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ydroone-my.sharepoint.com/personal/robert_chapman_hydroone_com/Documents/Documents/BOBBY/OHHL/"/>
    </mc:Choice>
  </mc:AlternateContent>
  <xr:revisionPtr revIDLastSave="5188" documentId="13_ncr:1_{CF998B3D-E714-473E-8F53-BD05B748DBB8}" xr6:coauthVersionLast="47" xr6:coauthVersionMax="47" xr10:uidLastSave="{508ED429-5353-4D74-B322-85D9269412DF}"/>
  <bookViews>
    <workbookView xWindow="28680" yWindow="-120" windowWidth="29040" windowHeight="15840" tabRatio="599" activeTab="3" xr2:uid="{00000000-000D-0000-FFFF-FFFF00000000}"/>
  </bookViews>
  <sheets>
    <sheet name="Skater Leaders (2005-Present)" sheetId="96" r:id="rId1"/>
    <sheet name="Skater Leaders (2011-Present)" sheetId="94" r:id="rId2"/>
    <sheet name="Goalie Leaders (2011-Present)" sheetId="95" r:id="rId3"/>
    <sheet name="AGAR, TIM" sheetId="31" r:id="rId4"/>
    <sheet name="ALONZI, DANIEL" sheetId="107" r:id="rId5"/>
    <sheet name="ALONZI, MICHAEL" sheetId="202" r:id="rId6"/>
    <sheet name="ALONZI, ROCCO" sheetId="22" r:id="rId7"/>
    <sheet name="ALONZI, STEPHANIE" sheetId="204" r:id="rId8"/>
    <sheet name="AMODEO, SAM" sheetId="38" r:id="rId9"/>
    <sheet name="BEATTIE, SEAN" sheetId="151" r:id="rId10"/>
    <sheet name="BELL, MATT" sheetId="163" r:id="rId11"/>
    <sheet name="BELL, MIKE" sheetId="4" r:id="rId12"/>
    <sheet name="BEUKEBOOM, BARON (F)" sheetId="166" r:id="rId13"/>
    <sheet name="BEUKEBOOM, BARON (G)" sheetId="165" r:id="rId14"/>
    <sheet name="BOLAND, MIKE" sheetId="67" r:id="rId15"/>
    <sheet name="BORSCH, MIKE" sheetId="12" r:id="rId16"/>
    <sheet name="BOWNESS, BRAD" sheetId="134" r:id="rId17"/>
    <sheet name="BOUTIN, GAETAN" sheetId="27" r:id="rId18"/>
    <sheet name="BOWES, RICK" sheetId="158" r:id="rId19"/>
    <sheet name="BRAILEAN, CHRIS" sheetId="109" r:id="rId20"/>
    <sheet name="BRENNAN, BRYAN" sheetId="175" r:id="rId21"/>
    <sheet name="BREWER, ROB" sheetId="25" r:id="rId22"/>
    <sheet name="BROS, KEVIN" sheetId="9" r:id="rId23"/>
    <sheet name="BURKE, STEPHEN" sheetId="97" r:id="rId24"/>
    <sheet name="BUSSER, MIKE" sheetId="184" r:id="rId25"/>
    <sheet name="CANHAM, ERIC" sheetId="41" r:id="rId26"/>
    <sheet name="CARBONELL, CONRAD" sheetId="36" r:id="rId27"/>
    <sheet name="CARBONELL, HENRY" sheetId="28" r:id="rId28"/>
    <sheet name="CARLUCCI, MATT" sheetId="168" r:id="rId29"/>
    <sheet name="CARPENTER, RYAN" sheetId="124" r:id="rId30"/>
    <sheet name="CHAN, DUNSTAN" sheetId="40" r:id="rId31"/>
    <sheet name="CHAPMAN, BOBBY" sheetId="2" r:id="rId32"/>
    <sheet name="CHONG, ERWIN" sheetId="50" r:id="rId33"/>
    <sheet name="CIZMAR, MATT" sheetId="142" r:id="rId34"/>
    <sheet name="CLARKE, AL" sheetId="136" r:id="rId35"/>
    <sheet name="COADY, CHRIS" sheetId="49" r:id="rId36"/>
    <sheet name="COLLIER, DENNIS" sheetId="132" r:id="rId37"/>
    <sheet name="COLINS, TYLER" sheetId="122" r:id="rId38"/>
    <sheet name="COMTOIS, GUY" sheetId="111" r:id="rId39"/>
    <sheet name="CONICELLA, GIANLUCA" sheetId="190" r:id="rId40"/>
    <sheet name="CONLON, BRAD" sheetId="180" r:id="rId41"/>
    <sheet name="COSTA, DANIEL" sheetId="169" r:id="rId42"/>
    <sheet name="CRONIN. MATT" sheetId="194" r:id="rId43"/>
    <sheet name="CULLEN, MARK" sheetId="147" r:id="rId44"/>
    <sheet name="CZUPPON, GREG" sheetId="115" r:id="rId45"/>
    <sheet name="DACOSTA, JORDAN (F)" sheetId="164" r:id="rId46"/>
    <sheet name="DACOSTA, JORDAN (G)" sheetId="161" r:id="rId47"/>
    <sheet name="DANIEL, TYLER (WALLY)" sheetId="156" r:id="rId48"/>
    <sheet name="DAROSA, VIC" sheetId="89" r:id="rId49"/>
    <sheet name="DELLA VEDOVA, JULIAN" sheetId="5" r:id="rId50"/>
    <sheet name="DESCARY, RICK" sheetId="61" r:id="rId51"/>
    <sheet name="DI PEDE, NICK" sheetId="160" r:id="rId52"/>
    <sheet name="DISTEFANO, ADAM" sheetId="192" r:id="rId53"/>
    <sheet name="DOOLITTLE, ROBIN" sheetId="20" r:id="rId54"/>
    <sheet name="DORAN, DONNIE" sheetId="82" r:id="rId55"/>
    <sheet name="ELLIS, KYLE" sheetId="154" r:id="rId56"/>
    <sheet name="EVANGELISTA, JON" sheetId="209" r:id="rId57"/>
    <sheet name="FABRIZI, MIKE" sheetId="47" r:id="rId58"/>
    <sheet name="FACCA, DAVID" sheetId="44" r:id="rId59"/>
    <sheet name="FACCA, MAURO" sheetId="34" r:id="rId60"/>
    <sheet name="FAIR, AARON" sheetId="100" r:id="rId61"/>
    <sheet name="FISHER, TOM" sheetId="75" r:id="rId62"/>
    <sheet name="FORTINI, LOU" sheetId="60" r:id="rId63"/>
    <sheet name="FOX, STEVE" sheetId="193" r:id="rId64"/>
    <sheet name="FRASER, DOUG" sheetId="121" r:id="rId65"/>
    <sheet name="GEORGY, VINNIE" sheetId="171" r:id="rId66"/>
    <sheet name="GILBERT, BARRY" sheetId="56" r:id="rId67"/>
    <sheet name="GILL, CHARLIE" sheetId="125" r:id="rId68"/>
    <sheet name="GLADISH, LEE" sheetId="170" r:id="rId69"/>
    <sheet name="GLASGOW, PAUL" sheetId="29" r:id="rId70"/>
    <sheet name="GLASS, JAKE" sheetId="130" r:id="rId71"/>
    <sheet name="GOUGH, GARY" sheetId="118" r:id="rId72"/>
    <sheet name="GOWAN, GREG" sheetId="71" r:id="rId73"/>
    <sheet name="GRAFOS, LOUIS" sheetId="188" r:id="rId74"/>
    <sheet name="GRAFOS, PETER" sheetId="197" r:id="rId75"/>
    <sheet name="GRASSIE, JIM" sheetId="63" r:id="rId76"/>
    <sheet name="GREEN, AL" sheetId="126" r:id="rId77"/>
    <sheet name="GULLIVER, ALEX" sheetId="101" r:id="rId78"/>
    <sheet name="GULLIVER, CONNOR" sheetId="198" r:id="rId79"/>
    <sheet name="HAMMOND, KATH" sheetId="131" r:id="rId80"/>
    <sheet name="HARRIS, DAVE" sheetId="85" r:id="rId81"/>
    <sheet name="HAWCO, GREG" sheetId="87" r:id="rId82"/>
    <sheet name="HEINLE, DAMIEN" sheetId="167" r:id="rId83"/>
    <sheet name="HEINLE, WILFRED" sheetId="57" r:id="rId84"/>
    <sheet name="HESLINGTON, MIKE" sheetId="143" r:id="rId85"/>
    <sheet name="HIBRANT, STEVE" sheetId="1" r:id="rId86"/>
    <sheet name="HOHENDORF, JEFF" sheetId="19" r:id="rId87"/>
    <sheet name="HOHENDORF, RICK" sheetId="69" r:id="rId88"/>
    <sheet name="HOLDGATE, GORD" sheetId="144" r:id="rId89"/>
    <sheet name="HONKAWA, JUSTIN" sheetId="3" r:id="rId90"/>
    <sheet name="HUGHES, DEREK" sheetId="58" r:id="rId91"/>
    <sheet name="HUMPHREY, MIKE" sheetId="18" r:id="rId92"/>
    <sheet name="JESUS, BRUNO" sheetId="59" r:id="rId93"/>
    <sheet name="JOHNSTON, JEFF" sheetId="159" r:id="rId94"/>
    <sheet name="JORDAN, WALKER" sheetId="196" r:id="rId95"/>
    <sheet name="JYHLA, ERIC" sheetId="133" r:id="rId96"/>
    <sheet name="KAMRANPOOR, ROB" sheetId="83" r:id="rId97"/>
    <sheet name="KEARNS, KEVIN" sheetId="98" r:id="rId98"/>
    <sheet name="KEITH, DREW" sheetId="153" r:id="rId99"/>
    <sheet name="KEITH, WILLIAM" sheetId="176" r:id="rId100"/>
    <sheet name="KELNER, KEVIN" sheetId="45" r:id="rId101"/>
    <sheet name="KELSEY, MIKE" sheetId="24" r:id="rId102"/>
    <sheet name="KIMBLE, CHRIS" sheetId="105" r:id="rId103"/>
    <sheet name="KIRBY, KEN" sheetId="90" r:id="rId104"/>
    <sheet name="KONSTANTINOU, BILL" sheetId="162" r:id="rId105"/>
    <sheet name="KROTIRIS, SAVVAS" sheetId="86" r:id="rId106"/>
    <sheet name="KYDD, TOM" sheetId="11" r:id="rId107"/>
    <sheet name="LA FRAMBOISE, KEVIN" sheetId="117" r:id="rId108"/>
    <sheet name="LAMBERT, DENNIS" sheetId="72" r:id="rId109"/>
    <sheet name="LAROSE, ROB" sheetId="174" r:id="rId110"/>
    <sheet name="LIM, BOB" sheetId="110" r:id="rId111"/>
    <sheet name="LORETT, AUSTIN" sheetId="177" r:id="rId112"/>
    <sheet name="LUIS, ANDREW" sheetId="201" r:id="rId113"/>
    <sheet name="MACARTHUR, MIKE" sheetId="26" r:id="rId114"/>
    <sheet name="MACDONALD, JOHN" sheetId="135" r:id="rId115"/>
    <sheet name="MACLAREN, MATT" sheetId="140" r:id="rId116"/>
    <sheet name="MAJOROSI, ANDREW" sheetId="80" r:id="rId117"/>
    <sheet name="MARTIN, JOHN" sheetId="181" r:id="rId118"/>
    <sheet name="MARTIN, PAUL" sheetId="123" r:id="rId119"/>
    <sheet name="MASTRELLA, JOHN" sheetId="189" r:id="rId120"/>
    <sheet name="MAVES, ACEY" sheetId="172" r:id="rId121"/>
    <sheet name="MAZZOLI, JOHN" sheetId="102" r:id="rId122"/>
    <sheet name="MCCLELLAND, JODY" sheetId="39" r:id="rId123"/>
    <sheet name="MCCURDY, JOSH" sheetId="108" r:id="rId124"/>
    <sheet name="MCFEETERS, AARON" sheetId="112" r:id="rId125"/>
    <sheet name="MCINTYRE, IAN" sheetId="68" r:id="rId126"/>
    <sheet name="MCINTYRE, JAMIE" sheetId="205" r:id="rId127"/>
    <sheet name="MCKEOWN, CHRIS" sheetId="155" r:id="rId128"/>
    <sheet name="MCLINDEN, JOHNNY" sheetId="7" r:id="rId129"/>
    <sheet name="MCVICARS, JOANNA" sheetId="55" r:id="rId130"/>
    <sheet name="MICHAEL, MATT" sheetId="210" r:id="rId131"/>
    <sheet name="MICKELTHWAITE, MARK" sheetId="119" r:id="rId132"/>
    <sheet name="MITCHELL, GEOFF" sheetId="88" r:id="rId133"/>
    <sheet name="MORGAN, HERSCHEL" sheetId="37" r:id="rId134"/>
    <sheet name="MOSSEAU, TOM" sheetId="99" r:id="rId135"/>
    <sheet name="MOUM, GRAHAM" sheetId="145" r:id="rId136"/>
    <sheet name="MOUM, GREG" sheetId="84" r:id="rId137"/>
    <sheet name="MOUM, TREVOR" sheetId="146" r:id="rId138"/>
    <sheet name="MURPHY, RON" sheetId="141" r:id="rId139"/>
    <sheet name="MURRAY, TOM (F)" sheetId="62" r:id="rId140"/>
    <sheet name="MURRAY, TOM (G)" sheetId="92" r:id="rId141"/>
    <sheet name="NATHONSON, RICK" sheetId="76" r:id="rId142"/>
    <sheet name="NAVO, MIKE" sheetId="114" r:id="rId143"/>
    <sheet name="NEWCOMBE, KEVIN" sheetId="138" r:id="rId144"/>
    <sheet name="NG, ED" sheetId="195" r:id="rId145"/>
    <sheet name="NG, GENE" sheetId="178" r:id="rId146"/>
    <sheet name="NORMAN, ROGER" sheetId="70" r:id="rId147"/>
    <sheet name="O'GRADY, PAUL" sheetId="17" r:id="rId148"/>
    <sheet name="PANDZA, NICK" sheetId="8" r:id="rId149"/>
    <sheet name="PANZINI, ADAMO" sheetId="203" r:id="rId150"/>
    <sheet name="PARCELS, ARNIE" sheetId="128" r:id="rId151"/>
    <sheet name="PARSONS, ROB" sheetId="150" r:id="rId152"/>
    <sheet name="PATTERSON, BILL" sheetId="16" r:id="rId153"/>
    <sheet name="PHAN, KEN" sheetId="33" r:id="rId154"/>
    <sheet name="PITTON, MARK" sheetId="200" r:id="rId155"/>
    <sheet name="POLLEY, KRIS" sheetId="206" r:id="rId156"/>
    <sheet name="PROKOS, GUS (F)" sheetId="93" r:id="rId157"/>
    <sheet name="PROKOS, GUS (G)" sheetId="91" r:id="rId158"/>
    <sheet name="RASPHAKDY, RYAN" sheetId="51" r:id="rId159"/>
    <sheet name="REBICK, JON" sheetId="81" r:id="rId160"/>
    <sheet name="REID, CHRIS" sheetId="148" r:id="rId161"/>
    <sheet name="RHORA, LIAM" sheetId="185" r:id="rId162"/>
    <sheet name="ROBERTS, DAN" sheetId="186" r:id="rId163"/>
    <sheet name="ROBSON, JEFF" sheetId="113" r:id="rId164"/>
    <sheet name="ROCHA, RUI" sheetId="78" r:id="rId165"/>
    <sheet name="ROLSTON, KEVIN" sheetId="52" r:id="rId166"/>
    <sheet name="RONSON, KEN" sheetId="74" r:id="rId167"/>
    <sheet name="ROSENFELD, ERIC" sheetId="152" r:id="rId168"/>
    <sheet name="ROSS, ROB" sheetId="137" r:id="rId169"/>
    <sheet name="SANDBROOK, BRAD" sheetId="64" r:id="rId170"/>
    <sheet name="SANGSTER, VAUGHN" sheetId="199" r:id="rId171"/>
    <sheet name="SARMIENTO, PETER" sheetId="66" r:id="rId172"/>
    <sheet name="SARMIENTO, ROB" sheetId="32" r:id="rId173"/>
    <sheet name="SAVILLE, SHERRI" sheetId="127" r:id="rId174"/>
    <sheet name="SAVILLE, TIM" sheetId="15" r:id="rId175"/>
    <sheet name="SCHNEIDER, GARY" sheetId="23" r:id="rId176"/>
    <sheet name="SCHNEIDER, NATALIE" sheetId="211" r:id="rId177"/>
    <sheet name="SHANNON, SARAH" sheetId="103" r:id="rId178"/>
    <sheet name="SHAUL, STUART" sheetId="207" r:id="rId179"/>
    <sheet name="SHERRATT, ED" sheetId="157" r:id="rId180"/>
    <sheet name="SIMOES, LUIS" sheetId="14" r:id="rId181"/>
    <sheet name="SKJARUM, DAVE" sheetId="30" r:id="rId182"/>
    <sheet name="SKRELA, MARK" sheetId="54" r:id="rId183"/>
    <sheet name="SMITH, BILL" sheetId="79" r:id="rId184"/>
    <sheet name="SMITH, BRAD" sheetId="21" r:id="rId185"/>
    <sheet name="SMITH, JEFF" sheetId="106" r:id="rId186"/>
    <sheet name="SPOONER, GREG" sheetId="77" r:id="rId187"/>
    <sheet name="STAM, ANDREW" sheetId="191" r:id="rId188"/>
    <sheet name="STERGIOU, GEORGE" sheetId="129" r:id="rId189"/>
    <sheet name="STEVENS, BRETT" sheetId="13" r:id="rId190"/>
    <sheet name="STEVENS, DENNIS" sheetId="48" r:id="rId191"/>
    <sheet name="STEVENSON, ADAM" sheetId="187" r:id="rId192"/>
    <sheet name="TARDIFF, FRANCOIS" sheetId="173" r:id="rId193"/>
    <sheet name="THERIEN, DAN" sheetId="183" r:id="rId194"/>
    <sheet name="THIBODEAU, BERT" sheetId="43" r:id="rId195"/>
    <sheet name="THIFFAULT, FRANK" sheetId="42" r:id="rId196"/>
    <sheet name="THOMPSON, CHRIS" sheetId="35" r:id="rId197"/>
    <sheet name="THORPE, MATT" sheetId="6" r:id="rId198"/>
    <sheet name="TOWNSEND, DAN" sheetId="65" r:id="rId199"/>
    <sheet name="VAN TOL, MARK" sheetId="46" r:id="rId200"/>
    <sheet name="VASILAKOS, JERRY" sheetId="139" r:id="rId201"/>
    <sheet name="VILLETT, MARC" sheetId="53" r:id="rId202"/>
    <sheet name="WANG, NIK" sheetId="10" r:id="rId203"/>
    <sheet name="WEDGE, GRAEME" sheetId="120" r:id="rId204"/>
    <sheet name="WEDGE, MURRAY" sheetId="116" r:id="rId205"/>
    <sheet name="WHALE, KEVIN" sheetId="104" r:id="rId206"/>
    <sheet name="WHITTAM, RYAN" sheetId="179" r:id="rId207"/>
    <sheet name="WILBORE, MIKE" sheetId="182" r:id="rId208"/>
    <sheet name="WILKIE, ROB" sheetId="149" r:id="rId209"/>
    <sheet name="ZIEMANIS, PAUL" sheetId="73" r:id="rId210"/>
  </sheets>
  <definedNames>
    <definedName name="_xlnm._FilterDatabase" localSheetId="3" hidden="1">'AGAR, TIM'!$A$2:$I$2</definedName>
    <definedName name="_xlnm._FilterDatabase" localSheetId="6" hidden="1">'ALONZI, ROCCO'!$A$2:$I$189</definedName>
    <definedName name="_xlnm._FilterDatabase" localSheetId="8" hidden="1">'AMODEO, SAM'!$A$2:$I$210</definedName>
    <definedName name="_xlnm._FilterDatabase" localSheetId="11" hidden="1">'BELL, MIKE'!$A$2:$I$263</definedName>
    <definedName name="_xlnm._FilterDatabase" localSheetId="14" hidden="1">'BOLAND, MIKE'!$A$2:$I$93</definedName>
    <definedName name="_xlnm._FilterDatabase" localSheetId="15" hidden="1">'BORSCH, MIKE'!$A$2:$I$235</definedName>
    <definedName name="_xlnm._FilterDatabase" localSheetId="17" hidden="1">'BOUTIN, GAETAN'!$A$2:$I$2</definedName>
    <definedName name="_xlnm._FilterDatabase" localSheetId="21" hidden="1">'BREWER, ROB'!$A$2:$I$264</definedName>
    <definedName name="_xlnm._FilterDatabase" localSheetId="22" hidden="1">'BROS, KEVIN'!$A$2:$I$2</definedName>
    <definedName name="_xlnm._FilterDatabase" localSheetId="23" hidden="1">'BURKE, STEPHEN'!$A$2:$I$113</definedName>
    <definedName name="_xlnm._FilterDatabase" localSheetId="25" hidden="1">'CANHAM, ERIC'!$A$2:$I$2</definedName>
    <definedName name="_xlnm._FilterDatabase" localSheetId="26" hidden="1">'CARBONELL, CONRAD'!$A$2:$I$2</definedName>
    <definedName name="_xlnm._FilterDatabase" localSheetId="27" hidden="1">'CARBONELL, HENRY'!$A$2:$I$2</definedName>
    <definedName name="_xlnm._FilterDatabase" localSheetId="31" hidden="1">'CHAPMAN, BOBBY'!$A$2:$I$245</definedName>
    <definedName name="_xlnm._FilterDatabase" localSheetId="59" hidden="1">'FACCA, MAURO'!$A$2:$I$2</definedName>
    <definedName name="_xlnm._FilterDatabase" localSheetId="69" hidden="1">'GLASGOW, PAUL'!$A$2:$I$156</definedName>
    <definedName name="_xlnm._FilterDatabase" localSheetId="2" hidden="1">'Goalie Leaders (2011-Present)'!$A$2:$M$2</definedName>
    <definedName name="_xlnm._FilterDatabase" localSheetId="75" hidden="1">'GRASSIE, JIM'!$A$2:$I$104</definedName>
    <definedName name="_xlnm._FilterDatabase" localSheetId="85" hidden="1">'HIBRANT, STEVE'!$A$2:$I$192</definedName>
    <definedName name="_xlnm._FilterDatabase" localSheetId="86" hidden="1">'HOHENDORF, JEFF'!$A$2:$I$176</definedName>
    <definedName name="_xlnm._FilterDatabase" localSheetId="87" hidden="1">'HOHENDORF, RICK'!$A$2:$I$282</definedName>
    <definedName name="_xlnm._FilterDatabase" localSheetId="89" hidden="1">'HONKAWA, JUSTIN'!$A$2:$I$115</definedName>
    <definedName name="_xlnm._FilterDatabase" localSheetId="91" hidden="1">'HUMPHREY, MIKE'!$A$2:$I$94</definedName>
    <definedName name="_xlnm._FilterDatabase" localSheetId="92" hidden="1">'JESUS, BRUNO'!$A$2:$I$142</definedName>
    <definedName name="_xlnm._FilterDatabase" localSheetId="113" hidden="1">'MACARTHUR, MIKE'!$A$2:$I$147</definedName>
    <definedName name="_xlnm._FilterDatabase" localSheetId="122" hidden="1">'MCCLELLAND, JODY'!$A$2:$I$114</definedName>
    <definedName name="_xlnm._FilterDatabase" localSheetId="125" hidden="1">'MCINTYRE, IAN'!$A$2:$I$211</definedName>
    <definedName name="_xlnm._FilterDatabase" localSheetId="128" hidden="1">'MCLINDEN, JOHNNY'!$A$2:$I$240</definedName>
    <definedName name="_xlnm._FilterDatabase" localSheetId="129" hidden="1">'MCVICARS, JOANNA'!$A$2:$I$268</definedName>
    <definedName name="_xlnm._FilterDatabase" localSheetId="133" hidden="1">'MORGAN, HERSCHEL'!$A$2:$I$152</definedName>
    <definedName name="_xlnm._FilterDatabase" localSheetId="152" hidden="1">'PATTERSON, BILL'!$A$2:$I$2</definedName>
    <definedName name="_xlnm._FilterDatabase" localSheetId="153" hidden="1">'PHAN, KEN'!$A$2:$I$224</definedName>
    <definedName name="_xlnm._FilterDatabase" localSheetId="175" hidden="1">'SCHNEIDER, GARY'!$A$2:$I$269</definedName>
    <definedName name="_xlnm._FilterDatabase" localSheetId="0" hidden="1">'Skater Leaders (2005-Present)'!$A$2:$F$2</definedName>
    <definedName name="_xlnm._FilterDatabase" localSheetId="1" hidden="1">'Skater Leaders (2011-Present)'!$A$2:$Q$2</definedName>
    <definedName name="_xlnm._FilterDatabase" localSheetId="184" hidden="1">'SMITH, BRAD'!$A$2:$I$156</definedName>
    <definedName name="_xlnm._FilterDatabase" localSheetId="194" hidden="1">'THIBODEAU, BERT'!$A$2:$I$276</definedName>
    <definedName name="_xlnm._FilterDatabase" localSheetId="198" hidden="1">'TOWNSEND, DAN'!$A$2:$I$142</definedName>
    <definedName name="_xlnm.Print_Area" localSheetId="3">'AGAR, TIM'!$A$1:$M$173</definedName>
    <definedName name="_xlnm.Print_Area" localSheetId="4">'ALONZI, DANIEL'!$A$1:$M$113</definedName>
    <definedName name="_xlnm.Print_Area" localSheetId="5">'ALONZI, MICHAEL'!$A$1:$M$33</definedName>
    <definedName name="_xlnm.Print_Area" localSheetId="6">'ALONZI, ROCCO'!$A$1:$M$189</definedName>
    <definedName name="_xlnm.Print_Area" localSheetId="7">'ALONZI, STEPHANIE'!$A$1:$M$33</definedName>
    <definedName name="_xlnm.Print_Area" localSheetId="8">'AMODEO, SAM'!$A$1:$M$210</definedName>
    <definedName name="_xlnm.Print_Area" localSheetId="9">'BEATTIE, SEAN'!$A$1:$M$24</definedName>
    <definedName name="_xlnm.Print_Area" localSheetId="11">'BELL, MIKE'!$A$1:$M$263</definedName>
    <definedName name="_xlnm.Print_Area" localSheetId="12">'BEUKEBOOM, BARON (F)'!$A$1:$M$71</definedName>
    <definedName name="_xlnm.Print_Area" localSheetId="14">'BOLAND, MIKE'!$A$1:$M$93</definedName>
    <definedName name="_xlnm.Print_Area" localSheetId="15">'BORSCH, MIKE'!$A$1:$M$235</definedName>
    <definedName name="_xlnm.Print_Area" localSheetId="17">'BOUTIN, GAETAN'!$A$1:$M$132</definedName>
    <definedName name="_xlnm.Print_Area" localSheetId="18">'BOWES, RICK'!$A$1:$M$98</definedName>
    <definedName name="_xlnm.Print_Area" localSheetId="16">'BOWNESS, BRAD'!$A$1:$M$113</definedName>
    <definedName name="_xlnm.Print_Area" localSheetId="20">'BRENNAN, BRYAN'!$A$1:$M$70</definedName>
    <definedName name="_xlnm.Print_Area" localSheetId="21">'BREWER, ROB'!$A$1:$M$264</definedName>
    <definedName name="_xlnm.Print_Area" localSheetId="22">'BROS, KEVIN'!$A$1:$M$230</definedName>
    <definedName name="_xlnm.Print_Area" localSheetId="26">'CARBONELL, CONRAD'!$A$1:$M$183</definedName>
    <definedName name="_xlnm.Print_Area" localSheetId="27">'CARBONELL, HENRY'!$A$1:$M$189</definedName>
    <definedName name="_xlnm.Print_Area" localSheetId="30">'CHAN, DUNSTAN'!$A$1:$M$168</definedName>
    <definedName name="_xlnm.Print_Area" localSheetId="31">'CHAPMAN, BOBBY'!$A$1:$M$245</definedName>
    <definedName name="_xlnm.Print_Area" localSheetId="32">'CHONG, ERWIN'!$A$1:$M$268</definedName>
    <definedName name="_xlnm.Print_Area" localSheetId="35">'COADY, CHRIS'!$A$1:$M$265</definedName>
    <definedName name="_xlnm.Print_Area" localSheetId="39">'CONICELLA, GIANLUCA'!$A$1:$M$50</definedName>
    <definedName name="_xlnm.Print_Area" localSheetId="42">'CRONIN. MATT'!$A$1:$M$24</definedName>
    <definedName name="_xlnm.Print_Area" localSheetId="44">'CZUPPON, GREG'!$A$1:$M$86</definedName>
    <definedName name="_xlnm.Print_Area" localSheetId="46">'DACOSTA, JORDAN (G)'!$A$1:$K$77</definedName>
    <definedName name="_xlnm.Print_Area" localSheetId="47">'DANIEL, TYLER (WALLY)'!$A$1:$M$68</definedName>
    <definedName name="_xlnm.Print_Area" localSheetId="48">'DAROSA, VIC'!$A$1:$K$169</definedName>
    <definedName name="_xlnm.Print_Area" localSheetId="49">'DELLA VEDOVA, JULIAN'!$A$1:$M$130</definedName>
    <definedName name="_xlnm.Print_Area" localSheetId="50">'DESCARY, RICK'!$A$1:$M$253</definedName>
    <definedName name="_xlnm.Print_Area" localSheetId="51">'DI PEDE, NICK'!$A$1:$M$13</definedName>
    <definedName name="_xlnm.Print_Area" localSheetId="52">'DISTEFANO, ADAM'!$A$1:$M$42</definedName>
    <definedName name="_xlnm.Print_Area" localSheetId="53">'DOOLITTLE, ROBIN'!$A$1:$M$217</definedName>
    <definedName name="_xlnm.Print_Area" localSheetId="54">'DORAN, DONNIE'!$A$1:$M$105</definedName>
    <definedName name="_xlnm.Print_Area" localSheetId="55">'ELLIS, KYLE'!$A$1:$M$34</definedName>
    <definedName name="_xlnm.Print_Area" localSheetId="57">'FABRIZI, MIKE'!$A$1:$M$213</definedName>
    <definedName name="_xlnm.Print_Area" localSheetId="59">'FACCA, MAURO'!$A$1:$M$190</definedName>
    <definedName name="_xlnm.Print_Area" localSheetId="60">'FAIR, AARON'!$A$1:$M$118</definedName>
    <definedName name="_xlnm.Print_Area" localSheetId="61">'FISHER, TOM'!$A$1:$M$271</definedName>
    <definedName name="_xlnm.Print_Area" localSheetId="62">'FORTINI, LOU'!$A$1:$M$181</definedName>
    <definedName name="_xlnm.Print_Area" localSheetId="63">'FOX, STEVE'!$A$1:$M$46</definedName>
    <definedName name="_xlnm.Print_Area" localSheetId="64">'FRASER, DOUG'!$A$1:$M$162</definedName>
    <definedName name="_xlnm.Print_Area" localSheetId="66">'GILBERT, BARRY'!$A$1:$M$214</definedName>
    <definedName name="_xlnm.Print_Area" localSheetId="2">'Goalie Leaders (2011-Present)'!$A$1:$M$15</definedName>
    <definedName name="_xlnm.Print_Area" localSheetId="72">'GOWAN, GREG'!$A$1:$M$129</definedName>
    <definedName name="_xlnm.Print_Area" localSheetId="73">'GRAFOS, LOUIS'!$A$1:$M$65</definedName>
    <definedName name="_xlnm.Print_Area" localSheetId="74">'GRAFOS, PETER'!$A$1:$M$50</definedName>
    <definedName name="_xlnm.Print_Area" localSheetId="77">'GULLIVER, ALEX'!$A$1:$M$146</definedName>
    <definedName name="_xlnm.Print_Area" localSheetId="78">'GULLIVER, CONNOR'!$A$1:$M$44</definedName>
    <definedName name="_xlnm.Print_Area" localSheetId="80">'HARRIS, DAVE'!$A$1:$K$225</definedName>
    <definedName name="_xlnm.Print_Area" localSheetId="83">'HEINLE, WILFRED'!$A$1:$M$105</definedName>
    <definedName name="_xlnm.Print_Area" localSheetId="85">'HIBRANT, STEVE'!$A$1:$M$186</definedName>
    <definedName name="_xlnm.Print_Area" localSheetId="86">'HOHENDORF, JEFF'!$A$1:$M$176</definedName>
    <definedName name="_xlnm.Print_Area" localSheetId="87">'HOHENDORF, RICK'!$A$1:$M$282</definedName>
    <definedName name="_xlnm.Print_Area" localSheetId="90">'HUGHES, DEREK'!$A$1:$M$211</definedName>
    <definedName name="_xlnm.Print_Area" localSheetId="92">'JESUS, BRUNO'!$A$1:$M$142</definedName>
    <definedName name="_xlnm.Print_Area" localSheetId="93">'JOHNSTON, JEFF'!$A$1:$M$14</definedName>
    <definedName name="_xlnm.Print_Area" localSheetId="94">'JORDAN, WALKER'!$A$1:$M$29</definedName>
    <definedName name="_xlnm.Print_Area" localSheetId="96">'KAMRANPOOR, ROB'!$A$1:$M$71</definedName>
    <definedName name="_xlnm.Print_Area" localSheetId="97">'KEARNS, KEVIN'!$A$1:$M$142</definedName>
    <definedName name="_xlnm.Print_Area" localSheetId="98">'KEITH, DREW'!$A$1:$M$81</definedName>
    <definedName name="_xlnm.Print_Area" localSheetId="100">'KELNER, KEVIN'!$A$1:$M$193</definedName>
    <definedName name="_xlnm.Print_Area" localSheetId="101">'KELSEY, MIKE'!$A$1:$M$240</definedName>
    <definedName name="_xlnm.Print_Area" localSheetId="102">'KIMBLE, CHRIS'!$A$1:$K$132</definedName>
    <definedName name="_xlnm.Print_Area" localSheetId="103">'KIRBY, KEN'!$A$1:$K$269</definedName>
    <definedName name="_xlnm.Print_Area" localSheetId="112">'LUIS, ANDREW'!$A$1:$M$27</definedName>
    <definedName name="_xlnm.Print_Area" localSheetId="116">'MAJOROSI, ANDREW'!$A$1:$M$48</definedName>
    <definedName name="_xlnm.Print_Area" localSheetId="119">'MASTRELLA, JOHN'!$A$1:$M$60</definedName>
    <definedName name="_xlnm.Print_Area" localSheetId="121">'MAZZOLI, JOHN'!$A$1:$M$61</definedName>
    <definedName name="_xlnm.Print_Area" localSheetId="125">'MCINTYRE, IAN'!$A$1:$M$211</definedName>
    <definedName name="_xlnm.Print_Area" localSheetId="126">'MCINTYRE, JAMIE'!$A$1:$M$38</definedName>
    <definedName name="_xlnm.Print_Area" localSheetId="127">'MCKEOWN, CHRIS'!$A$1:$M$76</definedName>
    <definedName name="_xlnm.Print_Area" localSheetId="128">'MCLINDEN, JOHNNY'!$A$1:$M$240</definedName>
    <definedName name="_xlnm.Print_Area" localSheetId="129">'MCVICARS, JOANNA'!$A$1:$M$268</definedName>
    <definedName name="_xlnm.Print_Area" localSheetId="132">'MITCHELL, GEOFF'!$A$1:$K$112</definedName>
    <definedName name="_xlnm.Print_Area" localSheetId="134">'MOSSEAU, TOM'!$A$1:$M$89</definedName>
    <definedName name="_xlnm.Print_Area" localSheetId="136">'MOUM, GREG'!$A$1:$M$222</definedName>
    <definedName name="_xlnm.Print_Area" localSheetId="139">'MURRAY, TOM (F)'!$A$1:$M$133</definedName>
    <definedName name="_xlnm.Print_Area" localSheetId="141">'NATHONSON, RICK'!$A$1:$M$191</definedName>
    <definedName name="_xlnm.Print_Area" localSheetId="144">'NG, ED'!$A$1:$M$37</definedName>
    <definedName name="_xlnm.Print_Area" localSheetId="145">'NG, GENE'!$A$1:$M$81</definedName>
    <definedName name="_xlnm.Print_Area" localSheetId="148">'PANDZA, NICK'!$A$1:$M$154</definedName>
    <definedName name="_xlnm.Print_Area" localSheetId="149">'PANZINI, ADAMO'!$A$1:$M$31</definedName>
    <definedName name="_xlnm.Print_Area" localSheetId="153">'PHAN, KEN'!$A$1:$M$224</definedName>
    <definedName name="_xlnm.Print_Area" localSheetId="154">'PITTON, MARK'!$A$1:$M$43</definedName>
    <definedName name="_xlnm.Print_Area" localSheetId="155">'POLLEY, KRIS'!$A$1:$M$14</definedName>
    <definedName name="_xlnm.Print_Area" localSheetId="156">'PROKOS, GUS (F)'!$A$1:$M$70</definedName>
    <definedName name="_xlnm.Print_Area" localSheetId="158">'RASPHAKDY, RYAN'!$A$1:$M$101</definedName>
    <definedName name="_xlnm.Print_Area" localSheetId="159">'REBICK, JON'!$A$1:$M$50</definedName>
    <definedName name="_xlnm.Print_Area" localSheetId="161">'RHORA, LIAM'!$A$1:$M$61</definedName>
    <definedName name="_xlnm.Print_Area" localSheetId="162">'ROBERTS, DAN'!$A$1:$M$49</definedName>
    <definedName name="_xlnm.Print_Area" localSheetId="164">'ROCHA, RUI'!$A$1:$M$163</definedName>
    <definedName name="_xlnm.Print_Area" localSheetId="165">'ROLSTON, KEVIN'!$A$1:$M$240</definedName>
    <definedName name="_xlnm.Print_Area" localSheetId="166">'RONSON, KEN'!$A$1:$M$137</definedName>
    <definedName name="_xlnm.Print_Area" localSheetId="167">'ROSENFELD, ERIC'!$A$1:$M$35</definedName>
    <definedName name="_xlnm.Print_Area" localSheetId="169">'SANDBROOK, BRAD'!$A$1:$M$163</definedName>
    <definedName name="_xlnm.Print_Area" localSheetId="170">'SANGSTER, VAUGHN'!$A$1:$M$36</definedName>
    <definedName name="_xlnm.Print_Area" localSheetId="171">'SARMIENTO, PETER'!$A$1:$M$239</definedName>
    <definedName name="_xlnm.Print_Area" localSheetId="172">'SARMIENTO, ROB'!$A$1:$M$260</definedName>
    <definedName name="_xlnm.Print_Area" localSheetId="175">'SCHNEIDER, GARY'!$A$1:$M$269</definedName>
    <definedName name="_xlnm.Print_Area" localSheetId="177">'SHANNON, SARAH'!$A$1:$M$46</definedName>
    <definedName name="_xlnm.Print_Area" localSheetId="178">'SHAUL, STUART'!$A$1:$M$21</definedName>
    <definedName name="_xlnm.Print_Area" localSheetId="179">'SHERRATT, ED'!$A$1:$M$40</definedName>
    <definedName name="_xlnm.Print_Area" localSheetId="180">'SIMOES, LUIS'!$A$1:$M$246</definedName>
    <definedName name="_xlnm.Print_Area" localSheetId="0">'Skater Leaders (2005-Present)'!$A$1:$F$270</definedName>
    <definedName name="_xlnm.Print_Area" localSheetId="1">'Skater Leaders (2011-Present)'!$A$1:$Q$191</definedName>
    <definedName name="_xlnm.Print_Area" localSheetId="181">'SKJARUM, DAVE'!$A$1:$M$192</definedName>
    <definedName name="_xlnm.Print_Area" localSheetId="182">'SKRELA, MARK'!$A$1:$M$89</definedName>
    <definedName name="_xlnm.Print_Area" localSheetId="185">'SMITH, JEFF'!$A$1:$K$173</definedName>
    <definedName name="_xlnm.Print_Area" localSheetId="187">'STAM, ANDREW'!$A$1:$K$47</definedName>
    <definedName name="_xlnm.Print_Area" localSheetId="189">'STEVENS, BRETT'!$A$1:$M$176</definedName>
    <definedName name="_xlnm.Print_Area" localSheetId="190">'STEVENS, DENNIS'!$A$1:$M$249</definedName>
    <definedName name="_xlnm.Print_Area" localSheetId="191">'STEVENSON, ADAM'!$A$1:$M$55</definedName>
    <definedName name="_xlnm.Print_Area" localSheetId="194">'THIBODEAU, BERT'!$A$1:$M$276</definedName>
    <definedName name="_xlnm.Print_Area" localSheetId="196">'THOMPSON, CHRIS'!$A$1:$M$223</definedName>
    <definedName name="_xlnm.Print_Area" localSheetId="197">'THORPE, MATT'!$A$1:$M$94</definedName>
    <definedName name="_xlnm.Print_Area" localSheetId="199">'VAN TOL, MARK'!$A$1:$M$199</definedName>
    <definedName name="_xlnm.Print_Area" localSheetId="201">'VILLETT, MARC'!$A$1:$M$213</definedName>
    <definedName name="_xlnm.Print_Area" localSheetId="202">'WANG, NIK'!$A$1:$M$139</definedName>
    <definedName name="_xlnm.Print_Area" localSheetId="203">'WEDGE, GRAEME'!$A$1:$M$115</definedName>
    <definedName name="_xlnm.Print_Area" localSheetId="206">'WHITTAM, RYAN'!$A$1:$M$54</definedName>
    <definedName name="_xlnm.Print_Area" localSheetId="207">'WILBORE, MIKE'!$A$1:$M$39</definedName>
    <definedName name="_xlnm.Print_Area" localSheetId="209">'ZIEMANIS, PAUL'!$A$1:$M$160</definedName>
    <definedName name="_xlnm.Print_Titles" localSheetId="3">'AGAR, TIM'!$1:$2</definedName>
    <definedName name="_xlnm.Print_Titles" localSheetId="6">'ALONZI, ROCCO'!$1:$2</definedName>
    <definedName name="_xlnm.Print_Titles" localSheetId="8">'AMODEO, SAM'!$1:$2</definedName>
    <definedName name="_xlnm.Print_Titles" localSheetId="11">'BELL, MIKE'!$1:$2</definedName>
    <definedName name="_xlnm.Print_Titles" localSheetId="14">'BOLAND, MIKE'!$1:$2</definedName>
    <definedName name="_xlnm.Print_Titles" localSheetId="15">'BORSCH, MIKE'!$1:$2</definedName>
    <definedName name="_xlnm.Print_Titles" localSheetId="17">'BOUTIN, GAETAN'!$1:$2</definedName>
    <definedName name="_xlnm.Print_Titles" localSheetId="21">'BREWER, ROB'!$1:$2</definedName>
    <definedName name="_xlnm.Print_Titles" localSheetId="22">'BROS, KEVIN'!$1:$2</definedName>
    <definedName name="_xlnm.Print_Titles" localSheetId="23">'BURKE, STEPHEN'!$1:$2</definedName>
    <definedName name="_xlnm.Print_Titles" localSheetId="25">'CANHAM, ERIC'!$1:$2</definedName>
    <definedName name="_xlnm.Print_Titles" localSheetId="26">'CARBONELL, CONRAD'!$1:$2</definedName>
    <definedName name="_xlnm.Print_Titles" localSheetId="27">'CARBONELL, HENRY'!$1:$2</definedName>
    <definedName name="_xlnm.Print_Titles" localSheetId="30">'CHAN, DUNSTAN'!$1:$2</definedName>
    <definedName name="_xlnm.Print_Titles" localSheetId="31">'CHAPMAN, BOBBY'!$1:$2</definedName>
    <definedName name="_xlnm.Print_Titles" localSheetId="32">'CHONG, ERWIN'!$1:$2</definedName>
    <definedName name="_xlnm.Print_Titles" localSheetId="35">'COADY, CHRIS'!$1:$2</definedName>
    <definedName name="_xlnm.Print_Titles" localSheetId="48">'DAROSA, VIC'!$1:$2</definedName>
    <definedName name="_xlnm.Print_Titles" localSheetId="49">'DELLA VEDOVA, JULIAN'!$1:$2</definedName>
    <definedName name="_xlnm.Print_Titles" localSheetId="50">'DESCARY, RICK'!$1:$2</definedName>
    <definedName name="_xlnm.Print_Titles" localSheetId="53">'DOOLITTLE, ROBIN'!$1:$2</definedName>
    <definedName name="_xlnm.Print_Titles" localSheetId="54">'DORAN, DONNIE'!$1:$2</definedName>
    <definedName name="_xlnm.Print_Titles" localSheetId="57">'FABRIZI, MIKE'!$1:$2</definedName>
    <definedName name="_xlnm.Print_Titles" localSheetId="58">'FACCA, DAVID'!$1:$2</definedName>
    <definedName name="_xlnm.Print_Titles" localSheetId="59">'FACCA, MAURO'!$1:$2</definedName>
    <definedName name="_xlnm.Print_Titles" localSheetId="60">'FAIR, AARON'!$1:$2</definedName>
    <definedName name="_xlnm.Print_Titles" localSheetId="61">'FISHER, TOM'!$1:$2</definedName>
    <definedName name="_xlnm.Print_Titles" localSheetId="62">'FORTINI, LOU'!$1:$2</definedName>
    <definedName name="_xlnm.Print_Titles" localSheetId="66">'GILBERT, BARRY'!$1:$2</definedName>
    <definedName name="_xlnm.Print_Titles" localSheetId="69">'GLASGOW, PAUL'!$1:$2</definedName>
    <definedName name="_xlnm.Print_Titles" localSheetId="72">'GOWAN, GREG'!$1:$2</definedName>
    <definedName name="_xlnm.Print_Titles" localSheetId="75">'GRASSIE, JIM'!$1:$2</definedName>
    <definedName name="_xlnm.Print_Titles" localSheetId="77">'GULLIVER, ALEX'!$1:$2</definedName>
    <definedName name="_xlnm.Print_Titles" localSheetId="80">'HARRIS, DAVE'!$1:$2</definedName>
    <definedName name="_xlnm.Print_Titles" localSheetId="81">'HAWCO, GREG'!$1:$2</definedName>
    <definedName name="_xlnm.Print_Titles" localSheetId="83">'HEINLE, WILFRED'!$1:$2</definedName>
    <definedName name="_xlnm.Print_Titles" localSheetId="85">'HIBRANT, STEVE'!$1:$2</definedName>
    <definedName name="_xlnm.Print_Titles" localSheetId="86">'HOHENDORF, JEFF'!$1:$2</definedName>
    <definedName name="_xlnm.Print_Titles" localSheetId="87">'HOHENDORF, RICK'!$1:$2</definedName>
    <definedName name="_xlnm.Print_Titles" localSheetId="89">'HONKAWA, JUSTIN'!$1:$2</definedName>
    <definedName name="_xlnm.Print_Titles" localSheetId="90">'HUGHES, DEREK'!$1:$2</definedName>
    <definedName name="_xlnm.Print_Titles" localSheetId="91">'HUMPHREY, MIKE'!$1:$2</definedName>
    <definedName name="_xlnm.Print_Titles" localSheetId="92">'JESUS, BRUNO'!$1:$2</definedName>
    <definedName name="_xlnm.Print_Titles" localSheetId="96">'KAMRANPOOR, ROB'!$1:$2</definedName>
    <definedName name="_xlnm.Print_Titles" localSheetId="97">'KEARNS, KEVIN'!$1:$2</definedName>
    <definedName name="_xlnm.Print_Titles" localSheetId="100">'KELNER, KEVIN'!$1:$2</definedName>
    <definedName name="_xlnm.Print_Titles" localSheetId="101">'KELSEY, MIKE'!$1:$2</definedName>
    <definedName name="_xlnm.Print_Titles" localSheetId="102">'KIMBLE, CHRIS'!$1:$2</definedName>
    <definedName name="_xlnm.Print_Titles" localSheetId="103">'KIRBY, KEN'!$1:$2</definedName>
    <definedName name="_xlnm.Print_Titles" localSheetId="105">'KROTIRIS, SAVVAS'!$1:$2</definedName>
    <definedName name="_xlnm.Print_Titles" localSheetId="106">'KYDD, TOM'!$1:$2</definedName>
    <definedName name="_xlnm.Print_Titles" localSheetId="108">'LAMBERT, DENNIS'!$1:$2</definedName>
    <definedName name="_xlnm.Print_Titles" localSheetId="113">'MACARTHUR, MIKE'!$1:$2</definedName>
    <definedName name="_xlnm.Print_Titles" localSheetId="116">'MAJOROSI, ANDREW'!$1:$2</definedName>
    <definedName name="_xlnm.Print_Titles" localSheetId="121">'MAZZOLI, JOHN'!$1:$2</definedName>
    <definedName name="_xlnm.Print_Titles" localSheetId="122">'MCCLELLAND, JODY'!$1:$2</definedName>
    <definedName name="_xlnm.Print_Titles" localSheetId="125">'MCINTYRE, IAN'!$1:$2</definedName>
    <definedName name="_xlnm.Print_Titles" localSheetId="128">'MCLINDEN, JOHNNY'!$1:$2</definedName>
    <definedName name="_xlnm.Print_Titles" localSheetId="129">'MCVICARS, JOANNA'!$1:$2</definedName>
    <definedName name="_xlnm.Print_Titles" localSheetId="132">'MITCHELL, GEOFF'!$1:$2</definedName>
    <definedName name="_xlnm.Print_Titles" localSheetId="133">'MORGAN, HERSCHEL'!$1:$2</definedName>
    <definedName name="_xlnm.Print_Titles" localSheetId="134">'MOSSEAU, TOM'!$1:$2</definedName>
    <definedName name="_xlnm.Print_Titles" localSheetId="136">'MOUM, GREG'!$1:$2</definedName>
    <definedName name="_xlnm.Print_Titles" localSheetId="139">'MURRAY, TOM (F)'!$1:$2</definedName>
    <definedName name="_xlnm.Print_Titles" localSheetId="140">'MURRAY, TOM (G)'!$1:$2</definedName>
    <definedName name="_xlnm.Print_Titles" localSheetId="141">'NATHONSON, RICK'!$1:$2</definedName>
    <definedName name="_xlnm.Print_Titles" localSheetId="146">'NORMAN, ROGER'!$1:$2</definedName>
    <definedName name="_xlnm.Print_Titles" localSheetId="147">'O''GRADY, PAUL'!$1:$2</definedName>
    <definedName name="_xlnm.Print_Titles" localSheetId="148">'PANDZA, NICK'!$1:$2</definedName>
    <definedName name="_xlnm.Print_Titles" localSheetId="152">'PATTERSON, BILL'!$1:$2</definedName>
    <definedName name="_xlnm.Print_Titles" localSheetId="153">'PHAN, KEN'!$1:$2</definedName>
    <definedName name="_xlnm.Print_Titles" localSheetId="156">'PROKOS, GUS (F)'!$1:$2</definedName>
    <definedName name="_xlnm.Print_Titles" localSheetId="157">'PROKOS, GUS (G)'!$1:$2</definedName>
    <definedName name="_xlnm.Print_Titles" localSheetId="158">'RASPHAKDY, RYAN'!$1:$2</definedName>
    <definedName name="_xlnm.Print_Titles" localSheetId="159">'REBICK, JON'!$1:$2</definedName>
    <definedName name="_xlnm.Print_Titles" localSheetId="164">'ROCHA, RUI'!$1:$2</definedName>
    <definedName name="_xlnm.Print_Titles" localSheetId="165">'ROLSTON, KEVIN'!$1:$2</definedName>
    <definedName name="_xlnm.Print_Titles" localSheetId="166">'RONSON, KEN'!$1:$2</definedName>
    <definedName name="_xlnm.Print_Titles" localSheetId="169">'SANDBROOK, BRAD'!$1:$2</definedName>
    <definedName name="_xlnm.Print_Titles" localSheetId="171">'SARMIENTO, PETER'!$1:$2</definedName>
    <definedName name="_xlnm.Print_Titles" localSheetId="172">'SARMIENTO, ROB'!$1:$2</definedName>
    <definedName name="_xlnm.Print_Titles" localSheetId="174">'SAVILLE, TIM'!$1:$2</definedName>
    <definedName name="_xlnm.Print_Titles" localSheetId="175">'SCHNEIDER, GARY'!$1:$2</definedName>
    <definedName name="_xlnm.Print_Titles" localSheetId="177">'SHANNON, SARAH'!$1:$2</definedName>
    <definedName name="_xlnm.Print_Titles" localSheetId="180">'SIMOES, LUIS'!$1:$2</definedName>
    <definedName name="_xlnm.Print_Titles" localSheetId="0">'Skater Leaders (2005-Present)'!$1:$2</definedName>
    <definedName name="_xlnm.Print_Titles" localSheetId="1">'Skater Leaders (2011-Present)'!$1:$2</definedName>
    <definedName name="_xlnm.Print_Titles" localSheetId="181">'SKJARUM, DAVE'!$1:$2</definedName>
    <definedName name="_xlnm.Print_Titles" localSheetId="182">'SKRELA, MARK'!$1:$2</definedName>
    <definedName name="_xlnm.Print_Titles" localSheetId="183">'SMITH, BILL'!$1:$2</definedName>
    <definedName name="_xlnm.Print_Titles" localSheetId="184">'SMITH, BRAD'!$1:$2</definedName>
    <definedName name="_xlnm.Print_Titles" localSheetId="185">'SMITH, JEFF'!$1:$2</definedName>
    <definedName name="_xlnm.Print_Titles" localSheetId="186">'SPOONER, GREG'!$1:$2</definedName>
    <definedName name="_xlnm.Print_Titles" localSheetId="189">'STEVENS, BRETT'!$1:$2</definedName>
    <definedName name="_xlnm.Print_Titles" localSheetId="190">'STEVENS, DENNIS'!$1:$2</definedName>
    <definedName name="_xlnm.Print_Titles" localSheetId="194">'THIBODEAU, BERT'!$1:$2</definedName>
    <definedName name="_xlnm.Print_Titles" localSheetId="195">'THIFFAULT, FRANK'!$1:$2</definedName>
    <definedName name="_xlnm.Print_Titles" localSheetId="196">'THOMPSON, CHRIS'!$1:$2</definedName>
    <definedName name="_xlnm.Print_Titles" localSheetId="197">'THORPE, MATT'!$1:$2</definedName>
    <definedName name="_xlnm.Print_Titles" localSheetId="198">'TOWNSEND, DAN'!$1:$2</definedName>
    <definedName name="_xlnm.Print_Titles" localSheetId="199">'VAN TOL, MARK'!$1:$2</definedName>
    <definedName name="_xlnm.Print_Titles" localSheetId="201">'VILLETT, MARC'!$1:$2</definedName>
    <definedName name="_xlnm.Print_Titles" localSheetId="202">'WANG, NIK'!$1:$2</definedName>
    <definedName name="_xlnm.Print_Titles" localSheetId="205">'WHALE, KEVIN'!$1:$2</definedName>
    <definedName name="_xlnm.Print_Titles" localSheetId="209">'ZIEMANIS, PAUL'!$1:$2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56" i="25" l="1"/>
  <c r="K256" i="25"/>
  <c r="J256" i="25"/>
  <c r="D256" i="25"/>
  <c r="L254" i="25"/>
  <c r="K254" i="25"/>
  <c r="J254" i="25"/>
  <c r="I254" i="25"/>
  <c r="H254" i="25"/>
  <c r="G254" i="25"/>
  <c r="F254" i="25"/>
  <c r="E254" i="25"/>
  <c r="D254" i="25"/>
  <c r="F73" i="96"/>
  <c r="E73" i="96"/>
  <c r="D73" i="96"/>
  <c r="D29" i="196"/>
  <c r="I27" i="196"/>
  <c r="H27" i="196"/>
  <c r="G27" i="196"/>
  <c r="F27" i="196"/>
  <c r="E27" i="196"/>
  <c r="D27" i="196"/>
  <c r="L14" i="196"/>
  <c r="L27" i="196" s="1"/>
  <c r="L29" i="196" s="1"/>
  <c r="K14" i="196"/>
  <c r="K27" i="196" s="1"/>
  <c r="K29" i="196" s="1"/>
  <c r="J14" i="196"/>
  <c r="J27" i="196" s="1"/>
  <c r="J29" i="196" s="1"/>
  <c r="I14" i="196"/>
  <c r="H14" i="196"/>
  <c r="G14" i="196"/>
  <c r="F14" i="196"/>
  <c r="E14" i="196"/>
  <c r="D14" i="196"/>
  <c r="J174" i="94"/>
  <c r="I174" i="94"/>
  <c r="H174" i="94"/>
  <c r="G174" i="94"/>
  <c r="F174" i="94"/>
  <c r="E174" i="94"/>
  <c r="J147" i="94"/>
  <c r="I147" i="94"/>
  <c r="H147" i="94"/>
  <c r="G147" i="94"/>
  <c r="F147" i="94"/>
  <c r="E147" i="94"/>
  <c r="J145" i="94"/>
  <c r="I145" i="94"/>
  <c r="H145" i="94"/>
  <c r="G145" i="94"/>
  <c r="F145" i="94"/>
  <c r="K145" i="94" s="1"/>
  <c r="E145" i="94"/>
  <c r="F235" i="96"/>
  <c r="E235" i="96"/>
  <c r="D235" i="96"/>
  <c r="F193" i="96"/>
  <c r="E193" i="96"/>
  <c r="D193" i="96"/>
  <c r="F185" i="96"/>
  <c r="E185" i="96"/>
  <c r="D185" i="96"/>
  <c r="K132" i="105"/>
  <c r="D132" i="105"/>
  <c r="K130" i="105"/>
  <c r="I130" i="105"/>
  <c r="H130" i="105"/>
  <c r="G130" i="105"/>
  <c r="F130" i="105"/>
  <c r="E130" i="105"/>
  <c r="D130" i="105"/>
  <c r="K21" i="105"/>
  <c r="I21" i="105"/>
  <c r="H21" i="105"/>
  <c r="G21" i="105"/>
  <c r="F21" i="105"/>
  <c r="E21" i="105"/>
  <c r="D21" i="105"/>
  <c r="K77" i="161"/>
  <c r="D77" i="161"/>
  <c r="K75" i="161"/>
  <c r="I75" i="161"/>
  <c r="H75" i="161"/>
  <c r="G75" i="161"/>
  <c r="F75" i="161"/>
  <c r="E75" i="161"/>
  <c r="D75" i="161"/>
  <c r="K17" i="161"/>
  <c r="I17" i="161"/>
  <c r="H17" i="161"/>
  <c r="G17" i="161"/>
  <c r="F17" i="161"/>
  <c r="E17" i="161"/>
  <c r="D17" i="161"/>
  <c r="K173" i="106"/>
  <c r="D173" i="106"/>
  <c r="K171" i="106"/>
  <c r="I171" i="106"/>
  <c r="H171" i="106"/>
  <c r="G171" i="106"/>
  <c r="F171" i="106"/>
  <c r="E171" i="106"/>
  <c r="D171" i="106"/>
  <c r="K22" i="106"/>
  <c r="I22" i="106"/>
  <c r="H22" i="106"/>
  <c r="G22" i="106"/>
  <c r="F22" i="106"/>
  <c r="E22" i="106"/>
  <c r="D22" i="106"/>
  <c r="K269" i="90"/>
  <c r="D269" i="90"/>
  <c r="K267" i="90"/>
  <c r="I267" i="90"/>
  <c r="H267" i="90"/>
  <c r="G267" i="90"/>
  <c r="F267" i="90"/>
  <c r="E267" i="90"/>
  <c r="D267" i="90"/>
  <c r="K20" i="90"/>
  <c r="I20" i="90"/>
  <c r="H20" i="90"/>
  <c r="G20" i="90"/>
  <c r="F20" i="90"/>
  <c r="E20" i="90"/>
  <c r="D20" i="90"/>
  <c r="K225" i="85"/>
  <c r="D225" i="85"/>
  <c r="K223" i="85"/>
  <c r="I223" i="85"/>
  <c r="H223" i="85"/>
  <c r="G223" i="85"/>
  <c r="F223" i="85"/>
  <c r="E223" i="85"/>
  <c r="D223" i="85"/>
  <c r="K19" i="85"/>
  <c r="I19" i="85"/>
  <c r="J19" i="85" s="1"/>
  <c r="H19" i="85"/>
  <c r="G19" i="85"/>
  <c r="F19" i="85"/>
  <c r="E19" i="85"/>
  <c r="D19" i="85"/>
  <c r="K47" i="191"/>
  <c r="D47" i="191"/>
  <c r="K45" i="191"/>
  <c r="I45" i="191"/>
  <c r="H45" i="191"/>
  <c r="G45" i="191"/>
  <c r="F45" i="191"/>
  <c r="E45" i="191"/>
  <c r="D45" i="191"/>
  <c r="K24" i="191"/>
  <c r="I24" i="191"/>
  <c r="H24" i="191"/>
  <c r="G24" i="191"/>
  <c r="F24" i="191"/>
  <c r="E24" i="191"/>
  <c r="D24" i="191"/>
  <c r="L24" i="194"/>
  <c r="D24" i="194"/>
  <c r="L22" i="194"/>
  <c r="I22" i="194"/>
  <c r="H22" i="194"/>
  <c r="G22" i="194"/>
  <c r="F22" i="194"/>
  <c r="E22" i="194"/>
  <c r="D22" i="194"/>
  <c r="L9" i="194"/>
  <c r="K9" i="194"/>
  <c r="K22" i="194" s="1"/>
  <c r="K24" i="194" s="1"/>
  <c r="J9" i="194"/>
  <c r="J22" i="194" s="1"/>
  <c r="J24" i="194" s="1"/>
  <c r="I9" i="194"/>
  <c r="H9" i="194"/>
  <c r="G9" i="194"/>
  <c r="F9" i="194"/>
  <c r="E9" i="194"/>
  <c r="D9" i="194"/>
  <c r="D21" i="194"/>
  <c r="E21" i="194"/>
  <c r="F21" i="194"/>
  <c r="F23" i="194" s="1"/>
  <c r="G21" i="194"/>
  <c r="H21" i="194"/>
  <c r="I21" i="194"/>
  <c r="J177" i="94" s="1"/>
  <c r="J21" i="194"/>
  <c r="K21" i="194"/>
  <c r="L21" i="194"/>
  <c r="D263" i="75"/>
  <c r="I261" i="75"/>
  <c r="H261" i="75"/>
  <c r="G261" i="75"/>
  <c r="F261" i="75"/>
  <c r="E261" i="75"/>
  <c r="D261" i="75"/>
  <c r="L9" i="75"/>
  <c r="L261" i="75" s="1"/>
  <c r="L263" i="75" s="1"/>
  <c r="K9" i="75"/>
  <c r="K261" i="75" s="1"/>
  <c r="K263" i="75" s="1"/>
  <c r="J9" i="75"/>
  <c r="J261" i="75" s="1"/>
  <c r="J263" i="75" s="1"/>
  <c r="I9" i="75"/>
  <c r="H9" i="75"/>
  <c r="G9" i="75"/>
  <c r="F9" i="75"/>
  <c r="D9" i="75"/>
  <c r="E9" i="75"/>
  <c r="D70" i="175"/>
  <c r="I68" i="175"/>
  <c r="H68" i="175"/>
  <c r="G68" i="175"/>
  <c r="F68" i="175"/>
  <c r="E68" i="175"/>
  <c r="D68" i="175"/>
  <c r="L21" i="175"/>
  <c r="L68" i="175" s="1"/>
  <c r="L70" i="175" s="1"/>
  <c r="K21" i="175"/>
  <c r="J21" i="175"/>
  <c r="J68" i="175" s="1"/>
  <c r="J70" i="175" s="1"/>
  <c r="I21" i="175"/>
  <c r="H21" i="175"/>
  <c r="G21" i="175"/>
  <c r="F21" i="175"/>
  <c r="E21" i="175"/>
  <c r="D21" i="175"/>
  <c r="D258" i="49"/>
  <c r="I256" i="49"/>
  <c r="H256" i="49"/>
  <c r="G256" i="49"/>
  <c r="F256" i="49"/>
  <c r="E256" i="49"/>
  <c r="D256" i="49"/>
  <c r="L23" i="49"/>
  <c r="L256" i="49" s="1"/>
  <c r="L258" i="49" s="1"/>
  <c r="K23" i="49"/>
  <c r="K256" i="49" s="1"/>
  <c r="K258" i="49" s="1"/>
  <c r="J23" i="49"/>
  <c r="J256" i="49" s="1"/>
  <c r="J258" i="49" s="1"/>
  <c r="I23" i="49"/>
  <c r="H23" i="49"/>
  <c r="G23" i="49"/>
  <c r="F23" i="49"/>
  <c r="E23" i="49"/>
  <c r="D23" i="49"/>
  <c r="D183" i="76"/>
  <c r="L181" i="76"/>
  <c r="L183" i="76" s="1"/>
  <c r="I181" i="76"/>
  <c r="H181" i="76"/>
  <c r="G181" i="76"/>
  <c r="F181" i="76"/>
  <c r="E181" i="76"/>
  <c r="D181" i="76"/>
  <c r="L14" i="76"/>
  <c r="K14" i="76"/>
  <c r="K181" i="76" s="1"/>
  <c r="K183" i="76" s="1"/>
  <c r="J14" i="76"/>
  <c r="J181" i="76" s="1"/>
  <c r="J183" i="76" s="1"/>
  <c r="I14" i="76"/>
  <c r="H14" i="76"/>
  <c r="G14" i="76"/>
  <c r="F14" i="76"/>
  <c r="E14" i="76"/>
  <c r="D14" i="76"/>
  <c r="D33" i="204"/>
  <c r="I31" i="204"/>
  <c r="H31" i="204"/>
  <c r="G31" i="204"/>
  <c r="F31" i="204"/>
  <c r="E31" i="204"/>
  <c r="D31" i="204"/>
  <c r="L22" i="204"/>
  <c r="L31" i="204" s="1"/>
  <c r="L33" i="204" s="1"/>
  <c r="K22" i="204"/>
  <c r="K31" i="204" s="1"/>
  <c r="K33" i="204" s="1"/>
  <c r="J22" i="204"/>
  <c r="J31" i="204" s="1"/>
  <c r="J33" i="204" s="1"/>
  <c r="I22" i="204"/>
  <c r="H22" i="204"/>
  <c r="G22" i="204"/>
  <c r="F22" i="204"/>
  <c r="E22" i="204"/>
  <c r="D22" i="204"/>
  <c r="D27" i="201"/>
  <c r="I25" i="201"/>
  <c r="H25" i="201"/>
  <c r="G25" i="201"/>
  <c r="F25" i="201"/>
  <c r="E25" i="201"/>
  <c r="D25" i="201"/>
  <c r="L9" i="201"/>
  <c r="L25" i="201" s="1"/>
  <c r="L27" i="201" s="1"/>
  <c r="K9" i="201"/>
  <c r="K25" i="201" s="1"/>
  <c r="K27" i="201" s="1"/>
  <c r="J9" i="201"/>
  <c r="J25" i="201" s="1"/>
  <c r="J27" i="201" s="1"/>
  <c r="I9" i="201"/>
  <c r="H9" i="201"/>
  <c r="G9" i="201"/>
  <c r="F9" i="201"/>
  <c r="E9" i="201"/>
  <c r="D9" i="201"/>
  <c r="D39" i="182"/>
  <c r="L37" i="182"/>
  <c r="L39" i="182" s="1"/>
  <c r="J37" i="182"/>
  <c r="J39" i="182" s="1"/>
  <c r="I37" i="182"/>
  <c r="H37" i="182"/>
  <c r="G37" i="182"/>
  <c r="F37" i="182"/>
  <c r="E37" i="182"/>
  <c r="D37" i="182"/>
  <c r="L12" i="182"/>
  <c r="K12" i="182"/>
  <c r="K37" i="182" s="1"/>
  <c r="K39" i="182" s="1"/>
  <c r="J12" i="182"/>
  <c r="I12" i="182"/>
  <c r="H12" i="182"/>
  <c r="G12" i="182"/>
  <c r="F12" i="182"/>
  <c r="E12" i="182"/>
  <c r="D12" i="182"/>
  <c r="D192" i="30"/>
  <c r="I190" i="30"/>
  <c r="H190" i="30"/>
  <c r="G190" i="30"/>
  <c r="F190" i="30"/>
  <c r="E190" i="30"/>
  <c r="D190" i="30"/>
  <c r="L24" i="30"/>
  <c r="L190" i="30" s="1"/>
  <c r="L192" i="30" s="1"/>
  <c r="K24" i="30"/>
  <c r="K190" i="30" s="1"/>
  <c r="K192" i="30" s="1"/>
  <c r="J24" i="30"/>
  <c r="J190" i="30" s="1"/>
  <c r="J192" i="30" s="1"/>
  <c r="I24" i="30"/>
  <c r="H24" i="30"/>
  <c r="G24" i="30"/>
  <c r="F24" i="30"/>
  <c r="E24" i="30"/>
  <c r="D24" i="30"/>
  <c r="D208" i="47"/>
  <c r="I206" i="47"/>
  <c r="H206" i="47"/>
  <c r="G206" i="47"/>
  <c r="F206" i="47"/>
  <c r="E206" i="47"/>
  <c r="D206" i="47"/>
  <c r="L19" i="47"/>
  <c r="L206" i="47" s="1"/>
  <c r="L208" i="47" s="1"/>
  <c r="K19" i="47"/>
  <c r="K206" i="47" s="1"/>
  <c r="K208" i="47" s="1"/>
  <c r="J19" i="47"/>
  <c r="J206" i="47" s="1"/>
  <c r="J208" i="47" s="1"/>
  <c r="I19" i="47"/>
  <c r="H19" i="47"/>
  <c r="G19" i="47"/>
  <c r="F19" i="47"/>
  <c r="E19" i="47"/>
  <c r="D19" i="47"/>
  <c r="D238" i="14"/>
  <c r="I236" i="14"/>
  <c r="H236" i="14"/>
  <c r="G236" i="14"/>
  <c r="F236" i="14"/>
  <c r="E236" i="14"/>
  <c r="D236" i="14"/>
  <c r="L19" i="14"/>
  <c r="L236" i="14" s="1"/>
  <c r="L238" i="14" s="1"/>
  <c r="K19" i="14"/>
  <c r="K236" i="14" s="1"/>
  <c r="K238" i="14" s="1"/>
  <c r="J19" i="14"/>
  <c r="J236" i="14" s="1"/>
  <c r="J238" i="14" s="1"/>
  <c r="I19" i="14"/>
  <c r="H19" i="14"/>
  <c r="G19" i="14"/>
  <c r="F19" i="14"/>
  <c r="E19" i="14"/>
  <c r="D19" i="14"/>
  <c r="D219" i="84"/>
  <c r="I217" i="84"/>
  <c r="H217" i="84"/>
  <c r="G217" i="84"/>
  <c r="F217" i="84"/>
  <c r="E217" i="84"/>
  <c r="D217" i="84"/>
  <c r="L15" i="84"/>
  <c r="L217" i="84" s="1"/>
  <c r="L219" i="84" s="1"/>
  <c r="K15" i="84"/>
  <c r="K217" i="84" s="1"/>
  <c r="K219" i="84" s="1"/>
  <c r="J15" i="84"/>
  <c r="J217" i="84" s="1"/>
  <c r="J219" i="84" s="1"/>
  <c r="I15" i="84"/>
  <c r="H15" i="84"/>
  <c r="G15" i="84"/>
  <c r="F15" i="84"/>
  <c r="E15" i="84"/>
  <c r="D15" i="84"/>
  <c r="D223" i="35"/>
  <c r="I221" i="35"/>
  <c r="H221" i="35"/>
  <c r="G221" i="35"/>
  <c r="F221" i="35"/>
  <c r="E221" i="35"/>
  <c r="D221" i="35"/>
  <c r="L18" i="35"/>
  <c r="L221" i="35" s="1"/>
  <c r="L223" i="35" s="1"/>
  <c r="K18" i="35"/>
  <c r="K221" i="35" s="1"/>
  <c r="K223" i="35" s="1"/>
  <c r="J18" i="35"/>
  <c r="J221" i="35" s="1"/>
  <c r="J223" i="35" s="1"/>
  <c r="I18" i="35"/>
  <c r="H18" i="35"/>
  <c r="G18" i="35"/>
  <c r="F18" i="35"/>
  <c r="E18" i="35"/>
  <c r="D18" i="35"/>
  <c r="J154" i="8"/>
  <c r="D154" i="8"/>
  <c r="J152" i="8"/>
  <c r="I152" i="8"/>
  <c r="H152" i="8"/>
  <c r="G152" i="8"/>
  <c r="F152" i="8"/>
  <c r="E152" i="8"/>
  <c r="D152" i="8"/>
  <c r="L9" i="8"/>
  <c r="L152" i="8" s="1"/>
  <c r="L154" i="8" s="1"/>
  <c r="K9" i="8"/>
  <c r="K152" i="8" s="1"/>
  <c r="K154" i="8" s="1"/>
  <c r="J9" i="8"/>
  <c r="I9" i="8"/>
  <c r="H9" i="8"/>
  <c r="G9" i="8"/>
  <c r="F9" i="8"/>
  <c r="E9" i="8"/>
  <c r="D9" i="8"/>
  <c r="D31" i="203"/>
  <c r="I29" i="203"/>
  <c r="H29" i="203"/>
  <c r="G29" i="203"/>
  <c r="F29" i="203"/>
  <c r="E29" i="203"/>
  <c r="D29" i="203"/>
  <c r="L13" i="203"/>
  <c r="L29" i="203" s="1"/>
  <c r="L31" i="203" s="1"/>
  <c r="K13" i="203"/>
  <c r="K29" i="203" s="1"/>
  <c r="K31" i="203" s="1"/>
  <c r="J13" i="203"/>
  <c r="J29" i="203" s="1"/>
  <c r="J31" i="203" s="1"/>
  <c r="I13" i="203"/>
  <c r="H13" i="203"/>
  <c r="G13" i="203"/>
  <c r="F13" i="203"/>
  <c r="E13" i="203"/>
  <c r="D13" i="203"/>
  <c r="D33" i="202"/>
  <c r="I31" i="202"/>
  <c r="H31" i="202"/>
  <c r="G31" i="202"/>
  <c r="F31" i="202"/>
  <c r="E31" i="202"/>
  <c r="D31" i="202"/>
  <c r="L13" i="202"/>
  <c r="L31" i="202" s="1"/>
  <c r="L33" i="202" s="1"/>
  <c r="K13" i="202"/>
  <c r="K31" i="202" s="1"/>
  <c r="K33" i="202" s="1"/>
  <c r="J13" i="202"/>
  <c r="J31" i="202" s="1"/>
  <c r="J33" i="202" s="1"/>
  <c r="I13" i="202"/>
  <c r="H13" i="202"/>
  <c r="G13" i="202"/>
  <c r="F13" i="202"/>
  <c r="E13" i="202"/>
  <c r="D13" i="202"/>
  <c r="D274" i="69"/>
  <c r="I272" i="69"/>
  <c r="H272" i="69"/>
  <c r="G272" i="69"/>
  <c r="F272" i="69"/>
  <c r="E272" i="69"/>
  <c r="D272" i="69"/>
  <c r="L24" i="69"/>
  <c r="L272" i="69" s="1"/>
  <c r="L274" i="69" s="1"/>
  <c r="K24" i="69"/>
  <c r="K272" i="69" s="1"/>
  <c r="K274" i="69" s="1"/>
  <c r="J24" i="69"/>
  <c r="J272" i="69" s="1"/>
  <c r="J274" i="69" s="1"/>
  <c r="I24" i="69"/>
  <c r="H24" i="69"/>
  <c r="G24" i="69"/>
  <c r="F24" i="69"/>
  <c r="E24" i="69"/>
  <c r="D24" i="69"/>
  <c r="D216" i="33"/>
  <c r="L214" i="33"/>
  <c r="L216" i="33" s="1"/>
  <c r="I214" i="33"/>
  <c r="H214" i="33"/>
  <c r="G214" i="33"/>
  <c r="F214" i="33"/>
  <c r="E214" i="33"/>
  <c r="D214" i="33"/>
  <c r="L21" i="33"/>
  <c r="K21" i="33"/>
  <c r="K214" i="33" s="1"/>
  <c r="K216" i="33" s="1"/>
  <c r="J21" i="33"/>
  <c r="J214" i="33" s="1"/>
  <c r="J216" i="33" s="1"/>
  <c r="I21" i="33"/>
  <c r="H21" i="33"/>
  <c r="G21" i="33"/>
  <c r="F21" i="33"/>
  <c r="E21" i="33"/>
  <c r="D21" i="33"/>
  <c r="D262" i="23"/>
  <c r="I260" i="23"/>
  <c r="H260" i="23"/>
  <c r="G260" i="23"/>
  <c r="F260" i="23"/>
  <c r="E260" i="23"/>
  <c r="D260" i="23"/>
  <c r="L22" i="23"/>
  <c r="L260" i="23" s="1"/>
  <c r="L262" i="23" s="1"/>
  <c r="K22" i="23"/>
  <c r="K260" i="23" s="1"/>
  <c r="K262" i="23" s="1"/>
  <c r="J22" i="23"/>
  <c r="J260" i="23" s="1"/>
  <c r="J262" i="23" s="1"/>
  <c r="I22" i="23"/>
  <c r="H22" i="23"/>
  <c r="G22" i="23"/>
  <c r="F22" i="23"/>
  <c r="E22" i="23"/>
  <c r="D22" i="23"/>
  <c r="L152" i="37"/>
  <c r="K152" i="37"/>
  <c r="J152" i="37"/>
  <c r="D152" i="37"/>
  <c r="L150" i="37"/>
  <c r="K150" i="37"/>
  <c r="J150" i="37"/>
  <c r="I150" i="37"/>
  <c r="H150" i="37"/>
  <c r="G150" i="37"/>
  <c r="F150" i="37"/>
  <c r="E150" i="37"/>
  <c r="D150" i="37"/>
  <c r="L13" i="37"/>
  <c r="K13" i="37"/>
  <c r="J13" i="37"/>
  <c r="I13" i="37"/>
  <c r="H13" i="37"/>
  <c r="G13" i="37"/>
  <c r="F13" i="37"/>
  <c r="E13" i="37"/>
  <c r="D13" i="37"/>
  <c r="D264" i="55"/>
  <c r="I262" i="55"/>
  <c r="H262" i="55"/>
  <c r="G262" i="55"/>
  <c r="F262" i="55"/>
  <c r="E262" i="55"/>
  <c r="D262" i="55"/>
  <c r="L17" i="55"/>
  <c r="L262" i="55" s="1"/>
  <c r="L264" i="55" s="1"/>
  <c r="K17" i="55"/>
  <c r="J17" i="55"/>
  <c r="J262" i="55" s="1"/>
  <c r="J264" i="55" s="1"/>
  <c r="I17" i="55"/>
  <c r="H17" i="55"/>
  <c r="G17" i="55"/>
  <c r="F17" i="55"/>
  <c r="E17" i="55"/>
  <c r="D17" i="55"/>
  <c r="D118" i="100"/>
  <c r="I116" i="100"/>
  <c r="H116" i="100"/>
  <c r="G116" i="100"/>
  <c r="F116" i="100"/>
  <c r="E116" i="100"/>
  <c r="D116" i="100"/>
  <c r="L14" i="100"/>
  <c r="L116" i="100" s="1"/>
  <c r="L118" i="100" s="1"/>
  <c r="K14" i="100"/>
  <c r="J14" i="100"/>
  <c r="J116" i="100" s="1"/>
  <c r="J118" i="100" s="1"/>
  <c r="I14" i="100"/>
  <c r="H14" i="100"/>
  <c r="G14" i="100"/>
  <c r="F14" i="100"/>
  <c r="E14" i="100"/>
  <c r="D14" i="100"/>
  <c r="L155" i="78"/>
  <c r="D155" i="78"/>
  <c r="I153" i="78"/>
  <c r="H153" i="78"/>
  <c r="G153" i="78"/>
  <c r="F153" i="78"/>
  <c r="E153" i="78"/>
  <c r="D153" i="78"/>
  <c r="L18" i="78"/>
  <c r="K18" i="78"/>
  <c r="K153" i="78" s="1"/>
  <c r="K155" i="78" s="1"/>
  <c r="J18" i="78"/>
  <c r="J153" i="78" s="1"/>
  <c r="J155" i="78" s="1"/>
  <c r="I18" i="78"/>
  <c r="H18" i="78"/>
  <c r="G18" i="78"/>
  <c r="F18" i="78"/>
  <c r="E18" i="78"/>
  <c r="D18" i="78"/>
  <c r="D37" i="195"/>
  <c r="I35" i="195"/>
  <c r="H35" i="195"/>
  <c r="G35" i="195"/>
  <c r="F35" i="195"/>
  <c r="E35" i="195"/>
  <c r="D35" i="195"/>
  <c r="L20" i="195"/>
  <c r="L35" i="195" s="1"/>
  <c r="L37" i="195" s="1"/>
  <c r="K20" i="195"/>
  <c r="K35" i="195" s="1"/>
  <c r="K37" i="195" s="1"/>
  <c r="J20" i="195"/>
  <c r="J35" i="195" s="1"/>
  <c r="J37" i="195" s="1"/>
  <c r="I20" i="195"/>
  <c r="H20" i="195"/>
  <c r="G20" i="195"/>
  <c r="F20" i="195"/>
  <c r="E20" i="195"/>
  <c r="D20" i="195"/>
  <c r="D46" i="193"/>
  <c r="I44" i="193"/>
  <c r="H44" i="193"/>
  <c r="G44" i="193"/>
  <c r="F44" i="193"/>
  <c r="E44" i="193"/>
  <c r="D44" i="193"/>
  <c r="L20" i="193"/>
  <c r="L44" i="193" s="1"/>
  <c r="L46" i="193" s="1"/>
  <c r="K20" i="193"/>
  <c r="K44" i="193" s="1"/>
  <c r="K46" i="193" s="1"/>
  <c r="J20" i="193"/>
  <c r="J44" i="193" s="1"/>
  <c r="J46" i="193" s="1"/>
  <c r="I20" i="193"/>
  <c r="H20" i="193"/>
  <c r="G20" i="193"/>
  <c r="F20" i="193"/>
  <c r="E20" i="193"/>
  <c r="D20" i="193"/>
  <c r="L206" i="56"/>
  <c r="D206" i="56"/>
  <c r="L204" i="56"/>
  <c r="I204" i="56"/>
  <c r="H204" i="56"/>
  <c r="G204" i="56"/>
  <c r="F204" i="56"/>
  <c r="E204" i="56"/>
  <c r="D204" i="56"/>
  <c r="L19" i="56"/>
  <c r="K19" i="56"/>
  <c r="J19" i="56"/>
  <c r="J204" i="56" s="1"/>
  <c r="J206" i="56" s="1"/>
  <c r="I19" i="56"/>
  <c r="H19" i="56"/>
  <c r="G19" i="56"/>
  <c r="F19" i="56"/>
  <c r="E19" i="56"/>
  <c r="D19" i="56"/>
  <c r="K25" i="165"/>
  <c r="D25" i="165"/>
  <c r="K23" i="165"/>
  <c r="I23" i="165"/>
  <c r="H23" i="165"/>
  <c r="G23" i="165"/>
  <c r="F23" i="165"/>
  <c r="E23" i="165"/>
  <c r="D23" i="165"/>
  <c r="J4" i="165"/>
  <c r="K4" i="165"/>
  <c r="I4" i="165"/>
  <c r="H4" i="165"/>
  <c r="G4" i="165"/>
  <c r="F4" i="165"/>
  <c r="E4" i="165"/>
  <c r="D4" i="165"/>
  <c r="D71" i="166"/>
  <c r="I69" i="166"/>
  <c r="H69" i="166"/>
  <c r="G69" i="166"/>
  <c r="F69" i="166"/>
  <c r="E69" i="166"/>
  <c r="D69" i="166"/>
  <c r="L20" i="166"/>
  <c r="L69" i="166" s="1"/>
  <c r="L71" i="166" s="1"/>
  <c r="K20" i="166"/>
  <c r="K69" i="166" s="1"/>
  <c r="K71" i="166" s="1"/>
  <c r="J20" i="166"/>
  <c r="J69" i="166" s="1"/>
  <c r="J71" i="166" s="1"/>
  <c r="I20" i="166"/>
  <c r="H20" i="166"/>
  <c r="G20" i="166"/>
  <c r="F20" i="166"/>
  <c r="E20" i="166"/>
  <c r="D20" i="166"/>
  <c r="D246" i="48"/>
  <c r="I244" i="48"/>
  <c r="H244" i="48"/>
  <c r="G244" i="48"/>
  <c r="F244" i="48"/>
  <c r="E244" i="48"/>
  <c r="D244" i="48"/>
  <c r="L18" i="48"/>
  <c r="L244" i="48" s="1"/>
  <c r="L246" i="48" s="1"/>
  <c r="K18" i="48"/>
  <c r="K244" i="48" s="1"/>
  <c r="K246" i="48" s="1"/>
  <c r="J18" i="48"/>
  <c r="J244" i="48" s="1"/>
  <c r="J246" i="48" s="1"/>
  <c r="I18" i="48"/>
  <c r="H18" i="48"/>
  <c r="G18" i="48"/>
  <c r="F18" i="48"/>
  <c r="E18" i="48"/>
  <c r="D18" i="48"/>
  <c r="D20" i="211"/>
  <c r="I18" i="211"/>
  <c r="H18" i="211"/>
  <c r="G18" i="211"/>
  <c r="F18" i="211"/>
  <c r="E18" i="211"/>
  <c r="D18" i="211"/>
  <c r="L17" i="211"/>
  <c r="L18" i="211" s="1"/>
  <c r="K17" i="211"/>
  <c r="K18" i="211" s="1"/>
  <c r="J17" i="211"/>
  <c r="J18" i="211" s="1"/>
  <c r="I17" i="211"/>
  <c r="H17" i="211"/>
  <c r="G17" i="211"/>
  <c r="F17" i="211"/>
  <c r="E17" i="211"/>
  <c r="D17" i="211"/>
  <c r="L16" i="115"/>
  <c r="K16" i="115"/>
  <c r="J16" i="115"/>
  <c r="I16" i="115"/>
  <c r="H16" i="115"/>
  <c r="G16" i="115"/>
  <c r="F16" i="115"/>
  <c r="E16" i="115"/>
  <c r="D16" i="115"/>
  <c r="L24" i="50"/>
  <c r="K24" i="50"/>
  <c r="J24" i="50"/>
  <c r="I24" i="50"/>
  <c r="H24" i="50"/>
  <c r="G24" i="50"/>
  <c r="F24" i="50"/>
  <c r="E24" i="50"/>
  <c r="D24" i="50"/>
  <c r="D33" i="50"/>
  <c r="E33" i="50"/>
  <c r="F33" i="50"/>
  <c r="G33" i="50"/>
  <c r="H33" i="50"/>
  <c r="I33" i="50"/>
  <c r="J33" i="50"/>
  <c r="M33" i="50" s="1"/>
  <c r="K33" i="50"/>
  <c r="L33" i="50"/>
  <c r="D43" i="50"/>
  <c r="E43" i="50"/>
  <c r="F43" i="50"/>
  <c r="G43" i="50"/>
  <c r="H43" i="50"/>
  <c r="I43" i="50"/>
  <c r="J43" i="50"/>
  <c r="M43" i="50" s="1"/>
  <c r="K43" i="50"/>
  <c r="L43" i="50"/>
  <c r="D62" i="50"/>
  <c r="E62" i="50"/>
  <c r="F62" i="50"/>
  <c r="G62" i="50"/>
  <c r="H62" i="50"/>
  <c r="I62" i="50"/>
  <c r="J62" i="50"/>
  <c r="K62" i="50"/>
  <c r="L62" i="50"/>
  <c r="M62" i="50"/>
  <c r="L16" i="66"/>
  <c r="K16" i="66"/>
  <c r="J16" i="66"/>
  <c r="I16" i="66"/>
  <c r="H16" i="66"/>
  <c r="G16" i="66"/>
  <c r="F16" i="66"/>
  <c r="E16" i="66"/>
  <c r="D16" i="66"/>
  <c r="L18" i="64"/>
  <c r="K18" i="64"/>
  <c r="J18" i="64"/>
  <c r="I18" i="64"/>
  <c r="H18" i="64"/>
  <c r="G18" i="64"/>
  <c r="F18" i="64"/>
  <c r="E18" i="64"/>
  <c r="D18" i="64"/>
  <c r="L22" i="158"/>
  <c r="K22" i="158"/>
  <c r="J22" i="158"/>
  <c r="I22" i="158"/>
  <c r="H22" i="158"/>
  <c r="G22" i="158"/>
  <c r="F22" i="158"/>
  <c r="E22" i="158"/>
  <c r="D22" i="158"/>
  <c r="L18" i="205"/>
  <c r="K18" i="205"/>
  <c r="J18" i="205"/>
  <c r="I18" i="205"/>
  <c r="H18" i="205"/>
  <c r="G18" i="205"/>
  <c r="F18" i="205"/>
  <c r="E18" i="205"/>
  <c r="D18" i="205"/>
  <c r="L18" i="52"/>
  <c r="K18" i="52"/>
  <c r="J18" i="52"/>
  <c r="I18" i="52"/>
  <c r="H18" i="52"/>
  <c r="G18" i="52"/>
  <c r="F18" i="52"/>
  <c r="E18" i="52"/>
  <c r="D18" i="52"/>
  <c r="L18" i="61"/>
  <c r="K18" i="61"/>
  <c r="J18" i="61"/>
  <c r="I18" i="61"/>
  <c r="H18" i="61"/>
  <c r="G18" i="61"/>
  <c r="F18" i="61"/>
  <c r="E18" i="61"/>
  <c r="D18" i="61"/>
  <c r="G42" i="198"/>
  <c r="E42" i="198"/>
  <c r="L20" i="198"/>
  <c r="K20" i="198"/>
  <c r="J20" i="198"/>
  <c r="I20" i="198"/>
  <c r="H20" i="198"/>
  <c r="G20" i="198"/>
  <c r="F20" i="198"/>
  <c r="E20" i="198"/>
  <c r="D20" i="198"/>
  <c r="L19" i="181"/>
  <c r="K19" i="181"/>
  <c r="J19" i="181"/>
  <c r="I19" i="181"/>
  <c r="H19" i="181"/>
  <c r="G19" i="181"/>
  <c r="F19" i="181"/>
  <c r="E19" i="181"/>
  <c r="D19" i="181"/>
  <c r="L18" i="156"/>
  <c r="K18" i="156"/>
  <c r="J18" i="156"/>
  <c r="I18" i="156"/>
  <c r="H18" i="156"/>
  <c r="G18" i="156"/>
  <c r="F18" i="156"/>
  <c r="E18" i="156"/>
  <c r="D18" i="156"/>
  <c r="L24" i="40"/>
  <c r="K24" i="40"/>
  <c r="J24" i="40"/>
  <c r="I24" i="40"/>
  <c r="H24" i="40"/>
  <c r="G24" i="40"/>
  <c r="F24" i="40"/>
  <c r="E24" i="40"/>
  <c r="D24" i="40"/>
  <c r="L20" i="27"/>
  <c r="K20" i="27"/>
  <c r="J20" i="27"/>
  <c r="I20" i="27"/>
  <c r="H20" i="27"/>
  <c r="G20" i="27"/>
  <c r="F20" i="27"/>
  <c r="E20" i="27"/>
  <c r="D20" i="27"/>
  <c r="L22" i="120"/>
  <c r="K22" i="120"/>
  <c r="J22" i="120"/>
  <c r="I22" i="120"/>
  <c r="H22" i="120"/>
  <c r="G22" i="120"/>
  <c r="F22" i="120"/>
  <c r="E22" i="120"/>
  <c r="D22" i="120"/>
  <c r="L23" i="9"/>
  <c r="K23" i="9"/>
  <c r="J23" i="9"/>
  <c r="I23" i="9"/>
  <c r="H23" i="9"/>
  <c r="G23" i="9"/>
  <c r="F23" i="9"/>
  <c r="E23" i="9"/>
  <c r="D23" i="9"/>
  <c r="L18" i="60"/>
  <c r="K18" i="60"/>
  <c r="J18" i="60"/>
  <c r="I18" i="60"/>
  <c r="H18" i="60"/>
  <c r="G18" i="60"/>
  <c r="F18" i="60"/>
  <c r="E18" i="60"/>
  <c r="D18" i="60"/>
  <c r="L22" i="178"/>
  <c r="K22" i="178"/>
  <c r="J22" i="178"/>
  <c r="I22" i="178"/>
  <c r="H22" i="178"/>
  <c r="G22" i="178"/>
  <c r="F22" i="178"/>
  <c r="E22" i="178"/>
  <c r="D22" i="178"/>
  <c r="L21" i="25"/>
  <c r="K21" i="25"/>
  <c r="J21" i="25"/>
  <c r="I21" i="25"/>
  <c r="H21" i="25"/>
  <c r="G21" i="25"/>
  <c r="F21" i="25"/>
  <c r="E21" i="25"/>
  <c r="D21" i="25"/>
  <c r="L20" i="20"/>
  <c r="K20" i="20"/>
  <c r="J20" i="20"/>
  <c r="I20" i="20"/>
  <c r="H20" i="20"/>
  <c r="G20" i="20"/>
  <c r="F20" i="20"/>
  <c r="E20" i="20"/>
  <c r="D20" i="20"/>
  <c r="L17" i="53"/>
  <c r="K17" i="53"/>
  <c r="J17" i="53"/>
  <c r="I17" i="53"/>
  <c r="H17" i="53"/>
  <c r="G17" i="53"/>
  <c r="F17" i="53"/>
  <c r="E17" i="53"/>
  <c r="D17" i="53"/>
  <c r="L22" i="5"/>
  <c r="K22" i="5"/>
  <c r="J22" i="5"/>
  <c r="I22" i="5"/>
  <c r="H22" i="5"/>
  <c r="G22" i="5"/>
  <c r="F22" i="5"/>
  <c r="E22" i="5"/>
  <c r="D22" i="5"/>
  <c r="L22" i="51"/>
  <c r="K22" i="51"/>
  <c r="J22" i="51"/>
  <c r="I22" i="51"/>
  <c r="H22" i="51"/>
  <c r="G22" i="51"/>
  <c r="F22" i="51"/>
  <c r="D22" i="51"/>
  <c r="E22" i="51"/>
  <c r="L23" i="46"/>
  <c r="K23" i="46"/>
  <c r="J23" i="46"/>
  <c r="I23" i="46"/>
  <c r="H23" i="46"/>
  <c r="G23" i="46"/>
  <c r="F23" i="46"/>
  <c r="E23" i="46"/>
  <c r="D23" i="46"/>
  <c r="L23" i="32"/>
  <c r="K23" i="32"/>
  <c r="J23" i="32"/>
  <c r="I23" i="32"/>
  <c r="H23" i="32"/>
  <c r="G23" i="32"/>
  <c r="F23" i="32"/>
  <c r="E23" i="32"/>
  <c r="D23" i="32"/>
  <c r="L20" i="210"/>
  <c r="L21" i="210" s="1"/>
  <c r="L23" i="210" s="1"/>
  <c r="K20" i="210"/>
  <c r="K21" i="210" s="1"/>
  <c r="K23" i="210" s="1"/>
  <c r="J20" i="210"/>
  <c r="J21" i="210" s="1"/>
  <c r="J23" i="210" s="1"/>
  <c r="I20" i="210"/>
  <c r="I21" i="210" s="1"/>
  <c r="H20" i="210"/>
  <c r="G20" i="210"/>
  <c r="G21" i="210" s="1"/>
  <c r="F20" i="210"/>
  <c r="F21" i="210" s="1"/>
  <c r="E20" i="210"/>
  <c r="E21" i="210" s="1"/>
  <c r="D20" i="210"/>
  <c r="D21" i="210" s="1"/>
  <c r="D23" i="210" s="1"/>
  <c r="H21" i="210"/>
  <c r="L20" i="12"/>
  <c r="K20" i="12"/>
  <c r="J20" i="12"/>
  <c r="I20" i="12"/>
  <c r="H20" i="12"/>
  <c r="G20" i="12"/>
  <c r="F20" i="12"/>
  <c r="E20" i="12"/>
  <c r="D20" i="12"/>
  <c r="L22" i="185"/>
  <c r="K22" i="185"/>
  <c r="J22" i="185"/>
  <c r="I22" i="185"/>
  <c r="H22" i="185"/>
  <c r="G22" i="185"/>
  <c r="F22" i="185"/>
  <c r="E22" i="185"/>
  <c r="D22" i="185"/>
  <c r="L19" i="71"/>
  <c r="K19" i="71"/>
  <c r="M19" i="71" s="1"/>
  <c r="J19" i="71"/>
  <c r="I19" i="71"/>
  <c r="H19" i="71"/>
  <c r="G19" i="71"/>
  <c r="F19" i="71"/>
  <c r="E19" i="71"/>
  <c r="D19" i="71"/>
  <c r="L17" i="186"/>
  <c r="K17" i="186"/>
  <c r="J17" i="186"/>
  <c r="I17" i="186"/>
  <c r="H17" i="186"/>
  <c r="G17" i="186"/>
  <c r="F17" i="186"/>
  <c r="E17" i="186"/>
  <c r="D17" i="186"/>
  <c r="L14" i="209"/>
  <c r="L15" i="209" s="1"/>
  <c r="L17" i="209" s="1"/>
  <c r="K14" i="209"/>
  <c r="K15" i="209" s="1"/>
  <c r="K17" i="209" s="1"/>
  <c r="J14" i="209"/>
  <c r="J15" i="209" s="1"/>
  <c r="J17" i="209" s="1"/>
  <c r="I14" i="209"/>
  <c r="I15" i="209" s="1"/>
  <c r="H14" i="209"/>
  <c r="H15" i="209" s="1"/>
  <c r="G14" i="209"/>
  <c r="G15" i="209" s="1"/>
  <c r="F14" i="209"/>
  <c r="F15" i="209" s="1"/>
  <c r="E14" i="209"/>
  <c r="E15" i="209" s="1"/>
  <c r="D14" i="209"/>
  <c r="D15" i="209" s="1"/>
  <c r="D17" i="209" s="1"/>
  <c r="L17" i="31"/>
  <c r="K17" i="31"/>
  <c r="J17" i="31"/>
  <c r="I17" i="31"/>
  <c r="H17" i="31"/>
  <c r="G17" i="31"/>
  <c r="F17" i="31"/>
  <c r="E17" i="31"/>
  <c r="D17" i="31"/>
  <c r="L13" i="1"/>
  <c r="K13" i="1"/>
  <c r="J13" i="1"/>
  <c r="I13" i="1"/>
  <c r="H13" i="1"/>
  <c r="G13" i="1"/>
  <c r="F13" i="1"/>
  <c r="E13" i="1"/>
  <c r="D13" i="1"/>
  <c r="L24" i="99"/>
  <c r="K24" i="99"/>
  <c r="J24" i="99"/>
  <c r="I24" i="99"/>
  <c r="H24" i="99"/>
  <c r="G24" i="99"/>
  <c r="F24" i="99"/>
  <c r="E24" i="99"/>
  <c r="D24" i="99"/>
  <c r="L24" i="199"/>
  <c r="K24" i="199"/>
  <c r="J24" i="199"/>
  <c r="I24" i="199"/>
  <c r="H24" i="199"/>
  <c r="G24" i="199"/>
  <c r="F24" i="199"/>
  <c r="E24" i="199"/>
  <c r="D24" i="199"/>
  <c r="L20" i="101"/>
  <c r="K20" i="101"/>
  <c r="J20" i="101"/>
  <c r="I20" i="101"/>
  <c r="H20" i="101"/>
  <c r="G20" i="101"/>
  <c r="F20" i="101"/>
  <c r="E20" i="101"/>
  <c r="D20" i="101"/>
  <c r="L23" i="177"/>
  <c r="K23" i="177"/>
  <c r="J23" i="177"/>
  <c r="I23" i="177"/>
  <c r="H23" i="177"/>
  <c r="G23" i="177"/>
  <c r="F23" i="177"/>
  <c r="E23" i="177"/>
  <c r="D23" i="177"/>
  <c r="L24" i="200"/>
  <c r="K24" i="200"/>
  <c r="J24" i="200"/>
  <c r="I24" i="200"/>
  <c r="H24" i="200"/>
  <c r="G24" i="200"/>
  <c r="F24" i="200"/>
  <c r="E24" i="200"/>
  <c r="D24" i="200"/>
  <c r="L22" i="43"/>
  <c r="K22" i="43"/>
  <c r="J22" i="43"/>
  <c r="I22" i="43"/>
  <c r="H22" i="43"/>
  <c r="G22" i="43"/>
  <c r="F22" i="43"/>
  <c r="E22" i="43"/>
  <c r="D22" i="43"/>
  <c r="L16" i="155"/>
  <c r="K16" i="155"/>
  <c r="J16" i="155"/>
  <c r="I16" i="155"/>
  <c r="H16" i="155"/>
  <c r="G16" i="155"/>
  <c r="F16" i="155"/>
  <c r="E16" i="155"/>
  <c r="D16" i="155"/>
  <c r="L18" i="7"/>
  <c r="K18" i="7"/>
  <c r="J18" i="7"/>
  <c r="I18" i="7"/>
  <c r="H18" i="7"/>
  <c r="G18" i="7"/>
  <c r="F18" i="7"/>
  <c r="E18" i="7"/>
  <c r="D18" i="7"/>
  <c r="L24" i="22"/>
  <c r="K24" i="22"/>
  <c r="J24" i="22"/>
  <c r="I24" i="22"/>
  <c r="H24" i="22"/>
  <c r="G24" i="22"/>
  <c r="F24" i="22"/>
  <c r="E24" i="22"/>
  <c r="D24" i="22"/>
  <c r="L20" i="187"/>
  <c r="K20" i="187"/>
  <c r="J20" i="187"/>
  <c r="I20" i="187"/>
  <c r="H20" i="187"/>
  <c r="G20" i="187"/>
  <c r="F20" i="187"/>
  <c r="E20" i="187"/>
  <c r="D20" i="187"/>
  <c r="L19" i="179"/>
  <c r="K19" i="179"/>
  <c r="J19" i="179"/>
  <c r="I19" i="179"/>
  <c r="H19" i="179"/>
  <c r="G19" i="179"/>
  <c r="F19" i="179"/>
  <c r="E19" i="179"/>
  <c r="D19" i="179"/>
  <c r="L20" i="189"/>
  <c r="K20" i="189"/>
  <c r="J20" i="189"/>
  <c r="I20" i="189"/>
  <c r="H20" i="189"/>
  <c r="G20" i="189"/>
  <c r="F20" i="189"/>
  <c r="E20" i="189"/>
  <c r="D20" i="189"/>
  <c r="L23" i="13"/>
  <c r="K23" i="13"/>
  <c r="J23" i="13"/>
  <c r="I23" i="13"/>
  <c r="H23" i="13"/>
  <c r="G23" i="13"/>
  <c r="F23" i="13"/>
  <c r="E23" i="13"/>
  <c r="D23" i="13"/>
  <c r="L20" i="19"/>
  <c r="K20" i="19"/>
  <c r="J20" i="19"/>
  <c r="I20" i="19"/>
  <c r="H20" i="19"/>
  <c r="G20" i="19"/>
  <c r="F20" i="19"/>
  <c r="E20" i="19"/>
  <c r="D20" i="19"/>
  <c r="L18" i="134"/>
  <c r="K18" i="134"/>
  <c r="J18" i="134"/>
  <c r="I18" i="134"/>
  <c r="H18" i="134"/>
  <c r="G18" i="134"/>
  <c r="F18" i="134"/>
  <c r="E18" i="134"/>
  <c r="D18" i="134"/>
  <c r="L26" i="197"/>
  <c r="K26" i="197"/>
  <c r="J26" i="197"/>
  <c r="I26" i="197"/>
  <c r="H26" i="197"/>
  <c r="G26" i="197"/>
  <c r="F26" i="197"/>
  <c r="E26" i="197"/>
  <c r="D26" i="197"/>
  <c r="L24" i="2"/>
  <c r="K24" i="2"/>
  <c r="J24" i="2"/>
  <c r="I24" i="2"/>
  <c r="H24" i="2"/>
  <c r="G24" i="2"/>
  <c r="F24" i="2"/>
  <c r="E24" i="2"/>
  <c r="D24" i="2"/>
  <c r="L21" i="107"/>
  <c r="K21" i="107"/>
  <c r="J21" i="107"/>
  <c r="I21" i="107"/>
  <c r="H21" i="107"/>
  <c r="G21" i="107"/>
  <c r="F21" i="107"/>
  <c r="E21" i="107"/>
  <c r="D21" i="107"/>
  <c r="L21" i="4"/>
  <c r="K21" i="4"/>
  <c r="J21" i="4"/>
  <c r="I21" i="4"/>
  <c r="H21" i="4"/>
  <c r="G21" i="4"/>
  <c r="F21" i="4"/>
  <c r="E21" i="4"/>
  <c r="D21" i="4"/>
  <c r="L21" i="190"/>
  <c r="K21" i="190"/>
  <c r="J21" i="190"/>
  <c r="I21" i="190"/>
  <c r="H21" i="190"/>
  <c r="G21" i="190"/>
  <c r="F21" i="190"/>
  <c r="E21" i="190"/>
  <c r="D21" i="190"/>
  <c r="L19" i="192"/>
  <c r="K19" i="192"/>
  <c r="J19" i="192"/>
  <c r="I19" i="192"/>
  <c r="H19" i="192"/>
  <c r="G19" i="192"/>
  <c r="F19" i="192"/>
  <c r="E19" i="192"/>
  <c r="D19" i="192"/>
  <c r="L26" i="188"/>
  <c r="K26" i="188"/>
  <c r="J26" i="188"/>
  <c r="I26" i="188"/>
  <c r="H26" i="188"/>
  <c r="G26" i="188"/>
  <c r="F26" i="188"/>
  <c r="E26" i="188"/>
  <c r="D26" i="188"/>
  <c r="K36" i="85"/>
  <c r="I36" i="85"/>
  <c r="H36" i="85"/>
  <c r="G36" i="85"/>
  <c r="F36" i="85"/>
  <c r="E36" i="85"/>
  <c r="D36" i="85"/>
  <c r="L18" i="207"/>
  <c r="L19" i="207" s="1"/>
  <c r="L21" i="207" s="1"/>
  <c r="K18" i="207"/>
  <c r="K19" i="207" s="1"/>
  <c r="K21" i="207" s="1"/>
  <c r="J18" i="207"/>
  <c r="J19" i="207" s="1"/>
  <c r="J21" i="207" s="1"/>
  <c r="I18" i="207"/>
  <c r="I19" i="207" s="1"/>
  <c r="H18" i="207"/>
  <c r="H19" i="207" s="1"/>
  <c r="G18" i="207"/>
  <c r="G19" i="207" s="1"/>
  <c r="F18" i="207"/>
  <c r="F19" i="207" s="1"/>
  <c r="E18" i="207"/>
  <c r="E19" i="207" s="1"/>
  <c r="D18" i="207"/>
  <c r="D19" i="207" s="1"/>
  <c r="D21" i="207" s="1"/>
  <c r="L43" i="178"/>
  <c r="K43" i="178"/>
  <c r="J43" i="178"/>
  <c r="I43" i="178"/>
  <c r="H43" i="178"/>
  <c r="G43" i="178"/>
  <c r="F43" i="178"/>
  <c r="E43" i="178"/>
  <c r="D43" i="178"/>
  <c r="L25" i="182"/>
  <c r="K25" i="182"/>
  <c r="J25" i="182"/>
  <c r="I25" i="182"/>
  <c r="H25" i="182"/>
  <c r="G25" i="182"/>
  <c r="F25" i="182"/>
  <c r="E25" i="182"/>
  <c r="D25" i="182"/>
  <c r="L23" i="76"/>
  <c r="K23" i="76"/>
  <c r="J23" i="76"/>
  <c r="I23" i="76"/>
  <c r="H23" i="76"/>
  <c r="G23" i="76"/>
  <c r="F23" i="76"/>
  <c r="E23" i="76"/>
  <c r="D23" i="76"/>
  <c r="L18" i="24"/>
  <c r="K18" i="24"/>
  <c r="J18" i="24"/>
  <c r="I18" i="24"/>
  <c r="H18" i="24"/>
  <c r="G18" i="24"/>
  <c r="F18" i="24"/>
  <c r="E18" i="24"/>
  <c r="D18" i="24"/>
  <c r="L37" i="181"/>
  <c r="K37" i="181"/>
  <c r="J37" i="181"/>
  <c r="I37" i="181"/>
  <c r="H37" i="181"/>
  <c r="G37" i="181"/>
  <c r="F37" i="181"/>
  <c r="E37" i="181"/>
  <c r="D37" i="181"/>
  <c r="L35" i="66"/>
  <c r="K35" i="66"/>
  <c r="J35" i="66"/>
  <c r="I35" i="66"/>
  <c r="H35" i="66"/>
  <c r="G35" i="66"/>
  <c r="F35" i="66"/>
  <c r="E35" i="66"/>
  <c r="D35" i="66"/>
  <c r="L40" i="99"/>
  <c r="K40" i="99"/>
  <c r="J40" i="99"/>
  <c r="I40" i="99"/>
  <c r="H40" i="99"/>
  <c r="G40" i="99"/>
  <c r="F40" i="99"/>
  <c r="E40" i="99"/>
  <c r="D40" i="99"/>
  <c r="L35" i="186"/>
  <c r="K35" i="186"/>
  <c r="J35" i="186"/>
  <c r="I35" i="186"/>
  <c r="H35" i="186"/>
  <c r="G35" i="186"/>
  <c r="F35" i="186"/>
  <c r="E35" i="186"/>
  <c r="D35" i="186"/>
  <c r="K40" i="106"/>
  <c r="I40" i="106"/>
  <c r="H40" i="106"/>
  <c r="G40" i="106"/>
  <c r="F40" i="106"/>
  <c r="E40" i="106"/>
  <c r="D40" i="106"/>
  <c r="L31" i="84"/>
  <c r="K31" i="84"/>
  <c r="J31" i="84"/>
  <c r="I31" i="84"/>
  <c r="H31" i="84"/>
  <c r="G31" i="84"/>
  <c r="F31" i="84"/>
  <c r="E31" i="84"/>
  <c r="D31" i="84"/>
  <c r="L11" i="206"/>
  <c r="L12" i="206" s="1"/>
  <c r="L14" i="206" s="1"/>
  <c r="K11" i="206"/>
  <c r="K12" i="206" s="1"/>
  <c r="K14" i="206" s="1"/>
  <c r="J11" i="206"/>
  <c r="J12" i="206" s="1"/>
  <c r="N190" i="94" s="1"/>
  <c r="I11" i="206"/>
  <c r="I12" i="206" s="1"/>
  <c r="J190" i="94" s="1"/>
  <c r="H11" i="206"/>
  <c r="H12" i="206" s="1"/>
  <c r="I190" i="94" s="1"/>
  <c r="G11" i="206"/>
  <c r="G12" i="206" s="1"/>
  <c r="H190" i="94" s="1"/>
  <c r="F11" i="206"/>
  <c r="F12" i="206" s="1"/>
  <c r="G190" i="94" s="1"/>
  <c r="E11" i="206"/>
  <c r="E12" i="206" s="1"/>
  <c r="F190" i="94" s="1"/>
  <c r="D11" i="206"/>
  <c r="D12" i="206" s="1"/>
  <c r="D14" i="206" s="1"/>
  <c r="L35" i="205"/>
  <c r="K35" i="205"/>
  <c r="J35" i="205"/>
  <c r="J36" i="205" s="1"/>
  <c r="J38" i="205" s="1"/>
  <c r="I35" i="205"/>
  <c r="I36" i="205" s="1"/>
  <c r="H35" i="205"/>
  <c r="H36" i="205" s="1"/>
  <c r="G35" i="205"/>
  <c r="G36" i="205" s="1"/>
  <c r="F35" i="205"/>
  <c r="F36" i="205" s="1"/>
  <c r="E35" i="205"/>
  <c r="E36" i="205" s="1"/>
  <c r="D35" i="205"/>
  <c r="D36" i="205" s="1"/>
  <c r="D38" i="205" s="1"/>
  <c r="L30" i="204"/>
  <c r="K30" i="204"/>
  <c r="J30" i="204"/>
  <c r="I30" i="204"/>
  <c r="J181" i="94" s="1"/>
  <c r="H30" i="204"/>
  <c r="I181" i="94" s="1"/>
  <c r="G30" i="204"/>
  <c r="F30" i="204"/>
  <c r="E30" i="204"/>
  <c r="D30" i="204"/>
  <c r="L34" i="47"/>
  <c r="K34" i="47"/>
  <c r="J34" i="47"/>
  <c r="I34" i="47"/>
  <c r="H34" i="47"/>
  <c r="G34" i="47"/>
  <c r="F34" i="47"/>
  <c r="E34" i="47"/>
  <c r="D34" i="47"/>
  <c r="L37" i="53"/>
  <c r="K37" i="53"/>
  <c r="J37" i="53"/>
  <c r="I37" i="53"/>
  <c r="H37" i="53"/>
  <c r="G37" i="53"/>
  <c r="F37" i="53"/>
  <c r="E37" i="53"/>
  <c r="D37" i="53"/>
  <c r="L46" i="69"/>
  <c r="K46" i="69"/>
  <c r="J46" i="69"/>
  <c r="I46" i="69"/>
  <c r="H46" i="69"/>
  <c r="G46" i="69"/>
  <c r="F46" i="69"/>
  <c r="E46" i="69"/>
  <c r="D46" i="69"/>
  <c r="L37" i="48"/>
  <c r="K37" i="48"/>
  <c r="J37" i="48"/>
  <c r="I37" i="48"/>
  <c r="H37" i="48"/>
  <c r="G37" i="48"/>
  <c r="F37" i="48"/>
  <c r="E37" i="48"/>
  <c r="D37" i="48"/>
  <c r="L43" i="185"/>
  <c r="K43" i="185"/>
  <c r="J43" i="185"/>
  <c r="I43" i="185"/>
  <c r="H43" i="185"/>
  <c r="G43" i="185"/>
  <c r="F43" i="185"/>
  <c r="E43" i="185"/>
  <c r="D43" i="185"/>
  <c r="L44" i="177"/>
  <c r="K44" i="177"/>
  <c r="J44" i="177"/>
  <c r="I44" i="177"/>
  <c r="H44" i="177"/>
  <c r="G44" i="177"/>
  <c r="F44" i="177"/>
  <c r="E44" i="177"/>
  <c r="D44" i="177"/>
  <c r="K38" i="105"/>
  <c r="I38" i="105"/>
  <c r="H38" i="105"/>
  <c r="G38" i="105"/>
  <c r="F38" i="105"/>
  <c r="E38" i="105"/>
  <c r="D38" i="105"/>
  <c r="L28" i="203"/>
  <c r="K28" i="203"/>
  <c r="J28" i="203"/>
  <c r="I28" i="203"/>
  <c r="J173" i="94" s="1"/>
  <c r="H28" i="203"/>
  <c r="I173" i="94" s="1"/>
  <c r="G28" i="203"/>
  <c r="H173" i="94" s="1"/>
  <c r="F28" i="203"/>
  <c r="E28" i="203"/>
  <c r="D28" i="203"/>
  <c r="L35" i="14"/>
  <c r="K35" i="14"/>
  <c r="J35" i="14"/>
  <c r="I35" i="14"/>
  <c r="H35" i="14"/>
  <c r="G35" i="14"/>
  <c r="F35" i="14"/>
  <c r="E35" i="14"/>
  <c r="D35" i="14"/>
  <c r="L34" i="175"/>
  <c r="K34" i="175"/>
  <c r="J34" i="175"/>
  <c r="I34" i="175"/>
  <c r="H34" i="175"/>
  <c r="G34" i="175"/>
  <c r="F34" i="175"/>
  <c r="E34" i="175"/>
  <c r="D34" i="175"/>
  <c r="L37" i="61"/>
  <c r="K37" i="61"/>
  <c r="J37" i="61"/>
  <c r="I37" i="61"/>
  <c r="H37" i="61"/>
  <c r="G37" i="61"/>
  <c r="F37" i="61"/>
  <c r="E37" i="61"/>
  <c r="D37" i="61"/>
  <c r="L30" i="202"/>
  <c r="K30" i="202"/>
  <c r="J30" i="202"/>
  <c r="I30" i="202"/>
  <c r="J158" i="94" s="1"/>
  <c r="H30" i="202"/>
  <c r="I158" i="94" s="1"/>
  <c r="G30" i="202"/>
  <c r="F30" i="202"/>
  <c r="E30" i="202"/>
  <c r="D30" i="202"/>
  <c r="L24" i="201"/>
  <c r="K24" i="201"/>
  <c r="J24" i="201"/>
  <c r="I24" i="201"/>
  <c r="J164" i="94" s="1"/>
  <c r="H24" i="201"/>
  <c r="I164" i="94" s="1"/>
  <c r="G24" i="201"/>
  <c r="F24" i="201"/>
  <c r="E24" i="201"/>
  <c r="D24" i="201"/>
  <c r="L37" i="60"/>
  <c r="K37" i="60"/>
  <c r="J37" i="60"/>
  <c r="I37" i="60"/>
  <c r="H37" i="60"/>
  <c r="G37" i="60"/>
  <c r="F37" i="60"/>
  <c r="E37" i="60"/>
  <c r="D37" i="60"/>
  <c r="L30" i="100"/>
  <c r="K30" i="100"/>
  <c r="J30" i="100"/>
  <c r="I30" i="100"/>
  <c r="H30" i="100"/>
  <c r="G30" i="100"/>
  <c r="F30" i="100"/>
  <c r="E30" i="100"/>
  <c r="D30" i="100"/>
  <c r="L40" i="200"/>
  <c r="K40" i="200"/>
  <c r="J40" i="200"/>
  <c r="J41" i="200" s="1"/>
  <c r="J43" i="200" s="1"/>
  <c r="I40" i="200"/>
  <c r="H40" i="200"/>
  <c r="G40" i="200"/>
  <c r="F40" i="200"/>
  <c r="E40" i="200"/>
  <c r="E41" i="200" s="1"/>
  <c r="D40" i="200"/>
  <c r="D41" i="200" s="1"/>
  <c r="D43" i="200" s="1"/>
  <c r="L43" i="9"/>
  <c r="K43" i="9"/>
  <c r="J43" i="9"/>
  <c r="I43" i="9"/>
  <c r="H43" i="9"/>
  <c r="G43" i="9"/>
  <c r="F43" i="9"/>
  <c r="E43" i="9"/>
  <c r="D43" i="9"/>
  <c r="L35" i="71"/>
  <c r="K35" i="71"/>
  <c r="J35" i="71"/>
  <c r="I35" i="71"/>
  <c r="H35" i="71"/>
  <c r="G35" i="71"/>
  <c r="F35" i="71"/>
  <c r="E35" i="71"/>
  <c r="D35" i="71"/>
  <c r="L39" i="187"/>
  <c r="K39" i="187"/>
  <c r="J39" i="187"/>
  <c r="I39" i="187"/>
  <c r="H39" i="187"/>
  <c r="G39" i="187"/>
  <c r="F39" i="187"/>
  <c r="E39" i="187"/>
  <c r="D39" i="187"/>
  <c r="L40" i="189"/>
  <c r="K40" i="189"/>
  <c r="J40" i="189"/>
  <c r="I40" i="189"/>
  <c r="H40" i="189"/>
  <c r="G40" i="189"/>
  <c r="F40" i="189"/>
  <c r="E40" i="189"/>
  <c r="D40" i="189"/>
  <c r="K39" i="161"/>
  <c r="I39" i="161"/>
  <c r="H39" i="161"/>
  <c r="G39" i="161"/>
  <c r="F39" i="161"/>
  <c r="E39" i="161"/>
  <c r="D39" i="161"/>
  <c r="L15" i="36"/>
  <c r="K15" i="36"/>
  <c r="J15" i="36"/>
  <c r="I15" i="36"/>
  <c r="H15" i="36"/>
  <c r="G15" i="36"/>
  <c r="F15" i="36"/>
  <c r="E15" i="36"/>
  <c r="D15" i="36"/>
  <c r="L36" i="55"/>
  <c r="K36" i="55"/>
  <c r="J36" i="55"/>
  <c r="I36" i="55"/>
  <c r="H36" i="55"/>
  <c r="G36" i="55"/>
  <c r="F36" i="55"/>
  <c r="E36" i="55"/>
  <c r="D36" i="55"/>
  <c r="L44" i="51"/>
  <c r="K44" i="51"/>
  <c r="J44" i="51"/>
  <c r="I44" i="51"/>
  <c r="H44" i="51"/>
  <c r="G44" i="51"/>
  <c r="F44" i="51"/>
  <c r="E44" i="51"/>
  <c r="D44" i="51"/>
  <c r="L35" i="35"/>
  <c r="K35" i="35"/>
  <c r="J35" i="35"/>
  <c r="I35" i="35"/>
  <c r="H35" i="35"/>
  <c r="G35" i="35"/>
  <c r="F35" i="35"/>
  <c r="E35" i="35"/>
  <c r="D35" i="35"/>
  <c r="L33" i="199"/>
  <c r="K33" i="199"/>
  <c r="J33" i="199"/>
  <c r="I33" i="199"/>
  <c r="H33" i="199"/>
  <c r="G33" i="199"/>
  <c r="G34" i="199" s="1"/>
  <c r="F33" i="199"/>
  <c r="F34" i="199" s="1"/>
  <c r="E33" i="199"/>
  <c r="D33" i="199"/>
  <c r="D34" i="199" s="1"/>
  <c r="D36" i="199" s="1"/>
  <c r="L30" i="64"/>
  <c r="K30" i="64"/>
  <c r="J30" i="64"/>
  <c r="I30" i="64"/>
  <c r="H30" i="64"/>
  <c r="G30" i="64"/>
  <c r="F30" i="64"/>
  <c r="E30" i="64"/>
  <c r="D30" i="64"/>
  <c r="L41" i="198"/>
  <c r="K41" i="198"/>
  <c r="K42" i="198" s="1"/>
  <c r="K44" i="198" s="1"/>
  <c r="J41" i="198"/>
  <c r="J42" i="198" s="1"/>
  <c r="J44" i="198" s="1"/>
  <c r="I41" i="198"/>
  <c r="I42" i="198" s="1"/>
  <c r="H41" i="198"/>
  <c r="H42" i="198" s="1"/>
  <c r="G41" i="198"/>
  <c r="F41" i="198"/>
  <c r="F42" i="198" s="1"/>
  <c r="E41" i="198"/>
  <c r="D41" i="198"/>
  <c r="D42" i="198" s="1"/>
  <c r="D44" i="198" s="1"/>
  <c r="L13" i="153"/>
  <c r="K13" i="153"/>
  <c r="J13" i="153"/>
  <c r="I13" i="153"/>
  <c r="H13" i="153"/>
  <c r="G13" i="153"/>
  <c r="F13" i="153"/>
  <c r="E13" i="153"/>
  <c r="D13" i="153"/>
  <c r="L36" i="156"/>
  <c r="K36" i="156"/>
  <c r="J36" i="156"/>
  <c r="I36" i="156"/>
  <c r="H36" i="156"/>
  <c r="G36" i="156"/>
  <c r="F36" i="156"/>
  <c r="E36" i="156"/>
  <c r="D36" i="156"/>
  <c r="L47" i="197"/>
  <c r="L48" i="197" s="1"/>
  <c r="L50" i="197" s="1"/>
  <c r="K47" i="197"/>
  <c r="J47" i="197"/>
  <c r="I47" i="197"/>
  <c r="H47" i="197"/>
  <c r="G47" i="197"/>
  <c r="F47" i="197"/>
  <c r="F48" i="197" s="1"/>
  <c r="E47" i="197"/>
  <c r="E48" i="197" s="1"/>
  <c r="D47" i="197"/>
  <c r="D48" i="197" s="1"/>
  <c r="D50" i="197" s="1"/>
  <c r="L41" i="101"/>
  <c r="K41" i="101"/>
  <c r="J41" i="101"/>
  <c r="I41" i="101"/>
  <c r="H41" i="101"/>
  <c r="G41" i="101"/>
  <c r="F41" i="101"/>
  <c r="E41" i="101"/>
  <c r="D41" i="101"/>
  <c r="L46" i="188"/>
  <c r="K46" i="188"/>
  <c r="J46" i="188"/>
  <c r="I46" i="188"/>
  <c r="H46" i="188"/>
  <c r="G46" i="188"/>
  <c r="F46" i="188"/>
  <c r="E46" i="188"/>
  <c r="D46" i="188"/>
  <c r="L26" i="196"/>
  <c r="K26" i="196"/>
  <c r="J26" i="196"/>
  <c r="I26" i="196"/>
  <c r="J162" i="94" s="1"/>
  <c r="H26" i="196"/>
  <c r="I162" i="94" s="1"/>
  <c r="G26" i="196"/>
  <c r="F26" i="196"/>
  <c r="G162" i="94" s="1"/>
  <c r="E26" i="196"/>
  <c r="D26" i="196"/>
  <c r="L34" i="195"/>
  <c r="K34" i="195"/>
  <c r="J34" i="195"/>
  <c r="I34" i="195"/>
  <c r="J157" i="94" s="1"/>
  <c r="H34" i="195"/>
  <c r="I157" i="94" s="1"/>
  <c r="G34" i="195"/>
  <c r="F34" i="195"/>
  <c r="G157" i="94" s="1"/>
  <c r="E34" i="195"/>
  <c r="D34" i="195"/>
  <c r="L43" i="193"/>
  <c r="K43" i="193"/>
  <c r="J43" i="193"/>
  <c r="I43" i="193"/>
  <c r="J139" i="94" s="1"/>
  <c r="H43" i="193"/>
  <c r="I139" i="94" s="1"/>
  <c r="G43" i="193"/>
  <c r="F43" i="193"/>
  <c r="E43" i="193"/>
  <c r="D43" i="193"/>
  <c r="E139" i="94" s="1"/>
  <c r="L39" i="192"/>
  <c r="K39" i="192"/>
  <c r="J39" i="192"/>
  <c r="I39" i="192"/>
  <c r="H39" i="192"/>
  <c r="H40" i="192" s="1"/>
  <c r="G39" i="192"/>
  <c r="F39" i="192"/>
  <c r="F40" i="192" s="1"/>
  <c r="E39" i="192"/>
  <c r="E40" i="192" s="1"/>
  <c r="D39" i="192"/>
  <c r="D40" i="192" s="1"/>
  <c r="D42" i="192" s="1"/>
  <c r="K44" i="191"/>
  <c r="M3" i="95" s="1"/>
  <c r="I44" i="191"/>
  <c r="H44" i="191"/>
  <c r="J3" i="95" s="1"/>
  <c r="G44" i="191"/>
  <c r="I3" i="95" s="1"/>
  <c r="F44" i="191"/>
  <c r="H3" i="95" s="1"/>
  <c r="E44" i="191"/>
  <c r="G3" i="95" s="1"/>
  <c r="D44" i="191"/>
  <c r="F3" i="95" s="1"/>
  <c r="L43" i="49"/>
  <c r="K43" i="49"/>
  <c r="J43" i="49"/>
  <c r="I43" i="49"/>
  <c r="H43" i="49"/>
  <c r="G43" i="49"/>
  <c r="F43" i="49"/>
  <c r="E43" i="49"/>
  <c r="D43" i="49"/>
  <c r="L32" i="75"/>
  <c r="K32" i="75"/>
  <c r="J32" i="75"/>
  <c r="I32" i="75"/>
  <c r="H32" i="75"/>
  <c r="G32" i="75"/>
  <c r="F32" i="75"/>
  <c r="E32" i="75"/>
  <c r="D32" i="75"/>
  <c r="L44" i="46"/>
  <c r="K44" i="46"/>
  <c r="J44" i="46"/>
  <c r="I44" i="46"/>
  <c r="H44" i="46"/>
  <c r="G44" i="46"/>
  <c r="F44" i="46"/>
  <c r="E44" i="46"/>
  <c r="D44" i="46"/>
  <c r="L42" i="158"/>
  <c r="K42" i="158"/>
  <c r="J42" i="158"/>
  <c r="I42" i="158"/>
  <c r="H42" i="158"/>
  <c r="G42" i="158"/>
  <c r="F42" i="158"/>
  <c r="E42" i="158"/>
  <c r="D42" i="158"/>
  <c r="K147" i="94" l="1"/>
  <c r="M22" i="120"/>
  <c r="M17" i="53"/>
  <c r="M22" i="43"/>
  <c r="M18" i="48"/>
  <c r="M23" i="13"/>
  <c r="P174" i="94"/>
  <c r="L20" i="211"/>
  <c r="O174" i="94"/>
  <c r="K20" i="211"/>
  <c r="N174" i="94"/>
  <c r="J20" i="211"/>
  <c r="M16" i="66"/>
  <c r="M18" i="64"/>
  <c r="M18" i="52"/>
  <c r="M18" i="78"/>
  <c r="M17" i="186"/>
  <c r="M22" i="51"/>
  <c r="K41" i="200"/>
  <c r="K43" i="200" s="1"/>
  <c r="M21" i="33"/>
  <c r="M13" i="203"/>
  <c r="M9" i="8"/>
  <c r="P157" i="94"/>
  <c r="M20" i="195"/>
  <c r="M15" i="84"/>
  <c r="M24" i="99"/>
  <c r="N147" i="94"/>
  <c r="P147" i="94"/>
  <c r="O147" i="94"/>
  <c r="M17" i="55"/>
  <c r="K262" i="55"/>
  <c r="K264" i="55" s="1"/>
  <c r="M16" i="155"/>
  <c r="K36" i="205"/>
  <c r="K38" i="205" s="1"/>
  <c r="L36" i="205"/>
  <c r="L38" i="205" s="1"/>
  <c r="M18" i="205"/>
  <c r="M23" i="177"/>
  <c r="M14" i="196"/>
  <c r="M24" i="69"/>
  <c r="L42" i="198"/>
  <c r="L44" i="198" s="1"/>
  <c r="M19" i="56"/>
  <c r="K204" i="56"/>
  <c r="K206" i="56" s="1"/>
  <c r="M20" i="193"/>
  <c r="M14" i="100"/>
  <c r="K116" i="100"/>
  <c r="K118" i="100" s="1"/>
  <c r="P145" i="94"/>
  <c r="N145" i="94"/>
  <c r="O145" i="94"/>
  <c r="J40" i="192"/>
  <c r="J42" i="192" s="1"/>
  <c r="K40" i="192"/>
  <c r="K42" i="192" s="1"/>
  <c r="M19" i="192"/>
  <c r="M16" i="115"/>
  <c r="M23" i="49"/>
  <c r="M24" i="50"/>
  <c r="M24" i="2"/>
  <c r="M23" i="9"/>
  <c r="M21" i="175"/>
  <c r="K68" i="175"/>
  <c r="K70" i="175" s="1"/>
  <c r="M22" i="158"/>
  <c r="M20" i="27"/>
  <c r="M20" i="166"/>
  <c r="M21" i="4"/>
  <c r="L174" i="94"/>
  <c r="M174" i="94"/>
  <c r="M147" i="94"/>
  <c r="L145" i="94"/>
  <c r="M145" i="94"/>
  <c r="L147" i="94"/>
  <c r="K174" i="94"/>
  <c r="J21" i="105"/>
  <c r="J17" i="161"/>
  <c r="J22" i="106"/>
  <c r="J20" i="90"/>
  <c r="J24" i="191"/>
  <c r="I177" i="94"/>
  <c r="G23" i="194"/>
  <c r="H177" i="94"/>
  <c r="E23" i="194"/>
  <c r="F177" i="94"/>
  <c r="M9" i="194"/>
  <c r="M21" i="194"/>
  <c r="G24" i="194"/>
  <c r="F24" i="194"/>
  <c r="E24" i="194"/>
  <c r="L23" i="194"/>
  <c r="O177" i="94"/>
  <c r="K23" i="194"/>
  <c r="M22" i="194"/>
  <c r="J23" i="194"/>
  <c r="M9" i="75"/>
  <c r="M14" i="76"/>
  <c r="M22" i="204"/>
  <c r="M9" i="201"/>
  <c r="M12" i="182"/>
  <c r="M24" i="30"/>
  <c r="M19" i="47"/>
  <c r="M19" i="14"/>
  <c r="M18" i="35"/>
  <c r="M13" i="202"/>
  <c r="M22" i="23"/>
  <c r="M13" i="37"/>
  <c r="E19" i="211"/>
  <c r="F19" i="211"/>
  <c r="G19" i="211"/>
  <c r="M18" i="211"/>
  <c r="Q174" i="94" s="1"/>
  <c r="M17" i="211"/>
  <c r="E20" i="211"/>
  <c r="F20" i="211"/>
  <c r="G20" i="211"/>
  <c r="J19" i="211"/>
  <c r="K19" i="211"/>
  <c r="L19" i="211"/>
  <c r="M20" i="101"/>
  <c r="M20" i="12"/>
  <c r="M18" i="61"/>
  <c r="F140" i="94"/>
  <c r="M26" i="188"/>
  <c r="M23" i="46"/>
  <c r="L41" i="200"/>
  <c r="L43" i="200" s="1"/>
  <c r="I140" i="94"/>
  <c r="M20" i="20"/>
  <c r="J140" i="94"/>
  <c r="I155" i="94"/>
  <c r="J155" i="94"/>
  <c r="M24" i="40"/>
  <c r="M26" i="197"/>
  <c r="M23" i="32"/>
  <c r="L34" i="199"/>
  <c r="L36" i="199" s="1"/>
  <c r="M21" i="25"/>
  <c r="J48" i="197"/>
  <c r="J50" i="197" s="1"/>
  <c r="M20" i="198"/>
  <c r="M19" i="181"/>
  <c r="M18" i="156"/>
  <c r="M18" i="60"/>
  <c r="M22" i="178"/>
  <c r="M22" i="5"/>
  <c r="E22" i="210"/>
  <c r="E23" i="210" s="1"/>
  <c r="F22" i="210"/>
  <c r="F23" i="210" s="1"/>
  <c r="G22" i="210"/>
  <c r="G23" i="210" s="1"/>
  <c r="M21" i="210"/>
  <c r="Q147" i="94" s="1"/>
  <c r="M20" i="210"/>
  <c r="J22" i="210"/>
  <c r="K22" i="210"/>
  <c r="L22" i="210"/>
  <c r="G40" i="192"/>
  <c r="K34" i="199"/>
  <c r="K36" i="199" s="1"/>
  <c r="M21" i="107"/>
  <c r="M24" i="199"/>
  <c r="M22" i="185"/>
  <c r="M14" i="209"/>
  <c r="E16" i="209"/>
  <c r="E17" i="209" s="1"/>
  <c r="F16" i="209"/>
  <c r="F17" i="209" s="1"/>
  <c r="G16" i="209"/>
  <c r="G17" i="209" s="1"/>
  <c r="M15" i="209"/>
  <c r="Q145" i="94" s="1"/>
  <c r="K16" i="209"/>
  <c r="L16" i="209"/>
  <c r="K48" i="197"/>
  <c r="K50" i="197" s="1"/>
  <c r="F41" i="200"/>
  <c r="G114" i="94" s="1"/>
  <c r="M20" i="187"/>
  <c r="F258" i="96"/>
  <c r="M21" i="190"/>
  <c r="O190" i="94"/>
  <c r="J34" i="199"/>
  <c r="J36" i="199" s="1"/>
  <c r="M24" i="22"/>
  <c r="D88" i="96"/>
  <c r="H34" i="199"/>
  <c r="I128" i="94" s="1"/>
  <c r="M17" i="31"/>
  <c r="I34" i="199"/>
  <c r="J128" i="94" s="1"/>
  <c r="I71" i="94"/>
  <c r="P190" i="94"/>
  <c r="N173" i="94"/>
  <c r="I40" i="192"/>
  <c r="J71" i="94" s="1"/>
  <c r="G48" i="197"/>
  <c r="H90" i="94" s="1"/>
  <c r="H48" i="197"/>
  <c r="I90" i="94" s="1"/>
  <c r="I48" i="197"/>
  <c r="J90" i="94" s="1"/>
  <c r="G41" i="200"/>
  <c r="G42" i="200" s="1"/>
  <c r="L40" i="192"/>
  <c r="L42" i="192" s="1"/>
  <c r="D258" i="96"/>
  <c r="H41" i="200"/>
  <c r="I114" i="94" s="1"/>
  <c r="E34" i="199"/>
  <c r="F128" i="94" s="1"/>
  <c r="M20" i="19"/>
  <c r="I41" i="200"/>
  <c r="J114" i="94" s="1"/>
  <c r="M13" i="1"/>
  <c r="M24" i="200"/>
  <c r="M18" i="7"/>
  <c r="M19" i="179"/>
  <c r="M20" i="189"/>
  <c r="M18" i="134"/>
  <c r="J36" i="85"/>
  <c r="M18" i="207"/>
  <c r="E20" i="207"/>
  <c r="E21" i="207" s="1"/>
  <c r="F20" i="207"/>
  <c r="F21" i="207" s="1"/>
  <c r="G20" i="207"/>
  <c r="G21" i="207" s="1"/>
  <c r="M19" i="207"/>
  <c r="K20" i="207"/>
  <c r="L20" i="207"/>
  <c r="E258" i="96"/>
  <c r="E190" i="94"/>
  <c r="K190" i="94" s="1"/>
  <c r="M43" i="178"/>
  <c r="M25" i="182"/>
  <c r="M23" i="76"/>
  <c r="M18" i="24"/>
  <c r="M37" i="181"/>
  <c r="M35" i="66"/>
  <c r="M40" i="99"/>
  <c r="M35" i="186"/>
  <c r="J40" i="106"/>
  <c r="M31" i="84"/>
  <c r="E13" i="206"/>
  <c r="E14" i="206" s="1"/>
  <c r="F13" i="206"/>
  <c r="F14" i="206" s="1"/>
  <c r="G13" i="206"/>
  <c r="G14" i="206" s="1"/>
  <c r="J14" i="206"/>
  <c r="J13" i="206"/>
  <c r="M12" i="206"/>
  <c r="Q190" i="94" s="1"/>
  <c r="K13" i="206"/>
  <c r="M11" i="206"/>
  <c r="L13" i="206"/>
  <c r="E155" i="94"/>
  <c r="F155" i="94"/>
  <c r="D207" i="96"/>
  <c r="G155" i="94"/>
  <c r="E207" i="96"/>
  <c r="H155" i="94"/>
  <c r="F207" i="96"/>
  <c r="N155" i="94"/>
  <c r="O155" i="94"/>
  <c r="P155" i="94"/>
  <c r="M35" i="205"/>
  <c r="F37" i="205"/>
  <c r="G37" i="205"/>
  <c r="E37" i="205"/>
  <c r="J37" i="205"/>
  <c r="K37" i="205"/>
  <c r="L37" i="205"/>
  <c r="F181" i="94"/>
  <c r="D246" i="96"/>
  <c r="E181" i="94"/>
  <c r="G181" i="94"/>
  <c r="E246" i="96"/>
  <c r="H181" i="94"/>
  <c r="F246" i="96"/>
  <c r="P181" i="94"/>
  <c r="N181" i="94"/>
  <c r="M44" i="51"/>
  <c r="O181" i="94"/>
  <c r="M30" i="204"/>
  <c r="E32" i="204"/>
  <c r="F32" i="204"/>
  <c r="G32" i="204"/>
  <c r="K32" i="204"/>
  <c r="L32" i="204"/>
  <c r="F173" i="94"/>
  <c r="D234" i="96"/>
  <c r="G173" i="94"/>
  <c r="E234" i="96"/>
  <c r="E173" i="94"/>
  <c r="M173" i="94" s="1"/>
  <c r="F234" i="96"/>
  <c r="N158" i="94"/>
  <c r="J44" i="191"/>
  <c r="O173" i="94"/>
  <c r="O114" i="94"/>
  <c r="P173" i="94"/>
  <c r="M34" i="47"/>
  <c r="M37" i="53"/>
  <c r="M46" i="69"/>
  <c r="M37" i="48"/>
  <c r="M43" i="185"/>
  <c r="M44" i="177"/>
  <c r="J38" i="105"/>
  <c r="M28" i="203"/>
  <c r="E30" i="203"/>
  <c r="F30" i="203"/>
  <c r="F31" i="203" s="1"/>
  <c r="J30" i="203"/>
  <c r="M29" i="203"/>
  <c r="Q173" i="94" s="1"/>
  <c r="G30" i="203"/>
  <c r="K30" i="203"/>
  <c r="L30" i="203"/>
  <c r="F164" i="94"/>
  <c r="D221" i="96"/>
  <c r="D211" i="96"/>
  <c r="F158" i="94"/>
  <c r="E211" i="96"/>
  <c r="G158" i="94"/>
  <c r="E158" i="94"/>
  <c r="F211" i="96"/>
  <c r="H158" i="94"/>
  <c r="D173" i="96"/>
  <c r="N90" i="94"/>
  <c r="O90" i="94"/>
  <c r="P90" i="94"/>
  <c r="O158" i="94"/>
  <c r="P158" i="94"/>
  <c r="M35" i="14"/>
  <c r="M34" i="175"/>
  <c r="M37" i="61"/>
  <c r="M30" i="202"/>
  <c r="G32" i="202"/>
  <c r="E32" i="202"/>
  <c r="F32" i="202"/>
  <c r="F33" i="202" s="1"/>
  <c r="M31" i="202"/>
  <c r="Q158" i="94" s="1"/>
  <c r="J32" i="202"/>
  <c r="K32" i="202"/>
  <c r="L32" i="202"/>
  <c r="E162" i="94"/>
  <c r="L162" i="94" s="1"/>
  <c r="E164" i="94"/>
  <c r="G71" i="94"/>
  <c r="E88" i="96"/>
  <c r="G164" i="94"/>
  <c r="E221" i="96"/>
  <c r="H164" i="94"/>
  <c r="F221" i="96"/>
  <c r="D237" i="96"/>
  <c r="O157" i="94"/>
  <c r="F237" i="96"/>
  <c r="K3" i="95"/>
  <c r="E71" i="94"/>
  <c r="D161" i="96"/>
  <c r="O71" i="94"/>
  <c r="N164" i="94"/>
  <c r="P114" i="94"/>
  <c r="O164" i="94"/>
  <c r="P164" i="94"/>
  <c r="E26" i="201"/>
  <c r="F26" i="201"/>
  <c r="G26" i="201"/>
  <c r="M25" i="201"/>
  <c r="Q164" i="94" s="1"/>
  <c r="M24" i="201"/>
  <c r="J26" i="201"/>
  <c r="K26" i="201"/>
  <c r="L26" i="201"/>
  <c r="F114" i="94"/>
  <c r="D134" i="96"/>
  <c r="F90" i="94"/>
  <c r="D111" i="96"/>
  <c r="E114" i="94"/>
  <c r="E140" i="94"/>
  <c r="G90" i="94"/>
  <c r="E111" i="96"/>
  <c r="G140" i="94"/>
  <c r="E173" i="96"/>
  <c r="E157" i="94"/>
  <c r="L157" i="94" s="1"/>
  <c r="H140" i="94"/>
  <c r="F173" i="96"/>
  <c r="E128" i="94"/>
  <c r="F157" i="94"/>
  <c r="D212" i="96"/>
  <c r="F162" i="94"/>
  <c r="D217" i="96"/>
  <c r="H157" i="94"/>
  <c r="F212" i="96"/>
  <c r="G128" i="94"/>
  <c r="E161" i="96"/>
  <c r="F139" i="94"/>
  <c r="K139" i="94" s="1"/>
  <c r="D169" i="96"/>
  <c r="H162" i="94"/>
  <c r="F217" i="96"/>
  <c r="H128" i="94"/>
  <c r="F161" i="96"/>
  <c r="G139" i="94"/>
  <c r="L139" i="94" s="1"/>
  <c r="E169" i="96"/>
  <c r="H139" i="94"/>
  <c r="M139" i="94" s="1"/>
  <c r="F169" i="96"/>
  <c r="O162" i="94"/>
  <c r="G177" i="94"/>
  <c r="E237" i="96"/>
  <c r="E90" i="94"/>
  <c r="F88" i="96"/>
  <c r="H71" i="94"/>
  <c r="O139" i="94"/>
  <c r="F71" i="94"/>
  <c r="N139" i="94"/>
  <c r="P177" i="94"/>
  <c r="N157" i="94"/>
  <c r="P139" i="94"/>
  <c r="P162" i="94"/>
  <c r="N114" i="94"/>
  <c r="E177" i="94"/>
  <c r="M177" i="94" s="1"/>
  <c r="E212" i="96"/>
  <c r="E217" i="96"/>
  <c r="N140" i="94"/>
  <c r="N128" i="94"/>
  <c r="O140" i="94"/>
  <c r="O128" i="94"/>
  <c r="P140" i="94"/>
  <c r="M37" i="60"/>
  <c r="M30" i="100"/>
  <c r="M40" i="200"/>
  <c r="E42" i="200"/>
  <c r="K42" i="200"/>
  <c r="L42" i="200"/>
  <c r="M43" i="9"/>
  <c r="M35" i="71"/>
  <c r="M39" i="187"/>
  <c r="M40" i="189"/>
  <c r="J39" i="161"/>
  <c r="M15" i="36"/>
  <c r="M36" i="55"/>
  <c r="M35" i="35"/>
  <c r="M33" i="199"/>
  <c r="E35" i="199"/>
  <c r="F35" i="199"/>
  <c r="G35" i="199"/>
  <c r="K35" i="199"/>
  <c r="M30" i="64"/>
  <c r="M41" i="198"/>
  <c r="G43" i="198"/>
  <c r="E43" i="198"/>
  <c r="F43" i="198"/>
  <c r="K43" i="198"/>
  <c r="L43" i="198"/>
  <c r="M13" i="153"/>
  <c r="M36" i="156"/>
  <c r="M47" i="197"/>
  <c r="E49" i="197"/>
  <c r="E50" i="197" s="1"/>
  <c r="F49" i="197"/>
  <c r="J49" i="197"/>
  <c r="K49" i="197"/>
  <c r="L49" i="197"/>
  <c r="M41" i="101"/>
  <c r="M46" i="188"/>
  <c r="E28" i="196"/>
  <c r="F28" i="196"/>
  <c r="G28" i="196"/>
  <c r="M26" i="196"/>
  <c r="K28" i="196"/>
  <c r="L28" i="196"/>
  <c r="M34" i="195"/>
  <c r="G36" i="195"/>
  <c r="E36" i="195"/>
  <c r="F36" i="195"/>
  <c r="K36" i="195"/>
  <c r="L36" i="195"/>
  <c r="M43" i="193"/>
  <c r="K45" i="193"/>
  <c r="F45" i="193"/>
  <c r="E45" i="193"/>
  <c r="G45" i="193"/>
  <c r="L45" i="193"/>
  <c r="M39" i="192"/>
  <c r="F41" i="192"/>
  <c r="F42" i="192" s="1"/>
  <c r="G41" i="192"/>
  <c r="G42" i="192" s="1"/>
  <c r="E41" i="192"/>
  <c r="E42" i="192" s="1"/>
  <c r="K41" i="192"/>
  <c r="L41" i="192"/>
  <c r="E3" i="95"/>
  <c r="K46" i="191"/>
  <c r="E46" i="191"/>
  <c r="F46" i="191"/>
  <c r="G46" i="191"/>
  <c r="H46" i="191"/>
  <c r="M43" i="49"/>
  <c r="M32" i="75"/>
  <c r="M44" i="46"/>
  <c r="M42" i="158"/>
  <c r="L19" i="28"/>
  <c r="K19" i="28"/>
  <c r="J19" i="28"/>
  <c r="I19" i="28"/>
  <c r="H19" i="28"/>
  <c r="G19" i="28"/>
  <c r="F19" i="28"/>
  <c r="E19" i="28"/>
  <c r="D19" i="28"/>
  <c r="L33" i="78"/>
  <c r="K33" i="78"/>
  <c r="J33" i="78"/>
  <c r="I33" i="78"/>
  <c r="H33" i="78"/>
  <c r="G33" i="78"/>
  <c r="F33" i="78"/>
  <c r="E33" i="78"/>
  <c r="D33" i="78"/>
  <c r="L45" i="30"/>
  <c r="K45" i="30"/>
  <c r="J45" i="30"/>
  <c r="I45" i="30"/>
  <c r="H45" i="30"/>
  <c r="G45" i="30"/>
  <c r="F45" i="30"/>
  <c r="E45" i="30"/>
  <c r="D45" i="30"/>
  <c r="L32" i="179"/>
  <c r="K32" i="179"/>
  <c r="J32" i="179"/>
  <c r="I32" i="179"/>
  <c r="H32" i="179"/>
  <c r="G32" i="179"/>
  <c r="F32" i="179"/>
  <c r="E32" i="179"/>
  <c r="D32" i="179"/>
  <c r="L46" i="40"/>
  <c r="K46" i="40"/>
  <c r="J46" i="40"/>
  <c r="I46" i="40"/>
  <c r="H46" i="40"/>
  <c r="G46" i="40"/>
  <c r="F46" i="40"/>
  <c r="E46" i="40"/>
  <c r="D46" i="40"/>
  <c r="L39" i="52"/>
  <c r="K39" i="52"/>
  <c r="J39" i="52"/>
  <c r="I39" i="52"/>
  <c r="H39" i="52"/>
  <c r="G39" i="52"/>
  <c r="F39" i="52"/>
  <c r="E39" i="52"/>
  <c r="D39" i="52"/>
  <c r="L35" i="115"/>
  <c r="K35" i="115"/>
  <c r="J35" i="115"/>
  <c r="I35" i="115"/>
  <c r="H35" i="115"/>
  <c r="G35" i="115"/>
  <c r="F35" i="115"/>
  <c r="E35" i="115"/>
  <c r="D35" i="115"/>
  <c r="L29" i="8"/>
  <c r="K29" i="8"/>
  <c r="J29" i="8"/>
  <c r="I29" i="8"/>
  <c r="H29" i="8"/>
  <c r="G29" i="8"/>
  <c r="F29" i="8"/>
  <c r="E29" i="8"/>
  <c r="D29" i="8"/>
  <c r="L45" i="2"/>
  <c r="K45" i="2"/>
  <c r="J45" i="2"/>
  <c r="I45" i="2"/>
  <c r="H45" i="2"/>
  <c r="G45" i="2"/>
  <c r="F45" i="2"/>
  <c r="E45" i="2"/>
  <c r="D45" i="2"/>
  <c r="L40" i="25"/>
  <c r="K40" i="25"/>
  <c r="J40" i="25"/>
  <c r="I40" i="25"/>
  <c r="H40" i="25"/>
  <c r="G40" i="25"/>
  <c r="F40" i="25"/>
  <c r="E40" i="25"/>
  <c r="D40" i="25"/>
  <c r="L45" i="23"/>
  <c r="K45" i="23"/>
  <c r="J45" i="23"/>
  <c r="I45" i="23"/>
  <c r="H45" i="23"/>
  <c r="G45" i="23"/>
  <c r="F45" i="23"/>
  <c r="E45" i="23"/>
  <c r="D45" i="23"/>
  <c r="L33" i="43"/>
  <c r="K33" i="43"/>
  <c r="J33" i="43"/>
  <c r="I33" i="43"/>
  <c r="H33" i="43"/>
  <c r="G33" i="43"/>
  <c r="F33" i="43"/>
  <c r="E33" i="43"/>
  <c r="D33" i="43"/>
  <c r="L35" i="7"/>
  <c r="K35" i="7"/>
  <c r="J35" i="7"/>
  <c r="I35" i="7"/>
  <c r="H35" i="7"/>
  <c r="G35" i="7"/>
  <c r="F35" i="7"/>
  <c r="E35" i="7"/>
  <c r="D35" i="7"/>
  <c r="L39" i="19"/>
  <c r="K39" i="19"/>
  <c r="J39" i="19"/>
  <c r="I39" i="19"/>
  <c r="H39" i="19"/>
  <c r="G39" i="19"/>
  <c r="F39" i="19"/>
  <c r="E39" i="19"/>
  <c r="D39" i="19"/>
  <c r="L38" i="155"/>
  <c r="K38" i="155"/>
  <c r="J38" i="155"/>
  <c r="I38" i="155"/>
  <c r="H38" i="155"/>
  <c r="G38" i="155"/>
  <c r="F38" i="155"/>
  <c r="E38" i="155"/>
  <c r="D38" i="155"/>
  <c r="L44" i="13"/>
  <c r="K44" i="13"/>
  <c r="J44" i="13"/>
  <c r="I44" i="13"/>
  <c r="H44" i="13"/>
  <c r="G44" i="13"/>
  <c r="F44" i="13"/>
  <c r="E44" i="13"/>
  <c r="D44" i="13"/>
  <c r="K41" i="90"/>
  <c r="I41" i="90"/>
  <c r="H41" i="90"/>
  <c r="G41" i="90"/>
  <c r="F41" i="90"/>
  <c r="E41" i="90"/>
  <c r="D41" i="90"/>
  <c r="L40" i="33"/>
  <c r="K40" i="33"/>
  <c r="J40" i="33"/>
  <c r="I40" i="33"/>
  <c r="H40" i="33"/>
  <c r="G40" i="33"/>
  <c r="F40" i="33"/>
  <c r="E40" i="33"/>
  <c r="D40" i="33"/>
  <c r="L38" i="20"/>
  <c r="K38" i="20"/>
  <c r="J38" i="20"/>
  <c r="I38" i="20"/>
  <c r="H38" i="20"/>
  <c r="G38" i="20"/>
  <c r="F38" i="20"/>
  <c r="E38" i="20"/>
  <c r="D38" i="20"/>
  <c r="L41" i="190"/>
  <c r="K41" i="190"/>
  <c r="J41" i="190"/>
  <c r="I41" i="190"/>
  <c r="H41" i="190"/>
  <c r="G41" i="190"/>
  <c r="F41" i="190"/>
  <c r="E41" i="190"/>
  <c r="D41" i="190"/>
  <c r="L44" i="32"/>
  <c r="K44" i="32"/>
  <c r="J44" i="32"/>
  <c r="I44" i="32"/>
  <c r="H44" i="32"/>
  <c r="G44" i="32"/>
  <c r="F44" i="32"/>
  <c r="E44" i="32"/>
  <c r="D44" i="32"/>
  <c r="L32" i="1"/>
  <c r="K32" i="1"/>
  <c r="J32" i="1"/>
  <c r="I32" i="1"/>
  <c r="H32" i="1"/>
  <c r="G32" i="1"/>
  <c r="F32" i="1"/>
  <c r="E32" i="1"/>
  <c r="D32" i="1"/>
  <c r="L32" i="56"/>
  <c r="K32" i="56"/>
  <c r="J32" i="56"/>
  <c r="I32" i="56"/>
  <c r="H32" i="56"/>
  <c r="G32" i="56"/>
  <c r="F32" i="56"/>
  <c r="E32" i="56"/>
  <c r="D32" i="56"/>
  <c r="L33" i="5"/>
  <c r="K33" i="5"/>
  <c r="J33" i="5"/>
  <c r="I33" i="5"/>
  <c r="H33" i="5"/>
  <c r="G33" i="5"/>
  <c r="F33" i="5"/>
  <c r="E33" i="5"/>
  <c r="D33" i="5"/>
  <c r="L41" i="27"/>
  <c r="K41" i="27"/>
  <c r="J41" i="27"/>
  <c r="I41" i="27"/>
  <c r="H41" i="27"/>
  <c r="G41" i="27"/>
  <c r="F41" i="27"/>
  <c r="E41" i="27"/>
  <c r="D41" i="27"/>
  <c r="L38" i="12"/>
  <c r="K38" i="12"/>
  <c r="J38" i="12"/>
  <c r="I38" i="12"/>
  <c r="H38" i="12"/>
  <c r="G38" i="12"/>
  <c r="F38" i="12"/>
  <c r="E38" i="12"/>
  <c r="D38" i="12"/>
  <c r="K9" i="165"/>
  <c r="I9" i="165"/>
  <c r="H9" i="165"/>
  <c r="G9" i="165"/>
  <c r="F9" i="165"/>
  <c r="E9" i="165"/>
  <c r="D9" i="165"/>
  <c r="L34" i="166"/>
  <c r="K34" i="166"/>
  <c r="J34" i="166"/>
  <c r="I34" i="166"/>
  <c r="H34" i="166"/>
  <c r="G34" i="166"/>
  <c r="F34" i="166"/>
  <c r="E34" i="166"/>
  <c r="D34" i="166"/>
  <c r="L43" i="4"/>
  <c r="K43" i="4"/>
  <c r="J43" i="4"/>
  <c r="I43" i="4"/>
  <c r="H43" i="4"/>
  <c r="G43" i="4"/>
  <c r="F43" i="4"/>
  <c r="E43" i="4"/>
  <c r="D43" i="4"/>
  <c r="L46" i="22"/>
  <c r="K46" i="22"/>
  <c r="J46" i="22"/>
  <c r="I46" i="22"/>
  <c r="H46" i="22"/>
  <c r="G46" i="22"/>
  <c r="F46" i="22"/>
  <c r="E46" i="22"/>
  <c r="D46" i="22"/>
  <c r="L44" i="107"/>
  <c r="K44" i="107"/>
  <c r="J44" i="107"/>
  <c r="I44" i="107"/>
  <c r="H44" i="107"/>
  <c r="G44" i="107"/>
  <c r="F44" i="107"/>
  <c r="E44" i="107"/>
  <c r="D44" i="107"/>
  <c r="E35" i="31"/>
  <c r="F35" i="31"/>
  <c r="G35" i="31"/>
  <c r="H35" i="31"/>
  <c r="I35" i="31"/>
  <c r="J35" i="31"/>
  <c r="K35" i="31"/>
  <c r="L35" i="31"/>
  <c r="D35" i="31"/>
  <c r="L12" i="180"/>
  <c r="K12" i="180"/>
  <c r="J12" i="180"/>
  <c r="L47" i="190"/>
  <c r="K47" i="190"/>
  <c r="J47" i="190"/>
  <c r="D131" i="22"/>
  <c r="K60" i="90"/>
  <c r="I60" i="90"/>
  <c r="H60" i="90"/>
  <c r="G60" i="90"/>
  <c r="F60" i="90"/>
  <c r="E60" i="90"/>
  <c r="D60" i="90"/>
  <c r="K8" i="87"/>
  <c r="I8" i="87"/>
  <c r="H8" i="87"/>
  <c r="G8" i="87"/>
  <c r="F8" i="87"/>
  <c r="E8" i="87"/>
  <c r="D8" i="87"/>
  <c r="K57" i="106"/>
  <c r="I57" i="106"/>
  <c r="H57" i="106"/>
  <c r="G57" i="106"/>
  <c r="F57" i="106"/>
  <c r="E57" i="106"/>
  <c r="D57" i="106"/>
  <c r="K57" i="161"/>
  <c r="I57" i="161"/>
  <c r="H57" i="161"/>
  <c r="G57" i="161"/>
  <c r="F57" i="161"/>
  <c r="E57" i="161"/>
  <c r="D57" i="161"/>
  <c r="K46" i="85"/>
  <c r="I46" i="85"/>
  <c r="H46" i="85"/>
  <c r="G46" i="85"/>
  <c r="F46" i="85"/>
  <c r="E46" i="85"/>
  <c r="D46" i="85"/>
  <c r="K53" i="105"/>
  <c r="I53" i="105"/>
  <c r="H53" i="105"/>
  <c r="G53" i="105"/>
  <c r="F53" i="105"/>
  <c r="E53" i="105"/>
  <c r="D53" i="105"/>
  <c r="I47" i="190"/>
  <c r="H47" i="190"/>
  <c r="H48" i="190" s="1"/>
  <c r="G47" i="190"/>
  <c r="G48" i="190" s="1"/>
  <c r="F47" i="190"/>
  <c r="F48" i="190" s="1"/>
  <c r="E47" i="190"/>
  <c r="D47" i="190"/>
  <c r="L36" i="182"/>
  <c r="K36" i="182"/>
  <c r="J36" i="182"/>
  <c r="I36" i="182"/>
  <c r="H36" i="182"/>
  <c r="G36" i="182"/>
  <c r="F36" i="182"/>
  <c r="E36" i="182"/>
  <c r="D36" i="182"/>
  <c r="L44" i="179"/>
  <c r="K44" i="179"/>
  <c r="J44" i="179"/>
  <c r="I44" i="179"/>
  <c r="H44" i="179"/>
  <c r="G44" i="179"/>
  <c r="F44" i="179"/>
  <c r="E44" i="179"/>
  <c r="D44" i="179"/>
  <c r="L35" i="120"/>
  <c r="K35" i="120"/>
  <c r="J35" i="120"/>
  <c r="I35" i="120"/>
  <c r="H35" i="120"/>
  <c r="G35" i="120"/>
  <c r="F35" i="120"/>
  <c r="E35" i="120"/>
  <c r="D35" i="120"/>
  <c r="L18" i="10"/>
  <c r="K18" i="10"/>
  <c r="J18" i="10"/>
  <c r="I18" i="10"/>
  <c r="H18" i="10"/>
  <c r="G18" i="10"/>
  <c r="F18" i="10"/>
  <c r="E18" i="10"/>
  <c r="D18" i="10"/>
  <c r="L54" i="53"/>
  <c r="K54" i="53"/>
  <c r="J54" i="53"/>
  <c r="I54" i="53"/>
  <c r="H54" i="53"/>
  <c r="G54" i="53"/>
  <c r="F54" i="53"/>
  <c r="E54" i="53"/>
  <c r="D54" i="53"/>
  <c r="L49" i="35"/>
  <c r="K49" i="35"/>
  <c r="J49" i="35"/>
  <c r="I49" i="35"/>
  <c r="H49" i="35"/>
  <c r="G49" i="35"/>
  <c r="F49" i="35"/>
  <c r="E49" i="35"/>
  <c r="D49" i="35"/>
  <c r="L49" i="43"/>
  <c r="K49" i="43"/>
  <c r="J49" i="43"/>
  <c r="I49" i="43"/>
  <c r="H49" i="43"/>
  <c r="G49" i="43"/>
  <c r="F49" i="43"/>
  <c r="E49" i="43"/>
  <c r="D49" i="43"/>
  <c r="L17" i="183"/>
  <c r="K17" i="183"/>
  <c r="J17" i="183"/>
  <c r="I17" i="183"/>
  <c r="H17" i="183"/>
  <c r="G17" i="183"/>
  <c r="F17" i="183"/>
  <c r="E17" i="183"/>
  <c r="D17" i="183"/>
  <c r="L52" i="187"/>
  <c r="L53" i="187" s="1"/>
  <c r="L55" i="187" s="1"/>
  <c r="K52" i="187"/>
  <c r="K53" i="187" s="1"/>
  <c r="K55" i="187" s="1"/>
  <c r="J52" i="187"/>
  <c r="J53" i="187" s="1"/>
  <c r="J55" i="187" s="1"/>
  <c r="I52" i="187"/>
  <c r="I53" i="187" s="1"/>
  <c r="H52" i="187"/>
  <c r="H53" i="187" s="1"/>
  <c r="G52" i="187"/>
  <c r="G53" i="187" s="1"/>
  <c r="F52" i="187"/>
  <c r="F53" i="187" s="1"/>
  <c r="E52" i="187"/>
  <c r="E53" i="187" s="1"/>
  <c r="D52" i="187"/>
  <c r="D53" i="187" s="1"/>
  <c r="D55" i="187" s="1"/>
  <c r="L55" i="48"/>
  <c r="K55" i="48"/>
  <c r="J55" i="48"/>
  <c r="I55" i="48"/>
  <c r="H55" i="48"/>
  <c r="G55" i="48"/>
  <c r="F55" i="48"/>
  <c r="E55" i="48"/>
  <c r="D55" i="48"/>
  <c r="L64" i="13"/>
  <c r="K64" i="13"/>
  <c r="J64" i="13"/>
  <c r="I64" i="13"/>
  <c r="H64" i="13"/>
  <c r="G64" i="13"/>
  <c r="F64" i="13"/>
  <c r="E64" i="13"/>
  <c r="D64" i="13"/>
  <c r="L63" i="30"/>
  <c r="K63" i="30"/>
  <c r="J63" i="30"/>
  <c r="I63" i="30"/>
  <c r="H63" i="30"/>
  <c r="G63" i="30"/>
  <c r="F63" i="30"/>
  <c r="E63" i="30"/>
  <c r="D63" i="30"/>
  <c r="L49" i="14"/>
  <c r="K49" i="14"/>
  <c r="J49" i="14"/>
  <c r="I49" i="14"/>
  <c r="H49" i="14"/>
  <c r="G49" i="14"/>
  <c r="F49" i="14"/>
  <c r="E49" i="14"/>
  <c r="D49" i="14"/>
  <c r="L61" i="32"/>
  <c r="K61" i="32"/>
  <c r="J61" i="32"/>
  <c r="I61" i="32"/>
  <c r="H61" i="32"/>
  <c r="G61" i="32"/>
  <c r="F61" i="32"/>
  <c r="E61" i="32"/>
  <c r="D61" i="32"/>
  <c r="L62" i="23"/>
  <c r="K62" i="23"/>
  <c r="J62" i="23"/>
  <c r="I62" i="23"/>
  <c r="H62" i="23"/>
  <c r="G62" i="23"/>
  <c r="F62" i="23"/>
  <c r="E62" i="23"/>
  <c r="D62" i="23"/>
  <c r="L56" i="66"/>
  <c r="K56" i="66"/>
  <c r="J56" i="66"/>
  <c r="I56" i="66"/>
  <c r="H56" i="66"/>
  <c r="G56" i="66"/>
  <c r="F56" i="66"/>
  <c r="E56" i="66"/>
  <c r="D56" i="66"/>
  <c r="L38" i="64"/>
  <c r="K38" i="64"/>
  <c r="J38" i="64"/>
  <c r="I38" i="64"/>
  <c r="H38" i="64"/>
  <c r="G38" i="64"/>
  <c r="F38" i="64"/>
  <c r="E38" i="64"/>
  <c r="D38" i="64"/>
  <c r="L55" i="52"/>
  <c r="K55" i="52"/>
  <c r="J55" i="52"/>
  <c r="I55" i="52"/>
  <c r="H55" i="52"/>
  <c r="G55" i="52"/>
  <c r="F55" i="52"/>
  <c r="E55" i="52"/>
  <c r="D55" i="52"/>
  <c r="L50" i="78"/>
  <c r="K50" i="78"/>
  <c r="J50" i="78"/>
  <c r="I50" i="78"/>
  <c r="H50" i="78"/>
  <c r="G50" i="78"/>
  <c r="F50" i="78"/>
  <c r="E50" i="78"/>
  <c r="D50" i="78"/>
  <c r="L46" i="186"/>
  <c r="L47" i="186" s="1"/>
  <c r="L49" i="186" s="1"/>
  <c r="K46" i="186"/>
  <c r="K47" i="186" s="1"/>
  <c r="K49" i="186" s="1"/>
  <c r="J46" i="186"/>
  <c r="J47" i="186" s="1"/>
  <c r="J49" i="186" s="1"/>
  <c r="I46" i="186"/>
  <c r="I47" i="186" s="1"/>
  <c r="H46" i="186"/>
  <c r="H47" i="186" s="1"/>
  <c r="G46" i="186"/>
  <c r="G47" i="186" s="1"/>
  <c r="F46" i="186"/>
  <c r="F47" i="186" s="1"/>
  <c r="E46" i="186"/>
  <c r="E47" i="186" s="1"/>
  <c r="D46" i="186"/>
  <c r="D47" i="186" s="1"/>
  <c r="D49" i="186" s="1"/>
  <c r="L58" i="185"/>
  <c r="L59" i="185" s="1"/>
  <c r="L61" i="185" s="1"/>
  <c r="K58" i="185"/>
  <c r="K59" i="185" s="1"/>
  <c r="K61" i="185" s="1"/>
  <c r="J58" i="185"/>
  <c r="J59" i="185" s="1"/>
  <c r="J61" i="185" s="1"/>
  <c r="I58" i="185"/>
  <c r="I59" i="185" s="1"/>
  <c r="H58" i="185"/>
  <c r="H59" i="185" s="1"/>
  <c r="G58" i="185"/>
  <c r="G59" i="185" s="1"/>
  <c r="F58" i="185"/>
  <c r="F59" i="185" s="1"/>
  <c r="E58" i="185"/>
  <c r="E59" i="185" s="1"/>
  <c r="D58" i="185"/>
  <c r="D59" i="185" s="1"/>
  <c r="D61" i="185" s="1"/>
  <c r="L61" i="51"/>
  <c r="K61" i="51"/>
  <c r="J61" i="51"/>
  <c r="I61" i="51"/>
  <c r="H61" i="51"/>
  <c r="G61" i="51"/>
  <c r="F61" i="51"/>
  <c r="E61" i="51"/>
  <c r="D61" i="51"/>
  <c r="L54" i="33"/>
  <c r="K54" i="33"/>
  <c r="J54" i="33"/>
  <c r="I54" i="33"/>
  <c r="H54" i="33"/>
  <c r="G54" i="33"/>
  <c r="F54" i="33"/>
  <c r="E54" i="33"/>
  <c r="D54" i="33"/>
  <c r="L45" i="8"/>
  <c r="K45" i="8"/>
  <c r="J45" i="8"/>
  <c r="I45" i="8"/>
  <c r="H45" i="8"/>
  <c r="G45" i="8"/>
  <c r="F45" i="8"/>
  <c r="E45" i="8"/>
  <c r="D45" i="8"/>
  <c r="L59" i="178"/>
  <c r="K59" i="178"/>
  <c r="J59" i="178"/>
  <c r="I59" i="178"/>
  <c r="H59" i="178"/>
  <c r="G59" i="178"/>
  <c r="F59" i="178"/>
  <c r="E59" i="178"/>
  <c r="D59" i="178"/>
  <c r="L39" i="76"/>
  <c r="K39" i="76"/>
  <c r="J39" i="76"/>
  <c r="I39" i="76"/>
  <c r="H39" i="76"/>
  <c r="G39" i="76"/>
  <c r="F39" i="76"/>
  <c r="E39" i="76"/>
  <c r="D39" i="76"/>
  <c r="L47" i="84"/>
  <c r="K47" i="84"/>
  <c r="J47" i="84"/>
  <c r="I47" i="84"/>
  <c r="H47" i="84"/>
  <c r="G47" i="84"/>
  <c r="F47" i="84"/>
  <c r="E47" i="84"/>
  <c r="D47" i="84"/>
  <c r="L53" i="99"/>
  <c r="K53" i="99"/>
  <c r="J53" i="99"/>
  <c r="I53" i="99"/>
  <c r="H53" i="99"/>
  <c r="G53" i="99"/>
  <c r="F53" i="99"/>
  <c r="E53" i="99"/>
  <c r="D53" i="99"/>
  <c r="L24" i="37"/>
  <c r="K24" i="37"/>
  <c r="J24" i="37"/>
  <c r="I24" i="37"/>
  <c r="H24" i="37"/>
  <c r="G24" i="37"/>
  <c r="F24" i="37"/>
  <c r="E24" i="37"/>
  <c r="D24" i="37"/>
  <c r="L53" i="55"/>
  <c r="K53" i="55"/>
  <c r="J53" i="55"/>
  <c r="I53" i="55"/>
  <c r="H53" i="55"/>
  <c r="G53" i="55"/>
  <c r="F53" i="55"/>
  <c r="E53" i="55"/>
  <c r="D53" i="55"/>
  <c r="L50" i="7"/>
  <c r="K50" i="7"/>
  <c r="J50" i="7"/>
  <c r="I50" i="7"/>
  <c r="H50" i="7"/>
  <c r="G50" i="7"/>
  <c r="F50" i="7"/>
  <c r="E50" i="7"/>
  <c r="D50" i="7"/>
  <c r="L57" i="189"/>
  <c r="L58" i="189" s="1"/>
  <c r="L60" i="189" s="1"/>
  <c r="K57" i="189"/>
  <c r="K58" i="189" s="1"/>
  <c r="K60" i="189" s="1"/>
  <c r="J57" i="189"/>
  <c r="J58" i="189" s="1"/>
  <c r="J60" i="189" s="1"/>
  <c r="I57" i="189"/>
  <c r="I58" i="189" s="1"/>
  <c r="H57" i="189"/>
  <c r="H58" i="189" s="1"/>
  <c r="G57" i="189"/>
  <c r="G58" i="189" s="1"/>
  <c r="F57" i="189"/>
  <c r="F58" i="189" s="1"/>
  <c r="E57" i="189"/>
  <c r="E58" i="189" s="1"/>
  <c r="D57" i="189"/>
  <c r="D58" i="189" s="1"/>
  <c r="D60" i="189" s="1"/>
  <c r="L50" i="181"/>
  <c r="L51" i="181" s="1"/>
  <c r="L53" i="181" s="1"/>
  <c r="K50" i="181"/>
  <c r="K51" i="181" s="1"/>
  <c r="K53" i="181" s="1"/>
  <c r="J50" i="181"/>
  <c r="J51" i="181" s="1"/>
  <c r="J53" i="181" s="1"/>
  <c r="I50" i="181"/>
  <c r="I51" i="181" s="1"/>
  <c r="H50" i="181"/>
  <c r="H51" i="181" s="1"/>
  <c r="G50" i="181"/>
  <c r="G51" i="181" s="1"/>
  <c r="F50" i="181"/>
  <c r="F51" i="181" s="1"/>
  <c r="E50" i="181"/>
  <c r="E51" i="181" s="1"/>
  <c r="D50" i="181"/>
  <c r="D51" i="181" s="1"/>
  <c r="D53" i="181" s="1"/>
  <c r="L63" i="177"/>
  <c r="K63" i="177"/>
  <c r="J63" i="177"/>
  <c r="I63" i="177"/>
  <c r="H63" i="177"/>
  <c r="G63" i="177"/>
  <c r="F63" i="177"/>
  <c r="E63" i="177"/>
  <c r="D63" i="177"/>
  <c r="L34" i="24"/>
  <c r="K34" i="24"/>
  <c r="J34" i="24"/>
  <c r="I34" i="24"/>
  <c r="H34" i="24"/>
  <c r="G34" i="24"/>
  <c r="F34" i="24"/>
  <c r="E34" i="24"/>
  <c r="D34" i="24"/>
  <c r="L17" i="45"/>
  <c r="K17" i="45"/>
  <c r="J17" i="45"/>
  <c r="I17" i="45"/>
  <c r="H17" i="45"/>
  <c r="G17" i="45"/>
  <c r="F17" i="45"/>
  <c r="E17" i="45"/>
  <c r="D17" i="45"/>
  <c r="L16" i="83"/>
  <c r="K16" i="83"/>
  <c r="J16" i="83"/>
  <c r="I16" i="83"/>
  <c r="H16" i="83"/>
  <c r="G16" i="83"/>
  <c r="F16" i="83"/>
  <c r="E16" i="83"/>
  <c r="D16" i="83"/>
  <c r="L22" i="3"/>
  <c r="K22" i="3"/>
  <c r="J22" i="3"/>
  <c r="I22" i="3"/>
  <c r="H22" i="3"/>
  <c r="G22" i="3"/>
  <c r="F22" i="3"/>
  <c r="E22" i="3"/>
  <c r="D22" i="3"/>
  <c r="L62" i="69"/>
  <c r="K62" i="69"/>
  <c r="J62" i="69"/>
  <c r="I62" i="69"/>
  <c r="H62" i="69"/>
  <c r="G62" i="69"/>
  <c r="F62" i="69"/>
  <c r="E62" i="69"/>
  <c r="D62" i="69"/>
  <c r="L57" i="19"/>
  <c r="K57" i="19"/>
  <c r="J57" i="19"/>
  <c r="I57" i="19"/>
  <c r="H57" i="19"/>
  <c r="G57" i="19"/>
  <c r="F57" i="19"/>
  <c r="E57" i="19"/>
  <c r="D57" i="19"/>
  <c r="L47" i="1"/>
  <c r="K47" i="1"/>
  <c r="J47" i="1"/>
  <c r="I47" i="1"/>
  <c r="H47" i="1"/>
  <c r="G47" i="1"/>
  <c r="F47" i="1"/>
  <c r="E47" i="1"/>
  <c r="D47" i="1"/>
  <c r="L57" i="101"/>
  <c r="K57" i="101"/>
  <c r="J57" i="101"/>
  <c r="I57" i="101"/>
  <c r="H57" i="101"/>
  <c r="G57" i="101"/>
  <c r="F57" i="101"/>
  <c r="E57" i="101"/>
  <c r="D57" i="101"/>
  <c r="L62" i="188"/>
  <c r="L63" i="188" s="1"/>
  <c r="L65" i="188" s="1"/>
  <c r="K62" i="188"/>
  <c r="K63" i="188" s="1"/>
  <c r="K65" i="188" s="1"/>
  <c r="J62" i="188"/>
  <c r="J63" i="188" s="1"/>
  <c r="J65" i="188" s="1"/>
  <c r="I62" i="188"/>
  <c r="I63" i="188" s="1"/>
  <c r="H62" i="188"/>
  <c r="H63" i="188" s="1"/>
  <c r="G62" i="188"/>
  <c r="G63" i="188" s="1"/>
  <c r="F62" i="188"/>
  <c r="F63" i="188" s="1"/>
  <c r="E62" i="188"/>
  <c r="E63" i="188" s="1"/>
  <c r="D62" i="188"/>
  <c r="D63" i="188" s="1"/>
  <c r="D65" i="188" s="1"/>
  <c r="L47" i="71"/>
  <c r="K47" i="71"/>
  <c r="J47" i="71"/>
  <c r="I47" i="71"/>
  <c r="H47" i="71"/>
  <c r="G47" i="71"/>
  <c r="F47" i="71"/>
  <c r="E47" i="71"/>
  <c r="D47" i="71"/>
  <c r="L45" i="56"/>
  <c r="K45" i="56"/>
  <c r="J45" i="56"/>
  <c r="I45" i="56"/>
  <c r="H45" i="56"/>
  <c r="G45" i="56"/>
  <c r="F45" i="56"/>
  <c r="E45" i="56"/>
  <c r="D45" i="56"/>
  <c r="L15" i="121"/>
  <c r="K15" i="121"/>
  <c r="J15" i="121"/>
  <c r="I15" i="121"/>
  <c r="H15" i="121"/>
  <c r="G15" i="121"/>
  <c r="F15" i="121"/>
  <c r="E15" i="121"/>
  <c r="D15" i="121"/>
  <c r="L54" i="60"/>
  <c r="K54" i="60"/>
  <c r="J54" i="60"/>
  <c r="I54" i="60"/>
  <c r="H54" i="60"/>
  <c r="G54" i="60"/>
  <c r="F54" i="60"/>
  <c r="E54" i="60"/>
  <c r="D54" i="60"/>
  <c r="L50" i="75"/>
  <c r="K50" i="75"/>
  <c r="J50" i="75"/>
  <c r="I50" i="75"/>
  <c r="H50" i="75"/>
  <c r="G50" i="75"/>
  <c r="F50" i="75"/>
  <c r="E50" i="75"/>
  <c r="D50" i="75"/>
  <c r="L45" i="100"/>
  <c r="K45" i="100"/>
  <c r="J45" i="100"/>
  <c r="I45" i="100"/>
  <c r="H45" i="100"/>
  <c r="G45" i="100"/>
  <c r="F45" i="100"/>
  <c r="E45" i="100"/>
  <c r="D45" i="100"/>
  <c r="L52" i="47"/>
  <c r="K52" i="47"/>
  <c r="J52" i="47"/>
  <c r="I52" i="47"/>
  <c r="H52" i="47"/>
  <c r="G52" i="47"/>
  <c r="F52" i="47"/>
  <c r="E52" i="47"/>
  <c r="D52" i="47"/>
  <c r="L8" i="154"/>
  <c r="K8" i="154"/>
  <c r="J8" i="154"/>
  <c r="I8" i="154"/>
  <c r="H8" i="154"/>
  <c r="G8" i="154"/>
  <c r="F8" i="154"/>
  <c r="E8" i="154"/>
  <c r="D8" i="154"/>
  <c r="L48" i="20"/>
  <c r="K48" i="20"/>
  <c r="J48" i="20"/>
  <c r="I48" i="20"/>
  <c r="H48" i="20"/>
  <c r="G48" i="20"/>
  <c r="F48" i="20"/>
  <c r="E48" i="20"/>
  <c r="D48" i="20"/>
  <c r="L50" i="61"/>
  <c r="K50" i="61"/>
  <c r="J50" i="61"/>
  <c r="I50" i="61"/>
  <c r="H50" i="61"/>
  <c r="G50" i="61"/>
  <c r="F50" i="61"/>
  <c r="E50" i="61"/>
  <c r="D50" i="61"/>
  <c r="L43" i="5"/>
  <c r="K43" i="5"/>
  <c r="J43" i="5"/>
  <c r="I43" i="5"/>
  <c r="H43" i="5"/>
  <c r="G43" i="5"/>
  <c r="F43" i="5"/>
  <c r="E43" i="5"/>
  <c r="D43" i="5"/>
  <c r="L49" i="156"/>
  <c r="K49" i="156"/>
  <c r="J49" i="156"/>
  <c r="I49" i="156"/>
  <c r="H49" i="156"/>
  <c r="G49" i="156"/>
  <c r="F49" i="156"/>
  <c r="E49" i="156"/>
  <c r="D49" i="156"/>
  <c r="L43" i="115"/>
  <c r="K43" i="115"/>
  <c r="J43" i="115"/>
  <c r="I43" i="115"/>
  <c r="H43" i="115"/>
  <c r="G43" i="115"/>
  <c r="F43" i="115"/>
  <c r="E43" i="115"/>
  <c r="D43" i="115"/>
  <c r="I12" i="180"/>
  <c r="H12" i="180"/>
  <c r="G12" i="180"/>
  <c r="F12" i="180"/>
  <c r="E12" i="180"/>
  <c r="D12" i="180"/>
  <c r="L26" i="153"/>
  <c r="K26" i="153"/>
  <c r="J26" i="153"/>
  <c r="I26" i="153"/>
  <c r="H26" i="153"/>
  <c r="G26" i="153"/>
  <c r="F26" i="153"/>
  <c r="E26" i="153"/>
  <c r="D26" i="153"/>
  <c r="L19" i="176"/>
  <c r="K19" i="176"/>
  <c r="J19" i="176"/>
  <c r="I19" i="176"/>
  <c r="H19" i="176"/>
  <c r="G19" i="176"/>
  <c r="F19" i="176"/>
  <c r="E19" i="176"/>
  <c r="D19" i="176"/>
  <c r="L62" i="2"/>
  <c r="K62" i="2"/>
  <c r="J62" i="2"/>
  <c r="I62" i="2"/>
  <c r="H62" i="2"/>
  <c r="G62" i="2"/>
  <c r="F62" i="2"/>
  <c r="E62" i="2"/>
  <c r="D62" i="2"/>
  <c r="L64" i="40"/>
  <c r="K64" i="40"/>
  <c r="J64" i="40"/>
  <c r="I64" i="40"/>
  <c r="H64" i="40"/>
  <c r="G64" i="40"/>
  <c r="F64" i="40"/>
  <c r="E64" i="40"/>
  <c r="D64" i="40"/>
  <c r="L34" i="28"/>
  <c r="K34" i="28"/>
  <c r="J34" i="28"/>
  <c r="I34" i="28"/>
  <c r="H34" i="28"/>
  <c r="G34" i="28"/>
  <c r="F34" i="28"/>
  <c r="E34" i="28"/>
  <c r="D34" i="28"/>
  <c r="L23" i="36"/>
  <c r="K23" i="36"/>
  <c r="J23" i="36"/>
  <c r="I23" i="36"/>
  <c r="H23" i="36"/>
  <c r="G23" i="36"/>
  <c r="F23" i="36"/>
  <c r="E23" i="36"/>
  <c r="D23" i="36"/>
  <c r="L12" i="184"/>
  <c r="K12" i="184"/>
  <c r="J12" i="184"/>
  <c r="I12" i="184"/>
  <c r="H12" i="184"/>
  <c r="G12" i="184"/>
  <c r="F12" i="184"/>
  <c r="E12" i="184"/>
  <c r="D12" i="184"/>
  <c r="L62" i="9"/>
  <c r="K62" i="9"/>
  <c r="J62" i="9"/>
  <c r="I62" i="9"/>
  <c r="H62" i="9"/>
  <c r="G62" i="9"/>
  <c r="F62" i="9"/>
  <c r="E62" i="9"/>
  <c r="D62" i="9"/>
  <c r="L56" i="25"/>
  <c r="K56" i="25"/>
  <c r="J56" i="25"/>
  <c r="I56" i="25"/>
  <c r="H56" i="25"/>
  <c r="G56" i="25"/>
  <c r="F56" i="25"/>
  <c r="E56" i="25"/>
  <c r="D56" i="25"/>
  <c r="L49" i="175"/>
  <c r="K49" i="175"/>
  <c r="J49" i="175"/>
  <c r="I49" i="175"/>
  <c r="H49" i="175"/>
  <c r="G49" i="175"/>
  <c r="F49" i="175"/>
  <c r="E49" i="175"/>
  <c r="D49" i="175"/>
  <c r="L54" i="158"/>
  <c r="K54" i="158"/>
  <c r="J54" i="158"/>
  <c r="I54" i="158"/>
  <c r="H54" i="158"/>
  <c r="G54" i="158"/>
  <c r="F54" i="158"/>
  <c r="E54" i="158"/>
  <c r="D54" i="158"/>
  <c r="L56" i="27"/>
  <c r="K56" i="27"/>
  <c r="J56" i="27"/>
  <c r="I56" i="27"/>
  <c r="H56" i="27"/>
  <c r="G56" i="27"/>
  <c r="F56" i="27"/>
  <c r="E56" i="27"/>
  <c r="D56" i="27"/>
  <c r="L33" i="134"/>
  <c r="K33" i="134"/>
  <c r="J33" i="134"/>
  <c r="I33" i="134"/>
  <c r="H33" i="134"/>
  <c r="G33" i="134"/>
  <c r="F33" i="134"/>
  <c r="E33" i="134"/>
  <c r="D33" i="134"/>
  <c r="L55" i="12"/>
  <c r="K55" i="12"/>
  <c r="J55" i="12"/>
  <c r="I55" i="12"/>
  <c r="H55" i="12"/>
  <c r="G55" i="12"/>
  <c r="F55" i="12"/>
  <c r="E55" i="12"/>
  <c r="D55" i="12"/>
  <c r="K13" i="165"/>
  <c r="I13" i="165"/>
  <c r="H13" i="165"/>
  <c r="G13" i="165"/>
  <c r="F13" i="165"/>
  <c r="E13" i="165"/>
  <c r="D13" i="165"/>
  <c r="L48" i="166"/>
  <c r="K48" i="166"/>
  <c r="J48" i="166"/>
  <c r="I48" i="166"/>
  <c r="H48" i="166"/>
  <c r="G48" i="166"/>
  <c r="F48" i="166"/>
  <c r="E48" i="166"/>
  <c r="D48" i="166"/>
  <c r="L59" i="4"/>
  <c r="K59" i="4"/>
  <c r="J59" i="4"/>
  <c r="I59" i="4"/>
  <c r="H59" i="4"/>
  <c r="G59" i="4"/>
  <c r="F59" i="4"/>
  <c r="E59" i="4"/>
  <c r="D59" i="4"/>
  <c r="L18" i="38"/>
  <c r="K18" i="38"/>
  <c r="J18" i="38"/>
  <c r="I18" i="38"/>
  <c r="H18" i="38"/>
  <c r="G18" i="38"/>
  <c r="F18" i="38"/>
  <c r="E18" i="38"/>
  <c r="D18" i="38"/>
  <c r="L66" i="22"/>
  <c r="K66" i="22"/>
  <c r="J66" i="22"/>
  <c r="I66" i="22"/>
  <c r="H66" i="22"/>
  <c r="G66" i="22"/>
  <c r="F66" i="22"/>
  <c r="E66" i="22"/>
  <c r="D66" i="22"/>
  <c r="L62" i="107"/>
  <c r="K62" i="107"/>
  <c r="J62" i="107"/>
  <c r="I62" i="107"/>
  <c r="H62" i="107"/>
  <c r="G62" i="107"/>
  <c r="F62" i="107"/>
  <c r="E62" i="107"/>
  <c r="D62" i="107"/>
  <c r="L51" i="31"/>
  <c r="K51" i="31"/>
  <c r="J51" i="31"/>
  <c r="I51" i="31"/>
  <c r="H51" i="31"/>
  <c r="G51" i="31"/>
  <c r="F51" i="31"/>
  <c r="E51" i="31"/>
  <c r="D51" i="31"/>
  <c r="L35" i="199" l="1"/>
  <c r="P128" i="94"/>
  <c r="K140" i="94"/>
  <c r="F29" i="196"/>
  <c r="E47" i="191"/>
  <c r="F111" i="96"/>
  <c r="F42" i="200"/>
  <c r="E48" i="190"/>
  <c r="J48" i="190"/>
  <c r="J50" i="190" s="1"/>
  <c r="E134" i="96"/>
  <c r="L48" i="190"/>
  <c r="L50" i="190" s="1"/>
  <c r="G49" i="197"/>
  <c r="G50" i="197" s="1"/>
  <c r="I48" i="190"/>
  <c r="J63" i="94" s="1"/>
  <c r="J16" i="209"/>
  <c r="D48" i="190"/>
  <c r="D50" i="190" s="1"/>
  <c r="G29" i="196"/>
  <c r="M90" i="94"/>
  <c r="E29" i="196"/>
  <c r="H114" i="94"/>
  <c r="M114" i="94" s="1"/>
  <c r="F134" i="96"/>
  <c r="K48" i="190"/>
  <c r="K50" i="190" s="1"/>
  <c r="K128" i="94"/>
  <c r="P71" i="94"/>
  <c r="J9" i="165"/>
  <c r="G36" i="199"/>
  <c r="F36" i="199"/>
  <c r="M162" i="94"/>
  <c r="L155" i="94"/>
  <c r="J20" i="207"/>
  <c r="L181" i="94"/>
  <c r="M155" i="94"/>
  <c r="G33" i="204"/>
  <c r="K155" i="94"/>
  <c r="F33" i="204"/>
  <c r="E33" i="204"/>
  <c r="F46" i="193"/>
  <c r="M190" i="94"/>
  <c r="M181" i="94"/>
  <c r="L190" i="94"/>
  <c r="F50" i="197"/>
  <c r="E36" i="199"/>
  <c r="E38" i="205"/>
  <c r="G38" i="205"/>
  <c r="F38" i="205"/>
  <c r="M36" i="205"/>
  <c r="Q155" i="94" s="1"/>
  <c r="J45" i="191"/>
  <c r="L3" i="95" s="1"/>
  <c r="L158" i="94"/>
  <c r="M32" i="1"/>
  <c r="G27" i="201"/>
  <c r="K181" i="94"/>
  <c r="J32" i="204"/>
  <c r="M31" i="204"/>
  <c r="Q181" i="94" s="1"/>
  <c r="L71" i="94"/>
  <c r="K164" i="94"/>
  <c r="G31" i="203"/>
  <c r="F44" i="198"/>
  <c r="E44" i="198"/>
  <c r="E31" i="203"/>
  <c r="E43" i="200"/>
  <c r="E33" i="202"/>
  <c r="L173" i="94"/>
  <c r="F27" i="201"/>
  <c r="K173" i="94"/>
  <c r="M38" i="12"/>
  <c r="M71" i="94"/>
  <c r="G37" i="195"/>
  <c r="M158" i="94"/>
  <c r="L140" i="94"/>
  <c r="L177" i="94"/>
  <c r="L128" i="94"/>
  <c r="M157" i="94"/>
  <c r="E27" i="201"/>
  <c r="M164" i="94"/>
  <c r="G33" i="202"/>
  <c r="K158" i="94"/>
  <c r="K162" i="94"/>
  <c r="L164" i="94"/>
  <c r="K71" i="94"/>
  <c r="H47" i="191"/>
  <c r="G47" i="191"/>
  <c r="F47" i="191"/>
  <c r="F37" i="195"/>
  <c r="E37" i="195"/>
  <c r="J47" i="191"/>
  <c r="G43" i="200"/>
  <c r="G44" i="198"/>
  <c r="J46" i="191"/>
  <c r="I46" i="191"/>
  <c r="I47" i="191" s="1"/>
  <c r="M27" i="196"/>
  <c r="Q162" i="94" s="1"/>
  <c r="N162" i="94"/>
  <c r="N177" i="94"/>
  <c r="L90" i="94"/>
  <c r="N71" i="94"/>
  <c r="F63" i="94"/>
  <c r="G63" i="94"/>
  <c r="K177" i="94"/>
  <c r="I63" i="94"/>
  <c r="K157" i="94"/>
  <c r="K90" i="94"/>
  <c r="F43" i="200"/>
  <c r="H63" i="94"/>
  <c r="L114" i="94"/>
  <c r="M128" i="94"/>
  <c r="M140" i="94"/>
  <c r="K114" i="94"/>
  <c r="J42" i="200"/>
  <c r="M41" i="200"/>
  <c r="Q114" i="94" s="1"/>
  <c r="J35" i="199"/>
  <c r="M34" i="199"/>
  <c r="Q128" i="94" s="1"/>
  <c r="J43" i="198"/>
  <c r="M42" i="198"/>
  <c r="Q140" i="94" s="1"/>
  <c r="M48" i="197"/>
  <c r="Q90" i="94" s="1"/>
  <c r="J28" i="196"/>
  <c r="J36" i="195"/>
  <c r="M35" i="195"/>
  <c r="Q157" i="94" s="1"/>
  <c r="Q177" i="94"/>
  <c r="J45" i="193"/>
  <c r="M44" i="193"/>
  <c r="Q139" i="94" s="1"/>
  <c r="G46" i="193"/>
  <c r="E46" i="193"/>
  <c r="M40" i="192"/>
  <c r="Q71" i="94" s="1"/>
  <c r="J41" i="192"/>
  <c r="M19" i="28"/>
  <c r="M33" i="78"/>
  <c r="M45" i="30"/>
  <c r="M32" i="179"/>
  <c r="M46" i="40"/>
  <c r="M39" i="52"/>
  <c r="M35" i="115"/>
  <c r="M29" i="8"/>
  <c r="M45" i="2"/>
  <c r="M40" i="25"/>
  <c r="M45" i="23"/>
  <c r="M33" i="43"/>
  <c r="M35" i="7"/>
  <c r="M39" i="19"/>
  <c r="M38" i="155"/>
  <c r="M44" i="13"/>
  <c r="J41" i="90"/>
  <c r="M40" i="33"/>
  <c r="M38" i="20"/>
  <c r="M41" i="190"/>
  <c r="F82" i="96"/>
  <c r="E82" i="96"/>
  <c r="M44" i="32"/>
  <c r="M32" i="56"/>
  <c r="M33" i="5"/>
  <c r="M41" i="27"/>
  <c r="M34" i="166"/>
  <c r="M43" i="4"/>
  <c r="M46" i="22"/>
  <c r="M44" i="107"/>
  <c r="M35" i="31"/>
  <c r="M61" i="32"/>
  <c r="M47" i="190"/>
  <c r="K70" i="105"/>
  <c r="I70" i="105"/>
  <c r="H70" i="105"/>
  <c r="G70" i="105"/>
  <c r="F70" i="105"/>
  <c r="E70" i="105"/>
  <c r="D70" i="105"/>
  <c r="E49" i="190" l="1"/>
  <c r="E50" i="190" s="1"/>
  <c r="G49" i="190"/>
  <c r="G50" i="190" s="1"/>
  <c r="E63" i="94"/>
  <c r="F49" i="190"/>
  <c r="F50" i="190" s="1"/>
  <c r="L49" i="190"/>
  <c r="D82" i="96"/>
  <c r="K49" i="190"/>
  <c r="O63" i="94"/>
  <c r="K63" i="94"/>
  <c r="N63" i="94"/>
  <c r="M48" i="190"/>
  <c r="Q63" i="94" s="1"/>
  <c r="J49" i="190"/>
  <c r="P63" i="94"/>
  <c r="M63" i="94"/>
  <c r="L63" i="94"/>
  <c r="J46" i="85"/>
  <c r="J8" i="87"/>
  <c r="J57" i="106"/>
  <c r="J13" i="165"/>
  <c r="J53" i="105"/>
  <c r="J57" i="161"/>
  <c r="O62" i="94"/>
  <c r="N62" i="94"/>
  <c r="J62" i="94"/>
  <c r="F81" i="96"/>
  <c r="D81" i="96"/>
  <c r="I62" i="94"/>
  <c r="N64" i="94"/>
  <c r="J64" i="94"/>
  <c r="I64" i="94"/>
  <c r="G64" i="94"/>
  <c r="E64" i="94"/>
  <c r="P79" i="94"/>
  <c r="F97" i="96"/>
  <c r="O79" i="94"/>
  <c r="N79" i="94"/>
  <c r="J79" i="94"/>
  <c r="I79" i="94"/>
  <c r="P88" i="94"/>
  <c r="O88" i="94"/>
  <c r="J88" i="94"/>
  <c r="I88" i="94"/>
  <c r="H88" i="94"/>
  <c r="G88" i="94"/>
  <c r="F88" i="94"/>
  <c r="E88" i="94"/>
  <c r="O94" i="94"/>
  <c r="J94" i="94"/>
  <c r="I94" i="94"/>
  <c r="F116" i="96"/>
  <c r="F94" i="94"/>
  <c r="E94" i="94"/>
  <c r="N94" i="94"/>
  <c r="L13" i="184"/>
  <c r="P171" i="94" s="1"/>
  <c r="K13" i="184"/>
  <c r="K15" i="184" s="1"/>
  <c r="J13" i="184"/>
  <c r="N171" i="94" s="1"/>
  <c r="I13" i="184"/>
  <c r="J171" i="94" s="1"/>
  <c r="H13" i="184"/>
  <c r="I171" i="94" s="1"/>
  <c r="G13" i="184"/>
  <c r="H171" i="94" s="1"/>
  <c r="F13" i="184"/>
  <c r="G171" i="94" s="1"/>
  <c r="E13" i="184"/>
  <c r="F171" i="94" s="1"/>
  <c r="D13" i="184"/>
  <c r="E171" i="94" s="1"/>
  <c r="L18" i="183"/>
  <c r="P170" i="94" s="1"/>
  <c r="H18" i="183"/>
  <c r="I170" i="94" s="1"/>
  <c r="G18" i="183"/>
  <c r="H170" i="94" s="1"/>
  <c r="F18" i="183"/>
  <c r="D18" i="183"/>
  <c r="K18" i="183"/>
  <c r="O170" i="94" s="1"/>
  <c r="I18" i="183"/>
  <c r="J170" i="94" s="1"/>
  <c r="E18" i="183"/>
  <c r="F170" i="94" s="1"/>
  <c r="J156" i="94"/>
  <c r="O156" i="94"/>
  <c r="N156" i="94"/>
  <c r="I156" i="94"/>
  <c r="E156" i="94"/>
  <c r="P126" i="94"/>
  <c r="O126" i="94"/>
  <c r="N126" i="94"/>
  <c r="J126" i="94"/>
  <c r="I126" i="94"/>
  <c r="F157" i="96"/>
  <c r="E157" i="96"/>
  <c r="F126" i="94"/>
  <c r="L13" i="180"/>
  <c r="P189" i="94" s="1"/>
  <c r="K13" i="180"/>
  <c r="O189" i="94" s="1"/>
  <c r="J13" i="180"/>
  <c r="N189" i="94" s="1"/>
  <c r="I13" i="180"/>
  <c r="J189" i="94" s="1"/>
  <c r="H13" i="180"/>
  <c r="I189" i="94" s="1"/>
  <c r="G13" i="180"/>
  <c r="H189" i="94" s="1"/>
  <c r="F13" i="180"/>
  <c r="G189" i="94" s="1"/>
  <c r="E13" i="180"/>
  <c r="F189" i="94" s="1"/>
  <c r="D13" i="180"/>
  <c r="D15" i="180" s="1"/>
  <c r="M35" i="120"/>
  <c r="L36" i="10"/>
  <c r="K36" i="10"/>
  <c r="J36" i="10"/>
  <c r="I36" i="10"/>
  <c r="H36" i="10"/>
  <c r="G36" i="10"/>
  <c r="F36" i="10"/>
  <c r="E36" i="10"/>
  <c r="D36" i="10"/>
  <c r="M18" i="10"/>
  <c r="M54" i="53"/>
  <c r="L73" i="46"/>
  <c r="K73" i="46"/>
  <c r="J73" i="46"/>
  <c r="I73" i="46"/>
  <c r="H73" i="46"/>
  <c r="G73" i="46"/>
  <c r="F73" i="46"/>
  <c r="E73" i="46"/>
  <c r="D73" i="46"/>
  <c r="L56" i="46"/>
  <c r="K56" i="46"/>
  <c r="J56" i="46"/>
  <c r="I56" i="46"/>
  <c r="H56" i="46"/>
  <c r="G56" i="46"/>
  <c r="F56" i="46"/>
  <c r="E56" i="46"/>
  <c r="D56" i="46"/>
  <c r="L66" i="35"/>
  <c r="K66" i="35"/>
  <c r="J66" i="35"/>
  <c r="I66" i="35"/>
  <c r="H66" i="35"/>
  <c r="G66" i="35"/>
  <c r="F66" i="35"/>
  <c r="E66" i="35"/>
  <c r="D66" i="35"/>
  <c r="M49" i="35"/>
  <c r="M55" i="48"/>
  <c r="L79" i="30"/>
  <c r="K79" i="30"/>
  <c r="J79" i="30"/>
  <c r="I79" i="30"/>
  <c r="H79" i="30"/>
  <c r="G79" i="30"/>
  <c r="F79" i="30"/>
  <c r="E79" i="30"/>
  <c r="D79" i="30"/>
  <c r="M63" i="30"/>
  <c r="L63" i="14"/>
  <c r="K63" i="14"/>
  <c r="J63" i="14"/>
  <c r="I63" i="14"/>
  <c r="H63" i="14"/>
  <c r="G63" i="14"/>
  <c r="F63" i="14"/>
  <c r="E63" i="14"/>
  <c r="D63" i="14"/>
  <c r="M49" i="14"/>
  <c r="M62" i="23"/>
  <c r="M56" i="66"/>
  <c r="M50" i="78"/>
  <c r="M61" i="51"/>
  <c r="M54" i="33"/>
  <c r="M45" i="8"/>
  <c r="M39" i="76"/>
  <c r="L14" i="62"/>
  <c r="K14" i="62"/>
  <c r="J14" i="62"/>
  <c r="I14" i="62"/>
  <c r="H14" i="62"/>
  <c r="G14" i="62"/>
  <c r="F14" i="62"/>
  <c r="E14" i="62"/>
  <c r="D14" i="62"/>
  <c r="M53" i="55"/>
  <c r="L4" i="102"/>
  <c r="K4" i="102"/>
  <c r="J4" i="102"/>
  <c r="I4" i="102"/>
  <c r="H4" i="102"/>
  <c r="G4" i="102"/>
  <c r="F4" i="102"/>
  <c r="E4" i="102"/>
  <c r="D4" i="102"/>
  <c r="L9" i="172"/>
  <c r="K9" i="172"/>
  <c r="J9" i="172"/>
  <c r="I9" i="172"/>
  <c r="H9" i="172"/>
  <c r="G9" i="172"/>
  <c r="F9" i="172"/>
  <c r="E9" i="172"/>
  <c r="D9" i="172"/>
  <c r="M63" i="177"/>
  <c r="M34" i="24"/>
  <c r="M19" i="176"/>
  <c r="L38" i="153"/>
  <c r="K38" i="153"/>
  <c r="J38" i="153"/>
  <c r="I38" i="153"/>
  <c r="H38" i="153"/>
  <c r="G38" i="153"/>
  <c r="F38" i="153"/>
  <c r="E38" i="153"/>
  <c r="D38" i="153"/>
  <c r="M57" i="19"/>
  <c r="M57" i="101"/>
  <c r="M47" i="71"/>
  <c r="M45" i="56"/>
  <c r="M15" i="121"/>
  <c r="M54" i="60"/>
  <c r="L59" i="100"/>
  <c r="K59" i="100"/>
  <c r="J59" i="100"/>
  <c r="I59" i="100"/>
  <c r="H59" i="100"/>
  <c r="G59" i="100"/>
  <c r="F59" i="100"/>
  <c r="E59" i="100"/>
  <c r="D59" i="100"/>
  <c r="M45" i="100"/>
  <c r="M52" i="47"/>
  <c r="L5" i="82"/>
  <c r="K5" i="82"/>
  <c r="J5" i="82"/>
  <c r="I5" i="82"/>
  <c r="H5" i="82"/>
  <c r="G5" i="82"/>
  <c r="F5" i="82"/>
  <c r="E5" i="82"/>
  <c r="D5" i="82"/>
  <c r="M50" i="61"/>
  <c r="M43" i="5"/>
  <c r="M49" i="156"/>
  <c r="M43" i="115"/>
  <c r="L74" i="49"/>
  <c r="K74" i="49"/>
  <c r="J74" i="49"/>
  <c r="I74" i="49"/>
  <c r="H74" i="49"/>
  <c r="G74" i="49"/>
  <c r="F74" i="49"/>
  <c r="E74" i="49"/>
  <c r="D74" i="49"/>
  <c r="L56" i="49"/>
  <c r="K56" i="49"/>
  <c r="J56" i="49"/>
  <c r="I56" i="49"/>
  <c r="H56" i="49"/>
  <c r="G56" i="49"/>
  <c r="F56" i="49"/>
  <c r="E56" i="49"/>
  <c r="D56" i="49"/>
  <c r="M62" i="2"/>
  <c r="L73" i="25"/>
  <c r="K73" i="25"/>
  <c r="J73" i="25"/>
  <c r="I73" i="25"/>
  <c r="H73" i="25"/>
  <c r="G73" i="25"/>
  <c r="F73" i="25"/>
  <c r="E73" i="25"/>
  <c r="D73" i="25"/>
  <c r="L83" i="40"/>
  <c r="K83" i="40"/>
  <c r="J83" i="40"/>
  <c r="I83" i="40"/>
  <c r="H83" i="40"/>
  <c r="G83" i="40"/>
  <c r="F83" i="40"/>
  <c r="E83" i="40"/>
  <c r="D83" i="40"/>
  <c r="M64" i="40"/>
  <c r="L32" i="36"/>
  <c r="K32" i="36"/>
  <c r="J32" i="36"/>
  <c r="I32" i="36"/>
  <c r="H32" i="36"/>
  <c r="G32" i="36"/>
  <c r="F32" i="36"/>
  <c r="E32" i="36"/>
  <c r="D32" i="36"/>
  <c r="M23" i="36"/>
  <c r="M56" i="25"/>
  <c r="M55" i="12"/>
  <c r="M59" i="4"/>
  <c r="L61" i="56"/>
  <c r="K61" i="56"/>
  <c r="J61" i="56"/>
  <c r="I61" i="56"/>
  <c r="H61" i="56"/>
  <c r="G61" i="56"/>
  <c r="F61" i="56"/>
  <c r="E61" i="56"/>
  <c r="D61" i="56"/>
  <c r="L51" i="179"/>
  <c r="L52" i="179" s="1"/>
  <c r="L54" i="179" s="1"/>
  <c r="K51" i="179"/>
  <c r="K52" i="179" s="1"/>
  <c r="K54" i="179" s="1"/>
  <c r="J51" i="179"/>
  <c r="J52" i="179" s="1"/>
  <c r="J54" i="179" s="1"/>
  <c r="I51" i="179"/>
  <c r="I52" i="179" s="1"/>
  <c r="H51" i="179"/>
  <c r="H52" i="179" s="1"/>
  <c r="G51" i="179"/>
  <c r="G52" i="179" s="1"/>
  <c r="F51" i="179"/>
  <c r="F52" i="179" s="1"/>
  <c r="E51" i="179"/>
  <c r="E52" i="179" s="1"/>
  <c r="D51" i="179"/>
  <c r="D52" i="179" s="1"/>
  <c r="D54" i="179" s="1"/>
  <c r="L78" i="178"/>
  <c r="L79" i="178" s="1"/>
  <c r="L81" i="178" s="1"/>
  <c r="K78" i="178"/>
  <c r="K79" i="178" s="1"/>
  <c r="K81" i="178" s="1"/>
  <c r="J78" i="178"/>
  <c r="J79" i="178" s="1"/>
  <c r="J81" i="178" s="1"/>
  <c r="I78" i="178"/>
  <c r="I79" i="178" s="1"/>
  <c r="H78" i="178"/>
  <c r="H79" i="178" s="1"/>
  <c r="G78" i="178"/>
  <c r="G79" i="178" s="1"/>
  <c r="F78" i="178"/>
  <c r="F79" i="178" s="1"/>
  <c r="E78" i="178"/>
  <c r="E79" i="178" s="1"/>
  <c r="D78" i="178"/>
  <c r="D79" i="178" s="1"/>
  <c r="D81" i="178" s="1"/>
  <c r="I79" i="177"/>
  <c r="I80" i="177" s="1"/>
  <c r="L79" i="177"/>
  <c r="L80" i="177" s="1"/>
  <c r="L82" i="177" s="1"/>
  <c r="K79" i="177"/>
  <c r="K80" i="177" s="1"/>
  <c r="K82" i="177" s="1"/>
  <c r="J79" i="177"/>
  <c r="J80" i="177" s="1"/>
  <c r="J82" i="177" s="1"/>
  <c r="H79" i="177"/>
  <c r="H80" i="177" s="1"/>
  <c r="G79" i="177"/>
  <c r="G80" i="177" s="1"/>
  <c r="F79" i="177"/>
  <c r="F80" i="177" s="1"/>
  <c r="E79" i="177"/>
  <c r="E80" i="177" s="1"/>
  <c r="D79" i="177"/>
  <c r="D80" i="177" s="1"/>
  <c r="D82" i="177" s="1"/>
  <c r="L26" i="176"/>
  <c r="L27" i="176" s="1"/>
  <c r="L29" i="176" s="1"/>
  <c r="K26" i="176"/>
  <c r="J26" i="176"/>
  <c r="J27" i="176" s="1"/>
  <c r="J29" i="176" s="1"/>
  <c r="I26" i="176"/>
  <c r="H26" i="176"/>
  <c r="H27" i="176" s="1"/>
  <c r="G26" i="176"/>
  <c r="G27" i="176" s="1"/>
  <c r="F26" i="176"/>
  <c r="E26" i="176"/>
  <c r="D26" i="176"/>
  <c r="L67" i="175"/>
  <c r="K67" i="175"/>
  <c r="J67" i="175"/>
  <c r="I67" i="175"/>
  <c r="H67" i="175"/>
  <c r="G67" i="175"/>
  <c r="F67" i="175"/>
  <c r="E67" i="175"/>
  <c r="D67" i="175"/>
  <c r="K72" i="106"/>
  <c r="I72" i="106"/>
  <c r="H72" i="106"/>
  <c r="G72" i="106"/>
  <c r="F72" i="106"/>
  <c r="E72" i="106"/>
  <c r="D72" i="106"/>
  <c r="K74" i="90"/>
  <c r="I74" i="90"/>
  <c r="H74" i="90"/>
  <c r="G74" i="90"/>
  <c r="F74" i="90"/>
  <c r="E74" i="90"/>
  <c r="D74" i="90"/>
  <c r="K55" i="85"/>
  <c r="I55" i="85"/>
  <c r="H55" i="85"/>
  <c r="G55" i="85"/>
  <c r="F55" i="85"/>
  <c r="E55" i="85"/>
  <c r="D55" i="85"/>
  <c r="L67" i="53"/>
  <c r="K67" i="53"/>
  <c r="J67" i="53"/>
  <c r="I67" i="53"/>
  <c r="H67" i="53"/>
  <c r="G67" i="53"/>
  <c r="F67" i="53"/>
  <c r="E67" i="53"/>
  <c r="D67" i="53"/>
  <c r="L66" i="43"/>
  <c r="K66" i="43"/>
  <c r="J66" i="43"/>
  <c r="I66" i="43"/>
  <c r="H66" i="43"/>
  <c r="G66" i="43"/>
  <c r="F66" i="43"/>
  <c r="E66" i="43"/>
  <c r="D66" i="43"/>
  <c r="L69" i="48"/>
  <c r="K69" i="48"/>
  <c r="J69" i="48"/>
  <c r="I69" i="48"/>
  <c r="H69" i="48"/>
  <c r="G69" i="48"/>
  <c r="F69" i="48"/>
  <c r="E69" i="48"/>
  <c r="D69" i="48"/>
  <c r="L83" i="13"/>
  <c r="K83" i="13"/>
  <c r="J83" i="13"/>
  <c r="I83" i="13"/>
  <c r="H83" i="13"/>
  <c r="G83" i="13"/>
  <c r="F83" i="13"/>
  <c r="E83" i="13"/>
  <c r="D83" i="13"/>
  <c r="L79" i="23"/>
  <c r="K79" i="23"/>
  <c r="J79" i="23"/>
  <c r="I79" i="23"/>
  <c r="H79" i="23"/>
  <c r="G79" i="23"/>
  <c r="F79" i="23"/>
  <c r="E79" i="23"/>
  <c r="D79" i="23"/>
  <c r="L78" i="32"/>
  <c r="K78" i="32"/>
  <c r="J78" i="32"/>
  <c r="I78" i="32"/>
  <c r="H78" i="32"/>
  <c r="G78" i="32"/>
  <c r="F78" i="32"/>
  <c r="E78" i="32"/>
  <c r="D78" i="32"/>
  <c r="L70" i="66"/>
  <c r="K70" i="66"/>
  <c r="J70" i="66"/>
  <c r="I70" i="66"/>
  <c r="H70" i="66"/>
  <c r="G70" i="66"/>
  <c r="F70" i="66"/>
  <c r="E70" i="66"/>
  <c r="D70" i="66"/>
  <c r="L72" i="52"/>
  <c r="K72" i="52"/>
  <c r="J72" i="52"/>
  <c r="I72" i="52"/>
  <c r="H72" i="52"/>
  <c r="G72" i="52"/>
  <c r="F72" i="52"/>
  <c r="E72" i="52"/>
  <c r="D72" i="52"/>
  <c r="L78" i="51"/>
  <c r="K78" i="51"/>
  <c r="J78" i="51"/>
  <c r="I78" i="51"/>
  <c r="H78" i="51"/>
  <c r="G78" i="51"/>
  <c r="F78" i="51"/>
  <c r="E78" i="51"/>
  <c r="D78" i="51"/>
  <c r="L59" i="8"/>
  <c r="K59" i="8"/>
  <c r="J59" i="8"/>
  <c r="I59" i="8"/>
  <c r="H59" i="8"/>
  <c r="G59" i="8"/>
  <c r="F59" i="8"/>
  <c r="E59" i="8"/>
  <c r="D59" i="8"/>
  <c r="L51" i="76"/>
  <c r="K51" i="76"/>
  <c r="J51" i="76"/>
  <c r="I51" i="76"/>
  <c r="H51" i="76"/>
  <c r="G51" i="76"/>
  <c r="F51" i="76"/>
  <c r="E51" i="76"/>
  <c r="D51" i="76"/>
  <c r="L61" i="84"/>
  <c r="K61" i="84"/>
  <c r="J61" i="84"/>
  <c r="I61" i="84"/>
  <c r="H61" i="84"/>
  <c r="G61" i="84"/>
  <c r="F61" i="84"/>
  <c r="E61" i="84"/>
  <c r="D61" i="84"/>
  <c r="L67" i="99"/>
  <c r="K67" i="99"/>
  <c r="J67" i="99"/>
  <c r="I67" i="99"/>
  <c r="H67" i="99"/>
  <c r="G67" i="99"/>
  <c r="F67" i="99"/>
  <c r="E67" i="99"/>
  <c r="D67" i="99"/>
  <c r="L71" i="55"/>
  <c r="K71" i="55"/>
  <c r="J71" i="55"/>
  <c r="I71" i="55"/>
  <c r="H71" i="55"/>
  <c r="G71" i="55"/>
  <c r="F71" i="55"/>
  <c r="E71" i="55"/>
  <c r="D71" i="55"/>
  <c r="L66" i="7"/>
  <c r="K66" i="7"/>
  <c r="J66" i="7"/>
  <c r="I66" i="7"/>
  <c r="H66" i="7"/>
  <c r="G66" i="7"/>
  <c r="F66" i="7"/>
  <c r="E66" i="7"/>
  <c r="D66" i="7"/>
  <c r="L6" i="68"/>
  <c r="K6" i="68"/>
  <c r="J6" i="68"/>
  <c r="I6" i="68"/>
  <c r="H6" i="68"/>
  <c r="G6" i="68"/>
  <c r="F6" i="68"/>
  <c r="E6" i="68"/>
  <c r="D6" i="68"/>
  <c r="L49" i="24"/>
  <c r="K49" i="24"/>
  <c r="J49" i="24"/>
  <c r="I49" i="24"/>
  <c r="H49" i="24"/>
  <c r="G49" i="24"/>
  <c r="F49" i="24"/>
  <c r="E49" i="24"/>
  <c r="D49" i="24"/>
  <c r="L80" i="69"/>
  <c r="K80" i="69"/>
  <c r="J80" i="69"/>
  <c r="I80" i="69"/>
  <c r="H80" i="69"/>
  <c r="G80" i="69"/>
  <c r="F80" i="69"/>
  <c r="E80" i="69"/>
  <c r="D80" i="69"/>
  <c r="L76" i="19"/>
  <c r="K76" i="19"/>
  <c r="J76" i="19"/>
  <c r="I76" i="19"/>
  <c r="H76" i="19"/>
  <c r="G76" i="19"/>
  <c r="F76" i="19"/>
  <c r="E76" i="19"/>
  <c r="D76" i="19"/>
  <c r="L11" i="57"/>
  <c r="K11" i="57"/>
  <c r="J11" i="57"/>
  <c r="I11" i="57"/>
  <c r="H11" i="57"/>
  <c r="G11" i="57"/>
  <c r="F11" i="57"/>
  <c r="E11" i="57"/>
  <c r="D11" i="57"/>
  <c r="L13" i="167"/>
  <c r="K13" i="167"/>
  <c r="J13" i="167"/>
  <c r="I13" i="167"/>
  <c r="H13" i="167"/>
  <c r="G13" i="167"/>
  <c r="F13" i="167"/>
  <c r="E13" i="167"/>
  <c r="D13" i="167"/>
  <c r="L73" i="101"/>
  <c r="K73" i="101"/>
  <c r="J73" i="101"/>
  <c r="I73" i="101"/>
  <c r="H73" i="101"/>
  <c r="G73" i="101"/>
  <c r="F73" i="101"/>
  <c r="E73" i="101"/>
  <c r="D73" i="101"/>
  <c r="L28" i="121"/>
  <c r="K28" i="121"/>
  <c r="J28" i="121"/>
  <c r="I28" i="121"/>
  <c r="H28" i="121"/>
  <c r="G28" i="121"/>
  <c r="F28" i="121"/>
  <c r="E28" i="121"/>
  <c r="D28" i="121"/>
  <c r="L72" i="60"/>
  <c r="K72" i="60"/>
  <c r="J72" i="60"/>
  <c r="I72" i="60"/>
  <c r="H72" i="60"/>
  <c r="G72" i="60"/>
  <c r="F72" i="60"/>
  <c r="E72" i="60"/>
  <c r="D72" i="60"/>
  <c r="L69" i="75"/>
  <c r="K69" i="75"/>
  <c r="J69" i="75"/>
  <c r="I69" i="75"/>
  <c r="H69" i="75"/>
  <c r="G69" i="75"/>
  <c r="F69" i="75"/>
  <c r="E69" i="75"/>
  <c r="D69" i="75"/>
  <c r="L69" i="47"/>
  <c r="K69" i="47"/>
  <c r="J69" i="47"/>
  <c r="I69" i="47"/>
  <c r="H69" i="47"/>
  <c r="G69" i="47"/>
  <c r="F69" i="47"/>
  <c r="E69" i="47"/>
  <c r="D69" i="47"/>
  <c r="L67" i="61"/>
  <c r="K67" i="61"/>
  <c r="J67" i="61"/>
  <c r="I67" i="61"/>
  <c r="H67" i="61"/>
  <c r="G67" i="61"/>
  <c r="F67" i="61"/>
  <c r="E67" i="61"/>
  <c r="D67" i="61"/>
  <c r="M6" i="68" l="1"/>
  <c r="D108" i="96"/>
  <c r="O85" i="94"/>
  <c r="K27" i="176"/>
  <c r="K29" i="176" s="1"/>
  <c r="L88" i="94"/>
  <c r="M56" i="46"/>
  <c r="M14" i="62"/>
  <c r="M9" i="172"/>
  <c r="M56" i="49"/>
  <c r="J60" i="90"/>
  <c r="P156" i="94"/>
  <c r="F156" i="94"/>
  <c r="K156" i="94" s="1"/>
  <c r="D210" i="96"/>
  <c r="G156" i="94"/>
  <c r="L156" i="94" s="1"/>
  <c r="E210" i="96"/>
  <c r="F210" i="96"/>
  <c r="H156" i="94"/>
  <c r="M156" i="94" s="1"/>
  <c r="G85" i="94"/>
  <c r="I85" i="94"/>
  <c r="J85" i="94"/>
  <c r="M44" i="179"/>
  <c r="F100" i="96"/>
  <c r="D20" i="183"/>
  <c r="E170" i="94"/>
  <c r="K170" i="94" s="1"/>
  <c r="F230" i="96"/>
  <c r="F19" i="183"/>
  <c r="M17" i="183"/>
  <c r="D230" i="96"/>
  <c r="E230" i="96"/>
  <c r="G170" i="94"/>
  <c r="H79" i="94"/>
  <c r="F79" i="94"/>
  <c r="D97" i="96"/>
  <c r="G79" i="94"/>
  <c r="E97" i="96"/>
  <c r="E79" i="94"/>
  <c r="M55" i="52"/>
  <c r="F108" i="96"/>
  <c r="M88" i="94"/>
  <c r="K88" i="94"/>
  <c r="E108" i="96"/>
  <c r="N88" i="94"/>
  <c r="E116" i="96"/>
  <c r="G94" i="94"/>
  <c r="L94" i="94" s="1"/>
  <c r="K94" i="94"/>
  <c r="H94" i="94"/>
  <c r="M94" i="94" s="1"/>
  <c r="D116" i="96"/>
  <c r="P94" i="94"/>
  <c r="E150" i="96"/>
  <c r="I121" i="94"/>
  <c r="J121" i="94"/>
  <c r="M47" i="84"/>
  <c r="E81" i="96"/>
  <c r="G62" i="94"/>
  <c r="E62" i="94"/>
  <c r="P62" i="94"/>
  <c r="F62" i="94"/>
  <c r="H62" i="94"/>
  <c r="H126" i="94"/>
  <c r="D157" i="96"/>
  <c r="G126" i="94"/>
  <c r="E126" i="94"/>
  <c r="K126" i="94" s="1"/>
  <c r="J53" i="94"/>
  <c r="F53" i="94"/>
  <c r="M16" i="83"/>
  <c r="M62" i="69"/>
  <c r="O64" i="94"/>
  <c r="D83" i="96"/>
  <c r="F64" i="94"/>
  <c r="K64" i="94" s="1"/>
  <c r="H64" i="94"/>
  <c r="M64" i="94" s="1"/>
  <c r="F83" i="96"/>
  <c r="E83" i="96"/>
  <c r="P64" i="94"/>
  <c r="M50" i="75"/>
  <c r="F257" i="96"/>
  <c r="D257" i="96"/>
  <c r="E257" i="96"/>
  <c r="E189" i="94"/>
  <c r="M189" i="94" s="1"/>
  <c r="M26" i="153"/>
  <c r="O171" i="94"/>
  <c r="E227" i="96"/>
  <c r="F227" i="96"/>
  <c r="E14" i="184"/>
  <c r="G14" i="184"/>
  <c r="D227" i="96"/>
  <c r="J142" i="94"/>
  <c r="I142" i="94"/>
  <c r="M48" i="166"/>
  <c r="M18" i="38"/>
  <c r="M62" i="107"/>
  <c r="M51" i="31"/>
  <c r="N81" i="94"/>
  <c r="I27" i="176"/>
  <c r="J81" i="94" s="1"/>
  <c r="D27" i="176"/>
  <c r="E27" i="176"/>
  <c r="F81" i="94" s="1"/>
  <c r="I81" i="94"/>
  <c r="F27" i="176"/>
  <c r="E98" i="96" s="1"/>
  <c r="K171" i="94"/>
  <c r="L171" i="94"/>
  <c r="M171" i="94"/>
  <c r="L64" i="94"/>
  <c r="K59" i="189"/>
  <c r="E59" i="189"/>
  <c r="E60" i="189" s="1"/>
  <c r="F59" i="189"/>
  <c r="F60" i="189" s="1"/>
  <c r="G59" i="189"/>
  <c r="G60" i="189" s="1"/>
  <c r="M57" i="189"/>
  <c r="L59" i="189"/>
  <c r="J59" i="189"/>
  <c r="M58" i="189"/>
  <c r="Q62" i="94" s="1"/>
  <c r="M62" i="188"/>
  <c r="J64" i="188"/>
  <c r="G64" i="188"/>
  <c r="L64" i="188"/>
  <c r="E64" i="188"/>
  <c r="F64" i="188"/>
  <c r="K64" i="188"/>
  <c r="K54" i="187"/>
  <c r="E54" i="187"/>
  <c r="E55" i="187" s="1"/>
  <c r="M52" i="187"/>
  <c r="F54" i="187"/>
  <c r="F55" i="187" s="1"/>
  <c r="L54" i="187"/>
  <c r="G54" i="187"/>
  <c r="G55" i="187" s="1"/>
  <c r="J54" i="187"/>
  <c r="M53" i="187"/>
  <c r="Q79" i="94" s="1"/>
  <c r="F48" i="186"/>
  <c r="K48" i="186"/>
  <c r="E48" i="186"/>
  <c r="M46" i="186"/>
  <c r="J48" i="186"/>
  <c r="L48" i="186"/>
  <c r="G48" i="186"/>
  <c r="M47" i="186"/>
  <c r="Q88" i="94" s="1"/>
  <c r="M58" i="185"/>
  <c r="L60" i="185"/>
  <c r="E60" i="185"/>
  <c r="F60" i="185"/>
  <c r="G60" i="185"/>
  <c r="K60" i="185"/>
  <c r="J60" i="185"/>
  <c r="M59" i="185"/>
  <c r="Q94" i="94" s="1"/>
  <c r="M13" i="184"/>
  <c r="Q171" i="94" s="1"/>
  <c r="M12" i="184"/>
  <c r="F14" i="184"/>
  <c r="J14" i="184"/>
  <c r="K14" i="184"/>
  <c r="D15" i="184"/>
  <c r="L15" i="184"/>
  <c r="L14" i="184"/>
  <c r="J15" i="184"/>
  <c r="G19" i="183"/>
  <c r="J18" i="183"/>
  <c r="K19" i="183"/>
  <c r="L20" i="183"/>
  <c r="L19" i="183"/>
  <c r="E19" i="183"/>
  <c r="K20" i="183"/>
  <c r="F38" i="182"/>
  <c r="G38" i="182"/>
  <c r="E38" i="182"/>
  <c r="M36" i="182"/>
  <c r="K38" i="182"/>
  <c r="L38" i="182"/>
  <c r="J38" i="182"/>
  <c r="M37" i="182"/>
  <c r="Q156" i="94" s="1"/>
  <c r="F52" i="181"/>
  <c r="F53" i="181" s="1"/>
  <c r="K52" i="181"/>
  <c r="L52" i="181"/>
  <c r="E52" i="181"/>
  <c r="E53" i="181" s="1"/>
  <c r="M50" i="181"/>
  <c r="G52" i="181"/>
  <c r="G53" i="181" s="1"/>
  <c r="J52" i="181"/>
  <c r="M51" i="181"/>
  <c r="Q126" i="94" s="1"/>
  <c r="M12" i="180"/>
  <c r="E14" i="180"/>
  <c r="E15" i="180" s="1"/>
  <c r="F14" i="180"/>
  <c r="F15" i="180" s="1"/>
  <c r="G14" i="180"/>
  <c r="G15" i="180" s="1"/>
  <c r="K14" i="180"/>
  <c r="J14" i="180"/>
  <c r="J15" i="180"/>
  <c r="M13" i="180"/>
  <c r="Q189" i="94" s="1"/>
  <c r="L15" i="180"/>
  <c r="L14" i="180"/>
  <c r="K15" i="180"/>
  <c r="F85" i="94"/>
  <c r="M49" i="43"/>
  <c r="M64" i="13"/>
  <c r="M38" i="64"/>
  <c r="M59" i="178"/>
  <c r="M53" i="99"/>
  <c r="M24" i="37"/>
  <c r="M50" i="7"/>
  <c r="M4" i="102"/>
  <c r="I53" i="94"/>
  <c r="H53" i="94"/>
  <c r="G53" i="94"/>
  <c r="M17" i="45"/>
  <c r="F98" i="96"/>
  <c r="M47" i="1"/>
  <c r="M22" i="3"/>
  <c r="M8" i="154"/>
  <c r="M5" i="82"/>
  <c r="M48" i="20"/>
  <c r="M34" i="28"/>
  <c r="M62" i="9"/>
  <c r="M49" i="175"/>
  <c r="M54" i="158"/>
  <c r="M56" i="27"/>
  <c r="M33" i="134"/>
  <c r="M66" i="22"/>
  <c r="H121" i="94"/>
  <c r="F150" i="96"/>
  <c r="G142" i="94"/>
  <c r="E182" i="96"/>
  <c r="P121" i="94"/>
  <c r="M71" i="55"/>
  <c r="G121" i="94"/>
  <c r="D100" i="96"/>
  <c r="H85" i="94"/>
  <c r="P85" i="94"/>
  <c r="E85" i="94"/>
  <c r="F121" i="94"/>
  <c r="D150" i="96"/>
  <c r="P53" i="94"/>
  <c r="E53" i="94"/>
  <c r="G81" i="94"/>
  <c r="H81" i="94"/>
  <c r="P81" i="94"/>
  <c r="J55" i="85"/>
  <c r="O142" i="94"/>
  <c r="E142" i="94"/>
  <c r="P142" i="94"/>
  <c r="F142" i="94"/>
  <c r="D182" i="96"/>
  <c r="H142" i="94"/>
  <c r="F182" i="96"/>
  <c r="N142" i="94"/>
  <c r="M61" i="56"/>
  <c r="M51" i="179"/>
  <c r="E53" i="179"/>
  <c r="G53" i="179"/>
  <c r="K53" i="179"/>
  <c r="L53" i="179"/>
  <c r="M78" i="178"/>
  <c r="K81" i="177"/>
  <c r="M79" i="177"/>
  <c r="G81" i="177"/>
  <c r="J81" i="177"/>
  <c r="M80" i="177"/>
  <c r="Q53" i="94" s="1"/>
  <c r="L81" i="177"/>
  <c r="M26" i="176"/>
  <c r="M27" i="176"/>
  <c r="Q81" i="94" s="1"/>
  <c r="M67" i="175"/>
  <c r="E69" i="175"/>
  <c r="G69" i="175"/>
  <c r="K69" i="175"/>
  <c r="L69" i="175"/>
  <c r="F69" i="175"/>
  <c r="J72" i="106"/>
  <c r="J74" i="90"/>
  <c r="J70" i="105"/>
  <c r="M36" i="10"/>
  <c r="M67" i="53"/>
  <c r="M73" i="46"/>
  <c r="M66" i="35"/>
  <c r="M66" i="43"/>
  <c r="M69" i="48"/>
  <c r="M83" i="13"/>
  <c r="M79" i="30"/>
  <c r="M63" i="14"/>
  <c r="M79" i="23"/>
  <c r="M78" i="32"/>
  <c r="M70" i="66"/>
  <c r="M72" i="52"/>
  <c r="M78" i="51"/>
  <c r="M59" i="8"/>
  <c r="M51" i="76"/>
  <c r="M61" i="84"/>
  <c r="M67" i="99"/>
  <c r="M66" i="7"/>
  <c r="M49" i="24"/>
  <c r="M38" i="153"/>
  <c r="M80" i="69"/>
  <c r="M76" i="19"/>
  <c r="M11" i="57"/>
  <c r="M13" i="167"/>
  <c r="M73" i="101"/>
  <c r="M28" i="121"/>
  <c r="M72" i="60"/>
  <c r="M69" i="75"/>
  <c r="M59" i="100"/>
  <c r="M69" i="47"/>
  <c r="M67" i="61"/>
  <c r="M74" i="49"/>
  <c r="M83" i="40"/>
  <c r="L52" i="28"/>
  <c r="K52" i="28"/>
  <c r="J52" i="28"/>
  <c r="I52" i="28"/>
  <c r="H52" i="28"/>
  <c r="G52" i="28"/>
  <c r="F52" i="28"/>
  <c r="E52" i="28"/>
  <c r="D52" i="28"/>
  <c r="L80" i="9"/>
  <c r="K80" i="9"/>
  <c r="J80" i="9"/>
  <c r="I80" i="9"/>
  <c r="H80" i="9"/>
  <c r="G80" i="9"/>
  <c r="F80" i="9"/>
  <c r="E80" i="9"/>
  <c r="D80" i="9"/>
  <c r="L68" i="158"/>
  <c r="K68" i="158"/>
  <c r="J68" i="158"/>
  <c r="I68" i="158"/>
  <c r="H68" i="158"/>
  <c r="G68" i="158"/>
  <c r="F68" i="158"/>
  <c r="E68" i="158"/>
  <c r="D68" i="158"/>
  <c r="L46" i="134"/>
  <c r="K46" i="134"/>
  <c r="J46" i="134"/>
  <c r="I46" i="134"/>
  <c r="H46" i="134"/>
  <c r="G46" i="134"/>
  <c r="F46" i="134"/>
  <c r="E46" i="134"/>
  <c r="D46" i="134"/>
  <c r="L73" i="12"/>
  <c r="K73" i="12"/>
  <c r="J73" i="12"/>
  <c r="I73" i="12"/>
  <c r="H73" i="12"/>
  <c r="G73" i="12"/>
  <c r="F73" i="12"/>
  <c r="E73" i="12"/>
  <c r="D73" i="12"/>
  <c r="E15" i="184" l="1"/>
  <c r="F81" i="177"/>
  <c r="E81" i="177"/>
  <c r="N121" i="94"/>
  <c r="M79" i="178"/>
  <c r="Q121" i="94" s="1"/>
  <c r="L79" i="94"/>
  <c r="O81" i="94"/>
  <c r="O53" i="94"/>
  <c r="O121" i="94"/>
  <c r="N53" i="94"/>
  <c r="M85" i="94"/>
  <c r="K85" i="94"/>
  <c r="E81" i="94"/>
  <c r="M81" i="94" s="1"/>
  <c r="D29" i="176"/>
  <c r="K53" i="94"/>
  <c r="L142" i="94"/>
  <c r="L53" i="94"/>
  <c r="M142" i="94"/>
  <c r="M53" i="94"/>
  <c r="K142" i="94"/>
  <c r="L85" i="94"/>
  <c r="M170" i="94"/>
  <c r="L170" i="94"/>
  <c r="M62" i="94"/>
  <c r="M79" i="94"/>
  <c r="F39" i="182"/>
  <c r="F53" i="179"/>
  <c r="F54" i="179" s="1"/>
  <c r="E100" i="96"/>
  <c r="F20" i="183"/>
  <c r="G20" i="183"/>
  <c r="E20" i="183"/>
  <c r="M18" i="183"/>
  <c r="Q170" i="94" s="1"/>
  <c r="N170" i="94"/>
  <c r="J20" i="183"/>
  <c r="K79" i="94"/>
  <c r="E49" i="186"/>
  <c r="K80" i="178"/>
  <c r="E80" i="178"/>
  <c r="F80" i="178"/>
  <c r="F81" i="178" s="1"/>
  <c r="L80" i="178"/>
  <c r="J80" i="178"/>
  <c r="E121" i="94"/>
  <c r="L121" i="94" s="1"/>
  <c r="G80" i="178"/>
  <c r="K62" i="94"/>
  <c r="L62" i="94"/>
  <c r="L126" i="94"/>
  <c r="M126" i="94"/>
  <c r="E65" i="188"/>
  <c r="G65" i="188"/>
  <c r="F65" i="188"/>
  <c r="K189" i="94"/>
  <c r="L189" i="94"/>
  <c r="J28" i="176"/>
  <c r="D98" i="96"/>
  <c r="E28" i="176"/>
  <c r="G28" i="176"/>
  <c r="F28" i="176"/>
  <c r="K28" i="176"/>
  <c r="L28" i="176"/>
  <c r="M63" i="188"/>
  <c r="Q64" i="94" s="1"/>
  <c r="G49" i="186"/>
  <c r="F49" i="186"/>
  <c r="G61" i="185"/>
  <c r="F61" i="185"/>
  <c r="E61" i="185"/>
  <c r="F15" i="184"/>
  <c r="G15" i="184"/>
  <c r="J19" i="183"/>
  <c r="E39" i="182"/>
  <c r="G39" i="182"/>
  <c r="G54" i="179"/>
  <c r="E54" i="179"/>
  <c r="J53" i="179"/>
  <c r="N85" i="94"/>
  <c r="G82" i="177"/>
  <c r="F82" i="177"/>
  <c r="E82" i="177"/>
  <c r="E70" i="175"/>
  <c r="F70" i="175"/>
  <c r="G70" i="175"/>
  <c r="M52" i="179"/>
  <c r="Q85" i="94" s="1"/>
  <c r="J69" i="175"/>
  <c r="M68" i="175"/>
  <c r="Q142" i="94" s="1"/>
  <c r="M52" i="28"/>
  <c r="M32" i="36"/>
  <c r="M80" i="9"/>
  <c r="M73" i="25"/>
  <c r="M68" i="158"/>
  <c r="M46" i="134"/>
  <c r="M73" i="12"/>
  <c r="K19" i="165"/>
  <c r="I19" i="165"/>
  <c r="H19" i="165"/>
  <c r="G19" i="165"/>
  <c r="F19" i="165"/>
  <c r="E19" i="165"/>
  <c r="D19" i="165"/>
  <c r="D22" i="165"/>
  <c r="E22" i="165"/>
  <c r="F22" i="165"/>
  <c r="G22" i="165"/>
  <c r="H22" i="165"/>
  <c r="I22" i="165"/>
  <c r="L56" i="166"/>
  <c r="K56" i="166"/>
  <c r="J56" i="166"/>
  <c r="I56" i="166"/>
  <c r="H56" i="166"/>
  <c r="G56" i="166"/>
  <c r="F56" i="166"/>
  <c r="E56" i="166"/>
  <c r="D56" i="166"/>
  <c r="L68" i="4"/>
  <c r="K68" i="4"/>
  <c r="J68" i="4"/>
  <c r="I68" i="4"/>
  <c r="H68" i="4"/>
  <c r="G68" i="4"/>
  <c r="F68" i="4"/>
  <c r="E68" i="4"/>
  <c r="D68" i="4"/>
  <c r="L69" i="31"/>
  <c r="K69" i="31"/>
  <c r="J69" i="31"/>
  <c r="I69" i="31"/>
  <c r="H69" i="31"/>
  <c r="G69" i="31"/>
  <c r="F69" i="31"/>
  <c r="E69" i="31"/>
  <c r="D69" i="31"/>
  <c r="L81" i="94" l="1"/>
  <c r="E29" i="176"/>
  <c r="K81" i="94"/>
  <c r="K121" i="94"/>
  <c r="M121" i="94"/>
  <c r="E81" i="178"/>
  <c r="G81" i="178"/>
  <c r="F29" i="176"/>
  <c r="G29" i="176"/>
  <c r="J22" i="165"/>
  <c r="J19" i="165"/>
  <c r="M56" i="166"/>
  <c r="M68" i="4"/>
  <c r="M69" i="31"/>
  <c r="J23" i="165" l="1"/>
  <c r="L23" i="174"/>
  <c r="L24" i="174" s="1"/>
  <c r="K23" i="174"/>
  <c r="K24" i="174" s="1"/>
  <c r="O115" i="94" s="1"/>
  <c r="J23" i="174"/>
  <c r="I23" i="174"/>
  <c r="I24" i="174" s="1"/>
  <c r="J115" i="94" s="1"/>
  <c r="H23" i="174"/>
  <c r="H24" i="174" s="1"/>
  <c r="I115" i="94" s="1"/>
  <c r="G23" i="174"/>
  <c r="G24" i="174" s="1"/>
  <c r="F23" i="174"/>
  <c r="F24" i="174" s="1"/>
  <c r="E23" i="174"/>
  <c r="E24" i="174" s="1"/>
  <c r="D23" i="174"/>
  <c r="D24" i="174" s="1"/>
  <c r="E115" i="94" s="1"/>
  <c r="L8" i="173"/>
  <c r="L9" i="173" s="1"/>
  <c r="P186" i="94" s="1"/>
  <c r="K8" i="173"/>
  <c r="J8" i="173"/>
  <c r="J9" i="173" s="1"/>
  <c r="I8" i="173"/>
  <c r="I9" i="173" s="1"/>
  <c r="J186" i="94" s="1"/>
  <c r="H8" i="173"/>
  <c r="H9" i="173" s="1"/>
  <c r="I186" i="94" s="1"/>
  <c r="G8" i="173"/>
  <c r="G9" i="173" s="1"/>
  <c r="F8" i="173"/>
  <c r="F9" i="173" s="1"/>
  <c r="E8" i="173"/>
  <c r="E9" i="173" s="1"/>
  <c r="D8" i="173"/>
  <c r="D9" i="173" s="1"/>
  <c r="E186" i="94" s="1"/>
  <c r="L16" i="172"/>
  <c r="L17" i="172" s="1"/>
  <c r="L19" i="172" s="1"/>
  <c r="K16" i="172"/>
  <c r="J16" i="172"/>
  <c r="J17" i="172" s="1"/>
  <c r="J19" i="172" s="1"/>
  <c r="I16" i="172"/>
  <c r="H16" i="172"/>
  <c r="G16" i="172"/>
  <c r="G17" i="172" s="1"/>
  <c r="F16" i="172"/>
  <c r="F17" i="172" s="1"/>
  <c r="E16" i="172"/>
  <c r="E17" i="172" s="1"/>
  <c r="D16" i="172"/>
  <c r="D17" i="172" s="1"/>
  <c r="D19" i="172" s="1"/>
  <c r="L10" i="171"/>
  <c r="L11" i="171" s="1"/>
  <c r="K10" i="171"/>
  <c r="K11" i="171" s="1"/>
  <c r="J10" i="171"/>
  <c r="J11" i="171" s="1"/>
  <c r="I10" i="171"/>
  <c r="I11" i="171" s="1"/>
  <c r="J185" i="94" s="1"/>
  <c r="H10" i="171"/>
  <c r="H11" i="171" s="1"/>
  <c r="I185" i="94" s="1"/>
  <c r="G10" i="171"/>
  <c r="G11" i="171" s="1"/>
  <c r="F10" i="171"/>
  <c r="F11" i="171" s="1"/>
  <c r="E10" i="171"/>
  <c r="E11" i="171" s="1"/>
  <c r="D10" i="171"/>
  <c r="D11" i="171" s="1"/>
  <c r="L85" i="35"/>
  <c r="K85" i="35"/>
  <c r="J85" i="35"/>
  <c r="I85" i="35"/>
  <c r="H85" i="35"/>
  <c r="G85" i="35"/>
  <c r="F85" i="35"/>
  <c r="E85" i="35"/>
  <c r="D85" i="35"/>
  <c r="L17" i="170"/>
  <c r="L18" i="170" s="1"/>
  <c r="P179" i="94" s="1"/>
  <c r="K17" i="170"/>
  <c r="K18" i="170" s="1"/>
  <c r="O179" i="94" s="1"/>
  <c r="J17" i="170"/>
  <c r="J18" i="170" s="1"/>
  <c r="I17" i="170"/>
  <c r="I18" i="170" s="1"/>
  <c r="J179" i="94" s="1"/>
  <c r="H17" i="170"/>
  <c r="H18" i="170" s="1"/>
  <c r="I179" i="94" s="1"/>
  <c r="G17" i="170"/>
  <c r="G18" i="170" s="1"/>
  <c r="F17" i="170"/>
  <c r="F18" i="170" s="1"/>
  <c r="E17" i="170"/>
  <c r="E18" i="170" s="1"/>
  <c r="D17" i="170"/>
  <c r="D18" i="170" s="1"/>
  <c r="E179" i="94" s="1"/>
  <c r="L25" i="169"/>
  <c r="L26" i="169" s="1"/>
  <c r="K25" i="169"/>
  <c r="K26" i="169" s="1"/>
  <c r="O161" i="94" s="1"/>
  <c r="J25" i="169"/>
  <c r="J26" i="169" s="1"/>
  <c r="N161" i="94" s="1"/>
  <c r="I25" i="169"/>
  <c r="I26" i="169" s="1"/>
  <c r="J161" i="94" s="1"/>
  <c r="H25" i="169"/>
  <c r="H26" i="169" s="1"/>
  <c r="I161" i="94" s="1"/>
  <c r="G25" i="169"/>
  <c r="G26" i="169" s="1"/>
  <c r="F25" i="169"/>
  <c r="F26" i="169" s="1"/>
  <c r="E25" i="169"/>
  <c r="E26" i="169" s="1"/>
  <c r="D25" i="169"/>
  <c r="D26" i="169" s="1"/>
  <c r="L22" i="168"/>
  <c r="L23" i="168" s="1"/>
  <c r="P149" i="94" s="1"/>
  <c r="K22" i="168"/>
  <c r="K23" i="168" s="1"/>
  <c r="J22" i="168"/>
  <c r="J23" i="168" s="1"/>
  <c r="N149" i="94" s="1"/>
  <c r="I22" i="168"/>
  <c r="I23" i="168" s="1"/>
  <c r="J149" i="94" s="1"/>
  <c r="H22" i="168"/>
  <c r="H23" i="168" s="1"/>
  <c r="I149" i="94" s="1"/>
  <c r="G22" i="168"/>
  <c r="G23" i="168" s="1"/>
  <c r="F22" i="168"/>
  <c r="F23" i="168" s="1"/>
  <c r="E22" i="168"/>
  <c r="E23" i="168" s="1"/>
  <c r="D22" i="168"/>
  <c r="D23" i="168" s="1"/>
  <c r="E149" i="94" s="1"/>
  <c r="L40" i="120"/>
  <c r="K40" i="120"/>
  <c r="J40" i="120"/>
  <c r="I40" i="120"/>
  <c r="H40" i="120"/>
  <c r="G40" i="120"/>
  <c r="F40" i="120"/>
  <c r="E40" i="120"/>
  <c r="D40" i="120"/>
  <c r="L56" i="10"/>
  <c r="K56" i="10"/>
  <c r="J56" i="10"/>
  <c r="I56" i="10"/>
  <c r="H56" i="10"/>
  <c r="G56" i="10"/>
  <c r="F56" i="10"/>
  <c r="E56" i="10"/>
  <c r="D56" i="10"/>
  <c r="L77" i="53"/>
  <c r="K77" i="53"/>
  <c r="J77" i="53"/>
  <c r="I77" i="53"/>
  <c r="H77" i="53"/>
  <c r="G77" i="53"/>
  <c r="F77" i="53"/>
  <c r="E77" i="53"/>
  <c r="D77" i="53"/>
  <c r="L92" i="46"/>
  <c r="K92" i="46"/>
  <c r="J92" i="46"/>
  <c r="I92" i="46"/>
  <c r="H92" i="46"/>
  <c r="G92" i="46"/>
  <c r="F92" i="46"/>
  <c r="E92" i="46"/>
  <c r="D92" i="46"/>
  <c r="J88" i="43"/>
  <c r="I88" i="43"/>
  <c r="H88" i="43"/>
  <c r="G88" i="43"/>
  <c r="F88" i="43"/>
  <c r="E88" i="43"/>
  <c r="D88" i="43"/>
  <c r="L88" i="43"/>
  <c r="K88" i="43"/>
  <c r="L86" i="48"/>
  <c r="K86" i="48"/>
  <c r="J86" i="48"/>
  <c r="I86" i="48"/>
  <c r="H86" i="48"/>
  <c r="G86" i="48"/>
  <c r="F86" i="48"/>
  <c r="E86" i="48"/>
  <c r="D86" i="48"/>
  <c r="L106" i="13"/>
  <c r="K106" i="13"/>
  <c r="J106" i="13"/>
  <c r="I106" i="13"/>
  <c r="H106" i="13"/>
  <c r="G106" i="13"/>
  <c r="F106" i="13"/>
  <c r="E106" i="13"/>
  <c r="D106" i="13"/>
  <c r="L20" i="54"/>
  <c r="K20" i="54"/>
  <c r="J20" i="54"/>
  <c r="I20" i="54"/>
  <c r="H20" i="54"/>
  <c r="G20" i="54"/>
  <c r="F20" i="54"/>
  <c r="E20" i="54"/>
  <c r="D20" i="54"/>
  <c r="L96" i="30"/>
  <c r="K96" i="30"/>
  <c r="J96" i="30"/>
  <c r="I96" i="30"/>
  <c r="H96" i="30"/>
  <c r="G96" i="30"/>
  <c r="F96" i="30"/>
  <c r="E96" i="30"/>
  <c r="D96" i="30"/>
  <c r="L79" i="14"/>
  <c r="K79" i="14"/>
  <c r="J79" i="14"/>
  <c r="I79" i="14"/>
  <c r="H79" i="14"/>
  <c r="G79" i="14"/>
  <c r="F79" i="14"/>
  <c r="E79" i="14"/>
  <c r="D79" i="14"/>
  <c r="L17" i="157"/>
  <c r="K17" i="157"/>
  <c r="J17" i="157"/>
  <c r="I17" i="157"/>
  <c r="H17" i="157"/>
  <c r="G17" i="157"/>
  <c r="F17" i="157"/>
  <c r="E17" i="157"/>
  <c r="D17" i="157"/>
  <c r="L103" i="23"/>
  <c r="K103" i="23"/>
  <c r="J103" i="23"/>
  <c r="I103" i="23"/>
  <c r="H103" i="23"/>
  <c r="G103" i="23"/>
  <c r="F103" i="23"/>
  <c r="E103" i="23"/>
  <c r="D103" i="23"/>
  <c r="L101" i="32"/>
  <c r="K101" i="32"/>
  <c r="J101" i="32"/>
  <c r="I101" i="32"/>
  <c r="H101" i="32"/>
  <c r="G101" i="32"/>
  <c r="F101" i="32"/>
  <c r="E101" i="32"/>
  <c r="D101" i="32"/>
  <c r="L93" i="66"/>
  <c r="K93" i="66"/>
  <c r="J93" i="66"/>
  <c r="I93" i="66"/>
  <c r="H93" i="66"/>
  <c r="G93" i="66"/>
  <c r="F93" i="66"/>
  <c r="E93" i="66"/>
  <c r="D93" i="66"/>
  <c r="L50" i="64"/>
  <c r="K50" i="64"/>
  <c r="J50" i="64"/>
  <c r="I50" i="64"/>
  <c r="H50" i="64"/>
  <c r="G50" i="64"/>
  <c r="F50" i="64"/>
  <c r="E50" i="64"/>
  <c r="D50" i="64"/>
  <c r="L14" i="152"/>
  <c r="K14" i="152"/>
  <c r="J14" i="152"/>
  <c r="I14" i="152"/>
  <c r="H14" i="152"/>
  <c r="G14" i="152"/>
  <c r="F14" i="152"/>
  <c r="E14" i="152"/>
  <c r="D14" i="152"/>
  <c r="L13" i="74"/>
  <c r="K13" i="74"/>
  <c r="J13" i="74"/>
  <c r="I13" i="74"/>
  <c r="H13" i="74"/>
  <c r="G13" i="74"/>
  <c r="F13" i="74"/>
  <c r="E13" i="74"/>
  <c r="D13" i="74"/>
  <c r="L92" i="52"/>
  <c r="K92" i="52"/>
  <c r="J92" i="52"/>
  <c r="I92" i="52"/>
  <c r="H92" i="52"/>
  <c r="G92" i="52"/>
  <c r="F92" i="52"/>
  <c r="E92" i="52"/>
  <c r="D92" i="52"/>
  <c r="L9" i="81"/>
  <c r="K9" i="81"/>
  <c r="J9" i="81"/>
  <c r="I9" i="81"/>
  <c r="H9" i="81"/>
  <c r="G9" i="81"/>
  <c r="F9" i="81"/>
  <c r="E9" i="81"/>
  <c r="D9" i="81"/>
  <c r="L11" i="93"/>
  <c r="K11" i="93"/>
  <c r="J11" i="93"/>
  <c r="I11" i="93"/>
  <c r="H11" i="93"/>
  <c r="G11" i="93"/>
  <c r="F11" i="93"/>
  <c r="E11" i="93"/>
  <c r="D11" i="93"/>
  <c r="L66" i="33"/>
  <c r="K66" i="33"/>
  <c r="J66" i="33"/>
  <c r="I66" i="33"/>
  <c r="H66" i="33"/>
  <c r="G66" i="33"/>
  <c r="F66" i="33"/>
  <c r="E66" i="33"/>
  <c r="D66" i="33"/>
  <c r="L77" i="8"/>
  <c r="K77" i="8"/>
  <c r="J77" i="8"/>
  <c r="I77" i="8"/>
  <c r="H77" i="8"/>
  <c r="G77" i="8"/>
  <c r="F77" i="8"/>
  <c r="E77" i="8"/>
  <c r="D77" i="8"/>
  <c r="L13" i="17"/>
  <c r="K13" i="17"/>
  <c r="J13" i="17"/>
  <c r="I13" i="17"/>
  <c r="H13" i="17"/>
  <c r="G13" i="17"/>
  <c r="F13" i="17"/>
  <c r="E13" i="17"/>
  <c r="D13" i="17"/>
  <c r="L62" i="76"/>
  <c r="K62" i="76"/>
  <c r="J62" i="76"/>
  <c r="I62" i="76"/>
  <c r="H62" i="76"/>
  <c r="G62" i="76"/>
  <c r="F62" i="76"/>
  <c r="E62" i="76"/>
  <c r="D62" i="76"/>
  <c r="L28" i="62"/>
  <c r="K28" i="62"/>
  <c r="J28" i="62"/>
  <c r="I28" i="62"/>
  <c r="H28" i="62"/>
  <c r="G28" i="62"/>
  <c r="F28" i="62"/>
  <c r="E28" i="62"/>
  <c r="D28" i="62"/>
  <c r="L84" i="84"/>
  <c r="K84" i="84"/>
  <c r="J84" i="84"/>
  <c r="I84" i="84"/>
  <c r="H84" i="84"/>
  <c r="G84" i="84"/>
  <c r="F84" i="84"/>
  <c r="E84" i="84"/>
  <c r="D84" i="84"/>
  <c r="L74" i="99"/>
  <c r="K74" i="99"/>
  <c r="J74" i="99"/>
  <c r="I74" i="99"/>
  <c r="H74" i="99"/>
  <c r="G74" i="99"/>
  <c r="F74" i="99"/>
  <c r="E74" i="99"/>
  <c r="D74" i="99"/>
  <c r="L36" i="37"/>
  <c r="K36" i="37"/>
  <c r="J36" i="37"/>
  <c r="I36" i="37"/>
  <c r="H36" i="37"/>
  <c r="G36" i="37"/>
  <c r="F36" i="37"/>
  <c r="E36" i="37"/>
  <c r="D36" i="37"/>
  <c r="L94" i="55"/>
  <c r="K94" i="55"/>
  <c r="J94" i="55"/>
  <c r="I94" i="55"/>
  <c r="H94" i="55"/>
  <c r="G94" i="55"/>
  <c r="F94" i="55"/>
  <c r="E94" i="55"/>
  <c r="D94" i="55"/>
  <c r="L60" i="155"/>
  <c r="K60" i="155"/>
  <c r="J60" i="155"/>
  <c r="I60" i="155"/>
  <c r="H60" i="155"/>
  <c r="G60" i="155"/>
  <c r="F60" i="155"/>
  <c r="E60" i="155"/>
  <c r="D60" i="155"/>
  <c r="L28" i="68"/>
  <c r="K28" i="68"/>
  <c r="J28" i="68"/>
  <c r="I28" i="68"/>
  <c r="H28" i="68"/>
  <c r="G28" i="68"/>
  <c r="F28" i="68"/>
  <c r="E28" i="68"/>
  <c r="D28" i="68"/>
  <c r="L23" i="102"/>
  <c r="K23" i="102"/>
  <c r="J23" i="102"/>
  <c r="I23" i="102"/>
  <c r="H23" i="102"/>
  <c r="G23" i="102"/>
  <c r="F23" i="102"/>
  <c r="E23" i="102"/>
  <c r="D23" i="102"/>
  <c r="L19" i="80"/>
  <c r="K19" i="80"/>
  <c r="J19" i="80"/>
  <c r="I19" i="80"/>
  <c r="H19" i="80"/>
  <c r="G19" i="80"/>
  <c r="F19" i="80"/>
  <c r="E19" i="80"/>
  <c r="D19" i="80"/>
  <c r="L67" i="24"/>
  <c r="K67" i="24"/>
  <c r="J67" i="24"/>
  <c r="I67" i="24"/>
  <c r="H67" i="24"/>
  <c r="G67" i="24"/>
  <c r="F67" i="24"/>
  <c r="E67" i="24"/>
  <c r="D67" i="24"/>
  <c r="H17" i="172" l="1"/>
  <c r="I183" i="94" s="1"/>
  <c r="I17" i="172"/>
  <c r="J183" i="94" s="1"/>
  <c r="K17" i="172"/>
  <c r="K19" i="172" s="1"/>
  <c r="D13" i="171"/>
  <c r="E185" i="94"/>
  <c r="G185" i="94"/>
  <c r="E251" i="96"/>
  <c r="D28" i="169"/>
  <c r="E161" i="94"/>
  <c r="D215" i="96"/>
  <c r="F161" i="94"/>
  <c r="J13" i="171"/>
  <c r="N185" i="94"/>
  <c r="D255" i="96"/>
  <c r="F186" i="94"/>
  <c r="K186" i="94" s="1"/>
  <c r="E215" i="96"/>
  <c r="G161" i="94"/>
  <c r="F179" i="94"/>
  <c r="K179" i="94" s="1"/>
  <c r="D240" i="96"/>
  <c r="K13" i="171"/>
  <c r="O185" i="94"/>
  <c r="F242" i="96"/>
  <c r="H183" i="94"/>
  <c r="G186" i="94"/>
  <c r="L186" i="94" s="1"/>
  <c r="E255" i="96"/>
  <c r="J20" i="170"/>
  <c r="N179" i="94"/>
  <c r="F183" i="94"/>
  <c r="D242" i="96"/>
  <c r="H161" i="94"/>
  <c r="F215" i="96"/>
  <c r="E240" i="96"/>
  <c r="G179" i="94"/>
  <c r="L179" i="94" s="1"/>
  <c r="L13" i="171"/>
  <c r="P185" i="94"/>
  <c r="G10" i="173"/>
  <c r="H186" i="94"/>
  <c r="M186" i="94" s="1"/>
  <c r="F255" i="96"/>
  <c r="G183" i="94"/>
  <c r="E242" i="96"/>
  <c r="F240" i="96"/>
  <c r="H179" i="94"/>
  <c r="M179" i="94" s="1"/>
  <c r="F185" i="94"/>
  <c r="D251" i="96"/>
  <c r="E183" i="94"/>
  <c r="L28" i="169"/>
  <c r="P161" i="94"/>
  <c r="P183" i="94"/>
  <c r="H185" i="94"/>
  <c r="F251" i="96"/>
  <c r="J11" i="173"/>
  <c r="N186" i="94"/>
  <c r="D135" i="96"/>
  <c r="F115" i="94"/>
  <c r="K115" i="94" s="1"/>
  <c r="F135" i="96"/>
  <c r="H115" i="94"/>
  <c r="M115" i="94" s="1"/>
  <c r="G115" i="94"/>
  <c r="L115" i="94" s="1"/>
  <c r="E135" i="96"/>
  <c r="L26" i="174"/>
  <c r="P115" i="94"/>
  <c r="K25" i="168"/>
  <c r="O149" i="94"/>
  <c r="G149" i="94"/>
  <c r="L149" i="94" s="1"/>
  <c r="E197" i="96"/>
  <c r="F197" i="96"/>
  <c r="H149" i="94"/>
  <c r="M149" i="94" s="1"/>
  <c r="F149" i="94"/>
  <c r="K149" i="94" s="1"/>
  <c r="D197" i="96"/>
  <c r="M23" i="174"/>
  <c r="G25" i="174"/>
  <c r="J24" i="174"/>
  <c r="F25" i="174"/>
  <c r="E25" i="174"/>
  <c r="K25" i="174"/>
  <c r="K26" i="174"/>
  <c r="L25" i="174"/>
  <c r="D26" i="174"/>
  <c r="M8" i="173"/>
  <c r="J10" i="173"/>
  <c r="F10" i="173"/>
  <c r="D11" i="173"/>
  <c r="L11" i="173"/>
  <c r="L10" i="173"/>
  <c r="E10" i="173"/>
  <c r="K9" i="173"/>
  <c r="M16" i="172"/>
  <c r="E18" i="172"/>
  <c r="E19" i="172" s="1"/>
  <c r="F18" i="172"/>
  <c r="F19" i="172" s="1"/>
  <c r="G18" i="172"/>
  <c r="L18" i="172"/>
  <c r="M10" i="171"/>
  <c r="K12" i="171"/>
  <c r="M11" i="171"/>
  <c r="Q185" i="94" s="1"/>
  <c r="E12" i="171"/>
  <c r="F12" i="171"/>
  <c r="F13" i="171" s="1"/>
  <c r="G12" i="171"/>
  <c r="G13" i="171" s="1"/>
  <c r="L12" i="171"/>
  <c r="M85" i="35"/>
  <c r="M17" i="170"/>
  <c r="F19" i="170"/>
  <c r="E19" i="170"/>
  <c r="K19" i="170"/>
  <c r="J19" i="170"/>
  <c r="D20" i="170"/>
  <c r="L20" i="170"/>
  <c r="L19" i="170"/>
  <c r="G19" i="170"/>
  <c r="M18" i="170"/>
  <c r="Q179" i="94" s="1"/>
  <c r="K20" i="170"/>
  <c r="E27" i="169"/>
  <c r="F27" i="169"/>
  <c r="G27" i="169"/>
  <c r="J28" i="169"/>
  <c r="M26" i="169"/>
  <c r="Q161" i="94" s="1"/>
  <c r="J27" i="169"/>
  <c r="K27" i="169"/>
  <c r="K28" i="169"/>
  <c r="M25" i="169"/>
  <c r="L27" i="169"/>
  <c r="M22" i="168"/>
  <c r="D25" i="168"/>
  <c r="K24" i="168"/>
  <c r="L24" i="168"/>
  <c r="L25" i="168"/>
  <c r="E24" i="168"/>
  <c r="F24" i="168"/>
  <c r="G24" i="168"/>
  <c r="J24" i="168"/>
  <c r="M23" i="168"/>
  <c r="Q149" i="94" s="1"/>
  <c r="J25" i="168"/>
  <c r="M40" i="120"/>
  <c r="M56" i="10"/>
  <c r="M77" i="53"/>
  <c r="M92" i="46"/>
  <c r="M86" i="48"/>
  <c r="M106" i="13"/>
  <c r="M20" i="54"/>
  <c r="M96" i="30"/>
  <c r="M79" i="14"/>
  <c r="M17" i="157"/>
  <c r="M103" i="23"/>
  <c r="M101" i="32"/>
  <c r="M93" i="66"/>
  <c r="M50" i="64"/>
  <c r="M14" i="152"/>
  <c r="M13" i="74"/>
  <c r="M92" i="52"/>
  <c r="M9" i="81"/>
  <c r="M11" i="93"/>
  <c r="M66" i="33"/>
  <c r="M62" i="76"/>
  <c r="M28" i="62"/>
  <c r="M84" i="84"/>
  <c r="M74" i="99"/>
  <c r="M36" i="37"/>
  <c r="M94" i="55"/>
  <c r="M28" i="68"/>
  <c r="M23" i="102"/>
  <c r="M19" i="80"/>
  <c r="M67" i="24"/>
  <c r="L30" i="45"/>
  <c r="K30" i="45"/>
  <c r="J30" i="45"/>
  <c r="I30" i="45"/>
  <c r="H30" i="45"/>
  <c r="G30" i="45"/>
  <c r="F30" i="45"/>
  <c r="E30" i="45"/>
  <c r="D30" i="45"/>
  <c r="L52" i="153"/>
  <c r="K52" i="153"/>
  <c r="J52" i="153"/>
  <c r="I52" i="153"/>
  <c r="H52" i="153"/>
  <c r="G52" i="153"/>
  <c r="F52" i="153"/>
  <c r="E52" i="153"/>
  <c r="D52" i="153"/>
  <c r="L10" i="59"/>
  <c r="K10" i="59"/>
  <c r="J10" i="59"/>
  <c r="I10" i="59"/>
  <c r="H10" i="59"/>
  <c r="G10" i="59"/>
  <c r="F10" i="59"/>
  <c r="E10" i="59"/>
  <c r="D10" i="59"/>
  <c r="L26" i="58"/>
  <c r="K26" i="58"/>
  <c r="J26" i="58"/>
  <c r="I26" i="58"/>
  <c r="H26" i="58"/>
  <c r="G26" i="58"/>
  <c r="F26" i="58"/>
  <c r="E26" i="58"/>
  <c r="D26" i="58"/>
  <c r="L103" i="69"/>
  <c r="K103" i="69"/>
  <c r="J103" i="69"/>
  <c r="I103" i="69"/>
  <c r="H103" i="69"/>
  <c r="G103" i="69"/>
  <c r="F103" i="69"/>
  <c r="E103" i="69"/>
  <c r="D103" i="69"/>
  <c r="L95" i="19"/>
  <c r="K95" i="19"/>
  <c r="J95" i="19"/>
  <c r="I95" i="19"/>
  <c r="H95" i="19"/>
  <c r="G95" i="19"/>
  <c r="F95" i="19"/>
  <c r="E95" i="19"/>
  <c r="D95" i="19"/>
  <c r="L32" i="57"/>
  <c r="K32" i="57"/>
  <c r="J32" i="57"/>
  <c r="I32" i="57"/>
  <c r="H32" i="57"/>
  <c r="G32" i="57"/>
  <c r="F32" i="57"/>
  <c r="E32" i="57"/>
  <c r="D32" i="57"/>
  <c r="L22" i="167"/>
  <c r="L23" i="167" s="1"/>
  <c r="L25" i="167" s="1"/>
  <c r="K22" i="167"/>
  <c r="K23" i="167" s="1"/>
  <c r="K25" i="167" s="1"/>
  <c r="J22" i="167"/>
  <c r="J23" i="167" s="1"/>
  <c r="J25" i="167" s="1"/>
  <c r="I22" i="167"/>
  <c r="H22" i="167"/>
  <c r="G22" i="167"/>
  <c r="G23" i="167" s="1"/>
  <c r="F22" i="167"/>
  <c r="F23" i="167" s="1"/>
  <c r="E22" i="167"/>
  <c r="E23" i="167" s="1"/>
  <c r="D22" i="167"/>
  <c r="D23" i="167" s="1"/>
  <c r="D25" i="167" s="1"/>
  <c r="L96" i="101"/>
  <c r="K96" i="101"/>
  <c r="J96" i="101"/>
  <c r="I96" i="101"/>
  <c r="H96" i="101"/>
  <c r="G96" i="101"/>
  <c r="F96" i="101"/>
  <c r="E96" i="101"/>
  <c r="D96" i="101"/>
  <c r="L70" i="71"/>
  <c r="K70" i="71"/>
  <c r="J70" i="71"/>
  <c r="I70" i="71"/>
  <c r="H70" i="71"/>
  <c r="G70" i="71"/>
  <c r="F70" i="71"/>
  <c r="E70" i="71"/>
  <c r="D70" i="71"/>
  <c r="L76" i="56"/>
  <c r="K76" i="56"/>
  <c r="J76" i="56"/>
  <c r="I76" i="56"/>
  <c r="H76" i="56"/>
  <c r="G76" i="56"/>
  <c r="F76" i="56"/>
  <c r="E76" i="56"/>
  <c r="D76" i="56"/>
  <c r="L45" i="121"/>
  <c r="K45" i="121"/>
  <c r="J45" i="121"/>
  <c r="I45" i="121"/>
  <c r="H45" i="121"/>
  <c r="G45" i="121"/>
  <c r="F45" i="121"/>
  <c r="E45" i="121"/>
  <c r="D45" i="121"/>
  <c r="L93" i="60"/>
  <c r="K93" i="60"/>
  <c r="J93" i="60"/>
  <c r="I93" i="60"/>
  <c r="H93" i="60"/>
  <c r="G93" i="60"/>
  <c r="F93" i="60"/>
  <c r="E93" i="60"/>
  <c r="D93" i="60"/>
  <c r="K18" i="172" l="1"/>
  <c r="E20" i="170"/>
  <c r="G11" i="173"/>
  <c r="L161" i="94"/>
  <c r="O183" i="94"/>
  <c r="M185" i="94"/>
  <c r="K185" i="94"/>
  <c r="K161" i="94"/>
  <c r="M161" i="94"/>
  <c r="L185" i="94"/>
  <c r="G19" i="172"/>
  <c r="K183" i="94"/>
  <c r="N183" i="94"/>
  <c r="L183" i="94"/>
  <c r="G28" i="169"/>
  <c r="M9" i="173"/>
  <c r="Q186" i="94" s="1"/>
  <c r="O186" i="94"/>
  <c r="F28" i="169"/>
  <c r="M183" i="94"/>
  <c r="E28" i="169"/>
  <c r="H23" i="167"/>
  <c r="I91" i="94" s="1"/>
  <c r="I23" i="167"/>
  <c r="J91" i="94" s="1"/>
  <c r="J26" i="174"/>
  <c r="N115" i="94"/>
  <c r="E112" i="96"/>
  <c r="G91" i="94"/>
  <c r="E91" i="94"/>
  <c r="E24" i="167"/>
  <c r="F91" i="94"/>
  <c r="D112" i="96"/>
  <c r="O91" i="94"/>
  <c r="P91" i="94"/>
  <c r="G24" i="167"/>
  <c r="H91" i="94"/>
  <c r="F112" i="96"/>
  <c r="N91" i="94"/>
  <c r="E26" i="174"/>
  <c r="M24" i="174"/>
  <c r="Q115" i="94" s="1"/>
  <c r="J25" i="174"/>
  <c r="G26" i="174"/>
  <c r="F26" i="174"/>
  <c r="K10" i="173"/>
  <c r="K11" i="173"/>
  <c r="E11" i="173"/>
  <c r="F11" i="173"/>
  <c r="J18" i="172"/>
  <c r="M17" i="172"/>
  <c r="Q183" i="94" s="1"/>
  <c r="J12" i="171"/>
  <c r="E13" i="171"/>
  <c r="G20" i="170"/>
  <c r="F20" i="170"/>
  <c r="F25" i="168"/>
  <c r="G25" i="168"/>
  <c r="E25" i="168"/>
  <c r="M45" i="121"/>
  <c r="M93" i="60"/>
  <c r="M30" i="45"/>
  <c r="M52" i="153"/>
  <c r="M10" i="59"/>
  <c r="M26" i="58"/>
  <c r="M103" i="69"/>
  <c r="M95" i="19"/>
  <c r="M32" i="57"/>
  <c r="F24" i="167"/>
  <c r="M22" i="167"/>
  <c r="K24" i="167"/>
  <c r="L24" i="167"/>
  <c r="M96" i="101"/>
  <c r="M76" i="56"/>
  <c r="L93" i="75"/>
  <c r="K93" i="75"/>
  <c r="J93" i="75"/>
  <c r="I93" i="75"/>
  <c r="H93" i="75"/>
  <c r="G93" i="75"/>
  <c r="F93" i="75"/>
  <c r="E93" i="75"/>
  <c r="D93" i="75"/>
  <c r="L75" i="100"/>
  <c r="K75" i="100"/>
  <c r="J75" i="100"/>
  <c r="I75" i="100"/>
  <c r="H75" i="100"/>
  <c r="G75" i="100"/>
  <c r="F75" i="100"/>
  <c r="E75" i="100"/>
  <c r="D75" i="100"/>
  <c r="L10" i="34"/>
  <c r="K10" i="34"/>
  <c r="J10" i="34"/>
  <c r="I10" i="34"/>
  <c r="H10" i="34"/>
  <c r="G10" i="34"/>
  <c r="F10" i="34"/>
  <c r="E10" i="34"/>
  <c r="D10" i="34"/>
  <c r="L83" i="47"/>
  <c r="K83" i="47"/>
  <c r="J83" i="47"/>
  <c r="I83" i="47"/>
  <c r="H83" i="47"/>
  <c r="G83" i="47"/>
  <c r="F83" i="47"/>
  <c r="E83" i="47"/>
  <c r="D83" i="47"/>
  <c r="L17" i="154"/>
  <c r="K17" i="154"/>
  <c r="J17" i="154"/>
  <c r="I17" i="154"/>
  <c r="H17" i="154"/>
  <c r="G17" i="154"/>
  <c r="F17" i="154"/>
  <c r="E17" i="154"/>
  <c r="D17" i="154"/>
  <c r="L8" i="82"/>
  <c r="K8" i="82"/>
  <c r="J8" i="82"/>
  <c r="I8" i="82"/>
  <c r="H8" i="82"/>
  <c r="G8" i="82"/>
  <c r="F8" i="82"/>
  <c r="E8" i="82"/>
  <c r="D8" i="82"/>
  <c r="L59" i="20"/>
  <c r="K59" i="20"/>
  <c r="J59" i="20"/>
  <c r="I59" i="20"/>
  <c r="H59" i="20"/>
  <c r="G59" i="20"/>
  <c r="F59" i="20"/>
  <c r="E59" i="20"/>
  <c r="D59" i="20"/>
  <c r="L89" i="61"/>
  <c r="K89" i="61"/>
  <c r="J89" i="61"/>
  <c r="I89" i="61"/>
  <c r="H89" i="61"/>
  <c r="G89" i="61"/>
  <c r="F89" i="61"/>
  <c r="E89" i="61"/>
  <c r="D89" i="61"/>
  <c r="L60" i="5"/>
  <c r="K60" i="5"/>
  <c r="J60" i="5"/>
  <c r="I60" i="5"/>
  <c r="H60" i="5"/>
  <c r="G60" i="5"/>
  <c r="F60" i="5"/>
  <c r="E60" i="5"/>
  <c r="D60" i="5"/>
  <c r="L51" i="156"/>
  <c r="K51" i="156"/>
  <c r="J51" i="156"/>
  <c r="I51" i="156"/>
  <c r="H51" i="156"/>
  <c r="G51" i="156"/>
  <c r="F51" i="156"/>
  <c r="E51" i="156"/>
  <c r="D51" i="156"/>
  <c r="D150" i="22"/>
  <c r="L90" i="22"/>
  <c r="K90" i="22"/>
  <c r="J90" i="22"/>
  <c r="I90" i="22"/>
  <c r="H90" i="22"/>
  <c r="G90" i="22"/>
  <c r="F90" i="22"/>
  <c r="E90" i="22"/>
  <c r="D90" i="22"/>
  <c r="L86" i="107"/>
  <c r="K86" i="107"/>
  <c r="J86" i="107"/>
  <c r="I86" i="107"/>
  <c r="H86" i="107"/>
  <c r="G86" i="107"/>
  <c r="F86" i="107"/>
  <c r="E86" i="107"/>
  <c r="D86" i="107"/>
  <c r="L91" i="25"/>
  <c r="K91" i="25"/>
  <c r="J91" i="25"/>
  <c r="I91" i="25"/>
  <c r="H91" i="25"/>
  <c r="G91" i="25"/>
  <c r="F91" i="25"/>
  <c r="E91" i="25"/>
  <c r="D91" i="25"/>
  <c r="L79" i="158"/>
  <c r="K79" i="158"/>
  <c r="J79" i="158"/>
  <c r="I79" i="158"/>
  <c r="H79" i="158"/>
  <c r="G79" i="158"/>
  <c r="F79" i="158"/>
  <c r="E79" i="158"/>
  <c r="D79" i="158"/>
  <c r="L94" i="49"/>
  <c r="K94" i="49"/>
  <c r="J94" i="49"/>
  <c r="I94" i="49"/>
  <c r="H94" i="49"/>
  <c r="G94" i="49"/>
  <c r="F94" i="49"/>
  <c r="E94" i="49"/>
  <c r="D94" i="49"/>
  <c r="L81" i="50"/>
  <c r="K81" i="50"/>
  <c r="J81" i="50"/>
  <c r="I81" i="50"/>
  <c r="H81" i="50"/>
  <c r="G81" i="50"/>
  <c r="F81" i="50"/>
  <c r="E81" i="50"/>
  <c r="D81" i="50"/>
  <c r="L103" i="40"/>
  <c r="K103" i="40"/>
  <c r="J103" i="40"/>
  <c r="I103" i="40"/>
  <c r="H103" i="40"/>
  <c r="G103" i="40"/>
  <c r="F103" i="40"/>
  <c r="E103" i="40"/>
  <c r="D103" i="40"/>
  <c r="L74" i="28"/>
  <c r="K74" i="28"/>
  <c r="J74" i="28"/>
  <c r="I74" i="28"/>
  <c r="H74" i="28"/>
  <c r="G74" i="28"/>
  <c r="F74" i="28"/>
  <c r="E74" i="28"/>
  <c r="D74" i="28"/>
  <c r="L102" i="9"/>
  <c r="K102" i="9"/>
  <c r="J102" i="9"/>
  <c r="I102" i="9"/>
  <c r="H102" i="9"/>
  <c r="G102" i="9"/>
  <c r="F102" i="9"/>
  <c r="E102" i="9"/>
  <c r="D102" i="9"/>
  <c r="L77" i="27"/>
  <c r="K77" i="27"/>
  <c r="J77" i="27"/>
  <c r="I77" i="27"/>
  <c r="H77" i="27"/>
  <c r="G77" i="27"/>
  <c r="F77" i="27"/>
  <c r="E77" i="27"/>
  <c r="D77" i="27"/>
  <c r="L55" i="134"/>
  <c r="K55" i="134"/>
  <c r="J55" i="134"/>
  <c r="I55" i="134"/>
  <c r="H55" i="134"/>
  <c r="G55" i="134"/>
  <c r="F55" i="134"/>
  <c r="E55" i="134"/>
  <c r="D55" i="134"/>
  <c r="L14" i="67"/>
  <c r="K14" i="67"/>
  <c r="J14" i="67"/>
  <c r="I14" i="67"/>
  <c r="H14" i="67"/>
  <c r="G14" i="67"/>
  <c r="F14" i="67"/>
  <c r="E14" i="67"/>
  <c r="D14" i="67"/>
  <c r="L68" i="166"/>
  <c r="K68" i="166"/>
  <c r="J68" i="166"/>
  <c r="I68" i="166"/>
  <c r="H68" i="166"/>
  <c r="G68" i="166"/>
  <c r="F68" i="166"/>
  <c r="E68" i="166"/>
  <c r="D68" i="166"/>
  <c r="L11" i="163"/>
  <c r="K11" i="163"/>
  <c r="J11" i="163"/>
  <c r="I11" i="163"/>
  <c r="H11" i="163"/>
  <c r="G11" i="163"/>
  <c r="F11" i="163"/>
  <c r="E11" i="163"/>
  <c r="D11" i="163"/>
  <c r="L36" i="38"/>
  <c r="K36" i="38"/>
  <c r="J36" i="38"/>
  <c r="I36" i="38"/>
  <c r="H36" i="38"/>
  <c r="G36" i="38"/>
  <c r="F36" i="38"/>
  <c r="E36" i="38"/>
  <c r="D36" i="38"/>
  <c r="L86" i="31"/>
  <c r="K86" i="31"/>
  <c r="J86" i="31"/>
  <c r="I86" i="31"/>
  <c r="H86" i="31"/>
  <c r="G86" i="31"/>
  <c r="F86" i="31"/>
  <c r="E86" i="31"/>
  <c r="D86" i="31"/>
  <c r="M51" i="156" l="1"/>
  <c r="I110" i="94"/>
  <c r="J110" i="94"/>
  <c r="E25" i="167"/>
  <c r="F25" i="167"/>
  <c r="G25" i="167"/>
  <c r="M91" i="94"/>
  <c r="M83" i="47"/>
  <c r="M94" i="49"/>
  <c r="E130" i="96"/>
  <c r="G110" i="94"/>
  <c r="F110" i="94"/>
  <c r="D130" i="96"/>
  <c r="F130" i="96"/>
  <c r="H110" i="94"/>
  <c r="K91" i="94"/>
  <c r="L91" i="94"/>
  <c r="M23" i="167"/>
  <c r="Q91" i="94" s="1"/>
  <c r="J24" i="167"/>
  <c r="M75" i="100"/>
  <c r="M10" i="34"/>
  <c r="M8" i="82"/>
  <c r="M59" i="20"/>
  <c r="M89" i="61"/>
  <c r="M60" i="5"/>
  <c r="M81" i="50"/>
  <c r="M103" i="40"/>
  <c r="M74" i="28"/>
  <c r="M102" i="9"/>
  <c r="M91" i="25"/>
  <c r="M68" i="166"/>
  <c r="L91" i="12"/>
  <c r="K91" i="12"/>
  <c r="J91" i="12"/>
  <c r="I91" i="12"/>
  <c r="H91" i="12"/>
  <c r="G91" i="12"/>
  <c r="F91" i="12"/>
  <c r="E91" i="12"/>
  <c r="D91" i="12"/>
  <c r="L74" i="7"/>
  <c r="K74" i="7"/>
  <c r="J74" i="7"/>
  <c r="I74" i="7"/>
  <c r="H74" i="7"/>
  <c r="G74" i="7"/>
  <c r="F74" i="7"/>
  <c r="E74" i="7"/>
  <c r="D74" i="7"/>
  <c r="E110" i="94" l="1"/>
  <c r="F70" i="166"/>
  <c r="E70" i="166"/>
  <c r="G70" i="166"/>
  <c r="L70" i="166"/>
  <c r="M110" i="94"/>
  <c r="M69" i="166"/>
  <c r="Q110" i="94" s="1"/>
  <c r="N110" i="94"/>
  <c r="P110" i="94"/>
  <c r="J70" i="166"/>
  <c r="O110" i="94"/>
  <c r="K70" i="166"/>
  <c r="K110" i="94"/>
  <c r="L110" i="94"/>
  <c r="M74" i="7"/>
  <c r="L87" i="4"/>
  <c r="K87" i="4"/>
  <c r="J87" i="4"/>
  <c r="I87" i="4"/>
  <c r="H87" i="4"/>
  <c r="G87" i="4"/>
  <c r="F87" i="4"/>
  <c r="E87" i="4"/>
  <c r="D87" i="4"/>
  <c r="I64" i="1"/>
  <c r="H64" i="1"/>
  <c r="G64" i="1"/>
  <c r="F64" i="1"/>
  <c r="E64" i="1"/>
  <c r="D64" i="1"/>
  <c r="L64" i="1"/>
  <c r="K64" i="1"/>
  <c r="J64" i="1"/>
  <c r="L80" i="2"/>
  <c r="K80" i="2"/>
  <c r="J80" i="2"/>
  <c r="I80" i="2"/>
  <c r="H80" i="2"/>
  <c r="G80" i="2"/>
  <c r="F80" i="2"/>
  <c r="E80" i="2"/>
  <c r="D80" i="2"/>
  <c r="K92" i="106"/>
  <c r="I92" i="106"/>
  <c r="H92" i="106"/>
  <c r="G92" i="106"/>
  <c r="F92" i="106"/>
  <c r="E92" i="106"/>
  <c r="D92" i="106"/>
  <c r="K21" i="88"/>
  <c r="I21" i="88"/>
  <c r="H21" i="88"/>
  <c r="G21" i="88"/>
  <c r="F21" i="88"/>
  <c r="E21" i="88"/>
  <c r="D21" i="88"/>
  <c r="K96" i="90"/>
  <c r="I96" i="90"/>
  <c r="H96" i="90"/>
  <c r="G96" i="90"/>
  <c r="F96" i="90"/>
  <c r="E96" i="90"/>
  <c r="D96" i="90"/>
  <c r="K89" i="105"/>
  <c r="I89" i="105"/>
  <c r="H89" i="105"/>
  <c r="G89" i="105"/>
  <c r="F89" i="105"/>
  <c r="E89" i="105"/>
  <c r="D89" i="105"/>
  <c r="K78" i="85"/>
  <c r="I78" i="85"/>
  <c r="H78" i="85"/>
  <c r="G78" i="85"/>
  <c r="F78" i="85"/>
  <c r="E78" i="85"/>
  <c r="D78" i="85"/>
  <c r="K22" i="165"/>
  <c r="J4" i="95"/>
  <c r="I4" i="95"/>
  <c r="H4" i="95"/>
  <c r="G4" i="95"/>
  <c r="K15" i="89"/>
  <c r="I15" i="89"/>
  <c r="H15" i="89"/>
  <c r="G15" i="89"/>
  <c r="F15" i="89"/>
  <c r="E15" i="89"/>
  <c r="D15" i="89"/>
  <c r="K66" i="161"/>
  <c r="I66" i="161"/>
  <c r="H66" i="161"/>
  <c r="G66" i="161"/>
  <c r="F66" i="161"/>
  <c r="E66" i="161"/>
  <c r="D66" i="161"/>
  <c r="L10" i="164"/>
  <c r="L11" i="164" s="1"/>
  <c r="P194" i="94" s="1"/>
  <c r="K10" i="164"/>
  <c r="K11" i="164" s="1"/>
  <c r="O194" i="94" s="1"/>
  <c r="J10" i="164"/>
  <c r="J11" i="164" s="1"/>
  <c r="I10" i="164"/>
  <c r="I11" i="164" s="1"/>
  <c r="J194" i="94" s="1"/>
  <c r="H10" i="164"/>
  <c r="H11" i="164" s="1"/>
  <c r="I194" i="94" s="1"/>
  <c r="G10" i="164"/>
  <c r="G11" i="164" s="1"/>
  <c r="F10" i="164"/>
  <c r="F11" i="164" s="1"/>
  <c r="E10" i="164"/>
  <c r="E11" i="164" s="1"/>
  <c r="D10" i="164"/>
  <c r="D11" i="164" s="1"/>
  <c r="E194" i="94" s="1"/>
  <c r="J13" i="164" l="1"/>
  <c r="N194" i="94"/>
  <c r="M10" i="164"/>
  <c r="E71" i="166"/>
  <c r="G71" i="166"/>
  <c r="F71" i="166"/>
  <c r="G194" i="94"/>
  <c r="L194" i="94" s="1"/>
  <c r="E273" i="96"/>
  <c r="F194" i="94"/>
  <c r="K194" i="94" s="1"/>
  <c r="D273" i="96"/>
  <c r="F273" i="96"/>
  <c r="H194" i="94"/>
  <c r="M194" i="94" s="1"/>
  <c r="J21" i="88"/>
  <c r="E4" i="95"/>
  <c r="F4" i="95"/>
  <c r="K4" i="95"/>
  <c r="D13" i="164"/>
  <c r="J12" i="164"/>
  <c r="L12" i="164"/>
  <c r="E12" i="164"/>
  <c r="G12" i="164"/>
  <c r="F12" i="164"/>
  <c r="K13" i="164"/>
  <c r="K12" i="164"/>
  <c r="L13" i="164"/>
  <c r="E24" i="165"/>
  <c r="G24" i="165"/>
  <c r="J24" i="165"/>
  <c r="I24" i="165"/>
  <c r="F24" i="165"/>
  <c r="H24" i="165"/>
  <c r="H25" i="165" s="1"/>
  <c r="M11" i="164"/>
  <c r="Q194" i="94" s="1"/>
  <c r="G13" i="164" l="1"/>
  <c r="E13" i="164"/>
  <c r="F13" i="164"/>
  <c r="K24" i="165"/>
  <c r="M4" i="95"/>
  <c r="E25" i="165"/>
  <c r="F25" i="165"/>
  <c r="G25" i="165"/>
  <c r="L12" i="163"/>
  <c r="P141" i="94" s="1"/>
  <c r="K12" i="163"/>
  <c r="O141" i="94" s="1"/>
  <c r="J12" i="163"/>
  <c r="N141" i="94" s="1"/>
  <c r="H12" i="163"/>
  <c r="I141" i="94" s="1"/>
  <c r="F12" i="163"/>
  <c r="D12" i="163"/>
  <c r="I12" i="163"/>
  <c r="J141" i="94" s="1"/>
  <c r="G12" i="163"/>
  <c r="E12" i="163"/>
  <c r="M93" i="75"/>
  <c r="M88" i="43"/>
  <c r="F171" i="96" l="1"/>
  <c r="H141" i="94"/>
  <c r="F141" i="94"/>
  <c r="D171" i="96"/>
  <c r="D14" i="163"/>
  <c r="E141" i="94"/>
  <c r="E171" i="96"/>
  <c r="G141" i="94"/>
  <c r="I25" i="165"/>
  <c r="J25" i="165" s="1"/>
  <c r="L4" i="95"/>
  <c r="E13" i="163"/>
  <c r="G13" i="163"/>
  <c r="K13" i="163"/>
  <c r="K14" i="163"/>
  <c r="F13" i="163"/>
  <c r="J14" i="163"/>
  <c r="J13" i="163"/>
  <c r="M12" i="163"/>
  <c r="Q141" i="94" s="1"/>
  <c r="L14" i="163"/>
  <c r="L13" i="163"/>
  <c r="M11" i="163"/>
  <c r="L191" i="1"/>
  <c r="K191" i="1"/>
  <c r="J191" i="1"/>
  <c r="I191" i="1"/>
  <c r="H191" i="1"/>
  <c r="G191" i="1"/>
  <c r="F191" i="1"/>
  <c r="E191" i="1"/>
  <c r="D191" i="1"/>
  <c r="E188" i="1"/>
  <c r="F188" i="1"/>
  <c r="G188" i="1"/>
  <c r="H188" i="1"/>
  <c r="I188" i="1"/>
  <c r="J188" i="1"/>
  <c r="K188" i="1"/>
  <c r="L188" i="1"/>
  <c r="E189" i="1"/>
  <c r="F189" i="1"/>
  <c r="G189" i="1"/>
  <c r="H189" i="1"/>
  <c r="I189" i="1"/>
  <c r="J189" i="1"/>
  <c r="K189" i="1"/>
  <c r="L189" i="1"/>
  <c r="E190" i="1"/>
  <c r="F190" i="1"/>
  <c r="G190" i="1"/>
  <c r="H190" i="1"/>
  <c r="I190" i="1"/>
  <c r="J190" i="1"/>
  <c r="K190" i="1"/>
  <c r="L190" i="1"/>
  <c r="E192" i="1"/>
  <c r="F192" i="1"/>
  <c r="G192" i="1"/>
  <c r="H192" i="1"/>
  <c r="I192" i="1"/>
  <c r="J192" i="1"/>
  <c r="K192" i="1"/>
  <c r="L192" i="1"/>
  <c r="D192" i="1"/>
  <c r="D190" i="1"/>
  <c r="D189" i="1"/>
  <c r="D188" i="1"/>
  <c r="E14" i="163" l="1"/>
  <c r="L141" i="94"/>
  <c r="M141" i="94"/>
  <c r="F14" i="163"/>
  <c r="G14" i="163"/>
  <c r="K141" i="94"/>
  <c r="M191" i="1"/>
  <c r="M189" i="1"/>
  <c r="M188" i="1"/>
  <c r="M192" i="1"/>
  <c r="M190" i="1"/>
  <c r="J96" i="90"/>
  <c r="J89" i="105" l="1"/>
  <c r="J92" i="106"/>
  <c r="J78" i="85"/>
  <c r="J15" i="89"/>
  <c r="J66" i="161"/>
  <c r="M77" i="8"/>
  <c r="M79" i="158"/>
  <c r="M77" i="27"/>
  <c r="M14" i="67"/>
  <c r="M90" i="22"/>
  <c r="M86" i="107"/>
  <c r="M86" i="31"/>
  <c r="M55" i="134" l="1"/>
  <c r="M36" i="38"/>
  <c r="M80" i="2"/>
  <c r="M17" i="154"/>
  <c r="M70" i="71"/>
  <c r="M13" i="17"/>
  <c r="M64" i="1"/>
  <c r="M60" i="155"/>
  <c r="M91" i="12"/>
  <c r="M87" i="4"/>
  <c r="I89" i="120"/>
  <c r="H89" i="120"/>
  <c r="G89" i="120"/>
  <c r="F89" i="120"/>
  <c r="E89" i="120"/>
  <c r="D89" i="120"/>
  <c r="I96" i="10"/>
  <c r="H96" i="10"/>
  <c r="G96" i="10"/>
  <c r="F96" i="10"/>
  <c r="E96" i="10"/>
  <c r="D96" i="10"/>
  <c r="I129" i="35"/>
  <c r="H129" i="35"/>
  <c r="G129" i="35"/>
  <c r="F129" i="35"/>
  <c r="E129" i="35"/>
  <c r="D129" i="35"/>
  <c r="I130" i="43"/>
  <c r="H130" i="43"/>
  <c r="G130" i="43"/>
  <c r="F130" i="43"/>
  <c r="E130" i="43"/>
  <c r="D130" i="43"/>
  <c r="I131" i="48"/>
  <c r="H131" i="48"/>
  <c r="G131" i="48"/>
  <c r="F131" i="48"/>
  <c r="E131" i="48"/>
  <c r="D131" i="48"/>
  <c r="I151" i="13"/>
  <c r="H151" i="13"/>
  <c r="G151" i="13"/>
  <c r="F151" i="13"/>
  <c r="E151" i="13"/>
  <c r="D151" i="13"/>
  <c r="I136" i="30"/>
  <c r="H136" i="30"/>
  <c r="G136" i="30"/>
  <c r="F136" i="30"/>
  <c r="E136" i="30"/>
  <c r="D136" i="30"/>
  <c r="I43" i="103"/>
  <c r="H43" i="103"/>
  <c r="G43" i="103"/>
  <c r="F43" i="103"/>
  <c r="E43" i="103"/>
  <c r="D43" i="103"/>
  <c r="I147" i="23"/>
  <c r="H147" i="23"/>
  <c r="G147" i="23"/>
  <c r="F147" i="23"/>
  <c r="E147" i="23"/>
  <c r="D147" i="23"/>
  <c r="I145" i="32"/>
  <c r="H145" i="32"/>
  <c r="G145" i="32"/>
  <c r="F145" i="32"/>
  <c r="E145" i="32"/>
  <c r="D145" i="32"/>
  <c r="I138" i="66"/>
  <c r="H138" i="66"/>
  <c r="G138" i="66"/>
  <c r="F138" i="66"/>
  <c r="E138" i="66"/>
  <c r="D138" i="66"/>
  <c r="I94" i="64"/>
  <c r="H94" i="64"/>
  <c r="G94" i="64"/>
  <c r="F94" i="64"/>
  <c r="E94" i="64"/>
  <c r="D94" i="64"/>
  <c r="I61" i="74"/>
  <c r="H61" i="74"/>
  <c r="G61" i="74"/>
  <c r="F61" i="74"/>
  <c r="E61" i="74"/>
  <c r="D61" i="74"/>
  <c r="I97" i="78"/>
  <c r="H97" i="78"/>
  <c r="G97" i="78"/>
  <c r="F97" i="78"/>
  <c r="E97" i="78"/>
  <c r="D97" i="78"/>
  <c r="I59" i="93"/>
  <c r="H59" i="93"/>
  <c r="G59" i="93"/>
  <c r="F59" i="93"/>
  <c r="E59" i="93"/>
  <c r="D59" i="93"/>
  <c r="I118" i="8"/>
  <c r="H118" i="8"/>
  <c r="G118" i="8"/>
  <c r="F118" i="8"/>
  <c r="E118" i="8"/>
  <c r="D118" i="8"/>
  <c r="I76" i="62"/>
  <c r="H76" i="62"/>
  <c r="G76" i="62"/>
  <c r="F76" i="62"/>
  <c r="E76" i="62"/>
  <c r="D76" i="62"/>
  <c r="K61" i="88"/>
  <c r="I61" i="88"/>
  <c r="H61" i="88"/>
  <c r="G61" i="88"/>
  <c r="F61" i="88"/>
  <c r="E61" i="88"/>
  <c r="D61" i="88"/>
  <c r="I137" i="55"/>
  <c r="H137" i="55"/>
  <c r="G137" i="55"/>
  <c r="F137" i="55"/>
  <c r="E137" i="55"/>
  <c r="D137" i="55"/>
  <c r="I72" i="68"/>
  <c r="H72" i="68"/>
  <c r="G72" i="68"/>
  <c r="F72" i="68"/>
  <c r="E72" i="68"/>
  <c r="D72" i="68"/>
  <c r="I142" i="90"/>
  <c r="H142" i="90"/>
  <c r="G142" i="90"/>
  <c r="F142" i="90"/>
  <c r="E142" i="90"/>
  <c r="D142" i="90"/>
  <c r="K129" i="105"/>
  <c r="I129" i="105"/>
  <c r="H129" i="105"/>
  <c r="G129" i="105"/>
  <c r="F129" i="105"/>
  <c r="E129" i="105"/>
  <c r="D129" i="105"/>
  <c r="I49" i="98"/>
  <c r="H49" i="98"/>
  <c r="G49" i="98"/>
  <c r="F49" i="98"/>
  <c r="E49" i="98"/>
  <c r="D49" i="98"/>
  <c r="I58" i="59"/>
  <c r="H58" i="59"/>
  <c r="G58" i="59"/>
  <c r="F58" i="59"/>
  <c r="E58" i="59"/>
  <c r="D58" i="59"/>
  <c r="I71" i="58"/>
  <c r="H71" i="58"/>
  <c r="G71" i="58"/>
  <c r="F71" i="58"/>
  <c r="E71" i="58"/>
  <c r="D71" i="58"/>
  <c r="F133" i="85"/>
  <c r="L143" i="101"/>
  <c r="K143" i="101"/>
  <c r="J143" i="101"/>
  <c r="I143" i="101"/>
  <c r="H143" i="101"/>
  <c r="G143" i="101"/>
  <c r="F143" i="101"/>
  <c r="E143" i="101"/>
  <c r="D143" i="101"/>
  <c r="I114" i="71"/>
  <c r="H114" i="71"/>
  <c r="G114" i="71"/>
  <c r="F114" i="71"/>
  <c r="E114" i="71"/>
  <c r="D114" i="71"/>
  <c r="I134" i="75"/>
  <c r="H134" i="75"/>
  <c r="G134" i="75"/>
  <c r="F134" i="75"/>
  <c r="E134" i="75"/>
  <c r="D134" i="75"/>
  <c r="L115" i="100"/>
  <c r="K115" i="100"/>
  <c r="J115" i="100"/>
  <c r="I115" i="100"/>
  <c r="H115" i="100"/>
  <c r="G115" i="100"/>
  <c r="F115" i="100"/>
  <c r="E115" i="100"/>
  <c r="D115" i="100"/>
  <c r="I51" i="34"/>
  <c r="H51" i="34"/>
  <c r="G51" i="34"/>
  <c r="F51" i="34"/>
  <c r="E51" i="34"/>
  <c r="D51" i="34"/>
  <c r="I56" i="82"/>
  <c r="H56" i="82"/>
  <c r="G56" i="82"/>
  <c r="F56" i="82"/>
  <c r="E56" i="82"/>
  <c r="D56" i="82"/>
  <c r="E114" i="20"/>
  <c r="I100" i="5"/>
  <c r="H100" i="5"/>
  <c r="G100" i="5"/>
  <c r="F100" i="5"/>
  <c r="E100" i="5"/>
  <c r="D100" i="5"/>
  <c r="I127" i="50"/>
  <c r="H127" i="50"/>
  <c r="G127" i="50"/>
  <c r="F127" i="50"/>
  <c r="E127" i="50"/>
  <c r="D127" i="50"/>
  <c r="I124" i="2"/>
  <c r="H124" i="2"/>
  <c r="G124" i="2"/>
  <c r="F124" i="2"/>
  <c r="E124" i="2"/>
  <c r="D124" i="2"/>
  <c r="I150" i="40"/>
  <c r="H150" i="40"/>
  <c r="G150" i="40"/>
  <c r="F150" i="40"/>
  <c r="E150" i="40"/>
  <c r="D150" i="40"/>
  <c r="I122" i="28"/>
  <c r="H122" i="28"/>
  <c r="G122" i="28"/>
  <c r="F122" i="28"/>
  <c r="E122" i="28"/>
  <c r="D122" i="28"/>
  <c r="I144" i="9"/>
  <c r="H144" i="9"/>
  <c r="G144" i="9"/>
  <c r="F144" i="9"/>
  <c r="E144" i="9"/>
  <c r="D144" i="9"/>
  <c r="I132" i="12"/>
  <c r="H132" i="12"/>
  <c r="G132" i="12"/>
  <c r="F132" i="12"/>
  <c r="E132" i="12"/>
  <c r="D132" i="12"/>
  <c r="I131" i="4"/>
  <c r="H131" i="4"/>
  <c r="G131" i="4"/>
  <c r="F131" i="4"/>
  <c r="E131" i="4"/>
  <c r="D131" i="4"/>
  <c r="I77" i="38"/>
  <c r="H77" i="38"/>
  <c r="G77" i="38"/>
  <c r="F77" i="38"/>
  <c r="E77" i="38"/>
  <c r="D77" i="38"/>
  <c r="I131" i="22"/>
  <c r="H131" i="22"/>
  <c r="G131" i="22"/>
  <c r="F131" i="22"/>
  <c r="E131" i="22"/>
  <c r="E150" i="22"/>
  <c r="J142" i="90" l="1"/>
  <c r="M143" i="101"/>
  <c r="M115" i="100"/>
  <c r="J61" i="88"/>
  <c r="J129" i="105"/>
  <c r="L55" i="120"/>
  <c r="K55" i="120"/>
  <c r="J55" i="120"/>
  <c r="L98" i="53"/>
  <c r="K98" i="53"/>
  <c r="J98" i="53"/>
  <c r="L109" i="46"/>
  <c r="K109" i="46"/>
  <c r="J109" i="46"/>
  <c r="L13" i="6"/>
  <c r="K13" i="6"/>
  <c r="J13" i="6"/>
  <c r="L36" i="54"/>
  <c r="K36" i="54"/>
  <c r="J36" i="54"/>
  <c r="L37" i="157"/>
  <c r="K37" i="157"/>
  <c r="J37" i="157"/>
  <c r="L94" i="7"/>
  <c r="K94" i="7"/>
  <c r="J94" i="7"/>
  <c r="L52" i="68"/>
  <c r="K52" i="68"/>
  <c r="J52" i="68"/>
  <c r="L31" i="34"/>
  <c r="K31" i="34"/>
  <c r="J31" i="34"/>
  <c r="L19" i="82"/>
  <c r="K19" i="82"/>
  <c r="J19" i="82"/>
  <c r="L111" i="49"/>
  <c r="K111" i="49"/>
  <c r="J111" i="49"/>
  <c r="L42" i="36"/>
  <c r="K42" i="36"/>
  <c r="J42" i="36"/>
  <c r="L112" i="12"/>
  <c r="K112" i="12"/>
  <c r="J112" i="12"/>
  <c r="L31" i="67"/>
  <c r="K31" i="67"/>
  <c r="J31" i="67"/>
  <c r="L66" i="78"/>
  <c r="K66" i="78"/>
  <c r="J66" i="78"/>
  <c r="L25" i="93"/>
  <c r="K25" i="93"/>
  <c r="J25" i="93"/>
  <c r="L46" i="62"/>
  <c r="K46" i="62"/>
  <c r="J46" i="62"/>
  <c r="L42" i="102"/>
  <c r="K42" i="102"/>
  <c r="J42" i="102"/>
  <c r="L37" i="83"/>
  <c r="K37" i="83"/>
  <c r="J37" i="83"/>
  <c r="L99" i="47"/>
  <c r="K99" i="47"/>
  <c r="J99" i="47"/>
  <c r="L75" i="20"/>
  <c r="K75" i="20"/>
  <c r="J75" i="20"/>
  <c r="L82" i="5"/>
  <c r="K82" i="5"/>
  <c r="J82" i="5"/>
  <c r="L126" i="40"/>
  <c r="K126" i="40"/>
  <c r="J126" i="40"/>
  <c r="L97" i="27"/>
  <c r="K97" i="27"/>
  <c r="J97" i="27"/>
  <c r="L109" i="4"/>
  <c r="K109" i="4"/>
  <c r="J109" i="4"/>
  <c r="L21" i="151"/>
  <c r="L22" i="151" s="1"/>
  <c r="L24" i="151" s="1"/>
  <c r="K21" i="151"/>
  <c r="K22" i="151" s="1"/>
  <c r="K24" i="151" s="1"/>
  <c r="J21" i="151"/>
  <c r="J22" i="151" s="1"/>
  <c r="J24" i="151" s="1"/>
  <c r="L56" i="38"/>
  <c r="K56" i="38"/>
  <c r="J56" i="38"/>
  <c r="L96" i="35"/>
  <c r="K96" i="35"/>
  <c r="J96" i="35"/>
  <c r="L108" i="43"/>
  <c r="K108" i="43"/>
  <c r="J108" i="43"/>
  <c r="L107" i="48"/>
  <c r="K107" i="48"/>
  <c r="J107" i="48"/>
  <c r="L128" i="13"/>
  <c r="K128" i="13"/>
  <c r="J128" i="13"/>
  <c r="L22" i="103"/>
  <c r="K22" i="103"/>
  <c r="J22" i="103"/>
  <c r="L125" i="23"/>
  <c r="K125" i="23"/>
  <c r="J125" i="23"/>
  <c r="L102" i="84"/>
  <c r="K102" i="84"/>
  <c r="J102" i="84"/>
  <c r="L115" i="55"/>
  <c r="K115" i="55"/>
  <c r="J115" i="55"/>
  <c r="L120" i="69"/>
  <c r="K120" i="69"/>
  <c r="J120" i="69"/>
  <c r="L109" i="19"/>
  <c r="K109" i="19"/>
  <c r="J109" i="19"/>
  <c r="L65" i="156"/>
  <c r="L66" i="156" s="1"/>
  <c r="L68" i="156" s="1"/>
  <c r="K65" i="156"/>
  <c r="K66" i="156" s="1"/>
  <c r="K68" i="156" s="1"/>
  <c r="J65" i="156"/>
  <c r="J66" i="156" s="1"/>
  <c r="J68" i="156" s="1"/>
  <c r="L104" i="50"/>
  <c r="K104" i="50"/>
  <c r="J104" i="50"/>
  <c r="L116" i="30"/>
  <c r="K116" i="30"/>
  <c r="J116" i="30"/>
  <c r="L98" i="14"/>
  <c r="K98" i="14"/>
  <c r="J98" i="14"/>
  <c r="L32" i="152"/>
  <c r="K32" i="152"/>
  <c r="K33" i="152" s="1"/>
  <c r="K35" i="152" s="1"/>
  <c r="J32" i="152"/>
  <c r="J33" i="152" s="1"/>
  <c r="J35" i="152" s="1"/>
  <c r="L86" i="33"/>
  <c r="K86" i="33"/>
  <c r="J86" i="33"/>
  <c r="L98" i="8"/>
  <c r="K98" i="8"/>
  <c r="J98" i="8"/>
  <c r="L8" i="159"/>
  <c r="L9" i="159" s="1"/>
  <c r="K8" i="159"/>
  <c r="K9" i="159" s="1"/>
  <c r="O191" i="94" s="1"/>
  <c r="J8" i="159"/>
  <c r="J9" i="159" s="1"/>
  <c r="N191" i="94" s="1"/>
  <c r="L22" i="59"/>
  <c r="K22" i="59"/>
  <c r="J22" i="59"/>
  <c r="L50" i="57"/>
  <c r="K50" i="57"/>
  <c r="J50" i="57"/>
  <c r="L64" i="121"/>
  <c r="K64" i="121"/>
  <c r="J64" i="121"/>
  <c r="L103" i="61"/>
  <c r="K103" i="61"/>
  <c r="J103" i="61"/>
  <c r="L107" i="25"/>
  <c r="K107" i="25"/>
  <c r="J107" i="25"/>
  <c r="L95" i="158"/>
  <c r="L96" i="158" s="1"/>
  <c r="L98" i="158" s="1"/>
  <c r="K95" i="158"/>
  <c r="K96" i="158" s="1"/>
  <c r="K98" i="158" s="1"/>
  <c r="J95" i="158"/>
  <c r="J96" i="158" s="1"/>
  <c r="J98" i="158" s="1"/>
  <c r="J67" i="134"/>
  <c r="L67" i="134"/>
  <c r="K67" i="134"/>
  <c r="L33" i="152" l="1"/>
  <c r="L35" i="152" s="1"/>
  <c r="J38" i="157"/>
  <c r="J40" i="157" s="1"/>
  <c r="K38" i="157"/>
  <c r="K40" i="157" s="1"/>
  <c r="L38" i="157"/>
  <c r="L40" i="157" s="1"/>
  <c r="N129" i="94"/>
  <c r="O129" i="94"/>
  <c r="P191" i="94"/>
  <c r="L11" i="159"/>
  <c r="J11" i="159"/>
  <c r="K11" i="159"/>
  <c r="N111" i="94"/>
  <c r="O111" i="94"/>
  <c r="P111" i="94"/>
  <c r="N118" i="94"/>
  <c r="O118" i="94"/>
  <c r="P118" i="94"/>
  <c r="L77" i="10"/>
  <c r="K77" i="10"/>
  <c r="J77" i="10"/>
  <c r="L15" i="73"/>
  <c r="K15" i="73"/>
  <c r="J15" i="73"/>
  <c r="L123" i="32"/>
  <c r="K123" i="32"/>
  <c r="J123" i="32"/>
  <c r="L115" i="66"/>
  <c r="K115" i="66"/>
  <c r="J115" i="66"/>
  <c r="L110" i="52"/>
  <c r="K110" i="52"/>
  <c r="J110" i="52"/>
  <c r="L69" i="76"/>
  <c r="K69" i="76"/>
  <c r="J69" i="76"/>
  <c r="L70" i="153"/>
  <c r="L71" i="153" s="1"/>
  <c r="L73" i="153" s="1"/>
  <c r="K70" i="153"/>
  <c r="K71" i="153" s="1"/>
  <c r="K73" i="153" s="1"/>
  <c r="J70" i="153"/>
  <c r="J71" i="153" s="1"/>
  <c r="J73" i="153" s="1"/>
  <c r="L119" i="101"/>
  <c r="L144" i="101" s="1"/>
  <c r="L146" i="101" s="1"/>
  <c r="K119" i="101"/>
  <c r="K144" i="101" s="1"/>
  <c r="K146" i="101" s="1"/>
  <c r="J119" i="101"/>
  <c r="J144" i="101" s="1"/>
  <c r="J146" i="101" s="1"/>
  <c r="L92" i="71"/>
  <c r="K92" i="71"/>
  <c r="J92" i="71"/>
  <c r="L89" i="56"/>
  <c r="K89" i="56"/>
  <c r="J89" i="56"/>
  <c r="L95" i="100"/>
  <c r="K95" i="100"/>
  <c r="J95" i="100"/>
  <c r="L31" i="154"/>
  <c r="L32" i="154" s="1"/>
  <c r="L34" i="154" s="1"/>
  <c r="K31" i="154"/>
  <c r="K32" i="154" s="1"/>
  <c r="K34" i="154" s="1"/>
  <c r="J31" i="154"/>
  <c r="J32" i="154" s="1"/>
  <c r="J34" i="154" s="1"/>
  <c r="L98" i="28"/>
  <c r="K98" i="28"/>
  <c r="J98" i="28"/>
  <c r="L123" i="9"/>
  <c r="K123" i="9"/>
  <c r="J123" i="9"/>
  <c r="L60" i="64"/>
  <c r="K60" i="64"/>
  <c r="J60" i="64"/>
  <c r="L25" i="74"/>
  <c r="K25" i="74"/>
  <c r="J25" i="74"/>
  <c r="L22" i="81"/>
  <c r="K22" i="81"/>
  <c r="J22" i="81"/>
  <c r="L73" i="155"/>
  <c r="L74" i="155" s="1"/>
  <c r="L76" i="155" s="1"/>
  <c r="K73" i="155"/>
  <c r="K74" i="155" s="1"/>
  <c r="K76" i="155" s="1"/>
  <c r="J73" i="155"/>
  <c r="J74" i="155" s="1"/>
  <c r="J76" i="155" s="1"/>
  <c r="L28" i="80"/>
  <c r="K28" i="80"/>
  <c r="J28" i="80"/>
  <c r="L84" i="24"/>
  <c r="K84" i="24"/>
  <c r="J84" i="24"/>
  <c r="L47" i="45"/>
  <c r="K47" i="45"/>
  <c r="J47" i="45"/>
  <c r="L19" i="98"/>
  <c r="K19" i="98"/>
  <c r="J19" i="98"/>
  <c r="L50" i="58"/>
  <c r="K50" i="58"/>
  <c r="J50" i="58"/>
  <c r="L110" i="60"/>
  <c r="K110" i="60"/>
  <c r="J110" i="60"/>
  <c r="L111" i="75"/>
  <c r="K111" i="75"/>
  <c r="J111" i="75"/>
  <c r="L10" i="160"/>
  <c r="L11" i="160" s="1"/>
  <c r="K10" i="160"/>
  <c r="K11" i="160" s="1"/>
  <c r="J10" i="160"/>
  <c r="J11" i="160" s="1"/>
  <c r="L110" i="22"/>
  <c r="K110" i="22"/>
  <c r="J110" i="22"/>
  <c r="L110" i="107"/>
  <c r="L111" i="107" s="1"/>
  <c r="L113" i="107" s="1"/>
  <c r="K110" i="107"/>
  <c r="K111" i="107" s="1"/>
  <c r="K113" i="107" s="1"/>
  <c r="J110" i="107"/>
  <c r="J111" i="107" s="1"/>
  <c r="J113" i="107" s="1"/>
  <c r="O143" i="94" l="1"/>
  <c r="N143" i="94"/>
  <c r="P143" i="94"/>
  <c r="P129" i="94"/>
  <c r="M123" i="32"/>
  <c r="N59" i="94"/>
  <c r="P117" i="94"/>
  <c r="N117" i="94"/>
  <c r="O117" i="94"/>
  <c r="M144" i="101"/>
  <c r="M60" i="64"/>
  <c r="N36" i="94"/>
  <c r="M116" i="100"/>
  <c r="M115" i="66"/>
  <c r="O36" i="94"/>
  <c r="P36" i="94"/>
  <c r="P59" i="94"/>
  <c r="N95" i="94"/>
  <c r="O192" i="94"/>
  <c r="K13" i="160"/>
  <c r="N192" i="94"/>
  <c r="J13" i="160"/>
  <c r="P192" i="94"/>
  <c r="L13" i="160"/>
  <c r="K225" i="90"/>
  <c r="I225" i="90"/>
  <c r="H225" i="90"/>
  <c r="G225" i="90"/>
  <c r="F225" i="90"/>
  <c r="E225" i="90"/>
  <c r="D225" i="90"/>
  <c r="K133" i="85"/>
  <c r="I133" i="85"/>
  <c r="H133" i="85"/>
  <c r="G133" i="85"/>
  <c r="E133" i="85"/>
  <c r="D133" i="85"/>
  <c r="O59" i="94" l="1"/>
  <c r="P95" i="94"/>
  <c r="O95" i="94"/>
  <c r="G13" i="159"/>
  <c r="F13" i="159"/>
  <c r="E13" i="159"/>
  <c r="G7" i="162"/>
  <c r="G8" i="162" s="1"/>
  <c r="F7" i="162"/>
  <c r="F8" i="162" s="1"/>
  <c r="E7" i="162"/>
  <c r="E8" i="162" s="1"/>
  <c r="E80" i="153"/>
  <c r="G80" i="153"/>
  <c r="F80" i="153"/>
  <c r="D70" i="96" l="1"/>
  <c r="E70" i="96"/>
  <c r="F70" i="96" l="1"/>
  <c r="I15" i="73" l="1"/>
  <c r="H15" i="73"/>
  <c r="G15" i="73"/>
  <c r="F15" i="73"/>
  <c r="E15" i="73"/>
  <c r="D15" i="73"/>
  <c r="I55" i="120"/>
  <c r="H55" i="120"/>
  <c r="G55" i="120"/>
  <c r="F55" i="120"/>
  <c r="E55" i="120"/>
  <c r="D55" i="120"/>
  <c r="I77" i="10"/>
  <c r="H77" i="10"/>
  <c r="G77" i="10"/>
  <c r="F77" i="10"/>
  <c r="E77" i="10"/>
  <c r="D77" i="10"/>
  <c r="I98" i="53"/>
  <c r="H98" i="53"/>
  <c r="G98" i="53"/>
  <c r="F98" i="53"/>
  <c r="E98" i="53"/>
  <c r="D98" i="53"/>
  <c r="I109" i="46"/>
  <c r="H109" i="46"/>
  <c r="G109" i="46"/>
  <c r="F109" i="46"/>
  <c r="E109" i="46"/>
  <c r="D109" i="46"/>
  <c r="I13" i="6"/>
  <c r="H13" i="6"/>
  <c r="G13" i="6"/>
  <c r="F13" i="6"/>
  <c r="E13" i="6"/>
  <c r="D13" i="6"/>
  <c r="I96" i="35"/>
  <c r="H96" i="35"/>
  <c r="G96" i="35"/>
  <c r="F96" i="35"/>
  <c r="E96" i="35"/>
  <c r="D96" i="35"/>
  <c r="I108" i="43"/>
  <c r="H108" i="43"/>
  <c r="G108" i="43"/>
  <c r="F108" i="43"/>
  <c r="E108" i="43"/>
  <c r="D108" i="43"/>
  <c r="M108" i="43"/>
  <c r="I107" i="48"/>
  <c r="H107" i="48"/>
  <c r="G107" i="48"/>
  <c r="F107" i="48"/>
  <c r="E107" i="48"/>
  <c r="D107" i="48"/>
  <c r="I128" i="13"/>
  <c r="H128" i="13"/>
  <c r="G128" i="13"/>
  <c r="F128" i="13"/>
  <c r="E128" i="13"/>
  <c r="D128" i="13"/>
  <c r="I36" i="54"/>
  <c r="H36" i="54"/>
  <c r="G36" i="54"/>
  <c r="F36" i="54"/>
  <c r="E36" i="54"/>
  <c r="D36" i="54"/>
  <c r="I116" i="30"/>
  <c r="H116" i="30"/>
  <c r="G116" i="30"/>
  <c r="F116" i="30"/>
  <c r="E116" i="30"/>
  <c r="D116" i="30"/>
  <c r="I98" i="14"/>
  <c r="H98" i="14"/>
  <c r="G98" i="14"/>
  <c r="F98" i="14"/>
  <c r="E98" i="14"/>
  <c r="D98" i="14"/>
  <c r="I22" i="103"/>
  <c r="I44" i="103" s="1"/>
  <c r="H22" i="103"/>
  <c r="H44" i="103" s="1"/>
  <c r="G22" i="103"/>
  <c r="G44" i="103" s="1"/>
  <c r="F22" i="103"/>
  <c r="F44" i="103" s="1"/>
  <c r="E22" i="103"/>
  <c r="E44" i="103" s="1"/>
  <c r="D22" i="103"/>
  <c r="D44" i="103" s="1"/>
  <c r="D46" i="103" s="1"/>
  <c r="I125" i="23"/>
  <c r="H125" i="23"/>
  <c r="G125" i="23"/>
  <c r="F125" i="23"/>
  <c r="E125" i="23"/>
  <c r="D125" i="23"/>
  <c r="I123" i="32"/>
  <c r="H123" i="32"/>
  <c r="G123" i="32"/>
  <c r="F123" i="32"/>
  <c r="E123" i="32"/>
  <c r="D123" i="32"/>
  <c r="I115" i="66"/>
  <c r="H115" i="66"/>
  <c r="G115" i="66"/>
  <c r="F115" i="66"/>
  <c r="E115" i="66"/>
  <c r="D115" i="66"/>
  <c r="E46" i="103" l="1"/>
  <c r="E45" i="103"/>
  <c r="G46" i="103"/>
  <c r="G45" i="103"/>
  <c r="F46" i="103"/>
  <c r="F45" i="103"/>
  <c r="M98" i="53"/>
  <c r="M36" i="54"/>
  <c r="M128" i="13"/>
  <c r="M125" i="23"/>
  <c r="M15" i="73"/>
  <c r="M55" i="120"/>
  <c r="M77" i="10"/>
  <c r="M109" i="46"/>
  <c r="M13" i="6"/>
  <c r="M96" i="35"/>
  <c r="M107" i="48"/>
  <c r="M116" i="30"/>
  <c r="M98" i="14"/>
  <c r="M22" i="103"/>
  <c r="I60" i="64"/>
  <c r="H60" i="64"/>
  <c r="G60" i="64"/>
  <c r="F60" i="64"/>
  <c r="E60" i="64"/>
  <c r="D60" i="64"/>
  <c r="I25" i="74"/>
  <c r="H25" i="74"/>
  <c r="G25" i="74"/>
  <c r="F25" i="74"/>
  <c r="E25" i="74"/>
  <c r="D25" i="74"/>
  <c r="I110" i="52"/>
  <c r="H110" i="52"/>
  <c r="G110" i="52"/>
  <c r="F110" i="52"/>
  <c r="E110" i="52"/>
  <c r="D110" i="52"/>
  <c r="I66" i="78"/>
  <c r="H66" i="78"/>
  <c r="G66" i="78"/>
  <c r="F66" i="78"/>
  <c r="E66" i="78"/>
  <c r="D66" i="78"/>
  <c r="I22" i="81"/>
  <c r="H22" i="81"/>
  <c r="G22" i="81"/>
  <c r="F22" i="81"/>
  <c r="E22" i="81"/>
  <c r="D22" i="81"/>
  <c r="I25" i="93"/>
  <c r="H25" i="93"/>
  <c r="G25" i="93"/>
  <c r="F25" i="93"/>
  <c r="E25" i="93"/>
  <c r="D25" i="93"/>
  <c r="I86" i="33"/>
  <c r="H86" i="33"/>
  <c r="G86" i="33"/>
  <c r="F86" i="33"/>
  <c r="E86" i="33"/>
  <c r="D86" i="33"/>
  <c r="I98" i="8"/>
  <c r="H98" i="8"/>
  <c r="G98" i="8"/>
  <c r="F98" i="8"/>
  <c r="E98" i="8"/>
  <c r="D98" i="8"/>
  <c r="I69" i="76"/>
  <c r="H69" i="76"/>
  <c r="G69" i="76"/>
  <c r="F69" i="76"/>
  <c r="E69" i="76"/>
  <c r="D69" i="76"/>
  <c r="M69" i="76"/>
  <c r="I46" i="62"/>
  <c r="H46" i="62"/>
  <c r="G46" i="62"/>
  <c r="F46" i="62"/>
  <c r="E46" i="62"/>
  <c r="D46" i="62"/>
  <c r="I102" i="84"/>
  <c r="H102" i="84"/>
  <c r="G102" i="84"/>
  <c r="F102" i="84"/>
  <c r="E102" i="84"/>
  <c r="D102" i="84"/>
  <c r="I115" i="55"/>
  <c r="H115" i="55"/>
  <c r="G115" i="55"/>
  <c r="F115" i="55"/>
  <c r="E115" i="55"/>
  <c r="D115" i="55"/>
  <c r="M115" i="55"/>
  <c r="I94" i="7"/>
  <c r="H94" i="7"/>
  <c r="G94" i="7"/>
  <c r="F94" i="7"/>
  <c r="E94" i="7"/>
  <c r="D94" i="7"/>
  <c r="I52" i="68"/>
  <c r="H52" i="68"/>
  <c r="G52" i="68"/>
  <c r="F52" i="68"/>
  <c r="E52" i="68"/>
  <c r="D52" i="68"/>
  <c r="I42" i="102"/>
  <c r="H42" i="102"/>
  <c r="G42" i="102"/>
  <c r="F42" i="102"/>
  <c r="E42" i="102"/>
  <c r="D42" i="102"/>
  <c r="I28" i="80"/>
  <c r="H28" i="80"/>
  <c r="G28" i="80"/>
  <c r="F28" i="80"/>
  <c r="E28" i="80"/>
  <c r="D28" i="80"/>
  <c r="I84" i="24"/>
  <c r="H84" i="24"/>
  <c r="G84" i="24"/>
  <c r="F84" i="24"/>
  <c r="E84" i="24"/>
  <c r="D84" i="24"/>
  <c r="I47" i="45"/>
  <c r="H47" i="45"/>
  <c r="G47" i="45"/>
  <c r="F47" i="45"/>
  <c r="E47" i="45"/>
  <c r="D47" i="45"/>
  <c r="I19" i="98"/>
  <c r="H19" i="98"/>
  <c r="G19" i="98"/>
  <c r="F19" i="98"/>
  <c r="E19" i="98"/>
  <c r="D19" i="98"/>
  <c r="I37" i="83"/>
  <c r="H37" i="83"/>
  <c r="G37" i="83"/>
  <c r="F37" i="83"/>
  <c r="E37" i="83"/>
  <c r="D37" i="83"/>
  <c r="I22" i="59"/>
  <c r="H22" i="59"/>
  <c r="G22" i="59"/>
  <c r="F22" i="59"/>
  <c r="E22" i="59"/>
  <c r="D22" i="59"/>
  <c r="I50" i="58"/>
  <c r="H50" i="58"/>
  <c r="G50" i="58"/>
  <c r="F50" i="58"/>
  <c r="E50" i="58"/>
  <c r="D50" i="58"/>
  <c r="I120" i="69"/>
  <c r="H120" i="69"/>
  <c r="G120" i="69"/>
  <c r="F120" i="69"/>
  <c r="E120" i="69"/>
  <c r="D120" i="69"/>
  <c r="I109" i="19"/>
  <c r="H109" i="19"/>
  <c r="G109" i="19"/>
  <c r="F109" i="19"/>
  <c r="E109" i="19"/>
  <c r="D109" i="19"/>
  <c r="I50" i="57"/>
  <c r="H50" i="57"/>
  <c r="G50" i="57"/>
  <c r="F50" i="57"/>
  <c r="E50" i="57"/>
  <c r="D50" i="57"/>
  <c r="I119" i="101"/>
  <c r="I144" i="101" s="1"/>
  <c r="H119" i="101"/>
  <c r="H144" i="101" s="1"/>
  <c r="G119" i="101"/>
  <c r="G144" i="101" s="1"/>
  <c r="F119" i="101"/>
  <c r="F144" i="101" s="1"/>
  <c r="E119" i="101"/>
  <c r="E144" i="101" s="1"/>
  <c r="D119" i="101"/>
  <c r="D144" i="101" s="1"/>
  <c r="D146" i="101" s="1"/>
  <c r="I92" i="71"/>
  <c r="H92" i="71"/>
  <c r="G92" i="71"/>
  <c r="F92" i="71"/>
  <c r="E92" i="71"/>
  <c r="D92" i="71"/>
  <c r="I89" i="56"/>
  <c r="H89" i="56"/>
  <c r="G89" i="56"/>
  <c r="F89" i="56"/>
  <c r="E89" i="56"/>
  <c r="D89" i="56"/>
  <c r="I64" i="121"/>
  <c r="H64" i="121"/>
  <c r="G64" i="121"/>
  <c r="F64" i="121"/>
  <c r="E64" i="121"/>
  <c r="D64" i="121"/>
  <c r="I110" i="60"/>
  <c r="H110" i="60"/>
  <c r="G110" i="60"/>
  <c r="F110" i="60"/>
  <c r="E110" i="60"/>
  <c r="D110" i="60"/>
  <c r="I111" i="75"/>
  <c r="H111" i="75"/>
  <c r="G111" i="75"/>
  <c r="F111" i="75"/>
  <c r="E111" i="75"/>
  <c r="D111" i="75"/>
  <c r="I95" i="100"/>
  <c r="H95" i="100"/>
  <c r="G95" i="100"/>
  <c r="F95" i="100"/>
  <c r="E95" i="100"/>
  <c r="D95" i="100"/>
  <c r="I31" i="34"/>
  <c r="H31" i="34"/>
  <c r="G31" i="34"/>
  <c r="F31" i="34"/>
  <c r="E31" i="34"/>
  <c r="D31" i="34"/>
  <c r="F145" i="101" l="1"/>
  <c r="J117" i="100"/>
  <c r="K117" i="100"/>
  <c r="E117" i="100"/>
  <c r="F117" i="100"/>
  <c r="M52" i="68"/>
  <c r="M25" i="93"/>
  <c r="M46" i="62"/>
  <c r="M42" i="102"/>
  <c r="M109" i="19"/>
  <c r="M98" i="8"/>
  <c r="M50" i="57"/>
  <c r="M64" i="121"/>
  <c r="M110" i="52"/>
  <c r="M95" i="100"/>
  <c r="M25" i="74"/>
  <c r="M84" i="24"/>
  <c r="M47" i="45"/>
  <c r="M66" i="78"/>
  <c r="M22" i="81"/>
  <c r="M86" i="33"/>
  <c r="M102" i="84"/>
  <c r="M94" i="7"/>
  <c r="M28" i="80"/>
  <c r="M19" i="98"/>
  <c r="M37" i="83"/>
  <c r="M22" i="59"/>
  <c r="M50" i="58"/>
  <c r="M120" i="69"/>
  <c r="M119" i="101"/>
  <c r="M92" i="71"/>
  <c r="M89" i="56"/>
  <c r="M110" i="60"/>
  <c r="M111" i="75"/>
  <c r="M31" i="34"/>
  <c r="I99" i="47"/>
  <c r="H99" i="47"/>
  <c r="G99" i="47"/>
  <c r="F99" i="47"/>
  <c r="E99" i="47"/>
  <c r="D99" i="47"/>
  <c r="I19" i="82"/>
  <c r="H19" i="82"/>
  <c r="G19" i="82"/>
  <c r="F19" i="82"/>
  <c r="E19" i="82"/>
  <c r="D19" i="82"/>
  <c r="I75" i="20"/>
  <c r="H75" i="20"/>
  <c r="G75" i="20"/>
  <c r="F75" i="20"/>
  <c r="E75" i="20"/>
  <c r="D75" i="20"/>
  <c r="I103" i="61"/>
  <c r="H103" i="61"/>
  <c r="G103" i="61"/>
  <c r="F103" i="61"/>
  <c r="E103" i="61"/>
  <c r="D103" i="61"/>
  <c r="I82" i="5"/>
  <c r="H82" i="5"/>
  <c r="G82" i="5"/>
  <c r="F82" i="5"/>
  <c r="E82" i="5"/>
  <c r="D82" i="5"/>
  <c r="I111" i="49"/>
  <c r="H111" i="49"/>
  <c r="G111" i="49"/>
  <c r="F111" i="49"/>
  <c r="E111" i="49"/>
  <c r="D111" i="49"/>
  <c r="M111" i="49"/>
  <c r="I104" i="50"/>
  <c r="H104" i="50"/>
  <c r="G104" i="50"/>
  <c r="F104" i="50"/>
  <c r="E104" i="50"/>
  <c r="D104" i="50"/>
  <c r="M104" i="50"/>
  <c r="I126" i="40"/>
  <c r="H126" i="40"/>
  <c r="G126" i="40"/>
  <c r="F126" i="40"/>
  <c r="E126" i="40"/>
  <c r="D126" i="40"/>
  <c r="I98" i="28"/>
  <c r="H98" i="28"/>
  <c r="G98" i="28"/>
  <c r="F98" i="28"/>
  <c r="E98" i="28"/>
  <c r="D98" i="28"/>
  <c r="I42" i="36"/>
  <c r="H42" i="36"/>
  <c r="G42" i="36"/>
  <c r="F42" i="36"/>
  <c r="E42" i="36"/>
  <c r="D42" i="36"/>
  <c r="L117" i="100" l="1"/>
  <c r="E145" i="101"/>
  <c r="E146" i="101" s="1"/>
  <c r="F146" i="101"/>
  <c r="J145" i="101"/>
  <c r="K145" i="101"/>
  <c r="L145" i="101"/>
  <c r="G145" i="101"/>
  <c r="G146" i="101" s="1"/>
  <c r="E118" i="100"/>
  <c r="F118" i="100"/>
  <c r="G117" i="100"/>
  <c r="G118" i="100" s="1"/>
  <c r="M19" i="82"/>
  <c r="M75" i="20"/>
  <c r="M82" i="5"/>
  <c r="M126" i="40"/>
  <c r="M99" i="47"/>
  <c r="M103" i="61"/>
  <c r="M98" i="28"/>
  <c r="M42" i="36"/>
  <c r="I123" i="9"/>
  <c r="H123" i="9"/>
  <c r="G123" i="9"/>
  <c r="F123" i="9"/>
  <c r="E123" i="9"/>
  <c r="D123" i="9"/>
  <c r="I107" i="25"/>
  <c r="H107" i="25"/>
  <c r="G107" i="25"/>
  <c r="F107" i="25"/>
  <c r="E107" i="25"/>
  <c r="D107" i="25"/>
  <c r="I97" i="27"/>
  <c r="H97" i="27"/>
  <c r="G97" i="27"/>
  <c r="F97" i="27"/>
  <c r="E97" i="27"/>
  <c r="D97" i="27"/>
  <c r="I85" i="134"/>
  <c r="H85" i="134"/>
  <c r="G85" i="134"/>
  <c r="F85" i="134"/>
  <c r="E85" i="134"/>
  <c r="D85" i="134"/>
  <c r="I67" i="134"/>
  <c r="H67" i="134"/>
  <c r="G67" i="134"/>
  <c r="F67" i="134"/>
  <c r="E67" i="134"/>
  <c r="D67" i="134"/>
  <c r="I112" i="12"/>
  <c r="H112" i="12"/>
  <c r="G112" i="12"/>
  <c r="F112" i="12"/>
  <c r="E112" i="12"/>
  <c r="D112" i="12"/>
  <c r="I31" i="67"/>
  <c r="H31" i="67"/>
  <c r="G31" i="67"/>
  <c r="F31" i="67"/>
  <c r="E31" i="67"/>
  <c r="D31" i="67"/>
  <c r="L101" i="2"/>
  <c r="K101" i="2"/>
  <c r="J101" i="2"/>
  <c r="L81" i="1"/>
  <c r="K81" i="1"/>
  <c r="J81" i="1"/>
  <c r="I81" i="1"/>
  <c r="H81" i="1"/>
  <c r="G81" i="1"/>
  <c r="F81" i="1"/>
  <c r="E81" i="1"/>
  <c r="D81" i="1"/>
  <c r="I101" i="2"/>
  <c r="H101" i="2"/>
  <c r="G101" i="2"/>
  <c r="F101" i="2"/>
  <c r="E101" i="2"/>
  <c r="D101" i="2"/>
  <c r="I109" i="4"/>
  <c r="H109" i="4"/>
  <c r="G109" i="4"/>
  <c r="F109" i="4"/>
  <c r="E109" i="4"/>
  <c r="D109" i="4"/>
  <c r="I56" i="38"/>
  <c r="H56" i="38"/>
  <c r="G56" i="38"/>
  <c r="F56" i="38"/>
  <c r="E56" i="38"/>
  <c r="D56" i="38"/>
  <c r="I110" i="22"/>
  <c r="H110" i="22"/>
  <c r="G110" i="22"/>
  <c r="F110" i="22"/>
  <c r="E110" i="22"/>
  <c r="D110" i="22"/>
  <c r="K109" i="106"/>
  <c r="I109" i="106"/>
  <c r="H109" i="106"/>
  <c r="G109" i="106"/>
  <c r="F109" i="106"/>
  <c r="E109" i="106"/>
  <c r="D109" i="106"/>
  <c r="K27" i="89"/>
  <c r="I27" i="89"/>
  <c r="H27" i="89"/>
  <c r="G27" i="89"/>
  <c r="F27" i="89"/>
  <c r="E27" i="89"/>
  <c r="D27" i="89"/>
  <c r="K111" i="105"/>
  <c r="I111" i="105"/>
  <c r="H111" i="105"/>
  <c r="G111" i="105"/>
  <c r="F111" i="105"/>
  <c r="E111" i="105"/>
  <c r="D111" i="105"/>
  <c r="K119" i="90"/>
  <c r="I119" i="90"/>
  <c r="H119" i="90"/>
  <c r="G119" i="90"/>
  <c r="F119" i="90"/>
  <c r="E119" i="90"/>
  <c r="D119" i="90"/>
  <c r="K95" i="85"/>
  <c r="I95" i="85"/>
  <c r="H95" i="85"/>
  <c r="G95" i="85"/>
  <c r="F95" i="85"/>
  <c r="E95" i="85"/>
  <c r="D95" i="85"/>
  <c r="K43" i="88"/>
  <c r="I43" i="88"/>
  <c r="H43" i="88"/>
  <c r="G43" i="88"/>
  <c r="F43" i="88"/>
  <c r="E43" i="88"/>
  <c r="D43" i="88"/>
  <c r="K74" i="161"/>
  <c r="I74" i="161"/>
  <c r="H74" i="161"/>
  <c r="G74" i="161"/>
  <c r="F74" i="161"/>
  <c r="E74" i="161"/>
  <c r="D74" i="161"/>
  <c r="I10" i="160"/>
  <c r="I11" i="160" s="1"/>
  <c r="J192" i="94" s="1"/>
  <c r="H10" i="160"/>
  <c r="H11" i="160" s="1"/>
  <c r="I192" i="94" s="1"/>
  <c r="G10" i="160"/>
  <c r="G11" i="160" s="1"/>
  <c r="F10" i="160"/>
  <c r="F11" i="160" s="1"/>
  <c r="E10" i="160"/>
  <c r="E11" i="160" s="1"/>
  <c r="D10" i="160"/>
  <c r="D11" i="160" s="1"/>
  <c r="I8" i="159"/>
  <c r="I9" i="159" s="1"/>
  <c r="J191" i="94" s="1"/>
  <c r="H8" i="159"/>
  <c r="H9" i="159" s="1"/>
  <c r="I191" i="94" s="1"/>
  <c r="G8" i="159"/>
  <c r="G9" i="159" s="1"/>
  <c r="H191" i="94" s="1"/>
  <c r="F8" i="159"/>
  <c r="F9" i="159" s="1"/>
  <c r="E8" i="159"/>
  <c r="E9" i="159" s="1"/>
  <c r="D8" i="159"/>
  <c r="D9" i="159" s="1"/>
  <c r="I95" i="158"/>
  <c r="I96" i="158" s="1"/>
  <c r="H95" i="158"/>
  <c r="H96" i="158" s="1"/>
  <c r="G95" i="158"/>
  <c r="G96" i="158" s="1"/>
  <c r="F95" i="158"/>
  <c r="F96" i="158" s="1"/>
  <c r="E95" i="158"/>
  <c r="E96" i="158" s="1"/>
  <c r="D95" i="158"/>
  <c r="D96" i="158" s="1"/>
  <c r="D98" i="158" s="1"/>
  <c r="I37" i="157"/>
  <c r="H37" i="157"/>
  <c r="G37" i="157"/>
  <c r="G38" i="157" s="1"/>
  <c r="F37" i="157"/>
  <c r="F38" i="157" s="1"/>
  <c r="E37" i="157"/>
  <c r="E38" i="157" s="1"/>
  <c r="D37" i="157"/>
  <c r="D38" i="157" s="1"/>
  <c r="D40" i="157" s="1"/>
  <c r="I65" i="156"/>
  <c r="I66" i="156" s="1"/>
  <c r="H65" i="156"/>
  <c r="H66" i="156" s="1"/>
  <c r="G65" i="156"/>
  <c r="G66" i="156" s="1"/>
  <c r="F65" i="156"/>
  <c r="F66" i="156" s="1"/>
  <c r="E65" i="156"/>
  <c r="E66" i="156" s="1"/>
  <c r="D65" i="156"/>
  <c r="D66" i="156" s="1"/>
  <c r="D68" i="156" s="1"/>
  <c r="M66" i="156"/>
  <c r="Q111" i="94" s="1"/>
  <c r="I73" i="155"/>
  <c r="I74" i="155" s="1"/>
  <c r="H73" i="155"/>
  <c r="H74" i="155" s="1"/>
  <c r="G73" i="155"/>
  <c r="G74" i="155" s="1"/>
  <c r="F73" i="155"/>
  <c r="F74" i="155" s="1"/>
  <c r="E73" i="155"/>
  <c r="E74" i="155" s="1"/>
  <c r="D73" i="155"/>
  <c r="D74" i="155" s="1"/>
  <c r="D76" i="155" s="1"/>
  <c r="M73" i="155"/>
  <c r="I31" i="154"/>
  <c r="I32" i="154" s="1"/>
  <c r="H31" i="154"/>
  <c r="H32" i="154" s="1"/>
  <c r="G31" i="154"/>
  <c r="G32" i="154" s="1"/>
  <c r="F31" i="154"/>
  <c r="F32" i="154" s="1"/>
  <c r="E31" i="154"/>
  <c r="E32" i="154" s="1"/>
  <c r="D31" i="154"/>
  <c r="D32" i="154" s="1"/>
  <c r="D34" i="154" s="1"/>
  <c r="I70" i="153"/>
  <c r="I71" i="153" s="1"/>
  <c r="H70" i="153"/>
  <c r="H71" i="153" s="1"/>
  <c r="G70" i="153"/>
  <c r="G71" i="153" s="1"/>
  <c r="F70" i="153"/>
  <c r="F71" i="153" s="1"/>
  <c r="E70" i="153"/>
  <c r="E71" i="153" s="1"/>
  <c r="D70" i="153"/>
  <c r="D71" i="153" s="1"/>
  <c r="D73" i="153" s="1"/>
  <c r="I21" i="151"/>
  <c r="I22" i="151" s="1"/>
  <c r="J118" i="94" s="1"/>
  <c r="H21" i="151"/>
  <c r="H22" i="151" s="1"/>
  <c r="I118" i="94" s="1"/>
  <c r="G21" i="151"/>
  <c r="G22" i="151" s="1"/>
  <c r="F21" i="151"/>
  <c r="F22" i="151" s="1"/>
  <c r="E21" i="151"/>
  <c r="E22" i="151" s="1"/>
  <c r="D21" i="151"/>
  <c r="D22" i="151" s="1"/>
  <c r="E118" i="94" s="1"/>
  <c r="I32" i="152"/>
  <c r="H32" i="152"/>
  <c r="G32" i="152"/>
  <c r="G33" i="152" s="1"/>
  <c r="F32" i="152"/>
  <c r="F33" i="152" s="1"/>
  <c r="E32" i="152"/>
  <c r="E33" i="152" s="1"/>
  <c r="D32" i="152"/>
  <c r="D33" i="152" s="1"/>
  <c r="D35" i="152" s="1"/>
  <c r="I110" i="107"/>
  <c r="I111" i="107" s="1"/>
  <c r="H110" i="107"/>
  <c r="H111" i="107" s="1"/>
  <c r="G110" i="107"/>
  <c r="G111" i="107" s="1"/>
  <c r="F110" i="107"/>
  <c r="F111" i="107" s="1"/>
  <c r="E110" i="107"/>
  <c r="E111" i="107" s="1"/>
  <c r="D110" i="107"/>
  <c r="D111" i="107" s="1"/>
  <c r="D113" i="107" s="1"/>
  <c r="I104" i="31"/>
  <c r="H104" i="31"/>
  <c r="G104" i="31"/>
  <c r="F104" i="31"/>
  <c r="E104" i="31"/>
  <c r="D104" i="31"/>
  <c r="L104" i="31"/>
  <c r="K104" i="31"/>
  <c r="J104" i="31"/>
  <c r="L17" i="149"/>
  <c r="L18" i="149" s="1"/>
  <c r="P148" i="94" s="1"/>
  <c r="K17" i="149"/>
  <c r="K18" i="149" s="1"/>
  <c r="O148" i="94" s="1"/>
  <c r="J17" i="149"/>
  <c r="J18" i="149" s="1"/>
  <c r="N148" i="94" s="1"/>
  <c r="L12" i="104"/>
  <c r="L13" i="104" s="1"/>
  <c r="K12" i="104"/>
  <c r="K13" i="104" s="1"/>
  <c r="J12" i="104"/>
  <c r="J13" i="104" s="1"/>
  <c r="L63" i="116"/>
  <c r="K63" i="116"/>
  <c r="J63" i="116"/>
  <c r="L45" i="116"/>
  <c r="K45" i="116"/>
  <c r="J45" i="116"/>
  <c r="L23" i="116"/>
  <c r="K23" i="116"/>
  <c r="J23" i="116"/>
  <c r="L108" i="120"/>
  <c r="K108" i="120"/>
  <c r="J108" i="120"/>
  <c r="L89" i="120"/>
  <c r="K89" i="120"/>
  <c r="J89" i="120"/>
  <c r="L73" i="120"/>
  <c r="K73" i="120"/>
  <c r="J73" i="120"/>
  <c r="L136" i="10"/>
  <c r="K136" i="10"/>
  <c r="J136" i="10"/>
  <c r="L118" i="10"/>
  <c r="K118" i="10"/>
  <c r="J118" i="10"/>
  <c r="L96" i="10"/>
  <c r="K96" i="10"/>
  <c r="J96" i="10"/>
  <c r="L206" i="53"/>
  <c r="K206" i="53"/>
  <c r="J206" i="53"/>
  <c r="L188" i="53"/>
  <c r="K188" i="53"/>
  <c r="J188" i="53"/>
  <c r="L170" i="53"/>
  <c r="K170" i="53"/>
  <c r="J170" i="53"/>
  <c r="L153" i="53"/>
  <c r="K153" i="53"/>
  <c r="J153" i="53"/>
  <c r="L144" i="53"/>
  <c r="K144" i="53"/>
  <c r="J144" i="53"/>
  <c r="L129" i="53"/>
  <c r="K129" i="53"/>
  <c r="J129" i="53"/>
  <c r="L115" i="53"/>
  <c r="K115" i="53"/>
  <c r="J115" i="53"/>
  <c r="L66" i="139"/>
  <c r="K66" i="139"/>
  <c r="J66" i="139"/>
  <c r="L53" i="139"/>
  <c r="K53" i="139"/>
  <c r="J53" i="139"/>
  <c r="L37" i="139"/>
  <c r="K37" i="139"/>
  <c r="J37" i="139"/>
  <c r="L20" i="139"/>
  <c r="K20" i="139"/>
  <c r="J20" i="139"/>
  <c r="L196" i="46"/>
  <c r="K196" i="46"/>
  <c r="J196" i="46"/>
  <c r="L175" i="46"/>
  <c r="K175" i="46"/>
  <c r="J175" i="46"/>
  <c r="L152" i="46"/>
  <c r="K152" i="46"/>
  <c r="J152" i="46"/>
  <c r="L130" i="46"/>
  <c r="L197" i="46" s="1"/>
  <c r="L199" i="46" s="1"/>
  <c r="K130" i="46"/>
  <c r="J130" i="46"/>
  <c r="J197" i="46" s="1"/>
  <c r="J199" i="46" s="1"/>
  <c r="J109" i="120" l="1"/>
  <c r="J111" i="120" s="1"/>
  <c r="L109" i="120"/>
  <c r="L111" i="120" s="1"/>
  <c r="J207" i="53"/>
  <c r="J209" i="53" s="1"/>
  <c r="K207" i="53"/>
  <c r="K209" i="53" s="1"/>
  <c r="L207" i="53"/>
  <c r="L209" i="53" s="1"/>
  <c r="K109" i="120"/>
  <c r="K111" i="120" s="1"/>
  <c r="K197" i="46"/>
  <c r="K199" i="46" s="1"/>
  <c r="J137" i="10"/>
  <c r="J139" i="10" s="1"/>
  <c r="K137" i="10"/>
  <c r="K139" i="10" s="1"/>
  <c r="L137" i="10"/>
  <c r="L139" i="10" s="1"/>
  <c r="J10" i="95"/>
  <c r="I38" i="157"/>
  <c r="J143" i="94" s="1"/>
  <c r="H33" i="152"/>
  <c r="I129" i="94" s="1"/>
  <c r="K131" i="105"/>
  <c r="I33" i="152"/>
  <c r="J129" i="94" s="1"/>
  <c r="H38" i="157"/>
  <c r="I143" i="94" s="1"/>
  <c r="J74" i="161"/>
  <c r="E81" i="153"/>
  <c r="D36" i="96" s="1"/>
  <c r="H59" i="94"/>
  <c r="I59" i="94"/>
  <c r="J59" i="94"/>
  <c r="J67" i="139"/>
  <c r="J69" i="139" s="1"/>
  <c r="L67" i="139"/>
  <c r="P124" i="94" s="1"/>
  <c r="J111" i="94"/>
  <c r="I111" i="94"/>
  <c r="I11" i="94"/>
  <c r="I95" i="94"/>
  <c r="I117" i="94"/>
  <c r="K67" i="139"/>
  <c r="O124" i="94" s="1"/>
  <c r="J64" i="116"/>
  <c r="N99" i="94" s="1"/>
  <c r="J11" i="94"/>
  <c r="J95" i="94"/>
  <c r="J117" i="94"/>
  <c r="G10" i="95"/>
  <c r="H10" i="95"/>
  <c r="K10" i="95"/>
  <c r="I10" i="95"/>
  <c r="J36" i="94"/>
  <c r="I36" i="94"/>
  <c r="O184" i="94"/>
  <c r="K15" i="104"/>
  <c r="N184" i="94"/>
  <c r="J15" i="104"/>
  <c r="P184" i="94"/>
  <c r="L15" i="104"/>
  <c r="K64" i="116"/>
  <c r="O99" i="94" s="1"/>
  <c r="M10" i="95"/>
  <c r="F10" i="95"/>
  <c r="D176" i="96"/>
  <c r="F143" i="94"/>
  <c r="E176" i="96"/>
  <c r="G143" i="94"/>
  <c r="F176" i="96"/>
  <c r="H143" i="94"/>
  <c r="L39" i="157"/>
  <c r="E143" i="94"/>
  <c r="M37" i="157"/>
  <c r="M112" i="12"/>
  <c r="M21" i="151"/>
  <c r="F139" i="96"/>
  <c r="H118" i="94"/>
  <c r="M118" i="94" s="1"/>
  <c r="E139" i="96"/>
  <c r="G118" i="94"/>
  <c r="L118" i="94" s="1"/>
  <c r="D139" i="96"/>
  <c r="F118" i="94"/>
  <c r="K118" i="94" s="1"/>
  <c r="L64" i="116"/>
  <c r="P99" i="94" s="1"/>
  <c r="M65" i="156"/>
  <c r="D131" i="96"/>
  <c r="F111" i="94"/>
  <c r="F131" i="96"/>
  <c r="H111" i="94"/>
  <c r="E131" i="96"/>
  <c r="G111" i="94"/>
  <c r="E129" i="94"/>
  <c r="F34" i="152"/>
  <c r="E159" i="96"/>
  <c r="G129" i="94"/>
  <c r="D159" i="96"/>
  <c r="F129" i="94"/>
  <c r="G34" i="152"/>
  <c r="F159" i="96"/>
  <c r="H129" i="94"/>
  <c r="M107" i="25"/>
  <c r="E140" i="96"/>
  <c r="G117" i="94"/>
  <c r="D140" i="96"/>
  <c r="F117" i="94"/>
  <c r="F140" i="96"/>
  <c r="H117" i="94"/>
  <c r="F115" i="96"/>
  <c r="H95" i="94"/>
  <c r="D115" i="96"/>
  <c r="F95" i="94"/>
  <c r="E115" i="96"/>
  <c r="G95" i="94"/>
  <c r="M31" i="154"/>
  <c r="M123" i="9"/>
  <c r="F53" i="96"/>
  <c r="H36" i="94"/>
  <c r="E36" i="94"/>
  <c r="E53" i="96"/>
  <c r="G36" i="94"/>
  <c r="D53" i="96"/>
  <c r="F36" i="94"/>
  <c r="E192" i="94"/>
  <c r="D13" i="160"/>
  <c r="D263" i="96"/>
  <c r="F192" i="94"/>
  <c r="F263" i="96"/>
  <c r="H192" i="94"/>
  <c r="M10" i="160"/>
  <c r="E263" i="96"/>
  <c r="G192" i="94"/>
  <c r="M110" i="22"/>
  <c r="L112" i="107"/>
  <c r="E21" i="96"/>
  <c r="G11" i="94"/>
  <c r="F21" i="96"/>
  <c r="H11" i="94"/>
  <c r="E11" i="94"/>
  <c r="E112" i="107"/>
  <c r="D21" i="96"/>
  <c r="F11" i="94"/>
  <c r="E10" i="159"/>
  <c r="E14" i="159"/>
  <c r="F191" i="94"/>
  <c r="F10" i="159"/>
  <c r="F14" i="159"/>
  <c r="E180" i="96" s="1"/>
  <c r="G191" i="94"/>
  <c r="L10" i="159"/>
  <c r="E191" i="94"/>
  <c r="M191" i="94" s="1"/>
  <c r="F81" i="153"/>
  <c r="E36" i="96" s="1"/>
  <c r="G59" i="94"/>
  <c r="F59" i="94"/>
  <c r="K39" i="157"/>
  <c r="G39" i="157"/>
  <c r="M32" i="152"/>
  <c r="M8" i="159"/>
  <c r="J10" i="159"/>
  <c r="K10" i="159"/>
  <c r="D11" i="159"/>
  <c r="M97" i="27"/>
  <c r="M67" i="134"/>
  <c r="M31" i="67"/>
  <c r="M81" i="1"/>
  <c r="M101" i="2"/>
  <c r="M109" i="4"/>
  <c r="M56" i="38"/>
  <c r="J109" i="106"/>
  <c r="J27" i="89"/>
  <c r="J111" i="105"/>
  <c r="J119" i="90"/>
  <c r="J95" i="85"/>
  <c r="J43" i="88"/>
  <c r="K76" i="161"/>
  <c r="H76" i="161"/>
  <c r="E12" i="160"/>
  <c r="J12" i="160"/>
  <c r="L12" i="160"/>
  <c r="F12" i="160"/>
  <c r="K12" i="160"/>
  <c r="G12" i="160"/>
  <c r="M11" i="160"/>
  <c r="Q192" i="94" s="1"/>
  <c r="G10" i="159"/>
  <c r="M9" i="159"/>
  <c r="Q191" i="94" s="1"/>
  <c r="E97" i="158"/>
  <c r="M95" i="158"/>
  <c r="M96" i="158"/>
  <c r="Q117" i="94" s="1"/>
  <c r="E39" i="157"/>
  <c r="J39" i="157"/>
  <c r="F39" i="157"/>
  <c r="M38" i="157"/>
  <c r="Q143" i="94" s="1"/>
  <c r="K67" i="156"/>
  <c r="G67" i="156"/>
  <c r="J75" i="155"/>
  <c r="E75" i="155"/>
  <c r="F75" i="155"/>
  <c r="K75" i="155"/>
  <c r="G75" i="155"/>
  <c r="L75" i="155"/>
  <c r="M74" i="155"/>
  <c r="Q36" i="94" s="1"/>
  <c r="M32" i="154"/>
  <c r="Q95" i="94" s="1"/>
  <c r="M70" i="153"/>
  <c r="M71" i="153"/>
  <c r="Q59" i="94" s="1"/>
  <c r="D24" i="151"/>
  <c r="E23" i="151"/>
  <c r="L23" i="151"/>
  <c r="J34" i="152"/>
  <c r="K34" i="152"/>
  <c r="E34" i="152"/>
  <c r="F23" i="151"/>
  <c r="G23" i="151"/>
  <c r="J23" i="151"/>
  <c r="K23" i="151"/>
  <c r="M22" i="151"/>
  <c r="Q118" i="94" s="1"/>
  <c r="L34" i="152"/>
  <c r="M33" i="152"/>
  <c r="Q129" i="94" s="1"/>
  <c r="M110" i="107"/>
  <c r="F112" i="107"/>
  <c r="G112" i="107"/>
  <c r="M104" i="31"/>
  <c r="K20" i="149"/>
  <c r="M17" i="149"/>
  <c r="J20" i="149"/>
  <c r="L20" i="149"/>
  <c r="M12" i="104"/>
  <c r="M13" i="104"/>
  <c r="Q184" i="94" s="1"/>
  <c r="M45" i="116"/>
  <c r="M23" i="116"/>
  <c r="M63" i="116"/>
  <c r="M108" i="120"/>
  <c r="M89" i="120"/>
  <c r="M73" i="120"/>
  <c r="M136" i="10"/>
  <c r="M96" i="10"/>
  <c r="M118" i="10"/>
  <c r="M206" i="53"/>
  <c r="M115" i="53"/>
  <c r="M129" i="53"/>
  <c r="M188" i="53"/>
  <c r="M20" i="139"/>
  <c r="M37" i="139"/>
  <c r="M130" i="46"/>
  <c r="M175" i="46"/>
  <c r="M152" i="46"/>
  <c r="M196" i="46"/>
  <c r="L136" i="65"/>
  <c r="K136" i="65"/>
  <c r="J136" i="65"/>
  <c r="L116" i="65"/>
  <c r="K116" i="65"/>
  <c r="J116" i="65"/>
  <c r="L99" i="65"/>
  <c r="K99" i="65"/>
  <c r="J99" i="65"/>
  <c r="L77" i="65"/>
  <c r="K77" i="65"/>
  <c r="J77" i="65"/>
  <c r="L57" i="65"/>
  <c r="K57" i="65"/>
  <c r="J57" i="65"/>
  <c r="L36" i="65"/>
  <c r="K36" i="65"/>
  <c r="J36" i="65"/>
  <c r="L18" i="65"/>
  <c r="K18" i="65"/>
  <c r="J18" i="65"/>
  <c r="L91" i="6"/>
  <c r="K91" i="6"/>
  <c r="J91" i="6"/>
  <c r="L82" i="6"/>
  <c r="K82" i="6"/>
  <c r="J82" i="6"/>
  <c r="L66" i="6"/>
  <c r="K66" i="6"/>
  <c r="J66" i="6"/>
  <c r="L52" i="6"/>
  <c r="K52" i="6"/>
  <c r="J52" i="6"/>
  <c r="L34" i="6"/>
  <c r="K34" i="6"/>
  <c r="J34" i="6"/>
  <c r="L220" i="35"/>
  <c r="K220" i="35"/>
  <c r="J220" i="35"/>
  <c r="L201" i="35"/>
  <c r="K201" i="35"/>
  <c r="J201" i="35"/>
  <c r="L182" i="35"/>
  <c r="K182" i="35"/>
  <c r="J182" i="35"/>
  <c r="L166" i="35"/>
  <c r="K166" i="35"/>
  <c r="J166" i="35"/>
  <c r="L149" i="35"/>
  <c r="K149" i="35"/>
  <c r="J149" i="35"/>
  <c r="L129" i="35"/>
  <c r="K129" i="35"/>
  <c r="J129" i="35"/>
  <c r="L113" i="35"/>
  <c r="K113" i="35"/>
  <c r="J113" i="35"/>
  <c r="L83" i="42"/>
  <c r="K83" i="42"/>
  <c r="J83" i="42"/>
  <c r="L62" i="42"/>
  <c r="K62" i="42"/>
  <c r="J62" i="42"/>
  <c r="L45" i="42"/>
  <c r="K45" i="42"/>
  <c r="J45" i="42"/>
  <c r="L36" i="42"/>
  <c r="K36" i="42"/>
  <c r="J36" i="42"/>
  <c r="L15" i="42"/>
  <c r="K15" i="42"/>
  <c r="J15" i="42"/>
  <c r="L265" i="43"/>
  <c r="K265" i="43"/>
  <c r="J265" i="43"/>
  <c r="L242" i="43"/>
  <c r="K242" i="43"/>
  <c r="J242" i="43"/>
  <c r="L218" i="43"/>
  <c r="K218" i="43"/>
  <c r="J218" i="43"/>
  <c r="L195" i="43"/>
  <c r="K195" i="43"/>
  <c r="J195" i="43"/>
  <c r="L173" i="43"/>
  <c r="K173" i="43"/>
  <c r="J173" i="43"/>
  <c r="L150" i="43"/>
  <c r="K150" i="43"/>
  <c r="J150" i="43"/>
  <c r="L130" i="43"/>
  <c r="K130" i="43"/>
  <c r="J130" i="43"/>
  <c r="L243" i="48"/>
  <c r="K243" i="48"/>
  <c r="J243" i="48"/>
  <c r="L222" i="48"/>
  <c r="K222" i="48"/>
  <c r="J222" i="48"/>
  <c r="L202" i="48"/>
  <c r="K202" i="48"/>
  <c r="J202" i="48"/>
  <c r="L184" i="48"/>
  <c r="K184" i="48"/>
  <c r="J184" i="48"/>
  <c r="L167" i="48"/>
  <c r="K167" i="48"/>
  <c r="J167" i="48"/>
  <c r="L151" i="48"/>
  <c r="K151" i="48"/>
  <c r="J151" i="48"/>
  <c r="L131" i="48"/>
  <c r="K131" i="48"/>
  <c r="J131" i="48"/>
  <c r="L173" i="13"/>
  <c r="K173" i="13"/>
  <c r="J173" i="13"/>
  <c r="L151" i="13"/>
  <c r="K151" i="13"/>
  <c r="J151" i="13"/>
  <c r="L35" i="129"/>
  <c r="K35" i="129"/>
  <c r="J35" i="129"/>
  <c r="L22" i="129"/>
  <c r="K22" i="129"/>
  <c r="J22" i="129"/>
  <c r="L10" i="129"/>
  <c r="K10" i="129"/>
  <c r="J10" i="129"/>
  <c r="L77" i="77"/>
  <c r="K77" i="77"/>
  <c r="J77" i="77"/>
  <c r="L59" i="77"/>
  <c r="K59" i="77"/>
  <c r="J59" i="77"/>
  <c r="L43" i="77"/>
  <c r="K43" i="77"/>
  <c r="J43" i="77"/>
  <c r="L26" i="77"/>
  <c r="K26" i="77"/>
  <c r="J26" i="77"/>
  <c r="L9" i="77"/>
  <c r="K9" i="77"/>
  <c r="J9" i="77"/>
  <c r="L149" i="21"/>
  <c r="K149" i="21"/>
  <c r="J149" i="21"/>
  <c r="L126" i="21"/>
  <c r="K126" i="21"/>
  <c r="J126" i="21"/>
  <c r="L110" i="21"/>
  <c r="K110" i="21"/>
  <c r="J110" i="21"/>
  <c r="L87" i="21"/>
  <c r="K87" i="21"/>
  <c r="J87" i="21"/>
  <c r="L64" i="21"/>
  <c r="K64" i="21"/>
  <c r="J64" i="21"/>
  <c r="L41" i="21"/>
  <c r="K41" i="21"/>
  <c r="J41" i="21"/>
  <c r="L23" i="21"/>
  <c r="K23" i="21"/>
  <c r="J23" i="21"/>
  <c r="L104" i="79"/>
  <c r="K104" i="79"/>
  <c r="J104" i="79"/>
  <c r="L83" i="79"/>
  <c r="K83" i="79"/>
  <c r="J83" i="79"/>
  <c r="L63" i="79"/>
  <c r="K63" i="79"/>
  <c r="J63" i="79"/>
  <c r="L43" i="79"/>
  <c r="K43" i="79"/>
  <c r="J43" i="79"/>
  <c r="L23" i="79"/>
  <c r="K23" i="79"/>
  <c r="J23" i="79"/>
  <c r="L86" i="54"/>
  <c r="K86" i="54"/>
  <c r="J86" i="54"/>
  <c r="L70" i="54"/>
  <c r="K70" i="54"/>
  <c r="J70" i="54"/>
  <c r="L56" i="54"/>
  <c r="K56" i="54"/>
  <c r="J56" i="54"/>
  <c r="L189" i="30"/>
  <c r="K189" i="30"/>
  <c r="J189" i="30"/>
  <c r="L174" i="30"/>
  <c r="K174" i="30"/>
  <c r="J174" i="30"/>
  <c r="L155" i="30"/>
  <c r="K155" i="30"/>
  <c r="J155" i="30"/>
  <c r="L136" i="30"/>
  <c r="K136" i="30"/>
  <c r="J136" i="30"/>
  <c r="L235" i="14"/>
  <c r="K235" i="14"/>
  <c r="J235" i="14"/>
  <c r="L219" i="14"/>
  <c r="K219" i="14"/>
  <c r="J219" i="14"/>
  <c r="L197" i="14"/>
  <c r="K197" i="14"/>
  <c r="J197" i="14"/>
  <c r="L175" i="14"/>
  <c r="K175" i="14"/>
  <c r="J175" i="14"/>
  <c r="L152" i="14"/>
  <c r="K152" i="14"/>
  <c r="J152" i="14"/>
  <c r="L133" i="14"/>
  <c r="K133" i="14"/>
  <c r="J133" i="14"/>
  <c r="L118" i="14"/>
  <c r="K118" i="14"/>
  <c r="J118" i="14"/>
  <c r="J66" i="116" l="1"/>
  <c r="L174" i="13"/>
  <c r="L176" i="13" s="1"/>
  <c r="L266" i="43"/>
  <c r="L268" i="43" s="1"/>
  <c r="J174" i="13"/>
  <c r="J176" i="13" s="1"/>
  <c r="K174" i="13"/>
  <c r="K176" i="13" s="1"/>
  <c r="J266" i="43"/>
  <c r="J268" i="43" s="1"/>
  <c r="K266" i="43"/>
  <c r="K268" i="43" s="1"/>
  <c r="O73" i="94"/>
  <c r="N77" i="94"/>
  <c r="K66" i="116"/>
  <c r="N124" i="94"/>
  <c r="L87" i="54"/>
  <c r="L89" i="54" s="1"/>
  <c r="E131" i="105"/>
  <c r="E132" i="105" s="1"/>
  <c r="H131" i="105"/>
  <c r="H132" i="105" s="1"/>
  <c r="G131" i="105"/>
  <c r="G132" i="105" s="1"/>
  <c r="J130" i="105"/>
  <c r="J132" i="105"/>
  <c r="J131" i="105"/>
  <c r="I131" i="105"/>
  <c r="I132" i="105" s="1"/>
  <c r="F131" i="105"/>
  <c r="F132" i="105" s="1"/>
  <c r="L192" i="94"/>
  <c r="E67" i="156"/>
  <c r="E68" i="156" s="1"/>
  <c r="L67" i="156"/>
  <c r="E111" i="94"/>
  <c r="M111" i="94" s="1"/>
  <c r="J67" i="156"/>
  <c r="F67" i="156"/>
  <c r="F68" i="156" s="1"/>
  <c r="K72" i="153"/>
  <c r="F72" i="153"/>
  <c r="F73" i="153" s="1"/>
  <c r="E59" i="94"/>
  <c r="M59" i="94" s="1"/>
  <c r="J72" i="153"/>
  <c r="L72" i="153"/>
  <c r="E72" i="153"/>
  <c r="E73" i="153" s="1"/>
  <c r="J97" i="158"/>
  <c r="G97" i="158"/>
  <c r="G98" i="158" s="1"/>
  <c r="L97" i="158"/>
  <c r="F97" i="158"/>
  <c r="F98" i="158" s="1"/>
  <c r="E117" i="94"/>
  <c r="L117" i="94" s="1"/>
  <c r="K97" i="158"/>
  <c r="E33" i="154"/>
  <c r="E34" i="154" s="1"/>
  <c r="J87" i="54"/>
  <c r="J89" i="54" s="1"/>
  <c r="K87" i="54"/>
  <c r="K89" i="54" s="1"/>
  <c r="L69" i="139"/>
  <c r="G72" i="153"/>
  <c r="G73" i="153" s="1"/>
  <c r="G76" i="161"/>
  <c r="G77" i="161" s="1"/>
  <c r="G33" i="154"/>
  <c r="G34" i="154" s="1"/>
  <c r="O14" i="94"/>
  <c r="P45" i="94"/>
  <c r="K69" i="139"/>
  <c r="N73" i="94"/>
  <c r="L137" i="65"/>
  <c r="P32" i="94" s="1"/>
  <c r="K84" i="42"/>
  <c r="O89" i="94" s="1"/>
  <c r="M10" i="129"/>
  <c r="J36" i="129"/>
  <c r="N172" i="94" s="1"/>
  <c r="K150" i="21"/>
  <c r="O26" i="94" s="1"/>
  <c r="L33" i="154"/>
  <c r="F33" i="154"/>
  <c r="F34" i="154" s="1"/>
  <c r="J33" i="154"/>
  <c r="J105" i="79"/>
  <c r="N136" i="94" s="1"/>
  <c r="L105" i="79"/>
  <c r="P136" i="94" s="1"/>
  <c r="J150" i="21"/>
  <c r="J152" i="21" s="1"/>
  <c r="J78" i="77"/>
  <c r="N120" i="94" s="1"/>
  <c r="L78" i="77"/>
  <c r="P120" i="94" s="1"/>
  <c r="K105" i="79"/>
  <c r="O136" i="94" s="1"/>
  <c r="L150" i="21"/>
  <c r="P26" i="94" s="1"/>
  <c r="K78" i="77"/>
  <c r="O120" i="94" s="1"/>
  <c r="L36" i="129"/>
  <c r="P172" i="94" s="1"/>
  <c r="J84" i="42"/>
  <c r="N89" i="94" s="1"/>
  <c r="L84" i="42"/>
  <c r="L86" i="42" s="1"/>
  <c r="K137" i="65"/>
  <c r="O32" i="94" s="1"/>
  <c r="J137" i="65"/>
  <c r="N32" i="94" s="1"/>
  <c r="M64" i="116"/>
  <c r="Q99" i="94" s="1"/>
  <c r="K33" i="154"/>
  <c r="G68" i="156"/>
  <c r="E76" i="161"/>
  <c r="E77" i="161" s="1"/>
  <c r="F11" i="159"/>
  <c r="K192" i="94"/>
  <c r="E95" i="94"/>
  <c r="K95" i="94" s="1"/>
  <c r="E10" i="95"/>
  <c r="F76" i="161"/>
  <c r="F77" i="161" s="1"/>
  <c r="J75" i="161"/>
  <c r="L10" i="95" s="1"/>
  <c r="I76" i="161"/>
  <c r="J76" i="161"/>
  <c r="H77" i="161"/>
  <c r="L66" i="116"/>
  <c r="K86" i="42"/>
  <c r="K36" i="129"/>
  <c r="E13" i="160"/>
  <c r="N14" i="94"/>
  <c r="K92" i="6"/>
  <c r="L92" i="6"/>
  <c r="E35" i="152"/>
  <c r="F35" i="152"/>
  <c r="O45" i="94"/>
  <c r="O77" i="94"/>
  <c r="P14" i="94"/>
  <c r="P73" i="94"/>
  <c r="P77" i="94"/>
  <c r="N45" i="94"/>
  <c r="J92" i="6"/>
  <c r="G113" i="107"/>
  <c r="G35" i="152"/>
  <c r="F76" i="155"/>
  <c r="F13" i="160"/>
  <c r="K112" i="107"/>
  <c r="O11" i="94"/>
  <c r="N11" i="94"/>
  <c r="P11" i="94"/>
  <c r="F113" i="107"/>
  <c r="J112" i="107"/>
  <c r="M129" i="94"/>
  <c r="K129" i="94"/>
  <c r="K36" i="94"/>
  <c r="L129" i="94"/>
  <c r="M192" i="94"/>
  <c r="L143" i="94"/>
  <c r="M143" i="94"/>
  <c r="K143" i="94"/>
  <c r="E24" i="151"/>
  <c r="G14" i="159"/>
  <c r="F180" i="96" s="1"/>
  <c r="D180" i="96"/>
  <c r="L36" i="94"/>
  <c r="G76" i="155"/>
  <c r="E76" i="155"/>
  <c r="M36" i="94"/>
  <c r="G13" i="160"/>
  <c r="M111" i="107"/>
  <c r="Q11" i="94" s="1"/>
  <c r="E113" i="107"/>
  <c r="K11" i="94"/>
  <c r="M11" i="94"/>
  <c r="L11" i="94"/>
  <c r="L191" i="94"/>
  <c r="K191" i="94"/>
  <c r="G81" i="153"/>
  <c r="F36" i="96" s="1"/>
  <c r="M137" i="10"/>
  <c r="Q14" i="94" s="1"/>
  <c r="M207" i="53"/>
  <c r="Q45" i="94" s="1"/>
  <c r="M197" i="46"/>
  <c r="Q73" i="94" s="1"/>
  <c r="F40" i="157"/>
  <c r="E40" i="157"/>
  <c r="G40" i="157"/>
  <c r="G24" i="151"/>
  <c r="F24" i="151"/>
  <c r="E11" i="159"/>
  <c r="G11" i="159"/>
  <c r="E98" i="158"/>
  <c r="M18" i="149"/>
  <c r="Q148" i="94" s="1"/>
  <c r="M109" i="120"/>
  <c r="Q77" i="94" s="1"/>
  <c r="M144" i="53"/>
  <c r="M66" i="139"/>
  <c r="M67" i="139"/>
  <c r="Q124" i="94" s="1"/>
  <c r="M53" i="139"/>
  <c r="M99" i="65"/>
  <c r="M57" i="65"/>
  <c r="M18" i="65"/>
  <c r="M77" i="65"/>
  <c r="M116" i="65"/>
  <c r="M36" i="65"/>
  <c r="M34" i="6"/>
  <c r="M66" i="6"/>
  <c r="M52" i="6"/>
  <c r="M220" i="35"/>
  <c r="M166" i="35"/>
  <c r="M149" i="35"/>
  <c r="M113" i="35"/>
  <c r="M201" i="35"/>
  <c r="M129" i="35"/>
  <c r="M182" i="35"/>
  <c r="M36" i="42"/>
  <c r="M15" i="42"/>
  <c r="M265" i="43"/>
  <c r="M130" i="43"/>
  <c r="M242" i="43"/>
  <c r="M131" i="48"/>
  <c r="M173" i="13"/>
  <c r="M151" i="13"/>
  <c r="M22" i="129"/>
  <c r="M35" i="129"/>
  <c r="M9" i="77"/>
  <c r="M26" i="77"/>
  <c r="M149" i="21"/>
  <c r="M87" i="21"/>
  <c r="M110" i="21"/>
  <c r="M64" i="21"/>
  <c r="M23" i="21"/>
  <c r="M126" i="21"/>
  <c r="M41" i="21"/>
  <c r="M83" i="79"/>
  <c r="M63" i="79"/>
  <c r="M23" i="79"/>
  <c r="M43" i="79"/>
  <c r="M104" i="79"/>
  <c r="M70" i="54"/>
  <c r="M56" i="54"/>
  <c r="M136" i="30"/>
  <c r="M197" i="14"/>
  <c r="M175" i="14"/>
  <c r="M235" i="14"/>
  <c r="M118" i="14"/>
  <c r="M219" i="14"/>
  <c r="L43" i="103"/>
  <c r="L44" i="103" s="1"/>
  <c r="K43" i="103"/>
  <c r="K44" i="103" s="1"/>
  <c r="J43" i="103"/>
  <c r="J44" i="103" s="1"/>
  <c r="L259" i="23"/>
  <c r="K259" i="23"/>
  <c r="J259" i="23"/>
  <c r="L239" i="23"/>
  <c r="K239" i="23"/>
  <c r="J239" i="23"/>
  <c r="L218" i="23"/>
  <c r="K218" i="23"/>
  <c r="J218" i="23"/>
  <c r="L200" i="23"/>
  <c r="K200" i="23"/>
  <c r="J200" i="23"/>
  <c r="L181" i="23"/>
  <c r="K181" i="23"/>
  <c r="J181" i="23"/>
  <c r="L164" i="23"/>
  <c r="K164" i="23"/>
  <c r="J164" i="23"/>
  <c r="L147" i="23"/>
  <c r="K147" i="23"/>
  <c r="J147" i="23"/>
  <c r="L98" i="15"/>
  <c r="K98" i="15"/>
  <c r="J98" i="15"/>
  <c r="L78" i="15"/>
  <c r="K78" i="15"/>
  <c r="J78" i="15"/>
  <c r="L62" i="15"/>
  <c r="K62" i="15"/>
  <c r="J62" i="15"/>
  <c r="L44" i="15"/>
  <c r="K44" i="15"/>
  <c r="J44" i="15"/>
  <c r="L31" i="15"/>
  <c r="K31" i="15"/>
  <c r="J31" i="15"/>
  <c r="L22" i="15"/>
  <c r="K22" i="15"/>
  <c r="J22" i="15"/>
  <c r="L6" i="15"/>
  <c r="K6" i="15"/>
  <c r="J6" i="15"/>
  <c r="L16" i="127"/>
  <c r="L17" i="127" s="1"/>
  <c r="P187" i="94" s="1"/>
  <c r="K16" i="127"/>
  <c r="K17" i="127" s="1"/>
  <c r="J16" i="127"/>
  <c r="J17" i="127" s="1"/>
  <c r="N187" i="94" s="1"/>
  <c r="L249" i="32"/>
  <c r="K249" i="32"/>
  <c r="J249" i="32"/>
  <c r="L231" i="32"/>
  <c r="K231" i="32"/>
  <c r="J231" i="32"/>
  <c r="L209" i="32"/>
  <c r="K209" i="32"/>
  <c r="J209" i="32"/>
  <c r="L187" i="32"/>
  <c r="K187" i="32"/>
  <c r="J187" i="32"/>
  <c r="L168" i="32"/>
  <c r="K168" i="32"/>
  <c r="J168" i="32"/>
  <c r="L145" i="32"/>
  <c r="K145" i="32"/>
  <c r="J145" i="32"/>
  <c r="L236" i="66"/>
  <c r="K236" i="66"/>
  <c r="J236" i="66"/>
  <c r="L216" i="66"/>
  <c r="K216" i="66"/>
  <c r="J216" i="66"/>
  <c r="L199" i="66"/>
  <c r="K199" i="66"/>
  <c r="J199" i="66"/>
  <c r="L180" i="66"/>
  <c r="K180" i="66"/>
  <c r="J180" i="66"/>
  <c r="L159" i="66"/>
  <c r="K159" i="66"/>
  <c r="J159" i="66"/>
  <c r="L138" i="66"/>
  <c r="K138" i="66"/>
  <c r="J138" i="66"/>
  <c r="L153" i="64"/>
  <c r="K153" i="64"/>
  <c r="J153" i="64"/>
  <c r="L137" i="64"/>
  <c r="K137" i="64"/>
  <c r="J137" i="64"/>
  <c r="L114" i="64"/>
  <c r="K114" i="64"/>
  <c r="J114" i="64"/>
  <c r="L94" i="64"/>
  <c r="K94" i="64"/>
  <c r="J94" i="64"/>
  <c r="L75" i="64"/>
  <c r="K75" i="64"/>
  <c r="J75" i="64"/>
  <c r="L71" i="64"/>
  <c r="K71" i="64"/>
  <c r="J71" i="64"/>
  <c r="L64" i="64"/>
  <c r="L154" i="64" s="1"/>
  <c r="L156" i="64" s="1"/>
  <c r="K64" i="64"/>
  <c r="J64" i="64"/>
  <c r="L17" i="137"/>
  <c r="L18" i="137" s="1"/>
  <c r="K17" i="137"/>
  <c r="K18" i="137" s="1"/>
  <c r="J17" i="137"/>
  <c r="J18" i="137" s="1"/>
  <c r="L128" i="74"/>
  <c r="K128" i="74"/>
  <c r="J128" i="74"/>
  <c r="L110" i="74"/>
  <c r="K110" i="74"/>
  <c r="J110" i="74"/>
  <c r="L92" i="74"/>
  <c r="K92" i="74"/>
  <c r="J92" i="74"/>
  <c r="L76" i="74"/>
  <c r="K76" i="74"/>
  <c r="J76" i="74"/>
  <c r="L61" i="74"/>
  <c r="K61" i="74"/>
  <c r="J61" i="74"/>
  <c r="L48" i="74"/>
  <c r="K48" i="74"/>
  <c r="J48" i="74"/>
  <c r="L36" i="74"/>
  <c r="K36" i="74"/>
  <c r="J36" i="74"/>
  <c r="L229" i="52"/>
  <c r="K229" i="52"/>
  <c r="J229" i="52"/>
  <c r="L213" i="52"/>
  <c r="K213" i="52"/>
  <c r="J213" i="52"/>
  <c r="L196" i="52"/>
  <c r="K196" i="52"/>
  <c r="J196" i="52"/>
  <c r="L176" i="52"/>
  <c r="K176" i="52"/>
  <c r="J176" i="52"/>
  <c r="L159" i="52"/>
  <c r="K159" i="52"/>
  <c r="J159" i="52"/>
  <c r="L144" i="52"/>
  <c r="K144" i="52"/>
  <c r="J144" i="52"/>
  <c r="L126" i="52"/>
  <c r="K126" i="52"/>
  <c r="J126" i="52"/>
  <c r="J154" i="64" l="1"/>
  <c r="J156" i="64" s="1"/>
  <c r="J230" i="52"/>
  <c r="J232" i="52" s="1"/>
  <c r="K154" i="64"/>
  <c r="K156" i="64" s="1"/>
  <c r="K230" i="52"/>
  <c r="K232" i="52" s="1"/>
  <c r="J237" i="66"/>
  <c r="J239" i="66" s="1"/>
  <c r="K237" i="66"/>
  <c r="K239" i="66" s="1"/>
  <c r="L237" i="66"/>
  <c r="L239" i="66" s="1"/>
  <c r="J250" i="32"/>
  <c r="J252" i="32" s="1"/>
  <c r="K250" i="32"/>
  <c r="K252" i="32" s="1"/>
  <c r="L230" i="52"/>
  <c r="L232" i="52" s="1"/>
  <c r="L250" i="32"/>
  <c r="L252" i="32" s="1"/>
  <c r="P75" i="94"/>
  <c r="L80" i="77"/>
  <c r="L38" i="129"/>
  <c r="K129" i="74"/>
  <c r="K131" i="74" s="1"/>
  <c r="J86" i="42"/>
  <c r="K111" i="94"/>
  <c r="L111" i="94"/>
  <c r="K59" i="94"/>
  <c r="K117" i="94"/>
  <c r="M117" i="94"/>
  <c r="L59" i="94"/>
  <c r="O10" i="94"/>
  <c r="J129" i="74"/>
  <c r="J131" i="74" s="1"/>
  <c r="L129" i="74"/>
  <c r="L131" i="74" s="1"/>
  <c r="P89" i="94"/>
  <c r="O56" i="94"/>
  <c r="J139" i="65"/>
  <c r="L139" i="65"/>
  <c r="K139" i="65"/>
  <c r="N56" i="94"/>
  <c r="P9" i="94"/>
  <c r="N20" i="94"/>
  <c r="M36" i="129"/>
  <c r="Q172" i="94" s="1"/>
  <c r="J38" i="129"/>
  <c r="J80" i="77"/>
  <c r="K80" i="77"/>
  <c r="K152" i="21"/>
  <c r="N26" i="94"/>
  <c r="M150" i="21"/>
  <c r="Q26" i="94" s="1"/>
  <c r="L152" i="21"/>
  <c r="L107" i="79"/>
  <c r="J107" i="79"/>
  <c r="K107" i="79"/>
  <c r="L99" i="15"/>
  <c r="L101" i="15" s="1"/>
  <c r="J99" i="15"/>
  <c r="J101" i="15" s="1"/>
  <c r="I77" i="161"/>
  <c r="J77" i="161" s="1"/>
  <c r="O187" i="94"/>
  <c r="K19" i="127"/>
  <c r="M95" i="94"/>
  <c r="L95" i="94"/>
  <c r="M16" i="127"/>
  <c r="J19" i="127"/>
  <c r="L19" i="127"/>
  <c r="M6" i="15"/>
  <c r="M105" i="79"/>
  <c r="Q136" i="94" s="1"/>
  <c r="O172" i="94"/>
  <c r="K38" i="129"/>
  <c r="K99" i="15"/>
  <c r="O178" i="94"/>
  <c r="K20" i="137"/>
  <c r="N178" i="94"/>
  <c r="J20" i="137"/>
  <c r="P178" i="94"/>
  <c r="L20" i="137"/>
  <c r="P123" i="94"/>
  <c r="L46" i="103"/>
  <c r="N116" i="94"/>
  <c r="J94" i="6"/>
  <c r="N75" i="94"/>
  <c r="M71" i="64"/>
  <c r="J46" i="103"/>
  <c r="N123" i="94"/>
  <c r="O60" i="94"/>
  <c r="O20" i="94"/>
  <c r="K94" i="6"/>
  <c r="O116" i="94"/>
  <c r="O123" i="94"/>
  <c r="K46" i="103"/>
  <c r="P60" i="94"/>
  <c r="N60" i="94"/>
  <c r="N9" i="94"/>
  <c r="N23" i="94"/>
  <c r="L94" i="6"/>
  <c r="P116" i="94"/>
  <c r="O9" i="94"/>
  <c r="O23" i="94"/>
  <c r="P20" i="94"/>
  <c r="O75" i="94"/>
  <c r="P10" i="94"/>
  <c r="N10" i="94"/>
  <c r="P56" i="94"/>
  <c r="P23" i="94"/>
  <c r="M236" i="14"/>
  <c r="Q23" i="94" s="1"/>
  <c r="M64" i="64"/>
  <c r="M170" i="53"/>
  <c r="M153" i="53"/>
  <c r="M136" i="65"/>
  <c r="M137" i="65"/>
  <c r="Q32" i="94" s="1"/>
  <c r="M82" i="6"/>
  <c r="M91" i="6"/>
  <c r="M92" i="6"/>
  <c r="Q116" i="94" s="1"/>
  <c r="M221" i="35"/>
  <c r="Q56" i="94" s="1"/>
  <c r="M45" i="42"/>
  <c r="M62" i="42"/>
  <c r="M150" i="43"/>
  <c r="M151" i="48"/>
  <c r="M174" i="13"/>
  <c r="Q10" i="94" s="1"/>
  <c r="M43" i="77"/>
  <c r="M59" i="77"/>
  <c r="M86" i="54"/>
  <c r="M155" i="30"/>
  <c r="M133" i="14"/>
  <c r="M152" i="14"/>
  <c r="M43" i="103"/>
  <c r="M44" i="103"/>
  <c r="Q123" i="94" s="1"/>
  <c r="M239" i="23"/>
  <c r="M147" i="23"/>
  <c r="M200" i="23"/>
  <c r="M181" i="23"/>
  <c r="M164" i="23"/>
  <c r="M218" i="23"/>
  <c r="M259" i="23"/>
  <c r="M78" i="15"/>
  <c r="M31" i="15"/>
  <c r="M22" i="15"/>
  <c r="M62" i="15"/>
  <c r="M98" i="15"/>
  <c r="M17" i="127"/>
  <c r="Q187" i="94" s="1"/>
  <c r="M168" i="32"/>
  <c r="M145" i="32"/>
  <c r="M236" i="66"/>
  <c r="M199" i="66"/>
  <c r="M159" i="66"/>
  <c r="M216" i="66"/>
  <c r="M180" i="66"/>
  <c r="M138" i="66"/>
  <c r="M153" i="64"/>
  <c r="M137" i="64"/>
  <c r="M94" i="64"/>
  <c r="M114" i="64"/>
  <c r="M17" i="137"/>
  <c r="M18" i="137"/>
  <c r="Q178" i="94" s="1"/>
  <c r="M128" i="74"/>
  <c r="M92" i="74"/>
  <c r="M36" i="74"/>
  <c r="M48" i="74"/>
  <c r="M110" i="74"/>
  <c r="M126" i="52"/>
  <c r="L152" i="78"/>
  <c r="K152" i="78"/>
  <c r="J152" i="78"/>
  <c r="L145" i="78"/>
  <c r="K145" i="78"/>
  <c r="J145" i="78"/>
  <c r="L122" i="78"/>
  <c r="K122" i="78"/>
  <c r="J122" i="78"/>
  <c r="L106" i="78"/>
  <c r="K106" i="78"/>
  <c r="J106" i="78"/>
  <c r="L97" i="78"/>
  <c r="K97" i="78"/>
  <c r="J97" i="78"/>
  <c r="L84" i="78"/>
  <c r="K84" i="78"/>
  <c r="J84" i="78"/>
  <c r="L80" i="78"/>
  <c r="K80" i="78"/>
  <c r="J80" i="78"/>
  <c r="L49" i="113"/>
  <c r="K49" i="113"/>
  <c r="J49" i="113"/>
  <c r="L34" i="113"/>
  <c r="K34" i="113"/>
  <c r="J34" i="113"/>
  <c r="L15" i="113"/>
  <c r="K15" i="113"/>
  <c r="J15" i="113"/>
  <c r="L23" i="148"/>
  <c r="L24" i="148" s="1"/>
  <c r="K23" i="148"/>
  <c r="K24" i="148" s="1"/>
  <c r="J23" i="148"/>
  <c r="J24" i="148" s="1"/>
  <c r="L35" i="81"/>
  <c r="K35" i="81"/>
  <c r="J35" i="81"/>
  <c r="L41" i="81"/>
  <c r="K41" i="81"/>
  <c r="J41" i="81"/>
  <c r="L98" i="51"/>
  <c r="L99" i="51" s="1"/>
  <c r="L101" i="51" s="1"/>
  <c r="K98" i="51"/>
  <c r="K99" i="51" s="1"/>
  <c r="K101" i="51" s="1"/>
  <c r="J98" i="51"/>
  <c r="J99" i="51" s="1"/>
  <c r="J101" i="51" s="1"/>
  <c r="L59" i="93"/>
  <c r="K59" i="93"/>
  <c r="J59" i="93"/>
  <c r="L40" i="93"/>
  <c r="K40" i="93"/>
  <c r="J40" i="93"/>
  <c r="L213" i="33"/>
  <c r="K213" i="33"/>
  <c r="J213" i="33"/>
  <c r="L192" i="33"/>
  <c r="K192" i="33"/>
  <c r="J192" i="33"/>
  <c r="L174" i="33"/>
  <c r="K174" i="33"/>
  <c r="J174" i="33"/>
  <c r="L160" i="33"/>
  <c r="K160" i="33"/>
  <c r="J160" i="33"/>
  <c r="L139" i="33"/>
  <c r="K139" i="33"/>
  <c r="J139" i="33"/>
  <c r="L121" i="33"/>
  <c r="K121" i="33"/>
  <c r="J121" i="33"/>
  <c r="L105" i="33"/>
  <c r="K105" i="33"/>
  <c r="J105" i="33"/>
  <c r="L67" i="16"/>
  <c r="K67" i="16"/>
  <c r="J67" i="16"/>
  <c r="L52" i="16"/>
  <c r="K52" i="16"/>
  <c r="J52" i="16"/>
  <c r="L36" i="16"/>
  <c r="K36" i="16"/>
  <c r="J36" i="16"/>
  <c r="L18" i="16"/>
  <c r="K18" i="16"/>
  <c r="J18" i="16"/>
  <c r="L18" i="150"/>
  <c r="L19" i="150" s="1"/>
  <c r="P159" i="94" s="1"/>
  <c r="K18" i="150"/>
  <c r="K19" i="150" s="1"/>
  <c r="O159" i="94" s="1"/>
  <c r="J18" i="150"/>
  <c r="J19" i="150" s="1"/>
  <c r="N159" i="94" s="1"/>
  <c r="L25" i="128"/>
  <c r="K25" i="128"/>
  <c r="J25" i="128"/>
  <c r="L13" i="128"/>
  <c r="K13" i="128"/>
  <c r="J13" i="128"/>
  <c r="L151" i="8"/>
  <c r="K151" i="8"/>
  <c r="J151" i="8"/>
  <c r="L140" i="8"/>
  <c r="K140" i="8"/>
  <c r="J140" i="8"/>
  <c r="L118" i="8"/>
  <c r="K118" i="8"/>
  <c r="J118" i="8"/>
  <c r="L32" i="17"/>
  <c r="L33" i="17" s="1"/>
  <c r="K32" i="17"/>
  <c r="J32" i="17"/>
  <c r="L12" i="70"/>
  <c r="L13" i="70" s="1"/>
  <c r="K12" i="70"/>
  <c r="K13" i="70" s="1"/>
  <c r="O175" i="94" s="1"/>
  <c r="J12" i="70"/>
  <c r="J13" i="70" s="1"/>
  <c r="L27" i="138"/>
  <c r="K27" i="138"/>
  <c r="J27" i="138"/>
  <c r="L9" i="138"/>
  <c r="K9" i="138"/>
  <c r="J9" i="138"/>
  <c r="L13" i="114"/>
  <c r="L14" i="114" s="1"/>
  <c r="K13" i="114"/>
  <c r="K14" i="114" s="1"/>
  <c r="J13" i="114"/>
  <c r="J14" i="114" s="1"/>
  <c r="N154" i="94" s="1"/>
  <c r="L180" i="76"/>
  <c r="K180" i="76"/>
  <c r="J180" i="76"/>
  <c r="L165" i="76"/>
  <c r="K165" i="76"/>
  <c r="J165" i="76"/>
  <c r="L145" i="76"/>
  <c r="K145" i="76"/>
  <c r="J145" i="76"/>
  <c r="L130" i="76"/>
  <c r="K130" i="76"/>
  <c r="J130" i="76"/>
  <c r="L112" i="76"/>
  <c r="K112" i="76"/>
  <c r="J112" i="76"/>
  <c r="L97" i="76"/>
  <c r="K97" i="76"/>
  <c r="J97" i="76"/>
  <c r="L84" i="76"/>
  <c r="K84" i="76"/>
  <c r="J84" i="76"/>
  <c r="N13" i="94" l="1"/>
  <c r="P68" i="94"/>
  <c r="L153" i="78"/>
  <c r="N68" i="94"/>
  <c r="N33" i="94"/>
  <c r="J60" i="93"/>
  <c r="J62" i="93" s="1"/>
  <c r="K60" i="93"/>
  <c r="K62" i="93" s="1"/>
  <c r="J42" i="81"/>
  <c r="J44" i="81" s="1"/>
  <c r="L60" i="93"/>
  <c r="L62" i="93" s="1"/>
  <c r="K42" i="81"/>
  <c r="K44" i="81" s="1"/>
  <c r="M13" i="128"/>
  <c r="L42" i="81"/>
  <c r="L44" i="81" s="1"/>
  <c r="O33" i="94"/>
  <c r="P87" i="94"/>
  <c r="L35" i="17"/>
  <c r="M99" i="15"/>
  <c r="Q68" i="94" s="1"/>
  <c r="O34" i="94"/>
  <c r="N34" i="94"/>
  <c r="K50" i="113"/>
  <c r="O97" i="94" s="1"/>
  <c r="K68" i="16"/>
  <c r="J68" i="16"/>
  <c r="J70" i="16" s="1"/>
  <c r="K26" i="128"/>
  <c r="O182" i="94" s="1"/>
  <c r="L28" i="138"/>
  <c r="L30" i="138" s="1"/>
  <c r="O154" i="94"/>
  <c r="K16" i="114"/>
  <c r="N100" i="94"/>
  <c r="J16" i="114"/>
  <c r="J26" i="128"/>
  <c r="N182" i="94" s="1"/>
  <c r="L68" i="16"/>
  <c r="L70" i="16" s="1"/>
  <c r="K28" i="138"/>
  <c r="K30" i="138" s="1"/>
  <c r="J28" i="138"/>
  <c r="N176" i="94" s="1"/>
  <c r="L26" i="128"/>
  <c r="P182" i="94" s="1"/>
  <c r="L50" i="113"/>
  <c r="L52" i="113" s="1"/>
  <c r="J50" i="113"/>
  <c r="J52" i="113" s="1"/>
  <c r="K33" i="17"/>
  <c r="J33" i="17"/>
  <c r="O68" i="94"/>
  <c r="K101" i="15"/>
  <c r="P38" i="94"/>
  <c r="O153" i="94"/>
  <c r="K26" i="148"/>
  <c r="P153" i="94"/>
  <c r="L26" i="148"/>
  <c r="N153" i="94"/>
  <c r="J26" i="148"/>
  <c r="O100" i="94"/>
  <c r="N175" i="94"/>
  <c r="J15" i="70"/>
  <c r="P175" i="94"/>
  <c r="L15" i="70"/>
  <c r="K15" i="70"/>
  <c r="P176" i="94"/>
  <c r="P154" i="94"/>
  <c r="L16" i="114"/>
  <c r="O38" i="94"/>
  <c r="P15" i="94"/>
  <c r="O13" i="94"/>
  <c r="P51" i="94"/>
  <c r="P33" i="94"/>
  <c r="N15" i="94"/>
  <c r="N38" i="94"/>
  <c r="N51" i="94"/>
  <c r="P13" i="94"/>
  <c r="P34" i="94"/>
  <c r="O15" i="94"/>
  <c r="O51" i="94"/>
  <c r="M260" i="23"/>
  <c r="Q13" i="94" s="1"/>
  <c r="M129" i="74"/>
  <c r="Q51" i="94" s="1"/>
  <c r="M83" i="42"/>
  <c r="M173" i="43"/>
  <c r="M167" i="48"/>
  <c r="M77" i="77"/>
  <c r="M87" i="54"/>
  <c r="Q75" i="94" s="1"/>
  <c r="M174" i="30"/>
  <c r="M44" i="15"/>
  <c r="M187" i="32"/>
  <c r="M237" i="66"/>
  <c r="Q33" i="94" s="1"/>
  <c r="M154" i="64"/>
  <c r="Q38" i="94" s="1"/>
  <c r="M75" i="64"/>
  <c r="M76" i="74"/>
  <c r="M61" i="74"/>
  <c r="M196" i="52"/>
  <c r="M159" i="52"/>
  <c r="M213" i="52"/>
  <c r="M176" i="52"/>
  <c r="M144" i="52"/>
  <c r="M229" i="52"/>
  <c r="M230" i="52"/>
  <c r="Q34" i="94" s="1"/>
  <c r="M145" i="78"/>
  <c r="M80" i="78"/>
  <c r="M106" i="78"/>
  <c r="M97" i="78"/>
  <c r="M84" i="78"/>
  <c r="M122" i="78"/>
  <c r="M15" i="113"/>
  <c r="M34" i="113"/>
  <c r="M23" i="148"/>
  <c r="M24" i="148"/>
  <c r="Q153" i="94" s="1"/>
  <c r="M35" i="81"/>
  <c r="M41" i="81"/>
  <c r="M98" i="51"/>
  <c r="M40" i="93"/>
  <c r="M59" i="93"/>
  <c r="M213" i="33"/>
  <c r="M160" i="33"/>
  <c r="M174" i="33"/>
  <c r="M121" i="33"/>
  <c r="M139" i="33"/>
  <c r="M105" i="33"/>
  <c r="M192" i="33"/>
  <c r="M18" i="16"/>
  <c r="M36" i="16"/>
  <c r="M52" i="16"/>
  <c r="M67" i="16"/>
  <c r="M18" i="150"/>
  <c r="L21" i="150"/>
  <c r="M19" i="150"/>
  <c r="Q159" i="94" s="1"/>
  <c r="J21" i="150"/>
  <c r="M25" i="128"/>
  <c r="M151" i="8"/>
  <c r="M140" i="8"/>
  <c r="M118" i="8"/>
  <c r="M32" i="17"/>
  <c r="M12" i="70"/>
  <c r="M13" i="70"/>
  <c r="Q175" i="94" s="1"/>
  <c r="M9" i="138"/>
  <c r="M27" i="138"/>
  <c r="M13" i="114"/>
  <c r="M165" i="76"/>
  <c r="M130" i="76"/>
  <c r="M84" i="76"/>
  <c r="M97" i="76"/>
  <c r="M180" i="76"/>
  <c r="M145" i="76"/>
  <c r="M112" i="76"/>
  <c r="L127" i="62"/>
  <c r="K127" i="62"/>
  <c r="J127" i="62"/>
  <c r="L115" i="62"/>
  <c r="K115" i="62"/>
  <c r="J115" i="62"/>
  <c r="L105" i="62"/>
  <c r="K105" i="62"/>
  <c r="J105" i="62"/>
  <c r="L91" i="62"/>
  <c r="K91" i="62"/>
  <c r="J91" i="62"/>
  <c r="L76" i="62"/>
  <c r="K76" i="62"/>
  <c r="J76" i="62"/>
  <c r="L62" i="62"/>
  <c r="K62" i="62"/>
  <c r="J62" i="62"/>
  <c r="L20" i="141"/>
  <c r="K20" i="141"/>
  <c r="J20" i="141"/>
  <c r="L13" i="141"/>
  <c r="K13" i="141"/>
  <c r="J13" i="141"/>
  <c r="L216" i="84"/>
  <c r="K216" i="84"/>
  <c r="J216" i="84"/>
  <c r="L198" i="84"/>
  <c r="K198" i="84"/>
  <c r="J198" i="84"/>
  <c r="L179" i="84"/>
  <c r="K179" i="84"/>
  <c r="J179" i="84"/>
  <c r="L157" i="84"/>
  <c r="K157" i="84"/>
  <c r="J157" i="84"/>
  <c r="L141" i="84"/>
  <c r="K141" i="84"/>
  <c r="J141" i="84"/>
  <c r="L122" i="84"/>
  <c r="K122" i="84"/>
  <c r="J122" i="84"/>
  <c r="L18" i="146"/>
  <c r="L19" i="146" s="1"/>
  <c r="P166" i="94" s="1"/>
  <c r="K18" i="146"/>
  <c r="K19" i="146" s="1"/>
  <c r="O166" i="94" s="1"/>
  <c r="J18" i="146"/>
  <c r="L5" i="145"/>
  <c r="L6" i="145" s="1"/>
  <c r="P193" i="94" s="1"/>
  <c r="K5" i="145"/>
  <c r="K6" i="145" s="1"/>
  <c r="O193" i="94" s="1"/>
  <c r="J5" i="145"/>
  <c r="J6" i="145" s="1"/>
  <c r="N193" i="94" s="1"/>
  <c r="L86" i="99"/>
  <c r="L87" i="99" s="1"/>
  <c r="L89" i="99" s="1"/>
  <c r="K86" i="99"/>
  <c r="K87" i="99" s="1"/>
  <c r="K89" i="99" s="1"/>
  <c r="J86" i="99"/>
  <c r="J87" i="99" s="1"/>
  <c r="J89" i="99" s="1"/>
  <c r="L149" i="37"/>
  <c r="K149" i="37"/>
  <c r="J149" i="37"/>
  <c r="L131" i="37"/>
  <c r="K131" i="37"/>
  <c r="J131" i="37"/>
  <c r="L111" i="37"/>
  <c r="K111" i="37"/>
  <c r="J111" i="37"/>
  <c r="L92" i="37"/>
  <c r="K92" i="37"/>
  <c r="J92" i="37"/>
  <c r="L75" i="37"/>
  <c r="K75" i="37"/>
  <c r="J75" i="37"/>
  <c r="L58" i="37"/>
  <c r="K58" i="37"/>
  <c r="J58" i="37"/>
  <c r="L43" i="37"/>
  <c r="K43" i="37"/>
  <c r="J43" i="37"/>
  <c r="L17" i="119"/>
  <c r="L18" i="119" s="1"/>
  <c r="K17" i="119"/>
  <c r="K18" i="119" s="1"/>
  <c r="O163" i="94" s="1"/>
  <c r="J17" i="119"/>
  <c r="J18" i="119" s="1"/>
  <c r="N163" i="94" s="1"/>
  <c r="L261" i="55"/>
  <c r="K261" i="55"/>
  <c r="J261" i="55"/>
  <c r="L239" i="55"/>
  <c r="K239" i="55"/>
  <c r="J239" i="55"/>
  <c r="L217" i="55"/>
  <c r="K217" i="55"/>
  <c r="J217" i="55"/>
  <c r="L198" i="55"/>
  <c r="K198" i="55"/>
  <c r="J198" i="55"/>
  <c r="L177" i="55"/>
  <c r="K177" i="55"/>
  <c r="J177" i="55"/>
  <c r="L156" i="55"/>
  <c r="K156" i="55"/>
  <c r="J156" i="55"/>
  <c r="L137" i="55"/>
  <c r="K137" i="55"/>
  <c r="J137" i="55"/>
  <c r="L230" i="7"/>
  <c r="K230" i="7"/>
  <c r="J230" i="7"/>
  <c r="L209" i="7"/>
  <c r="K209" i="7"/>
  <c r="J209" i="7"/>
  <c r="L187" i="7"/>
  <c r="K187" i="7"/>
  <c r="J187" i="7"/>
  <c r="L170" i="7"/>
  <c r="K170" i="7"/>
  <c r="J170" i="7"/>
  <c r="L152" i="7"/>
  <c r="K152" i="7"/>
  <c r="J152" i="7"/>
  <c r="L135" i="7"/>
  <c r="K135" i="7"/>
  <c r="J135" i="7"/>
  <c r="L113" i="7"/>
  <c r="K113" i="7"/>
  <c r="J113" i="7"/>
  <c r="L202" i="68"/>
  <c r="K202" i="68"/>
  <c r="J202" i="68"/>
  <c r="L179" i="68"/>
  <c r="K179" i="68"/>
  <c r="J179" i="68"/>
  <c r="L231" i="7" l="1"/>
  <c r="L233" i="7" s="1"/>
  <c r="J231" i="7"/>
  <c r="J233" i="7" s="1"/>
  <c r="K231" i="7"/>
  <c r="K233" i="7" s="1"/>
  <c r="M68" i="16"/>
  <c r="Q107" i="94" s="1"/>
  <c r="K28" i="128"/>
  <c r="N107" i="94"/>
  <c r="J128" i="62"/>
  <c r="J130" i="62" s="1"/>
  <c r="K128" i="62"/>
  <c r="K130" i="62" s="1"/>
  <c r="L128" i="62"/>
  <c r="L130" i="62" s="1"/>
  <c r="K52" i="113"/>
  <c r="P100" i="94"/>
  <c r="O87" i="94"/>
  <c r="K35" i="17"/>
  <c r="N87" i="94"/>
  <c r="J35" i="17"/>
  <c r="P97" i="94"/>
  <c r="N97" i="94"/>
  <c r="M60" i="93"/>
  <c r="Q106" i="94" s="1"/>
  <c r="O106" i="94"/>
  <c r="N106" i="94"/>
  <c r="P107" i="94"/>
  <c r="O107" i="94"/>
  <c r="K70" i="16"/>
  <c r="L28" i="128"/>
  <c r="O176" i="94"/>
  <c r="J30" i="138"/>
  <c r="L21" i="141"/>
  <c r="P165" i="94" s="1"/>
  <c r="M17" i="119"/>
  <c r="M198" i="84"/>
  <c r="J21" i="141"/>
  <c r="N165" i="94" s="1"/>
  <c r="K21" i="141"/>
  <c r="O165" i="94" s="1"/>
  <c r="M28" i="138"/>
  <c r="Q176" i="94" s="1"/>
  <c r="M26" i="128"/>
  <c r="Q182" i="94" s="1"/>
  <c r="M181" i="76"/>
  <c r="Q52" i="94" s="1"/>
  <c r="J28" i="128"/>
  <c r="J19" i="146"/>
  <c r="N166" i="94" s="1"/>
  <c r="M43" i="37"/>
  <c r="P163" i="94"/>
  <c r="L20" i="119"/>
  <c r="K20" i="119"/>
  <c r="J20" i="119"/>
  <c r="N132" i="94"/>
  <c r="P41" i="94"/>
  <c r="N52" i="94"/>
  <c r="O54" i="94"/>
  <c r="O52" i="94"/>
  <c r="P106" i="94"/>
  <c r="O16" i="94"/>
  <c r="N16" i="94"/>
  <c r="P52" i="94"/>
  <c r="N41" i="94"/>
  <c r="P132" i="94"/>
  <c r="P54" i="94"/>
  <c r="O132" i="94"/>
  <c r="N54" i="94"/>
  <c r="O41" i="94"/>
  <c r="P16" i="94"/>
  <c r="M42" i="81"/>
  <c r="Q132" i="94" s="1"/>
  <c r="M214" i="33"/>
  <c r="Q41" i="94" s="1"/>
  <c r="M122" i="84"/>
  <c r="M179" i="84"/>
  <c r="M84" i="42"/>
  <c r="Q89" i="94" s="1"/>
  <c r="M218" i="43"/>
  <c r="M195" i="43"/>
  <c r="M266" i="43"/>
  <c r="Q9" i="94" s="1"/>
  <c r="M184" i="48"/>
  <c r="M78" i="77"/>
  <c r="Q120" i="94" s="1"/>
  <c r="M189" i="30"/>
  <c r="M209" i="32"/>
  <c r="M152" i="78"/>
  <c r="M50" i="113"/>
  <c r="Q97" i="94" s="1"/>
  <c r="M49" i="113"/>
  <c r="M99" i="51"/>
  <c r="Q100" i="94" s="1"/>
  <c r="K21" i="150"/>
  <c r="M152" i="8"/>
  <c r="Q16" i="94" s="1"/>
  <c r="M33" i="17"/>
  <c r="Q87" i="94" s="1"/>
  <c r="M14" i="114"/>
  <c r="Q154" i="94" s="1"/>
  <c r="M91" i="62"/>
  <c r="M115" i="62"/>
  <c r="M105" i="62"/>
  <c r="M76" i="62"/>
  <c r="M62" i="62"/>
  <c r="M127" i="62"/>
  <c r="M13" i="141"/>
  <c r="M20" i="141"/>
  <c r="M216" i="84"/>
  <c r="M157" i="84"/>
  <c r="M141" i="84"/>
  <c r="L21" i="146"/>
  <c r="M18" i="146"/>
  <c r="M5" i="145"/>
  <c r="L8" i="145"/>
  <c r="J8" i="145"/>
  <c r="M86" i="99"/>
  <c r="M149" i="37"/>
  <c r="M111" i="37"/>
  <c r="M92" i="37"/>
  <c r="M75" i="37"/>
  <c r="M131" i="37"/>
  <c r="M58" i="37"/>
  <c r="M18" i="119"/>
  <c r="Q163" i="94" s="1"/>
  <c r="M239" i="55"/>
  <c r="M198" i="55"/>
  <c r="M137" i="55"/>
  <c r="M177" i="55"/>
  <c r="M261" i="55"/>
  <c r="M217" i="55"/>
  <c r="M230" i="7"/>
  <c r="M135" i="7"/>
  <c r="M113" i="7"/>
  <c r="M209" i="7"/>
  <c r="L156" i="68"/>
  <c r="K156" i="68"/>
  <c r="J156" i="68"/>
  <c r="J23" i="141" l="1"/>
  <c r="P44" i="94"/>
  <c r="L23" i="141"/>
  <c r="K23" i="141"/>
  <c r="P31" i="94"/>
  <c r="O31" i="94"/>
  <c r="N70" i="94"/>
  <c r="P70" i="94"/>
  <c r="O70" i="94"/>
  <c r="M150" i="37"/>
  <c r="Q31" i="94" s="1"/>
  <c r="M21" i="141"/>
  <c r="Q165" i="94" s="1"/>
  <c r="N5" i="94"/>
  <c r="J21" i="146"/>
  <c r="N31" i="94"/>
  <c r="P5" i="94"/>
  <c r="P109" i="94"/>
  <c r="O109" i="94"/>
  <c r="N109" i="94"/>
  <c r="O5" i="94"/>
  <c r="O102" i="94"/>
  <c r="O44" i="94"/>
  <c r="N102" i="94"/>
  <c r="P102" i="94"/>
  <c r="N44" i="94"/>
  <c r="M128" i="62"/>
  <c r="Q109" i="94" s="1"/>
  <c r="M217" i="84"/>
  <c r="Q102" i="94" s="1"/>
  <c r="M262" i="55"/>
  <c r="Q44" i="94" s="1"/>
  <c r="M231" i="7"/>
  <c r="Q5" i="94" s="1"/>
  <c r="M202" i="48"/>
  <c r="M190" i="30"/>
  <c r="Q60" i="94" s="1"/>
  <c r="M231" i="32"/>
  <c r="M153" i="78"/>
  <c r="Q54" i="94" s="1"/>
  <c r="K21" i="146"/>
  <c r="M19" i="146"/>
  <c r="Q166" i="94" s="1"/>
  <c r="K8" i="145"/>
  <c r="M6" i="145"/>
  <c r="Q193" i="94" s="1"/>
  <c r="M87" i="99"/>
  <c r="Q70" i="94" s="1"/>
  <c r="M187" i="7"/>
  <c r="M170" i="7"/>
  <c r="M152" i="7"/>
  <c r="L138" i="68"/>
  <c r="K138" i="68"/>
  <c r="J138" i="68"/>
  <c r="L115" i="68"/>
  <c r="K115" i="68"/>
  <c r="J115" i="68"/>
  <c r="L93" i="68"/>
  <c r="K93" i="68"/>
  <c r="J93" i="68"/>
  <c r="L72" i="68"/>
  <c r="K72" i="68"/>
  <c r="J72" i="68"/>
  <c r="M179" i="68"/>
  <c r="L20" i="112"/>
  <c r="L21" i="112" s="1"/>
  <c r="K20" i="112"/>
  <c r="K21" i="112" s="1"/>
  <c r="O144" i="94" s="1"/>
  <c r="J20" i="112"/>
  <c r="J21" i="112" s="1"/>
  <c r="N144" i="94" s="1"/>
  <c r="L45" i="108"/>
  <c r="K45" i="108"/>
  <c r="J45" i="108"/>
  <c r="L23" i="108"/>
  <c r="K23" i="108"/>
  <c r="J23" i="108"/>
  <c r="L103" i="39"/>
  <c r="K103" i="39"/>
  <c r="J103" i="39"/>
  <c r="L88" i="39"/>
  <c r="K88" i="39"/>
  <c r="J88" i="39"/>
  <c r="L67" i="39"/>
  <c r="K67" i="39"/>
  <c r="J67" i="39"/>
  <c r="L51" i="39"/>
  <c r="K51" i="39"/>
  <c r="J51" i="39"/>
  <c r="L32" i="39"/>
  <c r="K32" i="39"/>
  <c r="J32" i="39"/>
  <c r="L17" i="39"/>
  <c r="K17" i="39"/>
  <c r="J17" i="39"/>
  <c r="L58" i="102"/>
  <c r="K58" i="102"/>
  <c r="J58" i="102"/>
  <c r="L52" i="123"/>
  <c r="K52" i="123"/>
  <c r="J52" i="123"/>
  <c r="L35" i="123"/>
  <c r="K35" i="123"/>
  <c r="J35" i="123"/>
  <c r="L18" i="123"/>
  <c r="K18" i="123"/>
  <c r="J18" i="123"/>
  <c r="L45" i="80"/>
  <c r="L46" i="80" s="1"/>
  <c r="L48" i="80" s="1"/>
  <c r="K45" i="80"/>
  <c r="K46" i="80" s="1"/>
  <c r="K48" i="80" s="1"/>
  <c r="J45" i="80"/>
  <c r="J46" i="80" s="1"/>
  <c r="J48" i="80" s="1"/>
  <c r="L43" i="140"/>
  <c r="K43" i="140"/>
  <c r="J43" i="140"/>
  <c r="L25" i="140"/>
  <c r="K25" i="140"/>
  <c r="J25" i="140"/>
  <c r="L7" i="140"/>
  <c r="K7" i="140"/>
  <c r="J7" i="140"/>
  <c r="L21" i="135"/>
  <c r="L22" i="135" s="1"/>
  <c r="P151" i="94" s="1"/>
  <c r="K21" i="135"/>
  <c r="K22" i="135" s="1"/>
  <c r="O151" i="94" s="1"/>
  <c r="J21" i="135"/>
  <c r="J22" i="135" s="1"/>
  <c r="N151" i="94" s="1"/>
  <c r="L136" i="26"/>
  <c r="K136" i="26"/>
  <c r="J136" i="26"/>
  <c r="L114" i="26"/>
  <c r="K114" i="26"/>
  <c r="J114" i="26"/>
  <c r="L92" i="26"/>
  <c r="K92" i="26"/>
  <c r="J92" i="26"/>
  <c r="L73" i="26"/>
  <c r="K73" i="26"/>
  <c r="J73" i="26"/>
  <c r="L54" i="26"/>
  <c r="K54" i="26"/>
  <c r="J54" i="26"/>
  <c r="L37" i="26"/>
  <c r="K37" i="26"/>
  <c r="J37" i="26"/>
  <c r="L21" i="26"/>
  <c r="K21" i="26"/>
  <c r="J21" i="26"/>
  <c r="L46" i="108" l="1"/>
  <c r="J203" i="68"/>
  <c r="J205" i="68" s="1"/>
  <c r="J59" i="102"/>
  <c r="J61" i="102" s="1"/>
  <c r="L59" i="102"/>
  <c r="L61" i="102" s="1"/>
  <c r="K59" i="102"/>
  <c r="K61" i="102" s="1"/>
  <c r="L203" i="68"/>
  <c r="L205" i="68" s="1"/>
  <c r="K203" i="68"/>
  <c r="K205" i="68" s="1"/>
  <c r="K46" i="108"/>
  <c r="O57" i="94" s="1"/>
  <c r="J46" i="108"/>
  <c r="N57" i="94" s="1"/>
  <c r="J104" i="39"/>
  <c r="N28" i="94" s="1"/>
  <c r="L104" i="39"/>
  <c r="L106" i="39" s="1"/>
  <c r="J53" i="123"/>
  <c r="J55" i="123" s="1"/>
  <c r="K44" i="140"/>
  <c r="O108" i="94" s="1"/>
  <c r="L53" i="123"/>
  <c r="L55" i="123" s="1"/>
  <c r="J44" i="140"/>
  <c r="J46" i="140" s="1"/>
  <c r="L44" i="140"/>
  <c r="L46" i="140" s="1"/>
  <c r="K53" i="123"/>
  <c r="K55" i="123" s="1"/>
  <c r="K104" i="39"/>
  <c r="O28" i="94" s="1"/>
  <c r="P144" i="94"/>
  <c r="L23" i="112"/>
  <c r="J23" i="112"/>
  <c r="K23" i="112"/>
  <c r="P57" i="94"/>
  <c r="L48" i="108"/>
  <c r="J24" i="135"/>
  <c r="L24" i="135"/>
  <c r="K24" i="135"/>
  <c r="O101" i="94"/>
  <c r="P101" i="94"/>
  <c r="N169" i="94"/>
  <c r="O169" i="94"/>
  <c r="P169" i="94"/>
  <c r="N101" i="94"/>
  <c r="M222" i="48"/>
  <c r="M249" i="32"/>
  <c r="M156" i="68"/>
  <c r="M138" i="68"/>
  <c r="M115" i="68"/>
  <c r="M93" i="68"/>
  <c r="M72" i="68"/>
  <c r="M202" i="68"/>
  <c r="M20" i="112"/>
  <c r="M45" i="108"/>
  <c r="M23" i="108"/>
  <c r="M67" i="39"/>
  <c r="M51" i="39"/>
  <c r="M17" i="39"/>
  <c r="M32" i="39"/>
  <c r="M88" i="39"/>
  <c r="M103" i="39"/>
  <c r="M58" i="102"/>
  <c r="M52" i="123"/>
  <c r="M35" i="123"/>
  <c r="M18" i="123"/>
  <c r="M45" i="80"/>
  <c r="M46" i="80"/>
  <c r="Q169" i="94" s="1"/>
  <c r="M7" i="140"/>
  <c r="J137" i="26"/>
  <c r="L137" i="26"/>
  <c r="K137" i="26"/>
  <c r="M25" i="140"/>
  <c r="M21" i="135"/>
  <c r="M22" i="135"/>
  <c r="Q151" i="94" s="1"/>
  <c r="J48" i="108" l="1"/>
  <c r="P28" i="94"/>
  <c r="N108" i="94"/>
  <c r="P138" i="94"/>
  <c r="O30" i="94"/>
  <c r="K46" i="140"/>
  <c r="N30" i="94"/>
  <c r="K48" i="108"/>
  <c r="M46" i="108"/>
  <c r="Q57" i="94" s="1"/>
  <c r="J106" i="39"/>
  <c r="K106" i="39"/>
  <c r="N138" i="94"/>
  <c r="O138" i="94"/>
  <c r="P108" i="94"/>
  <c r="M53" i="123"/>
  <c r="Q138" i="94" s="1"/>
  <c r="K139" i="26"/>
  <c r="O39" i="94"/>
  <c r="L139" i="26"/>
  <c r="P39" i="94"/>
  <c r="J139" i="26"/>
  <c r="N39" i="94"/>
  <c r="P30" i="94"/>
  <c r="M203" i="68"/>
  <c r="Q30" i="94" s="1"/>
  <c r="M243" i="48"/>
  <c r="M250" i="32"/>
  <c r="Q15" i="94" s="1"/>
  <c r="M21" i="112"/>
  <c r="Q144" i="94" s="1"/>
  <c r="M104" i="39"/>
  <c r="Q28" i="94" s="1"/>
  <c r="M59" i="102"/>
  <c r="Q101" i="94" s="1"/>
  <c r="M43" i="140"/>
  <c r="M44" i="140"/>
  <c r="Q108" i="94" s="1"/>
  <c r="M244" i="48" l="1"/>
  <c r="Q20" i="94" s="1"/>
  <c r="M21" i="26"/>
  <c r="M37" i="26" l="1"/>
  <c r="L69" i="110"/>
  <c r="K69" i="110"/>
  <c r="J69" i="110"/>
  <c r="L47" i="110"/>
  <c r="K47" i="110"/>
  <c r="J47" i="110"/>
  <c r="L25" i="110"/>
  <c r="K25" i="110"/>
  <c r="J25" i="110"/>
  <c r="L154" i="73"/>
  <c r="K154" i="73"/>
  <c r="J154" i="73"/>
  <c r="L136" i="73"/>
  <c r="K136" i="73"/>
  <c r="J136" i="73"/>
  <c r="L114" i="73"/>
  <c r="K114" i="73"/>
  <c r="J114" i="73"/>
  <c r="L92" i="73"/>
  <c r="K92" i="73"/>
  <c r="J92" i="73"/>
  <c r="L72" i="73"/>
  <c r="K72" i="73"/>
  <c r="J72" i="73"/>
  <c r="L34" i="73"/>
  <c r="K34" i="73"/>
  <c r="J34" i="73"/>
  <c r="L53" i="73"/>
  <c r="K53" i="73"/>
  <c r="J53" i="73"/>
  <c r="L51" i="72"/>
  <c r="K51" i="72"/>
  <c r="J51" i="72"/>
  <c r="L33" i="72"/>
  <c r="K33" i="72"/>
  <c r="J33" i="72"/>
  <c r="L14" i="72"/>
  <c r="K14" i="72"/>
  <c r="J14" i="72"/>
  <c r="L33" i="117"/>
  <c r="K33" i="117"/>
  <c r="J33" i="117"/>
  <c r="L17" i="117"/>
  <c r="K17" i="117"/>
  <c r="J17" i="117"/>
  <c r="L54" i="11"/>
  <c r="K54" i="11"/>
  <c r="J54" i="11"/>
  <c r="L46" i="11"/>
  <c r="K46" i="11"/>
  <c r="J46" i="11"/>
  <c r="L30" i="11"/>
  <c r="K30" i="11"/>
  <c r="J30" i="11"/>
  <c r="L14" i="11"/>
  <c r="K14" i="11"/>
  <c r="J14" i="11"/>
  <c r="L229" i="24"/>
  <c r="K229" i="24"/>
  <c r="J229" i="24"/>
  <c r="L205" i="24"/>
  <c r="K205" i="24"/>
  <c r="J205" i="24"/>
  <c r="L181" i="24"/>
  <c r="K181" i="24"/>
  <c r="J181" i="24"/>
  <c r="L162" i="24"/>
  <c r="K162" i="24"/>
  <c r="J162" i="24"/>
  <c r="L142" i="24"/>
  <c r="K142" i="24"/>
  <c r="J142" i="24"/>
  <c r="L123" i="24"/>
  <c r="K123" i="24"/>
  <c r="J123" i="24"/>
  <c r="L102" i="24"/>
  <c r="K102" i="24"/>
  <c r="J102" i="24"/>
  <c r="L183" i="45"/>
  <c r="K183" i="45"/>
  <c r="J183" i="45"/>
  <c r="L162" i="45"/>
  <c r="K162" i="45"/>
  <c r="J162" i="45"/>
  <c r="L141" i="45"/>
  <c r="K141" i="45"/>
  <c r="J141" i="45"/>
  <c r="L120" i="45"/>
  <c r="K120" i="45"/>
  <c r="J120" i="45"/>
  <c r="L102" i="45"/>
  <c r="K102" i="45"/>
  <c r="J102" i="45"/>
  <c r="L82" i="45"/>
  <c r="K82" i="45"/>
  <c r="J82" i="45"/>
  <c r="L67" i="45"/>
  <c r="K67" i="45"/>
  <c r="J67" i="45"/>
  <c r="L130" i="98"/>
  <c r="K130" i="98"/>
  <c r="J130" i="98"/>
  <c r="L110" i="98"/>
  <c r="K110" i="98"/>
  <c r="J110" i="98"/>
  <c r="L87" i="98"/>
  <c r="K87" i="98"/>
  <c r="J87" i="98"/>
  <c r="L66" i="98"/>
  <c r="K66" i="98"/>
  <c r="J66" i="98"/>
  <c r="L49" i="98"/>
  <c r="K49" i="98"/>
  <c r="J49" i="98"/>
  <c r="L35" i="98"/>
  <c r="K35" i="98"/>
  <c r="J35" i="98"/>
  <c r="L230" i="24" l="1"/>
  <c r="L232" i="24" s="1"/>
  <c r="J230" i="24"/>
  <c r="J232" i="24" s="1"/>
  <c r="K230" i="24"/>
  <c r="K232" i="24" s="1"/>
  <c r="J184" i="45"/>
  <c r="J186" i="45" s="1"/>
  <c r="K184" i="45"/>
  <c r="K186" i="45" s="1"/>
  <c r="L184" i="45"/>
  <c r="L186" i="45" s="1"/>
  <c r="L70" i="110"/>
  <c r="P96" i="94" s="1"/>
  <c r="J70" i="110"/>
  <c r="N96" i="94" s="1"/>
  <c r="J52" i="72"/>
  <c r="N167" i="94" s="1"/>
  <c r="K52" i="72"/>
  <c r="L34" i="117"/>
  <c r="P134" i="94" s="1"/>
  <c r="K34" i="117"/>
  <c r="O134" i="94" s="1"/>
  <c r="K55" i="11"/>
  <c r="O103" i="94" s="1"/>
  <c r="J55" i="11"/>
  <c r="J57" i="11" s="1"/>
  <c r="L55" i="11"/>
  <c r="L57" i="11" s="1"/>
  <c r="J34" i="117"/>
  <c r="J36" i="117" s="1"/>
  <c r="L52" i="72"/>
  <c r="L54" i="72" s="1"/>
  <c r="K70" i="110"/>
  <c r="O96" i="94" s="1"/>
  <c r="M47" i="110"/>
  <c r="M14" i="72"/>
  <c r="K155" i="73"/>
  <c r="O119" i="94" s="1"/>
  <c r="O48" i="94"/>
  <c r="J155" i="73"/>
  <c r="J131" i="98"/>
  <c r="K131" i="98"/>
  <c r="L155" i="73"/>
  <c r="L131" i="98"/>
  <c r="M54" i="26"/>
  <c r="M25" i="110"/>
  <c r="K72" i="110"/>
  <c r="M69" i="110"/>
  <c r="M136" i="73"/>
  <c r="M114" i="73"/>
  <c r="M34" i="73"/>
  <c r="M53" i="73"/>
  <c r="M154" i="73"/>
  <c r="M33" i="72"/>
  <c r="M51" i="72"/>
  <c r="M33" i="117"/>
  <c r="M17" i="117"/>
  <c r="M14" i="11"/>
  <c r="M30" i="11"/>
  <c r="M205" i="24"/>
  <c r="M181" i="24"/>
  <c r="M142" i="24"/>
  <c r="M102" i="24"/>
  <c r="M162" i="24"/>
  <c r="M123" i="24"/>
  <c r="M229" i="24"/>
  <c r="M162" i="45"/>
  <c r="M141" i="45"/>
  <c r="M102" i="45"/>
  <c r="M82" i="45"/>
  <c r="M67" i="45"/>
  <c r="M120" i="45"/>
  <c r="M183" i="45"/>
  <c r="M130" i="98"/>
  <c r="M110" i="98"/>
  <c r="M87" i="98"/>
  <c r="M35" i="98"/>
  <c r="L68" i="83"/>
  <c r="K68" i="83"/>
  <c r="J68" i="83"/>
  <c r="L55" i="83"/>
  <c r="K55" i="83"/>
  <c r="J55" i="83"/>
  <c r="L74" i="133"/>
  <c r="K74" i="133"/>
  <c r="J74" i="133"/>
  <c r="L62" i="133"/>
  <c r="K62" i="133"/>
  <c r="J62" i="133"/>
  <c r="L52" i="133"/>
  <c r="K52" i="133"/>
  <c r="J52" i="133"/>
  <c r="L40" i="133"/>
  <c r="K40" i="133"/>
  <c r="J40" i="133"/>
  <c r="L22" i="133"/>
  <c r="K22" i="133"/>
  <c r="J22" i="133"/>
  <c r="J113" i="59"/>
  <c r="K113" i="59"/>
  <c r="L113" i="59"/>
  <c r="L131" i="59"/>
  <c r="K131" i="59"/>
  <c r="J131" i="59"/>
  <c r="L93" i="59"/>
  <c r="K93" i="59"/>
  <c r="J93" i="59"/>
  <c r="L77" i="59"/>
  <c r="K77" i="59"/>
  <c r="J77" i="59"/>
  <c r="L58" i="59"/>
  <c r="K58" i="59"/>
  <c r="J58" i="59"/>
  <c r="L40" i="59"/>
  <c r="K40" i="59"/>
  <c r="J40" i="59"/>
  <c r="L30" i="59"/>
  <c r="K30" i="59"/>
  <c r="J30" i="59"/>
  <c r="L91" i="18"/>
  <c r="K91" i="18"/>
  <c r="J91" i="18"/>
  <c r="L72" i="18"/>
  <c r="K72" i="18"/>
  <c r="J72" i="18"/>
  <c r="L54" i="18"/>
  <c r="K54" i="18"/>
  <c r="J54" i="18"/>
  <c r="L40" i="18"/>
  <c r="K40" i="18"/>
  <c r="J40" i="18"/>
  <c r="L22" i="18"/>
  <c r="K22" i="18"/>
  <c r="J22" i="18"/>
  <c r="L200" i="58"/>
  <c r="K200" i="58"/>
  <c r="J200" i="58"/>
  <c r="L177" i="58"/>
  <c r="K177" i="58"/>
  <c r="J177" i="58"/>
  <c r="L158" i="58"/>
  <c r="K158" i="58"/>
  <c r="J158" i="58"/>
  <c r="L139" i="58"/>
  <c r="K139" i="58"/>
  <c r="J139" i="58"/>
  <c r="L116" i="58"/>
  <c r="K116" i="58"/>
  <c r="J116" i="58"/>
  <c r="L94" i="58"/>
  <c r="K94" i="58"/>
  <c r="J94" i="58"/>
  <c r="L71" i="58"/>
  <c r="K71" i="58"/>
  <c r="J71" i="58"/>
  <c r="L22" i="144"/>
  <c r="L23" i="144" s="1"/>
  <c r="K22" i="144"/>
  <c r="K23" i="144" s="1"/>
  <c r="J22" i="144"/>
  <c r="J23" i="144" s="1"/>
  <c r="N150" i="94" s="1"/>
  <c r="L271" i="69"/>
  <c r="K271" i="69"/>
  <c r="J271" i="69"/>
  <c r="L248" i="69"/>
  <c r="K248" i="69"/>
  <c r="J248" i="69"/>
  <c r="L225" i="69"/>
  <c r="K225" i="69"/>
  <c r="J225" i="69"/>
  <c r="L201" i="69"/>
  <c r="K201" i="69"/>
  <c r="J201" i="69"/>
  <c r="L181" i="69"/>
  <c r="K181" i="69"/>
  <c r="J181" i="69"/>
  <c r="L159" i="69"/>
  <c r="K159" i="69"/>
  <c r="J159" i="69"/>
  <c r="L138" i="69"/>
  <c r="K138" i="69"/>
  <c r="J138" i="69"/>
  <c r="L167" i="19"/>
  <c r="K167" i="19"/>
  <c r="J167" i="19"/>
  <c r="L146" i="19"/>
  <c r="K146" i="19"/>
  <c r="J146" i="19"/>
  <c r="L129" i="19"/>
  <c r="K129" i="19"/>
  <c r="J129" i="19"/>
  <c r="L57" i="143"/>
  <c r="K57" i="143"/>
  <c r="J57" i="143"/>
  <c r="L36" i="143"/>
  <c r="K36" i="143"/>
  <c r="J36" i="143"/>
  <c r="L15" i="143"/>
  <c r="K15" i="143"/>
  <c r="J15" i="143"/>
  <c r="L102" i="57"/>
  <c r="K102" i="57"/>
  <c r="J102" i="57"/>
  <c r="L88" i="57"/>
  <c r="K88" i="57"/>
  <c r="J88" i="57"/>
  <c r="L71" i="57"/>
  <c r="K71" i="57"/>
  <c r="J71" i="57"/>
  <c r="L168" i="19" l="1"/>
  <c r="L170" i="19" s="1"/>
  <c r="K168" i="19"/>
  <c r="K170" i="19" s="1"/>
  <c r="J168" i="19"/>
  <c r="J170" i="19" s="1"/>
  <c r="L69" i="83"/>
  <c r="L71" i="83" s="1"/>
  <c r="J69" i="83"/>
  <c r="J71" i="83" s="1"/>
  <c r="K57" i="11"/>
  <c r="L58" i="143"/>
  <c r="P122" i="94" s="1"/>
  <c r="L36" i="117"/>
  <c r="M70" i="110"/>
  <c r="Q96" i="94" s="1"/>
  <c r="N103" i="94"/>
  <c r="M52" i="72"/>
  <c r="Q167" i="94" s="1"/>
  <c r="J54" i="72"/>
  <c r="M40" i="59"/>
  <c r="K69" i="83"/>
  <c r="K71" i="83" s="1"/>
  <c r="K36" i="117"/>
  <c r="K54" i="72"/>
  <c r="K201" i="58"/>
  <c r="K203" i="58" s="1"/>
  <c r="O167" i="94"/>
  <c r="M131" i="59"/>
  <c r="L201" i="58"/>
  <c r="L203" i="58" s="1"/>
  <c r="J103" i="57"/>
  <c r="J105" i="57" s="1"/>
  <c r="J132" i="59"/>
  <c r="J134" i="59" s="1"/>
  <c r="K103" i="57"/>
  <c r="K105" i="57" s="1"/>
  <c r="J58" i="143"/>
  <c r="J60" i="143" s="1"/>
  <c r="K132" i="59"/>
  <c r="K134" i="59" s="1"/>
  <c r="L103" i="57"/>
  <c r="L105" i="57" s="1"/>
  <c r="L132" i="59"/>
  <c r="L134" i="59" s="1"/>
  <c r="K157" i="73"/>
  <c r="P103" i="94"/>
  <c r="L72" i="110"/>
  <c r="J201" i="58"/>
  <c r="J203" i="58" s="1"/>
  <c r="J72" i="110"/>
  <c r="P167" i="94"/>
  <c r="M34" i="117"/>
  <c r="Q134" i="94" s="1"/>
  <c r="N134" i="94"/>
  <c r="M22" i="133"/>
  <c r="K75" i="133"/>
  <c r="O127" i="94" s="1"/>
  <c r="L92" i="18"/>
  <c r="P61" i="94" s="1"/>
  <c r="M181" i="69"/>
  <c r="M146" i="19"/>
  <c r="M88" i="57"/>
  <c r="L75" i="133"/>
  <c r="P127" i="94" s="1"/>
  <c r="M167" i="19"/>
  <c r="M248" i="69"/>
  <c r="M22" i="144"/>
  <c r="M71" i="58"/>
  <c r="K92" i="18"/>
  <c r="O61" i="94" s="1"/>
  <c r="M40" i="18"/>
  <c r="M40" i="133"/>
  <c r="M62" i="133"/>
  <c r="M116" i="58"/>
  <c r="J75" i="133"/>
  <c r="J92" i="18"/>
  <c r="O150" i="94"/>
  <c r="K25" i="144"/>
  <c r="P150" i="94"/>
  <c r="L25" i="144"/>
  <c r="J25" i="144"/>
  <c r="M57" i="143"/>
  <c r="M15" i="143"/>
  <c r="K58" i="143"/>
  <c r="O122" i="94" s="1"/>
  <c r="M36" i="143"/>
  <c r="M271" i="69"/>
  <c r="N48" i="94"/>
  <c r="L133" i="98"/>
  <c r="P98" i="94"/>
  <c r="O29" i="94"/>
  <c r="N29" i="94"/>
  <c r="M55" i="83"/>
  <c r="P48" i="94"/>
  <c r="M230" i="24"/>
  <c r="Q29" i="94" s="1"/>
  <c r="P29" i="94"/>
  <c r="M138" i="69"/>
  <c r="N98" i="94"/>
  <c r="J133" i="98"/>
  <c r="N119" i="94"/>
  <c r="J157" i="73"/>
  <c r="P119" i="94"/>
  <c r="L157" i="73"/>
  <c r="O98" i="94"/>
  <c r="K133" i="98"/>
  <c r="M68" i="83"/>
  <c r="M58" i="59"/>
  <c r="M113" i="59"/>
  <c r="M30" i="59"/>
  <c r="M94" i="58"/>
  <c r="M177" i="58"/>
  <c r="M158" i="58"/>
  <c r="M159" i="69"/>
  <c r="M73" i="26"/>
  <c r="M155" i="73"/>
  <c r="Q119" i="94" s="1"/>
  <c r="M72" i="73"/>
  <c r="M92" i="73"/>
  <c r="M54" i="11"/>
  <c r="M46" i="11"/>
  <c r="M184" i="45"/>
  <c r="Q48" i="94" s="1"/>
  <c r="M49" i="98"/>
  <c r="M66" i="98"/>
  <c r="M131" i="98"/>
  <c r="Q98" i="94" s="1"/>
  <c r="M52" i="133"/>
  <c r="M74" i="133"/>
  <c r="M93" i="59"/>
  <c r="M77" i="59"/>
  <c r="M72" i="18"/>
  <c r="M54" i="18"/>
  <c r="M22" i="18"/>
  <c r="M91" i="18"/>
  <c r="M200" i="58"/>
  <c r="M139" i="58"/>
  <c r="M23" i="144"/>
  <c r="Q150" i="94" s="1"/>
  <c r="M225" i="69"/>
  <c r="M201" i="69"/>
  <c r="M129" i="19"/>
  <c r="M102" i="57"/>
  <c r="M71" i="57"/>
  <c r="L17" i="131"/>
  <c r="K17" i="131"/>
  <c r="J17" i="131"/>
  <c r="L10" i="131"/>
  <c r="K10" i="131"/>
  <c r="J10" i="131"/>
  <c r="L47" i="126"/>
  <c r="K47" i="126"/>
  <c r="J47" i="126"/>
  <c r="L24" i="126"/>
  <c r="K24" i="126"/>
  <c r="J24" i="126"/>
  <c r="L94" i="63"/>
  <c r="K94" i="63"/>
  <c r="J94" i="63"/>
  <c r="L77" i="63"/>
  <c r="K77" i="63"/>
  <c r="J77" i="63"/>
  <c r="L59" i="63"/>
  <c r="K59" i="63"/>
  <c r="J59" i="63"/>
  <c r="L40" i="63"/>
  <c r="K40" i="63"/>
  <c r="J40" i="63"/>
  <c r="L25" i="63"/>
  <c r="K25" i="63"/>
  <c r="J25" i="63"/>
  <c r="L11" i="63"/>
  <c r="K11" i="63"/>
  <c r="J11" i="63"/>
  <c r="L126" i="71"/>
  <c r="K126" i="71"/>
  <c r="J126" i="71"/>
  <c r="L114" i="71"/>
  <c r="K114" i="71"/>
  <c r="J114" i="71"/>
  <c r="L93" i="118"/>
  <c r="K93" i="118"/>
  <c r="J93" i="118"/>
  <c r="L73" i="118"/>
  <c r="K73" i="118"/>
  <c r="J73" i="118"/>
  <c r="L56" i="118"/>
  <c r="K56" i="118"/>
  <c r="J56" i="118"/>
  <c r="L39" i="118"/>
  <c r="K39" i="118"/>
  <c r="J39" i="118"/>
  <c r="L20" i="118"/>
  <c r="K20" i="118"/>
  <c r="J20" i="118"/>
  <c r="L41" i="130"/>
  <c r="K41" i="130"/>
  <c r="J41" i="130"/>
  <c r="L27" i="130"/>
  <c r="K27" i="130"/>
  <c r="J27" i="130"/>
  <c r="L13" i="130"/>
  <c r="K13" i="130"/>
  <c r="J13" i="130"/>
  <c r="L149" i="29"/>
  <c r="K149" i="29"/>
  <c r="J149" i="29"/>
  <c r="L128" i="29"/>
  <c r="K128" i="29"/>
  <c r="J128" i="29"/>
  <c r="L106" i="29"/>
  <c r="K106" i="29"/>
  <c r="J106" i="29"/>
  <c r="L87" i="29"/>
  <c r="K87" i="29"/>
  <c r="J87" i="29"/>
  <c r="L66" i="29"/>
  <c r="K66" i="29"/>
  <c r="J66" i="29"/>
  <c r="L46" i="29"/>
  <c r="K46" i="29"/>
  <c r="J46" i="29"/>
  <c r="L25" i="29"/>
  <c r="K25" i="29"/>
  <c r="J25" i="29"/>
  <c r="L85" i="125"/>
  <c r="K85" i="125"/>
  <c r="J85" i="125"/>
  <c r="L68" i="125"/>
  <c r="K68" i="125"/>
  <c r="J68" i="125"/>
  <c r="L50" i="125"/>
  <c r="K50" i="125"/>
  <c r="J50" i="125"/>
  <c r="L34" i="125"/>
  <c r="K34" i="125"/>
  <c r="J34" i="125"/>
  <c r="L19" i="125"/>
  <c r="K19" i="125"/>
  <c r="J19" i="125"/>
  <c r="L203" i="56"/>
  <c r="K203" i="56"/>
  <c r="J203" i="56"/>
  <c r="L181" i="56"/>
  <c r="K181" i="56"/>
  <c r="J181" i="56"/>
  <c r="L163" i="56"/>
  <c r="K163" i="56"/>
  <c r="J163" i="56"/>
  <c r="L144" i="56"/>
  <c r="K144" i="56"/>
  <c r="J144" i="56"/>
  <c r="L126" i="56"/>
  <c r="K126" i="56"/>
  <c r="J126" i="56"/>
  <c r="L111" i="56"/>
  <c r="K111" i="56"/>
  <c r="J111" i="56"/>
  <c r="L127" i="71" l="1"/>
  <c r="L129" i="71" s="1"/>
  <c r="J127" i="71"/>
  <c r="J129" i="71" s="1"/>
  <c r="K127" i="71"/>
  <c r="K129" i="71" s="1"/>
  <c r="L60" i="143"/>
  <c r="N122" i="94"/>
  <c r="M128" i="29"/>
  <c r="M94" i="63"/>
  <c r="M68" i="125"/>
  <c r="O8" i="94"/>
  <c r="M126" i="56"/>
  <c r="K86" i="125"/>
  <c r="O105" i="94" s="1"/>
  <c r="M87" i="29"/>
  <c r="K150" i="29"/>
  <c r="O27" i="94" s="1"/>
  <c r="M39" i="118"/>
  <c r="O74" i="94"/>
  <c r="L42" i="130"/>
  <c r="P160" i="94" s="1"/>
  <c r="K94" i="118"/>
  <c r="P8" i="94"/>
  <c r="J42" i="130"/>
  <c r="N160" i="94" s="1"/>
  <c r="K95" i="63"/>
  <c r="O65" i="94" s="1"/>
  <c r="J48" i="126"/>
  <c r="N168" i="94" s="1"/>
  <c r="L18" i="131"/>
  <c r="P188" i="94" s="1"/>
  <c r="L77" i="133"/>
  <c r="M75" i="133"/>
  <c r="Q127" i="94" s="1"/>
  <c r="K77" i="133"/>
  <c r="L94" i="18"/>
  <c r="K94" i="18"/>
  <c r="O82" i="94"/>
  <c r="K60" i="143"/>
  <c r="K48" i="126"/>
  <c r="O168" i="94" s="1"/>
  <c r="M41" i="130"/>
  <c r="L86" i="125"/>
  <c r="P105" i="94" s="1"/>
  <c r="M181" i="56"/>
  <c r="J86" i="125"/>
  <c r="N105" i="94" s="1"/>
  <c r="M50" i="125"/>
  <c r="M25" i="29"/>
  <c r="M46" i="29"/>
  <c r="M106" i="29"/>
  <c r="L150" i="29"/>
  <c r="L152" i="29" s="1"/>
  <c r="K42" i="130"/>
  <c r="K44" i="130" s="1"/>
  <c r="J94" i="118"/>
  <c r="N104" i="94" s="1"/>
  <c r="L94" i="118"/>
  <c r="P104" i="94" s="1"/>
  <c r="L95" i="63"/>
  <c r="P65" i="94" s="1"/>
  <c r="J95" i="63"/>
  <c r="J97" i="63" s="1"/>
  <c r="M77" i="63"/>
  <c r="L48" i="126"/>
  <c r="P168" i="94" s="1"/>
  <c r="K18" i="131"/>
  <c r="O188" i="94" s="1"/>
  <c r="J18" i="131"/>
  <c r="N188" i="94" s="1"/>
  <c r="P82" i="94"/>
  <c r="N127" i="94"/>
  <c r="J77" i="133"/>
  <c r="N61" i="94"/>
  <c r="J94" i="18"/>
  <c r="M92" i="18"/>
  <c r="Q61" i="94" s="1"/>
  <c r="M58" i="143"/>
  <c r="Q122" i="94" s="1"/>
  <c r="M17" i="131"/>
  <c r="K97" i="63"/>
  <c r="M40" i="63"/>
  <c r="M25" i="63"/>
  <c r="M73" i="118"/>
  <c r="L44" i="130"/>
  <c r="M27" i="130"/>
  <c r="J150" i="29"/>
  <c r="M66" i="29"/>
  <c r="M34" i="125"/>
  <c r="M19" i="125"/>
  <c r="N66" i="94"/>
  <c r="M111" i="56"/>
  <c r="P66" i="94"/>
  <c r="P74" i="94"/>
  <c r="O22" i="94"/>
  <c r="N82" i="94"/>
  <c r="N125" i="94"/>
  <c r="P125" i="94"/>
  <c r="P22" i="94"/>
  <c r="N8" i="94"/>
  <c r="O66" i="94"/>
  <c r="N22" i="94"/>
  <c r="P93" i="94"/>
  <c r="O93" i="94"/>
  <c r="N74" i="94"/>
  <c r="N93" i="94"/>
  <c r="O125" i="94"/>
  <c r="M201" i="58"/>
  <c r="Q82" i="94" s="1"/>
  <c r="M272" i="69"/>
  <c r="Q74" i="94" s="1"/>
  <c r="M168" i="19"/>
  <c r="Q8" i="94" s="1"/>
  <c r="M126" i="71"/>
  <c r="M92" i="26"/>
  <c r="M55" i="11"/>
  <c r="Q103" i="94" s="1"/>
  <c r="M69" i="83"/>
  <c r="Q93" i="94" s="1"/>
  <c r="M132" i="59"/>
  <c r="Q66" i="94" s="1"/>
  <c r="M103" i="57"/>
  <c r="Q125" i="94" s="1"/>
  <c r="M10" i="131"/>
  <c r="Q22" i="94"/>
  <c r="M47" i="126"/>
  <c r="M24" i="126"/>
  <c r="M59" i="63"/>
  <c r="M11" i="63"/>
  <c r="M114" i="71"/>
  <c r="M56" i="118"/>
  <c r="M93" i="118"/>
  <c r="M20" i="118"/>
  <c r="M13" i="130"/>
  <c r="M149" i="29"/>
  <c r="M85" i="125"/>
  <c r="M203" i="56"/>
  <c r="M163" i="56"/>
  <c r="M144" i="56"/>
  <c r="L156" i="121"/>
  <c r="K156" i="121"/>
  <c r="J156" i="121"/>
  <c r="L137" i="121"/>
  <c r="K137" i="121"/>
  <c r="J137" i="121"/>
  <c r="L119" i="121"/>
  <c r="K119" i="121"/>
  <c r="J119" i="121"/>
  <c r="L103" i="121"/>
  <c r="K103" i="121"/>
  <c r="J103" i="121"/>
  <c r="L84" i="121"/>
  <c r="K84" i="121"/>
  <c r="J84" i="121"/>
  <c r="L178" i="60"/>
  <c r="K178" i="60"/>
  <c r="J178" i="60"/>
  <c r="L163" i="60"/>
  <c r="K163" i="60"/>
  <c r="J163" i="60"/>
  <c r="L148" i="60"/>
  <c r="K148" i="60"/>
  <c r="J148" i="60"/>
  <c r="L132" i="60"/>
  <c r="K132" i="60"/>
  <c r="J132" i="60"/>
  <c r="L260" i="75"/>
  <c r="K260" i="75"/>
  <c r="J260" i="75"/>
  <c r="L237" i="75"/>
  <c r="K237" i="75"/>
  <c r="J237" i="75"/>
  <c r="L214" i="75"/>
  <c r="K214" i="75"/>
  <c r="J214" i="75"/>
  <c r="L195" i="75"/>
  <c r="K195" i="75"/>
  <c r="J195" i="75"/>
  <c r="L174" i="75"/>
  <c r="K174" i="75"/>
  <c r="J174" i="75"/>
  <c r="L153" i="75"/>
  <c r="K153" i="75"/>
  <c r="J153" i="75"/>
  <c r="L134" i="75"/>
  <c r="K134" i="75"/>
  <c r="J134" i="75"/>
  <c r="L179" i="34"/>
  <c r="K179" i="34"/>
  <c r="J179" i="34"/>
  <c r="L162" i="34"/>
  <c r="K162" i="34"/>
  <c r="J162" i="34"/>
  <c r="L141" i="34"/>
  <c r="K141" i="34"/>
  <c r="J141" i="34"/>
  <c r="L118" i="34"/>
  <c r="K118" i="34"/>
  <c r="J118" i="34"/>
  <c r="L97" i="34"/>
  <c r="K97" i="34"/>
  <c r="J97" i="34"/>
  <c r="L73" i="34"/>
  <c r="K73" i="34"/>
  <c r="J73" i="34"/>
  <c r="L51" i="34"/>
  <c r="K51" i="34"/>
  <c r="J51" i="34"/>
  <c r="L118" i="44"/>
  <c r="K118" i="44"/>
  <c r="J118" i="44"/>
  <c r="L98" i="44"/>
  <c r="K98" i="44"/>
  <c r="J98" i="44"/>
  <c r="L80" i="44"/>
  <c r="K80" i="44"/>
  <c r="J80" i="44"/>
  <c r="L59" i="44"/>
  <c r="K59" i="44"/>
  <c r="J59" i="44"/>
  <c r="L46" i="44"/>
  <c r="K46" i="44"/>
  <c r="J46" i="44"/>
  <c r="L22" i="44"/>
  <c r="K22" i="44"/>
  <c r="J22" i="44"/>
  <c r="L205" i="47"/>
  <c r="K205" i="47"/>
  <c r="J205" i="47"/>
  <c r="L185" i="47"/>
  <c r="K185" i="47"/>
  <c r="J185" i="47"/>
  <c r="L167" i="47"/>
  <c r="K167" i="47"/>
  <c r="J167" i="47"/>
  <c r="L150" i="47"/>
  <c r="K150" i="47"/>
  <c r="J150" i="47"/>
  <c r="L134" i="47"/>
  <c r="K134" i="47"/>
  <c r="J134" i="47"/>
  <c r="L117" i="47"/>
  <c r="K117" i="47"/>
  <c r="J117" i="47"/>
  <c r="J179" i="60" l="1"/>
  <c r="J181" i="60" s="1"/>
  <c r="K179" i="60"/>
  <c r="K181" i="60" s="1"/>
  <c r="L179" i="60"/>
  <c r="L181" i="60" s="1"/>
  <c r="K88" i="125"/>
  <c r="P40" i="94"/>
  <c r="P27" i="94"/>
  <c r="J96" i="118"/>
  <c r="N65" i="94"/>
  <c r="M150" i="29"/>
  <c r="Q27" i="94" s="1"/>
  <c r="K152" i="29"/>
  <c r="J157" i="121"/>
  <c r="J159" i="121" s="1"/>
  <c r="M94" i="118"/>
  <c r="Q104" i="94" s="1"/>
  <c r="M214" i="75"/>
  <c r="N40" i="94"/>
  <c r="L88" i="125"/>
  <c r="M18" i="131"/>
  <c r="Q188" i="94" s="1"/>
  <c r="K50" i="126"/>
  <c r="J20" i="131"/>
  <c r="J44" i="130"/>
  <c r="K157" i="121"/>
  <c r="K159" i="121" s="1"/>
  <c r="L157" i="121"/>
  <c r="L159" i="121" s="1"/>
  <c r="L20" i="131"/>
  <c r="M174" i="75"/>
  <c r="K96" i="118"/>
  <c r="K20" i="131"/>
  <c r="J180" i="34"/>
  <c r="J182" i="34" s="1"/>
  <c r="O104" i="94"/>
  <c r="L97" i="63"/>
  <c r="K180" i="34"/>
  <c r="K182" i="34" s="1"/>
  <c r="M95" i="63"/>
  <c r="Q65" i="94" s="1"/>
  <c r="J50" i="126"/>
  <c r="L180" i="34"/>
  <c r="L182" i="34" s="1"/>
  <c r="L50" i="126"/>
  <c r="K119" i="44"/>
  <c r="O92" i="94" s="1"/>
  <c r="J119" i="44"/>
  <c r="N92" i="94" s="1"/>
  <c r="O40" i="94"/>
  <c r="L96" i="118"/>
  <c r="O160" i="94"/>
  <c r="J88" i="125"/>
  <c r="M162" i="34"/>
  <c r="M117" i="47"/>
  <c r="M205" i="47"/>
  <c r="M150" i="47"/>
  <c r="M185" i="47"/>
  <c r="L119" i="44"/>
  <c r="P92" i="94" s="1"/>
  <c r="M98" i="44"/>
  <c r="M97" i="34"/>
  <c r="M153" i="75"/>
  <c r="M86" i="125"/>
  <c r="Q105" i="94" s="1"/>
  <c r="M42" i="130"/>
  <c r="Q160" i="94" s="1"/>
  <c r="N27" i="94"/>
  <c r="J152" i="29"/>
  <c r="M80" i="44"/>
  <c r="M59" i="44"/>
  <c r="M22" i="44"/>
  <c r="M118" i="44"/>
  <c r="M156" i="121"/>
  <c r="P42" i="94"/>
  <c r="M260" i="75"/>
  <c r="P72" i="94"/>
  <c r="N80" i="94"/>
  <c r="M132" i="60"/>
  <c r="O80" i="94"/>
  <c r="N72" i="94"/>
  <c r="P80" i="94"/>
  <c r="O72" i="94"/>
  <c r="M127" i="71"/>
  <c r="Q40" i="94" s="1"/>
  <c r="M84" i="121"/>
  <c r="M163" i="60"/>
  <c r="M134" i="75"/>
  <c r="M195" i="75"/>
  <c r="M179" i="34"/>
  <c r="M51" i="34"/>
  <c r="M73" i="34"/>
  <c r="M167" i="47"/>
  <c r="M114" i="26"/>
  <c r="M136" i="26"/>
  <c r="M48" i="126"/>
  <c r="Q168" i="94" s="1"/>
  <c r="M204" i="56"/>
  <c r="Q72" i="94" s="1"/>
  <c r="M137" i="121"/>
  <c r="M119" i="121"/>
  <c r="M103" i="121"/>
  <c r="M148" i="60"/>
  <c r="M178" i="60"/>
  <c r="M237" i="75"/>
  <c r="Q80" i="94"/>
  <c r="M141" i="34"/>
  <c r="M118" i="34"/>
  <c r="M46" i="44"/>
  <c r="M134" i="47"/>
  <c r="L98" i="82"/>
  <c r="K98" i="82"/>
  <c r="J98" i="82"/>
  <c r="L87" i="82"/>
  <c r="K87" i="82"/>
  <c r="J87" i="82"/>
  <c r="L76" i="82"/>
  <c r="K76" i="82"/>
  <c r="J76" i="82"/>
  <c r="L64" i="82"/>
  <c r="K64" i="82"/>
  <c r="J64" i="82"/>
  <c r="L56" i="82"/>
  <c r="K56" i="82"/>
  <c r="J56" i="82"/>
  <c r="L43" i="82"/>
  <c r="K43" i="82"/>
  <c r="J43" i="82"/>
  <c r="L31" i="82"/>
  <c r="K31" i="82"/>
  <c r="J31" i="82"/>
  <c r="L112" i="3"/>
  <c r="K112" i="3"/>
  <c r="J112" i="3"/>
  <c r="L93" i="3"/>
  <c r="K93" i="3"/>
  <c r="J93" i="3"/>
  <c r="L77" i="3"/>
  <c r="K77" i="3"/>
  <c r="J77" i="3"/>
  <c r="L65" i="3"/>
  <c r="K65" i="3"/>
  <c r="J65" i="3"/>
  <c r="L45" i="3"/>
  <c r="K45" i="3"/>
  <c r="J45" i="3"/>
  <c r="L206" i="20"/>
  <c r="K206" i="20"/>
  <c r="J206" i="20"/>
  <c r="L188" i="20"/>
  <c r="K188" i="20"/>
  <c r="J188" i="20"/>
  <c r="L168" i="20"/>
  <c r="K168" i="20"/>
  <c r="J168" i="20"/>
  <c r="L148" i="20"/>
  <c r="K148" i="20"/>
  <c r="J148" i="20"/>
  <c r="L129" i="20"/>
  <c r="K129" i="20"/>
  <c r="J129" i="20"/>
  <c r="L114" i="20"/>
  <c r="K114" i="20"/>
  <c r="J114" i="20"/>
  <c r="L96" i="20"/>
  <c r="K96" i="20"/>
  <c r="J96" i="20"/>
  <c r="J207" i="20" s="1"/>
  <c r="J209" i="20" s="1"/>
  <c r="L242" i="61"/>
  <c r="K242" i="61"/>
  <c r="J242" i="61"/>
  <c r="L222" i="61"/>
  <c r="K222" i="61"/>
  <c r="J222" i="61"/>
  <c r="L199" i="61"/>
  <c r="K199" i="61"/>
  <c r="J199" i="61"/>
  <c r="L179" i="61"/>
  <c r="K179" i="61"/>
  <c r="J179" i="61"/>
  <c r="L160" i="61"/>
  <c r="K160" i="61"/>
  <c r="J160" i="61"/>
  <c r="L141" i="61"/>
  <c r="K141" i="61"/>
  <c r="J141" i="61"/>
  <c r="L120" i="61"/>
  <c r="K120" i="61"/>
  <c r="J120" i="61"/>
  <c r="L127" i="5"/>
  <c r="K127" i="5"/>
  <c r="J127" i="5"/>
  <c r="L117" i="5"/>
  <c r="K117" i="5"/>
  <c r="J117" i="5"/>
  <c r="L100" i="5"/>
  <c r="L128" i="5" s="1"/>
  <c r="L130" i="5" s="1"/>
  <c r="K100" i="5"/>
  <c r="J100" i="5"/>
  <c r="L80" i="115"/>
  <c r="K80" i="115"/>
  <c r="J80" i="115"/>
  <c r="L61" i="115"/>
  <c r="K61" i="115"/>
  <c r="J61" i="115"/>
  <c r="J81" i="115" s="1"/>
  <c r="L16" i="147"/>
  <c r="L17" i="147" s="1"/>
  <c r="P135" i="94" s="1"/>
  <c r="K16" i="147"/>
  <c r="K17" i="147" s="1"/>
  <c r="J16" i="147"/>
  <c r="J17" i="147" s="1"/>
  <c r="L52" i="111"/>
  <c r="K52" i="111"/>
  <c r="J52" i="111"/>
  <c r="L34" i="111"/>
  <c r="K34" i="111"/>
  <c r="J34" i="111"/>
  <c r="L19" i="111"/>
  <c r="K19" i="111"/>
  <c r="J19" i="111"/>
  <c r="L14" i="122"/>
  <c r="L15" i="122" s="1"/>
  <c r="P180" i="94" s="1"/>
  <c r="K14" i="122"/>
  <c r="K15" i="122" s="1"/>
  <c r="J14" i="122"/>
  <c r="J21" i="132"/>
  <c r="L21" i="132"/>
  <c r="K21" i="132"/>
  <c r="L18" i="132"/>
  <c r="K18" i="132"/>
  <c r="J18" i="132"/>
  <c r="L255" i="49"/>
  <c r="K255" i="49"/>
  <c r="J255" i="49"/>
  <c r="L234" i="49"/>
  <c r="K234" i="49"/>
  <c r="J234" i="49"/>
  <c r="L214" i="49"/>
  <c r="K214" i="49"/>
  <c r="J214" i="49"/>
  <c r="L194" i="49"/>
  <c r="K194" i="49"/>
  <c r="J194" i="49"/>
  <c r="L174" i="49"/>
  <c r="K174" i="49"/>
  <c r="J174" i="49"/>
  <c r="L153" i="49"/>
  <c r="K153" i="49"/>
  <c r="J153" i="49"/>
  <c r="L131" i="49"/>
  <c r="K131" i="49"/>
  <c r="J131" i="49"/>
  <c r="J243" i="61" l="1"/>
  <c r="J245" i="61" s="1"/>
  <c r="K243" i="61"/>
  <c r="K245" i="61" s="1"/>
  <c r="K81" i="115"/>
  <c r="L243" i="61"/>
  <c r="L245" i="61" s="1"/>
  <c r="L81" i="115"/>
  <c r="L83" i="115" s="1"/>
  <c r="J128" i="5"/>
  <c r="J130" i="5" s="1"/>
  <c r="L207" i="20"/>
  <c r="L209" i="20" s="1"/>
  <c r="K207" i="20"/>
  <c r="K209" i="20" s="1"/>
  <c r="K128" i="5"/>
  <c r="K130" i="5" s="1"/>
  <c r="K113" i="3"/>
  <c r="K115" i="3" s="1"/>
  <c r="L99" i="82"/>
  <c r="L101" i="82" s="1"/>
  <c r="L22" i="132"/>
  <c r="K83" i="115"/>
  <c r="J121" i="44"/>
  <c r="J99" i="82"/>
  <c r="J101" i="82" s="1"/>
  <c r="M119" i="44"/>
  <c r="Q92" i="94" s="1"/>
  <c r="J83" i="115"/>
  <c r="J113" i="3"/>
  <c r="J115" i="3" s="1"/>
  <c r="K99" i="82"/>
  <c r="K101" i="82" s="1"/>
  <c r="L113" i="3"/>
  <c r="L115" i="3" s="1"/>
  <c r="M61" i="115"/>
  <c r="M65" i="3"/>
  <c r="O47" i="94"/>
  <c r="K22" i="132"/>
  <c r="O130" i="94" s="1"/>
  <c r="P21" i="94"/>
  <c r="P83" i="94"/>
  <c r="O83" i="94"/>
  <c r="P69" i="94"/>
  <c r="K121" i="44"/>
  <c r="L121" i="44"/>
  <c r="M80" i="115"/>
  <c r="M21" i="132"/>
  <c r="J22" i="132"/>
  <c r="N130" i="94" s="1"/>
  <c r="M14" i="122"/>
  <c r="J53" i="111"/>
  <c r="N113" i="94" s="1"/>
  <c r="L53" i="111"/>
  <c r="P113" i="94" s="1"/>
  <c r="M98" i="82"/>
  <c r="O135" i="94"/>
  <c r="K19" i="147"/>
  <c r="N135" i="94"/>
  <c r="J19" i="147"/>
  <c r="L19" i="147"/>
  <c r="M19" i="111"/>
  <c r="K53" i="111"/>
  <c r="O180" i="94"/>
  <c r="K17" i="122"/>
  <c r="L17" i="122"/>
  <c r="J15" i="122"/>
  <c r="P130" i="94"/>
  <c r="L24" i="132"/>
  <c r="M18" i="132"/>
  <c r="M242" i="61"/>
  <c r="M148" i="20"/>
  <c r="N21" i="94"/>
  <c r="N69" i="94"/>
  <c r="O69" i="94"/>
  <c r="O21" i="94"/>
  <c r="P47" i="94"/>
  <c r="N83" i="94"/>
  <c r="N47" i="94"/>
  <c r="N42" i="94"/>
  <c r="M120" i="61"/>
  <c r="O42" i="94"/>
  <c r="M157" i="121"/>
  <c r="Q83" i="94" s="1"/>
  <c r="M261" i="75"/>
  <c r="Q42" i="94" s="1"/>
  <c r="M206" i="47"/>
  <c r="Q69" i="94" s="1"/>
  <c r="M43" i="82"/>
  <c r="M129" i="20"/>
  <c r="M96" i="20"/>
  <c r="M199" i="61"/>
  <c r="M160" i="61"/>
  <c r="M222" i="61"/>
  <c r="M179" i="61"/>
  <c r="M179" i="60"/>
  <c r="Q47" i="94" s="1"/>
  <c r="M180" i="34"/>
  <c r="Q21" i="94" s="1"/>
  <c r="M87" i="82"/>
  <c r="M76" i="82"/>
  <c r="M64" i="82"/>
  <c r="M31" i="82"/>
  <c r="M56" i="82"/>
  <c r="M112" i="3"/>
  <c r="M77" i="3"/>
  <c r="M93" i="3"/>
  <c r="M45" i="3"/>
  <c r="M206" i="20"/>
  <c r="M168" i="20"/>
  <c r="M114" i="20"/>
  <c r="M188" i="20"/>
  <c r="M141" i="61"/>
  <c r="M117" i="5"/>
  <c r="M127" i="5"/>
  <c r="M100" i="5"/>
  <c r="M16" i="147"/>
  <c r="M17" i="147"/>
  <c r="Q135" i="94" s="1"/>
  <c r="M34" i="111"/>
  <c r="M52" i="111"/>
  <c r="M131" i="49"/>
  <c r="M153" i="49"/>
  <c r="M174" i="49"/>
  <c r="M194" i="49"/>
  <c r="M214" i="49"/>
  <c r="M234" i="49"/>
  <c r="M255" i="49"/>
  <c r="L45" i="136"/>
  <c r="K45" i="136"/>
  <c r="J45" i="136"/>
  <c r="L24" i="136"/>
  <c r="K24" i="136"/>
  <c r="J24" i="136"/>
  <c r="L14" i="142"/>
  <c r="L15" i="142" s="1"/>
  <c r="P152" i="94" s="1"/>
  <c r="K14" i="142"/>
  <c r="K15" i="142" s="1"/>
  <c r="J14" i="142"/>
  <c r="J15" i="142" s="1"/>
  <c r="L259" i="50"/>
  <c r="K259" i="50"/>
  <c r="J259" i="50"/>
  <c r="L236" i="50"/>
  <c r="K236" i="50"/>
  <c r="J236" i="50"/>
  <c r="L212" i="50"/>
  <c r="K212" i="50"/>
  <c r="J212" i="50"/>
  <c r="L195" i="50"/>
  <c r="K195" i="50"/>
  <c r="J195" i="50"/>
  <c r="L172" i="50"/>
  <c r="K172" i="50"/>
  <c r="J172" i="50"/>
  <c r="L150" i="50"/>
  <c r="K150" i="50"/>
  <c r="J150" i="50"/>
  <c r="L127" i="50"/>
  <c r="K127" i="50"/>
  <c r="J127" i="50"/>
  <c r="L165" i="40"/>
  <c r="K165" i="40"/>
  <c r="J165" i="40"/>
  <c r="L150" i="40"/>
  <c r="L166" i="40" s="1"/>
  <c r="L168" i="40" s="1"/>
  <c r="K150" i="40"/>
  <c r="J150" i="40"/>
  <c r="J166" i="40" s="1"/>
  <c r="J168" i="40" s="1"/>
  <c r="L45" i="124"/>
  <c r="K45" i="124"/>
  <c r="J45" i="124"/>
  <c r="L27" i="124"/>
  <c r="K27" i="124"/>
  <c r="J27" i="124"/>
  <c r="L12" i="124"/>
  <c r="K12" i="124"/>
  <c r="J12" i="124"/>
  <c r="L183" i="28"/>
  <c r="K183" i="28"/>
  <c r="J183" i="28"/>
  <c r="L163" i="28"/>
  <c r="K163" i="28"/>
  <c r="J163" i="28"/>
  <c r="L144" i="28"/>
  <c r="K144" i="28"/>
  <c r="J144" i="28"/>
  <c r="L122" i="28"/>
  <c r="K122" i="28"/>
  <c r="J122" i="28"/>
  <c r="K166" i="40" l="1"/>
  <c r="K168" i="40" s="1"/>
  <c r="J260" i="50"/>
  <c r="J262" i="50" s="1"/>
  <c r="K260" i="50"/>
  <c r="K262" i="50" s="1"/>
  <c r="L260" i="50"/>
  <c r="L262" i="50" s="1"/>
  <c r="O17" i="94"/>
  <c r="M22" i="132"/>
  <c r="Q130" i="94" s="1"/>
  <c r="K24" i="132"/>
  <c r="K184" i="28"/>
  <c r="K186" i="28" s="1"/>
  <c r="L184" i="28"/>
  <c r="L186" i="28" s="1"/>
  <c r="N17" i="94"/>
  <c r="J184" i="28"/>
  <c r="J186" i="28" s="1"/>
  <c r="P78" i="94"/>
  <c r="P131" i="94"/>
  <c r="O43" i="94"/>
  <c r="M81" i="115"/>
  <c r="Q84" i="94" s="1"/>
  <c r="O86" i="94"/>
  <c r="L55" i="111"/>
  <c r="J24" i="132"/>
  <c r="P17" i="94"/>
  <c r="P84" i="94"/>
  <c r="J55" i="111"/>
  <c r="N86" i="94"/>
  <c r="L46" i="136"/>
  <c r="P133" i="94" s="1"/>
  <c r="M172" i="50"/>
  <c r="M259" i="50"/>
  <c r="K46" i="124"/>
  <c r="L46" i="124"/>
  <c r="L48" i="124" s="1"/>
  <c r="J46" i="136"/>
  <c r="J48" i="136" s="1"/>
  <c r="M45" i="136"/>
  <c r="M53" i="111"/>
  <c r="Q113" i="94" s="1"/>
  <c r="M113" i="3"/>
  <c r="Q17" i="94" s="1"/>
  <c r="M128" i="5"/>
  <c r="Q78" i="94" s="1"/>
  <c r="O84" i="94"/>
  <c r="N84" i="94"/>
  <c r="O113" i="94"/>
  <c r="K55" i="111"/>
  <c r="N180" i="94"/>
  <c r="J17" i="122"/>
  <c r="M15" i="122"/>
  <c r="Q180" i="94" s="1"/>
  <c r="K46" i="136"/>
  <c r="N152" i="94"/>
  <c r="J17" i="142"/>
  <c r="O152" i="94"/>
  <c r="K17" i="142"/>
  <c r="L17" i="142"/>
  <c r="M12" i="124"/>
  <c r="P43" i="94"/>
  <c r="M163" i="28"/>
  <c r="M212" i="50"/>
  <c r="N24" i="94"/>
  <c r="O131" i="94"/>
  <c r="N43" i="94"/>
  <c r="N131" i="94"/>
  <c r="P24" i="94"/>
  <c r="O24" i="94"/>
  <c r="O78" i="94"/>
  <c r="N78" i="94"/>
  <c r="M144" i="28"/>
  <c r="M127" i="50"/>
  <c r="P86" i="94"/>
  <c r="O146" i="94"/>
  <c r="K48" i="124"/>
  <c r="J46" i="124"/>
  <c r="M207" i="20"/>
  <c r="Q24" i="94" s="1"/>
  <c r="M243" i="61"/>
  <c r="Q43" i="94" s="1"/>
  <c r="M195" i="50"/>
  <c r="M150" i="50"/>
  <c r="P58" i="94"/>
  <c r="M150" i="40"/>
  <c r="M122" i="28"/>
  <c r="M137" i="26"/>
  <c r="Q39" i="94" s="1"/>
  <c r="M99" i="82"/>
  <c r="Q131" i="94" s="1"/>
  <c r="M256" i="49"/>
  <c r="Q86" i="94" s="1"/>
  <c r="M24" i="136"/>
  <c r="M14" i="142"/>
  <c r="M15" i="142"/>
  <c r="Q152" i="94" s="1"/>
  <c r="M236" i="50"/>
  <c r="M165" i="40"/>
  <c r="M45" i="124"/>
  <c r="M27" i="124"/>
  <c r="M183" i="28"/>
  <c r="L174" i="36"/>
  <c r="K174" i="36"/>
  <c r="J174" i="36"/>
  <c r="L153" i="36"/>
  <c r="K153" i="36"/>
  <c r="J153" i="36"/>
  <c r="L131" i="36"/>
  <c r="K131" i="36"/>
  <c r="J131" i="36"/>
  <c r="L111" i="36"/>
  <c r="K111" i="36"/>
  <c r="J111" i="36"/>
  <c r="L94" i="36"/>
  <c r="K94" i="36"/>
  <c r="J94" i="36"/>
  <c r="L83" i="36"/>
  <c r="K83" i="36"/>
  <c r="J83" i="36"/>
  <c r="L60" i="36"/>
  <c r="K60" i="36"/>
  <c r="J60" i="36"/>
  <c r="L63" i="41"/>
  <c r="K63" i="41"/>
  <c r="J63" i="41"/>
  <c r="L46" i="41"/>
  <c r="K46" i="41"/>
  <c r="J46" i="41"/>
  <c r="L27" i="41"/>
  <c r="K27" i="41"/>
  <c r="J27" i="41"/>
  <c r="L9" i="41"/>
  <c r="K9" i="41"/>
  <c r="J9" i="41"/>
  <c r="L107" i="97"/>
  <c r="K107" i="97"/>
  <c r="J107" i="97"/>
  <c r="L90" i="97"/>
  <c r="K90" i="97"/>
  <c r="J90" i="97"/>
  <c r="L71" i="97"/>
  <c r="K71" i="97"/>
  <c r="J71" i="97"/>
  <c r="L55" i="97"/>
  <c r="K55" i="97"/>
  <c r="J55" i="97"/>
  <c r="L38" i="97"/>
  <c r="K38" i="97"/>
  <c r="J38" i="97"/>
  <c r="L17" i="97"/>
  <c r="K17" i="97"/>
  <c r="J17" i="97"/>
  <c r="L227" i="9"/>
  <c r="K227" i="9"/>
  <c r="J227" i="9"/>
  <c r="L207" i="9"/>
  <c r="K207" i="9"/>
  <c r="J207" i="9"/>
  <c r="L187" i="9"/>
  <c r="K187" i="9"/>
  <c r="J187" i="9"/>
  <c r="L165" i="9"/>
  <c r="K165" i="9"/>
  <c r="J165" i="9"/>
  <c r="L144" i="9"/>
  <c r="K144" i="9"/>
  <c r="J144" i="9"/>
  <c r="L253" i="25"/>
  <c r="K253" i="25"/>
  <c r="J253" i="25"/>
  <c r="L229" i="25"/>
  <c r="K229" i="25"/>
  <c r="J229" i="25"/>
  <c r="L207" i="25"/>
  <c r="K207" i="25"/>
  <c r="J207" i="25"/>
  <c r="L187" i="25"/>
  <c r="K187" i="25"/>
  <c r="J187" i="25"/>
  <c r="L167" i="25"/>
  <c r="K167" i="25"/>
  <c r="J167" i="25"/>
  <c r="L148" i="25"/>
  <c r="K148" i="25"/>
  <c r="J148" i="25"/>
  <c r="L127" i="25"/>
  <c r="K127" i="25"/>
  <c r="J127" i="25"/>
  <c r="L63" i="109"/>
  <c r="K63" i="109"/>
  <c r="J63" i="109"/>
  <c r="L44" i="109"/>
  <c r="K44" i="109"/>
  <c r="J44" i="109"/>
  <c r="L23" i="109"/>
  <c r="K23" i="109"/>
  <c r="J23" i="109"/>
  <c r="L129" i="27"/>
  <c r="K129" i="27"/>
  <c r="J129" i="27"/>
  <c r="L110" i="27"/>
  <c r="L130" i="27" s="1"/>
  <c r="L132" i="27" s="1"/>
  <c r="K110" i="27"/>
  <c r="K130" i="27" s="1"/>
  <c r="K132" i="27" s="1"/>
  <c r="J110" i="27"/>
  <c r="L105" i="134"/>
  <c r="K105" i="134"/>
  <c r="J105" i="134"/>
  <c r="L85" i="134"/>
  <c r="K85" i="134"/>
  <c r="J85" i="134"/>
  <c r="J130" i="27" l="1"/>
  <c r="J132" i="27" s="1"/>
  <c r="J228" i="9"/>
  <c r="J230" i="9" s="1"/>
  <c r="K228" i="9"/>
  <c r="K230" i="9" s="1"/>
  <c r="L228" i="9"/>
  <c r="L230" i="9" s="1"/>
  <c r="K106" i="134"/>
  <c r="K108" i="134" s="1"/>
  <c r="P146" i="94"/>
  <c r="J106" i="134"/>
  <c r="J108" i="134" s="1"/>
  <c r="L106" i="134"/>
  <c r="L108" i="134" s="1"/>
  <c r="N133" i="94"/>
  <c r="K175" i="36"/>
  <c r="K177" i="36" s="1"/>
  <c r="M38" i="97"/>
  <c r="M46" i="136"/>
  <c r="Q133" i="94" s="1"/>
  <c r="J175" i="36"/>
  <c r="J177" i="36" s="1"/>
  <c r="L175" i="36"/>
  <c r="L177" i="36" s="1"/>
  <c r="P49" i="94"/>
  <c r="O49" i="94"/>
  <c r="J108" i="97"/>
  <c r="J110" i="97" s="1"/>
  <c r="J64" i="109"/>
  <c r="N76" i="94" s="1"/>
  <c r="M111" i="36"/>
  <c r="M184" i="28"/>
  <c r="Q50" i="94" s="1"/>
  <c r="L48" i="136"/>
  <c r="M94" i="36"/>
  <c r="M46" i="41"/>
  <c r="L64" i="41"/>
  <c r="L66" i="41" s="1"/>
  <c r="M148" i="25"/>
  <c r="K64" i="109"/>
  <c r="O76" i="94" s="1"/>
  <c r="L64" i="109"/>
  <c r="P76" i="94" s="1"/>
  <c r="M63" i="109"/>
  <c r="M167" i="25"/>
  <c r="M207" i="9"/>
  <c r="L108" i="97"/>
  <c r="L110" i="97" s="1"/>
  <c r="M55" i="97"/>
  <c r="K108" i="97"/>
  <c r="K110" i="97" s="1"/>
  <c r="K64" i="41"/>
  <c r="O137" i="94" s="1"/>
  <c r="M27" i="41"/>
  <c r="M63" i="41"/>
  <c r="M153" i="36"/>
  <c r="O58" i="94"/>
  <c r="O133" i="94"/>
  <c r="K48" i="136"/>
  <c r="M9" i="41"/>
  <c r="J64" i="41"/>
  <c r="M90" i="97"/>
  <c r="N55" i="94"/>
  <c r="M17" i="97"/>
  <c r="M71" i="97"/>
  <c r="M44" i="109"/>
  <c r="M23" i="109"/>
  <c r="M229" i="25"/>
  <c r="M227" i="9"/>
  <c r="M187" i="9"/>
  <c r="O50" i="94"/>
  <c r="M60" i="36"/>
  <c r="N50" i="94"/>
  <c r="N58" i="94"/>
  <c r="N49" i="94"/>
  <c r="P50" i="94"/>
  <c r="M165" i="9"/>
  <c r="M85" i="134"/>
  <c r="N146" i="94"/>
  <c r="J48" i="124"/>
  <c r="M46" i="124"/>
  <c r="Q146" i="94" s="1"/>
  <c r="M83" i="36"/>
  <c r="M144" i="9"/>
  <c r="M187" i="25"/>
  <c r="M207" i="25"/>
  <c r="M127" i="25"/>
  <c r="M105" i="134"/>
  <c r="M260" i="50"/>
  <c r="Q49" i="94" s="1"/>
  <c r="M166" i="40"/>
  <c r="Q58" i="94" s="1"/>
  <c r="M174" i="36"/>
  <c r="M131" i="36"/>
  <c r="M107" i="97"/>
  <c r="M253" i="25"/>
  <c r="M110" i="27"/>
  <c r="M129" i="27"/>
  <c r="J66" i="109" l="1"/>
  <c r="O55" i="94"/>
  <c r="O19" i="94"/>
  <c r="K66" i="109"/>
  <c r="O46" i="94"/>
  <c r="K66" i="41"/>
  <c r="P137" i="94"/>
  <c r="P55" i="94"/>
  <c r="M64" i="109"/>
  <c r="Q76" i="94" s="1"/>
  <c r="L66" i="109"/>
  <c r="P46" i="94"/>
  <c r="N46" i="94"/>
  <c r="P35" i="94"/>
  <c r="M108" i="97"/>
  <c r="Q55" i="94" s="1"/>
  <c r="O35" i="94"/>
  <c r="O18" i="94"/>
  <c r="N137" i="94"/>
  <c r="J66" i="41"/>
  <c r="P19" i="94"/>
  <c r="P67" i="94"/>
  <c r="N67" i="94"/>
  <c r="O67" i="94"/>
  <c r="N19" i="94"/>
  <c r="M254" i="25"/>
  <c r="Q19" i="94" s="1"/>
  <c r="M175" i="36"/>
  <c r="Q67" i="94" s="1"/>
  <c r="P18" i="94"/>
  <c r="M228" i="9"/>
  <c r="Q18" i="94" s="1"/>
  <c r="N18" i="94"/>
  <c r="M130" i="27"/>
  <c r="Q46" i="94" s="1"/>
  <c r="N35" i="94"/>
  <c r="M106" i="134"/>
  <c r="Q35" i="94" s="1"/>
  <c r="M64" i="41"/>
  <c r="Q137" i="94" s="1"/>
  <c r="L224" i="12" l="1"/>
  <c r="K224" i="12"/>
  <c r="J224" i="12"/>
  <c r="L209" i="12"/>
  <c r="K209" i="12"/>
  <c r="J209" i="12"/>
  <c r="L194" i="12"/>
  <c r="K194" i="12"/>
  <c r="J194" i="12"/>
  <c r="L175" i="12"/>
  <c r="K175" i="12"/>
  <c r="J175" i="12"/>
  <c r="L166" i="12"/>
  <c r="K166" i="12"/>
  <c r="J166" i="12"/>
  <c r="L148" i="12"/>
  <c r="K148" i="12"/>
  <c r="J148" i="12"/>
  <c r="L132" i="12"/>
  <c r="K132" i="12"/>
  <c r="J132" i="12"/>
  <c r="L90" i="67"/>
  <c r="K90" i="67"/>
  <c r="J90" i="67"/>
  <c r="L69" i="67"/>
  <c r="K69" i="67"/>
  <c r="J69" i="67"/>
  <c r="L49" i="67"/>
  <c r="K49" i="67"/>
  <c r="J49" i="67"/>
  <c r="L207" i="38"/>
  <c r="K207" i="38"/>
  <c r="J207" i="38"/>
  <c r="L184" i="38"/>
  <c r="K184" i="38"/>
  <c r="J184" i="38"/>
  <c r="L163" i="38"/>
  <c r="K163" i="38"/>
  <c r="J163" i="38"/>
  <c r="L141" i="38"/>
  <c r="K141" i="38"/>
  <c r="J141" i="38"/>
  <c r="L120" i="38"/>
  <c r="K120" i="38"/>
  <c r="J120" i="38"/>
  <c r="L97" i="38"/>
  <c r="K97" i="38"/>
  <c r="J97" i="38"/>
  <c r="L77" i="38"/>
  <c r="K77" i="38"/>
  <c r="J77" i="38"/>
  <c r="L186" i="22"/>
  <c r="K186" i="22"/>
  <c r="J186" i="22"/>
  <c r="L170" i="22"/>
  <c r="K170" i="22"/>
  <c r="J170" i="22"/>
  <c r="L157" i="22"/>
  <c r="K157" i="22"/>
  <c r="J157" i="22"/>
  <c r="L150" i="22"/>
  <c r="K150" i="22"/>
  <c r="J150" i="22"/>
  <c r="L131" i="22"/>
  <c r="K131" i="22"/>
  <c r="J131" i="22"/>
  <c r="L170" i="31"/>
  <c r="K170" i="31"/>
  <c r="J170" i="31"/>
  <c r="L163" i="31"/>
  <c r="K163" i="31"/>
  <c r="J163" i="31"/>
  <c r="L143" i="31"/>
  <c r="K143" i="31"/>
  <c r="J143" i="31"/>
  <c r="L123" i="31"/>
  <c r="K123" i="31"/>
  <c r="J123" i="31"/>
  <c r="J225" i="12" l="1"/>
  <c r="J227" i="12" s="1"/>
  <c r="K225" i="12"/>
  <c r="K227" i="12" s="1"/>
  <c r="L225" i="12"/>
  <c r="L227" i="12" s="1"/>
  <c r="L187" i="22"/>
  <c r="L189" i="22" s="1"/>
  <c r="K187" i="22"/>
  <c r="K189" i="22" s="1"/>
  <c r="K171" i="31"/>
  <c r="K173" i="31" s="1"/>
  <c r="J171" i="31"/>
  <c r="J173" i="31" s="1"/>
  <c r="L171" i="31"/>
  <c r="L173" i="31" s="1"/>
  <c r="J187" i="22"/>
  <c r="J189" i="22" s="1"/>
  <c r="J208" i="38"/>
  <c r="J210" i="38" s="1"/>
  <c r="K208" i="38"/>
  <c r="K210" i="38" s="1"/>
  <c r="L208" i="38"/>
  <c r="L210" i="38" s="1"/>
  <c r="J91" i="67"/>
  <c r="J93" i="67" s="1"/>
  <c r="L91" i="67"/>
  <c r="L93" i="67" s="1"/>
  <c r="M141" i="38"/>
  <c r="M184" i="38"/>
  <c r="K91" i="67"/>
  <c r="K93" i="67" s="1"/>
  <c r="M186" i="22"/>
  <c r="M207" i="38"/>
  <c r="M150" i="22"/>
  <c r="M77" i="38"/>
  <c r="M148" i="12"/>
  <c r="M132" i="12"/>
  <c r="M49" i="67"/>
  <c r="M163" i="38"/>
  <c r="M120" i="38"/>
  <c r="M97" i="38"/>
  <c r="M157" i="22"/>
  <c r="M131" i="22"/>
  <c r="M170" i="22"/>
  <c r="M163" i="31"/>
  <c r="M170" i="31"/>
  <c r="M123" i="31"/>
  <c r="M143" i="31"/>
  <c r="M175" i="12"/>
  <c r="M224" i="12"/>
  <c r="M194" i="12"/>
  <c r="M166" i="12"/>
  <c r="M209" i="12"/>
  <c r="M90" i="67"/>
  <c r="M69" i="67"/>
  <c r="L252" i="4"/>
  <c r="K252" i="4"/>
  <c r="J252" i="4"/>
  <c r="L229" i="4"/>
  <c r="K229" i="4"/>
  <c r="J229" i="4"/>
  <c r="L208" i="4"/>
  <c r="K208" i="4"/>
  <c r="J208" i="4"/>
  <c r="L184" i="4"/>
  <c r="K184" i="4"/>
  <c r="J184" i="4"/>
  <c r="L164" i="4"/>
  <c r="K164" i="4"/>
  <c r="J164" i="4"/>
  <c r="L148" i="4"/>
  <c r="K148" i="4"/>
  <c r="J148" i="4"/>
  <c r="L131" i="4"/>
  <c r="K131" i="4"/>
  <c r="J131" i="4"/>
  <c r="K253" i="4" l="1"/>
  <c r="K255" i="4" s="1"/>
  <c r="J253" i="4"/>
  <c r="J255" i="4" s="1"/>
  <c r="L253" i="4"/>
  <c r="L255" i="4" s="1"/>
  <c r="M252" i="4"/>
  <c r="M208" i="4"/>
  <c r="M91" i="67"/>
  <c r="Q112" i="94" s="1"/>
  <c r="N112" i="94"/>
  <c r="N7" i="94"/>
  <c r="P12" i="94"/>
  <c r="N25" i="94"/>
  <c r="P112" i="94"/>
  <c r="O37" i="94"/>
  <c r="P37" i="94"/>
  <c r="O12" i="94"/>
  <c r="M229" i="4"/>
  <c r="M148" i="4"/>
  <c r="M187" i="22"/>
  <c r="Q12" i="94" s="1"/>
  <c r="O7" i="94"/>
  <c r="N37" i="94"/>
  <c r="P7" i="94"/>
  <c r="N12" i="94"/>
  <c r="M131" i="4"/>
  <c r="M184" i="4"/>
  <c r="O112" i="94"/>
  <c r="M164" i="4"/>
  <c r="M208" i="38"/>
  <c r="Q37" i="94" s="1"/>
  <c r="P25" i="94"/>
  <c r="O25" i="94"/>
  <c r="M225" i="12"/>
  <c r="Q7" i="94" s="1"/>
  <c r="M171" i="31"/>
  <c r="Q25" i="94" s="1"/>
  <c r="L183" i="1"/>
  <c r="K183" i="1"/>
  <c r="J183" i="1"/>
  <c r="L165" i="1"/>
  <c r="K165" i="1"/>
  <c r="J165" i="1"/>
  <c r="L143" i="1"/>
  <c r="K143" i="1"/>
  <c r="J143" i="1"/>
  <c r="L122" i="1"/>
  <c r="K122" i="1"/>
  <c r="J122" i="1"/>
  <c r="L100" i="1"/>
  <c r="K100" i="1"/>
  <c r="J100" i="1"/>
  <c r="L239" i="2"/>
  <c r="K239" i="2"/>
  <c r="J239" i="2"/>
  <c r="L216" i="2"/>
  <c r="K216" i="2"/>
  <c r="J216" i="2"/>
  <c r="L202" i="2"/>
  <c r="K202" i="2"/>
  <c r="J202" i="2"/>
  <c r="L180" i="2"/>
  <c r="K180" i="2"/>
  <c r="J180" i="2"/>
  <c r="L159" i="2"/>
  <c r="K159" i="2"/>
  <c r="J159" i="2"/>
  <c r="L140" i="2"/>
  <c r="K140" i="2"/>
  <c r="J140" i="2"/>
  <c r="L124" i="2"/>
  <c r="K124" i="2"/>
  <c r="J124" i="2"/>
  <c r="J184" i="1" l="1"/>
  <c r="J186" i="1" s="1"/>
  <c r="K240" i="2"/>
  <c r="K242" i="2" s="1"/>
  <c r="L240" i="2"/>
  <c r="L242" i="2" s="1"/>
  <c r="K184" i="1"/>
  <c r="K186" i="1" s="1"/>
  <c r="L184" i="1"/>
  <c r="L186" i="1" s="1"/>
  <c r="J240" i="2"/>
  <c r="J242" i="2" s="1"/>
  <c r="M183" i="1"/>
  <c r="M159" i="2"/>
  <c r="P3" i="94"/>
  <c r="M122" i="1"/>
  <c r="M143" i="1"/>
  <c r="M140" i="2"/>
  <c r="M216" i="2"/>
  <c r="M100" i="1"/>
  <c r="O3" i="94"/>
  <c r="M239" i="2"/>
  <c r="M180" i="2"/>
  <c r="M202" i="2"/>
  <c r="N3" i="94"/>
  <c r="M253" i="4"/>
  <c r="Q3" i="94" s="1"/>
  <c r="M165" i="1"/>
  <c r="M124" i="2"/>
  <c r="K34" i="87"/>
  <c r="I34" i="87"/>
  <c r="H34" i="87"/>
  <c r="G34" i="87"/>
  <c r="F34" i="87"/>
  <c r="E34" i="87"/>
  <c r="D34" i="87"/>
  <c r="O6" i="94" l="1"/>
  <c r="P4" i="94"/>
  <c r="O4" i="94"/>
  <c r="P6" i="94"/>
  <c r="M184" i="1"/>
  <c r="Q6" i="94" s="1"/>
  <c r="N6" i="94"/>
  <c r="M240" i="2"/>
  <c r="Q4" i="94" s="1"/>
  <c r="N4" i="94"/>
  <c r="J34" i="87"/>
  <c r="I33" i="72" l="1"/>
  <c r="H33" i="72"/>
  <c r="G33" i="72"/>
  <c r="F33" i="72"/>
  <c r="E33" i="72"/>
  <c r="D33" i="72"/>
  <c r="D207" i="9"/>
  <c r="D49" i="67"/>
  <c r="I69" i="67"/>
  <c r="H69" i="67"/>
  <c r="G69" i="67"/>
  <c r="F69" i="67"/>
  <c r="E69" i="67"/>
  <c r="D69" i="67"/>
  <c r="I150" i="22"/>
  <c r="H150" i="22"/>
  <c r="G150" i="22"/>
  <c r="F150" i="22"/>
  <c r="E239" i="2" l="1"/>
  <c r="G28" i="135" l="1"/>
  <c r="F28" i="135"/>
  <c r="E28" i="135"/>
  <c r="I17" i="149"/>
  <c r="I18" i="149" s="1"/>
  <c r="J148" i="94" s="1"/>
  <c r="H17" i="149"/>
  <c r="H18" i="149" s="1"/>
  <c r="I148" i="94" s="1"/>
  <c r="G17" i="149"/>
  <c r="G18" i="149" s="1"/>
  <c r="F17" i="149"/>
  <c r="F18" i="149" s="1"/>
  <c r="E17" i="149"/>
  <c r="E18" i="149" s="1"/>
  <c r="D17" i="149"/>
  <c r="D18" i="149" s="1"/>
  <c r="G25" i="150"/>
  <c r="F25" i="150"/>
  <c r="E25" i="150"/>
  <c r="I18" i="150"/>
  <c r="I19" i="150" s="1"/>
  <c r="J159" i="94" s="1"/>
  <c r="H18" i="150"/>
  <c r="H19" i="150" s="1"/>
  <c r="I159" i="94" s="1"/>
  <c r="G18" i="150"/>
  <c r="G19" i="150" s="1"/>
  <c r="H159" i="94" s="1"/>
  <c r="F18" i="150"/>
  <c r="F19" i="150" s="1"/>
  <c r="G159" i="94" s="1"/>
  <c r="E18" i="150"/>
  <c r="E19" i="150" s="1"/>
  <c r="D18" i="150"/>
  <c r="D19" i="150" s="1"/>
  <c r="G68" i="116"/>
  <c r="F68" i="116"/>
  <c r="E68" i="116"/>
  <c r="G114" i="120"/>
  <c r="F114" i="120"/>
  <c r="E114" i="120"/>
  <c r="I63" i="116"/>
  <c r="H63" i="116"/>
  <c r="G63" i="116"/>
  <c r="F63" i="116"/>
  <c r="E63" i="116"/>
  <c r="D63" i="116"/>
  <c r="I45" i="116"/>
  <c r="H45" i="116"/>
  <c r="G45" i="116"/>
  <c r="F45" i="116"/>
  <c r="E45" i="116"/>
  <c r="D45" i="116"/>
  <c r="I23" i="116"/>
  <c r="H23" i="116"/>
  <c r="G23" i="116"/>
  <c r="F23" i="116"/>
  <c r="E23" i="116"/>
  <c r="D23" i="116"/>
  <c r="I108" i="120"/>
  <c r="H108" i="120"/>
  <c r="G108" i="120"/>
  <c r="F108" i="120"/>
  <c r="E108" i="120"/>
  <c r="D108" i="120"/>
  <c r="I73" i="120"/>
  <c r="H73" i="120"/>
  <c r="G73" i="120"/>
  <c r="F73" i="120"/>
  <c r="E73" i="120"/>
  <c r="D73" i="120"/>
  <c r="G71" i="139"/>
  <c r="F71" i="139"/>
  <c r="E71" i="139"/>
  <c r="I66" i="139"/>
  <c r="H66" i="139"/>
  <c r="G66" i="139"/>
  <c r="F66" i="139"/>
  <c r="E66" i="139"/>
  <c r="D66" i="139"/>
  <c r="I53" i="139"/>
  <c r="H53" i="139"/>
  <c r="G53" i="139"/>
  <c r="F53" i="139"/>
  <c r="E53" i="139"/>
  <c r="D53" i="139"/>
  <c r="I37" i="139"/>
  <c r="H37" i="139"/>
  <c r="G37" i="139"/>
  <c r="F37" i="139"/>
  <c r="E37" i="139"/>
  <c r="D37" i="139"/>
  <c r="I20" i="139"/>
  <c r="H20" i="139"/>
  <c r="G20" i="139"/>
  <c r="F20" i="139"/>
  <c r="E20" i="139"/>
  <c r="D20" i="139"/>
  <c r="G41" i="129"/>
  <c r="F41" i="129"/>
  <c r="E41" i="129"/>
  <c r="I35" i="129"/>
  <c r="H35" i="129"/>
  <c r="G35" i="129"/>
  <c r="F35" i="129"/>
  <c r="E35" i="129"/>
  <c r="D35" i="129"/>
  <c r="I22" i="129"/>
  <c r="H22" i="129"/>
  <c r="G22" i="129"/>
  <c r="F22" i="129"/>
  <c r="E22" i="129"/>
  <c r="D22" i="129"/>
  <c r="I10" i="129"/>
  <c r="H10" i="129"/>
  <c r="G10" i="129"/>
  <c r="F10" i="129"/>
  <c r="E10" i="129"/>
  <c r="D10" i="129"/>
  <c r="G21" i="127"/>
  <c r="F21" i="127"/>
  <c r="E21" i="127"/>
  <c r="I16" i="127"/>
  <c r="I17" i="127" s="1"/>
  <c r="J187" i="94" s="1"/>
  <c r="H16" i="127"/>
  <c r="H17" i="127" s="1"/>
  <c r="I187" i="94" s="1"/>
  <c r="G16" i="127"/>
  <c r="G17" i="127" s="1"/>
  <c r="H187" i="94" s="1"/>
  <c r="F16" i="127"/>
  <c r="F17" i="127" s="1"/>
  <c r="G187" i="94" s="1"/>
  <c r="E16" i="127"/>
  <c r="E17" i="127" s="1"/>
  <c r="F187" i="94" s="1"/>
  <c r="D16" i="127"/>
  <c r="D17" i="127" s="1"/>
  <c r="E187" i="94" s="1"/>
  <c r="G27" i="137"/>
  <c r="F27" i="137"/>
  <c r="E27" i="137"/>
  <c r="I17" i="137"/>
  <c r="I18" i="137" s="1"/>
  <c r="J178" i="94" s="1"/>
  <c r="H17" i="137"/>
  <c r="H18" i="137" s="1"/>
  <c r="I178" i="94" s="1"/>
  <c r="G17" i="137"/>
  <c r="G18" i="137" s="1"/>
  <c r="H178" i="94" s="1"/>
  <c r="F17" i="137"/>
  <c r="F18" i="137" s="1"/>
  <c r="G178" i="94" s="1"/>
  <c r="E17" i="137"/>
  <c r="E18" i="137" s="1"/>
  <c r="F178" i="94" s="1"/>
  <c r="D17" i="137"/>
  <c r="D18" i="137" s="1"/>
  <c r="I23" i="148"/>
  <c r="I24" i="148" s="1"/>
  <c r="J153" i="94" s="1"/>
  <c r="H23" i="148"/>
  <c r="H24" i="148" s="1"/>
  <c r="I153" i="94" s="1"/>
  <c r="G23" i="148"/>
  <c r="G24" i="148" s="1"/>
  <c r="H153" i="94" s="1"/>
  <c r="F23" i="148"/>
  <c r="F24" i="148" s="1"/>
  <c r="G153" i="94" s="1"/>
  <c r="E23" i="148"/>
  <c r="E24" i="148" s="1"/>
  <c r="D202" i="96" s="1"/>
  <c r="D23" i="148"/>
  <c r="D24" i="148" s="1"/>
  <c r="D26" i="148" s="1"/>
  <c r="D109" i="120" l="1"/>
  <c r="D111" i="120" s="1"/>
  <c r="E109" i="120"/>
  <c r="F109" i="120"/>
  <c r="G109" i="120"/>
  <c r="H109" i="120"/>
  <c r="I109" i="120"/>
  <c r="J77" i="94" s="1"/>
  <c r="G77" i="94"/>
  <c r="F77" i="94"/>
  <c r="H67" i="139"/>
  <c r="I124" i="94" s="1"/>
  <c r="E36" i="129"/>
  <c r="E42" i="129" s="1"/>
  <c r="D184" i="96" s="1"/>
  <c r="D64" i="116"/>
  <c r="D66" i="116" s="1"/>
  <c r="D36" i="129"/>
  <c r="J37" i="129" s="1"/>
  <c r="F202" i="96"/>
  <c r="H77" i="94"/>
  <c r="I77" i="94"/>
  <c r="L19" i="149"/>
  <c r="J19" i="149"/>
  <c r="K19" i="149"/>
  <c r="E148" i="94"/>
  <c r="D20" i="149"/>
  <c r="E19" i="149"/>
  <c r="F148" i="94"/>
  <c r="D190" i="96"/>
  <c r="H148" i="94"/>
  <c r="F190" i="96"/>
  <c r="E190" i="96"/>
  <c r="G148" i="94"/>
  <c r="L148" i="94" s="1"/>
  <c r="F19" i="149"/>
  <c r="H64" i="116"/>
  <c r="I99" i="94" s="1"/>
  <c r="G64" i="116"/>
  <c r="E64" i="116"/>
  <c r="F99" i="94" s="1"/>
  <c r="I64" i="116"/>
  <c r="J99" i="94" s="1"/>
  <c r="F64" i="116"/>
  <c r="F69" i="116" s="1"/>
  <c r="E107" i="96" s="1"/>
  <c r="I67" i="139"/>
  <c r="J124" i="94" s="1"/>
  <c r="D67" i="139"/>
  <c r="E124" i="94" s="1"/>
  <c r="E67" i="139"/>
  <c r="F124" i="94" s="1"/>
  <c r="F67" i="139"/>
  <c r="G124" i="94" s="1"/>
  <c r="H36" i="129"/>
  <c r="I172" i="94" s="1"/>
  <c r="F36" i="129"/>
  <c r="G172" i="94" s="1"/>
  <c r="G36" i="129"/>
  <c r="H172" i="94" s="1"/>
  <c r="I36" i="129"/>
  <c r="J172" i="94" s="1"/>
  <c r="K18" i="127"/>
  <c r="L18" i="127"/>
  <c r="J18" i="127"/>
  <c r="D20" i="137"/>
  <c r="K19" i="137"/>
  <c r="L19" i="137"/>
  <c r="J19" i="137"/>
  <c r="F28" i="137"/>
  <c r="E143" i="96" s="1"/>
  <c r="E28" i="137"/>
  <c r="D143" i="96" s="1"/>
  <c r="E178" i="94"/>
  <c r="L178" i="94" s="1"/>
  <c r="F153" i="94"/>
  <c r="F25" i="148"/>
  <c r="F26" i="148" s="1"/>
  <c r="K25" i="148"/>
  <c r="J25" i="148"/>
  <c r="L25" i="148"/>
  <c r="E153" i="94"/>
  <c r="M153" i="94" s="1"/>
  <c r="E202" i="96"/>
  <c r="E20" i="150"/>
  <c r="L20" i="150"/>
  <c r="J20" i="150"/>
  <c r="K20" i="150"/>
  <c r="E159" i="94"/>
  <c r="M159" i="94" s="1"/>
  <c r="F159" i="94"/>
  <c r="G67" i="139"/>
  <c r="H124" i="94" s="1"/>
  <c r="K187" i="94"/>
  <c r="L187" i="94"/>
  <c r="M187" i="94"/>
  <c r="G19" i="149"/>
  <c r="E26" i="150"/>
  <c r="D89" i="96" s="1"/>
  <c r="F26" i="150"/>
  <c r="E89" i="96" s="1"/>
  <c r="F20" i="150"/>
  <c r="G20" i="150"/>
  <c r="D21" i="150"/>
  <c r="E18" i="127"/>
  <c r="F18" i="127"/>
  <c r="D19" i="127"/>
  <c r="F22" i="127"/>
  <c r="E236" i="96" s="1"/>
  <c r="E22" i="127"/>
  <c r="G18" i="127"/>
  <c r="E19" i="137"/>
  <c r="F19" i="137"/>
  <c r="G19" i="137"/>
  <c r="E25" i="148"/>
  <c r="E26" i="148" s="1"/>
  <c r="G25" i="148"/>
  <c r="G26" i="148" s="1"/>
  <c r="G35" i="128"/>
  <c r="F35" i="128"/>
  <c r="E35" i="128"/>
  <c r="I13" i="128"/>
  <c r="H13" i="128"/>
  <c r="G13" i="128"/>
  <c r="F13" i="128"/>
  <c r="E13" i="128"/>
  <c r="D13" i="128"/>
  <c r="I25" i="128"/>
  <c r="H25" i="128"/>
  <c r="G25" i="128"/>
  <c r="F25" i="128"/>
  <c r="E25" i="128"/>
  <c r="D25" i="128"/>
  <c r="G34" i="138"/>
  <c r="F34" i="138"/>
  <c r="E34" i="138"/>
  <c r="I27" i="138"/>
  <c r="H27" i="138"/>
  <c r="G27" i="138"/>
  <c r="F27" i="138"/>
  <c r="E27" i="138"/>
  <c r="D27" i="138"/>
  <c r="I9" i="138"/>
  <c r="H9" i="138"/>
  <c r="G9" i="138"/>
  <c r="F9" i="138"/>
  <c r="E9" i="138"/>
  <c r="D9" i="138"/>
  <c r="I13" i="114"/>
  <c r="I14" i="114" s="1"/>
  <c r="J154" i="94" s="1"/>
  <c r="H13" i="114"/>
  <c r="H14" i="114" s="1"/>
  <c r="I154" i="94" s="1"/>
  <c r="G13" i="114"/>
  <c r="G14" i="114" s="1"/>
  <c r="F13" i="114"/>
  <c r="F14" i="114" s="1"/>
  <c r="E13" i="114"/>
  <c r="E14" i="114" s="1"/>
  <c r="D13" i="114"/>
  <c r="D14" i="114" s="1"/>
  <c r="D16" i="114" s="1"/>
  <c r="I13" i="141"/>
  <c r="H13" i="141"/>
  <c r="G13" i="141"/>
  <c r="F13" i="141"/>
  <c r="E13" i="141"/>
  <c r="D13" i="141"/>
  <c r="I20" i="141"/>
  <c r="H20" i="141"/>
  <c r="G20" i="141"/>
  <c r="F20" i="141"/>
  <c r="E20" i="141"/>
  <c r="D20" i="141"/>
  <c r="I18" i="146"/>
  <c r="I19" i="146" s="1"/>
  <c r="J166" i="94" s="1"/>
  <c r="H18" i="146"/>
  <c r="H19" i="146" s="1"/>
  <c r="I166" i="94" s="1"/>
  <c r="G18" i="146"/>
  <c r="G19" i="146" s="1"/>
  <c r="F18" i="146"/>
  <c r="F19" i="146" s="1"/>
  <c r="E18" i="146"/>
  <c r="E19" i="146" s="1"/>
  <c r="D18" i="146"/>
  <c r="D19" i="146" s="1"/>
  <c r="I5" i="145"/>
  <c r="I6" i="145" s="1"/>
  <c r="J193" i="94" s="1"/>
  <c r="H5" i="145"/>
  <c r="H6" i="145" s="1"/>
  <c r="I193" i="94" s="1"/>
  <c r="G5" i="145"/>
  <c r="G6" i="145" s="1"/>
  <c r="F5" i="145"/>
  <c r="F6" i="145" s="1"/>
  <c r="E5" i="145"/>
  <c r="E6" i="145" s="1"/>
  <c r="D5" i="145"/>
  <c r="D6" i="145" s="1"/>
  <c r="G22" i="119"/>
  <c r="F22" i="119"/>
  <c r="E22" i="119"/>
  <c r="I17" i="119"/>
  <c r="I18" i="119" s="1"/>
  <c r="J163" i="94" s="1"/>
  <c r="H17" i="119"/>
  <c r="H18" i="119" s="1"/>
  <c r="I163" i="94" s="1"/>
  <c r="G17" i="119"/>
  <c r="G18" i="119" s="1"/>
  <c r="H163" i="94" s="1"/>
  <c r="F17" i="119"/>
  <c r="F18" i="119" s="1"/>
  <c r="G163" i="94" s="1"/>
  <c r="E17" i="119"/>
  <c r="E18" i="119" s="1"/>
  <c r="F163" i="94" s="1"/>
  <c r="D17" i="119"/>
  <c r="D18" i="119" s="1"/>
  <c r="D20" i="119" s="1"/>
  <c r="G62" i="123"/>
  <c r="F62" i="123"/>
  <c r="E62" i="123"/>
  <c r="I52" i="123"/>
  <c r="H52" i="123"/>
  <c r="G52" i="123"/>
  <c r="F52" i="123"/>
  <c r="E52" i="123"/>
  <c r="D52" i="123"/>
  <c r="I35" i="123"/>
  <c r="H35" i="123"/>
  <c r="G35" i="123"/>
  <c r="F35" i="123"/>
  <c r="E35" i="123"/>
  <c r="D35" i="123"/>
  <c r="I18" i="123"/>
  <c r="H18" i="123"/>
  <c r="G18" i="123"/>
  <c r="F18" i="123"/>
  <c r="E18" i="123"/>
  <c r="D18" i="123"/>
  <c r="F172" i="94" l="1"/>
  <c r="E21" i="141"/>
  <c r="D38" i="129"/>
  <c r="D21" i="141"/>
  <c r="G20" i="149"/>
  <c r="K148" i="94"/>
  <c r="E99" i="94"/>
  <c r="K99" i="94" s="1"/>
  <c r="L65" i="116"/>
  <c r="K65" i="116"/>
  <c r="J65" i="116"/>
  <c r="G65" i="116"/>
  <c r="G66" i="116" s="1"/>
  <c r="L37" i="129"/>
  <c r="K37" i="129"/>
  <c r="E19" i="127"/>
  <c r="G26" i="128"/>
  <c r="H182" i="94" s="1"/>
  <c r="F19" i="127"/>
  <c r="F37" i="129"/>
  <c r="E172" i="94"/>
  <c r="K172" i="94" s="1"/>
  <c r="E37" i="129"/>
  <c r="E38" i="129" s="1"/>
  <c r="E20" i="149"/>
  <c r="L124" i="94"/>
  <c r="F20" i="137"/>
  <c r="G20" i="137"/>
  <c r="E20" i="137"/>
  <c r="F21" i="150"/>
  <c r="H26" i="128"/>
  <c r="I182" i="94" s="1"/>
  <c r="H28" i="138"/>
  <c r="I176" i="94" s="1"/>
  <c r="D28" i="138"/>
  <c r="J29" i="138" s="1"/>
  <c r="H21" i="141"/>
  <c r="I165" i="94" s="1"/>
  <c r="I21" i="141"/>
  <c r="J165" i="94" s="1"/>
  <c r="K110" i="120"/>
  <c r="E115" i="120"/>
  <c r="D78" i="96" s="1"/>
  <c r="K159" i="94"/>
  <c r="L153" i="94"/>
  <c r="K153" i="94"/>
  <c r="H99" i="94"/>
  <c r="M148" i="94"/>
  <c r="F20" i="149"/>
  <c r="E65" i="116"/>
  <c r="E66" i="116" s="1"/>
  <c r="F65" i="116"/>
  <c r="F66" i="116" s="1"/>
  <c r="G99" i="94"/>
  <c r="E69" i="116"/>
  <c r="E77" i="94"/>
  <c r="K77" i="94" s="1"/>
  <c r="L110" i="120"/>
  <c r="E110" i="120"/>
  <c r="J110" i="120"/>
  <c r="G110" i="120"/>
  <c r="G111" i="120" s="1"/>
  <c r="F115" i="120"/>
  <c r="E78" i="96" s="1"/>
  <c r="F110" i="120"/>
  <c r="E72" i="139"/>
  <c r="D147" i="96" s="1"/>
  <c r="E68" i="139"/>
  <c r="F72" i="139"/>
  <c r="E147" i="96" s="1"/>
  <c r="D69" i="139"/>
  <c r="J68" i="139"/>
  <c r="L68" i="139"/>
  <c r="K68" i="139"/>
  <c r="G68" i="139"/>
  <c r="F68" i="139"/>
  <c r="F42" i="129"/>
  <c r="G37" i="129"/>
  <c r="G38" i="129" s="1"/>
  <c r="G22" i="127"/>
  <c r="F236" i="96" s="1"/>
  <c r="D236" i="96"/>
  <c r="G19" i="127"/>
  <c r="M178" i="94"/>
  <c r="G28" i="137"/>
  <c r="F143" i="96" s="1"/>
  <c r="K178" i="94"/>
  <c r="L159" i="94"/>
  <c r="I26" i="128"/>
  <c r="J182" i="94" s="1"/>
  <c r="E26" i="128"/>
  <c r="F182" i="94" s="1"/>
  <c r="F26" i="128"/>
  <c r="G182" i="94" s="1"/>
  <c r="G28" i="138"/>
  <c r="H176" i="94" s="1"/>
  <c r="I28" i="138"/>
  <c r="J176" i="94" s="1"/>
  <c r="E28" i="138"/>
  <c r="F176" i="94" s="1"/>
  <c r="F28" i="138"/>
  <c r="G176" i="94" s="1"/>
  <c r="F154" i="94"/>
  <c r="D203" i="96"/>
  <c r="E203" i="96"/>
  <c r="G154" i="94"/>
  <c r="J15" i="114"/>
  <c r="L15" i="114"/>
  <c r="K15" i="114"/>
  <c r="E154" i="94"/>
  <c r="F203" i="96"/>
  <c r="H154" i="94"/>
  <c r="F21" i="141"/>
  <c r="F22" i="141" s="1"/>
  <c r="G21" i="141"/>
  <c r="H165" i="94" s="1"/>
  <c r="L22" i="141"/>
  <c r="J22" i="141"/>
  <c r="K22" i="141"/>
  <c r="E165" i="94"/>
  <c r="E22" i="141"/>
  <c r="D218" i="96"/>
  <c r="F165" i="94"/>
  <c r="D23" i="141"/>
  <c r="F220" i="96"/>
  <c r="H166" i="94"/>
  <c r="D220" i="96"/>
  <c r="F166" i="94"/>
  <c r="G166" i="94"/>
  <c r="E220" i="96"/>
  <c r="J20" i="146"/>
  <c r="L20" i="146"/>
  <c r="K20" i="146"/>
  <c r="E166" i="94"/>
  <c r="D21" i="146"/>
  <c r="J7" i="145"/>
  <c r="L7" i="145"/>
  <c r="K7" i="145"/>
  <c r="E19" i="119"/>
  <c r="J19" i="119"/>
  <c r="K19" i="119"/>
  <c r="L19" i="119"/>
  <c r="E163" i="94"/>
  <c r="M163" i="94" s="1"/>
  <c r="I53" i="123"/>
  <c r="J138" i="94" s="1"/>
  <c r="H53" i="123"/>
  <c r="I138" i="94" s="1"/>
  <c r="E53" i="123"/>
  <c r="F138" i="94" s="1"/>
  <c r="F53" i="123"/>
  <c r="G138" i="94" s="1"/>
  <c r="D53" i="123"/>
  <c r="J54" i="123" s="1"/>
  <c r="G53" i="123"/>
  <c r="H138" i="94" s="1"/>
  <c r="M124" i="94"/>
  <c r="K124" i="94"/>
  <c r="E193" i="94"/>
  <c r="D8" i="145"/>
  <c r="F193" i="94"/>
  <c r="D269" i="96"/>
  <c r="E7" i="145"/>
  <c r="E269" i="96"/>
  <c r="G193" i="94"/>
  <c r="F269" i="96"/>
  <c r="H193" i="94"/>
  <c r="G26" i="150"/>
  <c r="F89" i="96" s="1"/>
  <c r="G21" i="150"/>
  <c r="E21" i="150"/>
  <c r="D26" i="128"/>
  <c r="G15" i="114"/>
  <c r="G16" i="114" s="1"/>
  <c r="E15" i="114"/>
  <c r="E16" i="114" s="1"/>
  <c r="F15" i="114"/>
  <c r="F16" i="114" s="1"/>
  <c r="E20" i="146"/>
  <c r="F20" i="146"/>
  <c r="G20" i="146"/>
  <c r="F7" i="145"/>
  <c r="G7" i="145"/>
  <c r="E23" i="119"/>
  <c r="F23" i="119"/>
  <c r="E166" i="96" s="1"/>
  <c r="F19" i="119"/>
  <c r="G19" i="119"/>
  <c r="G20" i="119" s="1"/>
  <c r="I43" i="140"/>
  <c r="H43" i="140"/>
  <c r="G43" i="140"/>
  <c r="F43" i="140"/>
  <c r="E43" i="140"/>
  <c r="D43" i="140"/>
  <c r="I25" i="140"/>
  <c r="H25" i="140"/>
  <c r="G25" i="140"/>
  <c r="F25" i="140"/>
  <c r="E25" i="140"/>
  <c r="D25" i="140"/>
  <c r="I7" i="140"/>
  <c r="H7" i="140"/>
  <c r="G7" i="140"/>
  <c r="F7" i="140"/>
  <c r="E7" i="140"/>
  <c r="D7" i="140"/>
  <c r="I21" i="135"/>
  <c r="I22" i="135" s="1"/>
  <c r="J151" i="94" s="1"/>
  <c r="H21" i="135"/>
  <c r="H22" i="135" s="1"/>
  <c r="I151" i="94" s="1"/>
  <c r="G21" i="135"/>
  <c r="G22" i="135" s="1"/>
  <c r="H151" i="94" s="1"/>
  <c r="F21" i="135"/>
  <c r="F22" i="135" s="1"/>
  <c r="G151" i="94" s="1"/>
  <c r="E21" i="135"/>
  <c r="E22" i="135" s="1"/>
  <c r="D21" i="135"/>
  <c r="D22" i="135" s="1"/>
  <c r="D24" i="135" s="1"/>
  <c r="G41" i="117"/>
  <c r="F41" i="117"/>
  <c r="E41" i="117"/>
  <c r="I33" i="117"/>
  <c r="H33" i="117"/>
  <c r="G33" i="117"/>
  <c r="F33" i="117"/>
  <c r="E33" i="117"/>
  <c r="D33" i="117"/>
  <c r="I17" i="117"/>
  <c r="H17" i="117"/>
  <c r="G17" i="117"/>
  <c r="F17" i="117"/>
  <c r="E17" i="117"/>
  <c r="D17" i="117"/>
  <c r="G79" i="133"/>
  <c r="F79" i="133"/>
  <c r="E79" i="133"/>
  <c r="I74" i="133"/>
  <c r="H74" i="133"/>
  <c r="G74" i="133"/>
  <c r="F74" i="133"/>
  <c r="E74" i="133"/>
  <c r="D74" i="133"/>
  <c r="I62" i="133"/>
  <c r="H62" i="133"/>
  <c r="G62" i="133"/>
  <c r="F62" i="133"/>
  <c r="E62" i="133"/>
  <c r="D62" i="133"/>
  <c r="I52" i="133"/>
  <c r="H52" i="133"/>
  <c r="G52" i="133"/>
  <c r="F52" i="133"/>
  <c r="E52" i="133"/>
  <c r="D52" i="133"/>
  <c r="I40" i="133"/>
  <c r="H40" i="133"/>
  <c r="G40" i="133"/>
  <c r="F40" i="133"/>
  <c r="E40" i="133"/>
  <c r="D40" i="133"/>
  <c r="I22" i="133"/>
  <c r="H22" i="133"/>
  <c r="G22" i="133"/>
  <c r="F22" i="133"/>
  <c r="E22" i="133"/>
  <c r="D22" i="133"/>
  <c r="I22" i="144"/>
  <c r="I23" i="144" s="1"/>
  <c r="J150" i="94" s="1"/>
  <c r="H22" i="144"/>
  <c r="H23" i="144" s="1"/>
  <c r="I150" i="94" s="1"/>
  <c r="G22" i="144"/>
  <c r="G23" i="144" s="1"/>
  <c r="F22" i="144"/>
  <c r="F23" i="144" s="1"/>
  <c r="E22" i="144"/>
  <c r="E23" i="144" s="1"/>
  <c r="D22" i="144"/>
  <c r="D23" i="144" s="1"/>
  <c r="F38" i="129" l="1"/>
  <c r="M99" i="94"/>
  <c r="E218" i="96"/>
  <c r="G69" i="139"/>
  <c r="F218" i="96"/>
  <c r="E69" i="139"/>
  <c r="L99" i="94"/>
  <c r="L172" i="94"/>
  <c r="M172" i="94"/>
  <c r="E35" i="138"/>
  <c r="D175" i="96" s="1"/>
  <c r="F35" i="138"/>
  <c r="E175" i="96" s="1"/>
  <c r="G165" i="94"/>
  <c r="L165" i="94" s="1"/>
  <c r="F23" i="141"/>
  <c r="F21" i="146"/>
  <c r="K54" i="123"/>
  <c r="G22" i="141"/>
  <c r="G23" i="141" s="1"/>
  <c r="G54" i="123"/>
  <c r="E36" i="128"/>
  <c r="D127" i="96" s="1"/>
  <c r="F36" i="128"/>
  <c r="E127" i="96" s="1"/>
  <c r="F27" i="128"/>
  <c r="D30" i="138"/>
  <c r="E176" i="94"/>
  <c r="K176" i="94" s="1"/>
  <c r="K29" i="138"/>
  <c r="G29" i="138"/>
  <c r="L29" i="138"/>
  <c r="E29" i="138"/>
  <c r="E23" i="141"/>
  <c r="E21" i="146"/>
  <c r="G21" i="146"/>
  <c r="E8" i="145"/>
  <c r="E54" i="123"/>
  <c r="I44" i="140"/>
  <c r="J108" i="94" s="1"/>
  <c r="E44" i="140"/>
  <c r="F108" i="94" s="1"/>
  <c r="F44" i="140"/>
  <c r="E124" i="96" s="1"/>
  <c r="I34" i="117"/>
  <c r="J134" i="94" s="1"/>
  <c r="H34" i="117"/>
  <c r="I134" i="94" s="1"/>
  <c r="I75" i="133"/>
  <c r="J127" i="94" s="1"/>
  <c r="E75" i="133"/>
  <c r="F127" i="94" s="1"/>
  <c r="M193" i="94"/>
  <c r="L77" i="94"/>
  <c r="K166" i="94"/>
  <c r="M77" i="94"/>
  <c r="K165" i="94"/>
  <c r="M165" i="94"/>
  <c r="L166" i="94"/>
  <c r="D107" i="96"/>
  <c r="G69" i="116"/>
  <c r="F107" i="96" s="1"/>
  <c r="E111" i="120"/>
  <c r="F111" i="120"/>
  <c r="G115" i="120"/>
  <c r="F78" i="96" s="1"/>
  <c r="F69" i="139"/>
  <c r="G72" i="139"/>
  <c r="F147" i="96" s="1"/>
  <c r="E184" i="96"/>
  <c r="G42" i="129"/>
  <c r="F184" i="96" s="1"/>
  <c r="E27" i="128"/>
  <c r="D28" i="128"/>
  <c r="K27" i="128"/>
  <c r="J27" i="128"/>
  <c r="L27" i="128"/>
  <c r="E182" i="94"/>
  <c r="M182" i="94" s="1"/>
  <c r="G27" i="128"/>
  <c r="F29" i="138"/>
  <c r="L154" i="94"/>
  <c r="M154" i="94"/>
  <c r="K154" i="94"/>
  <c r="M166" i="94"/>
  <c r="G8" i="145"/>
  <c r="L163" i="94"/>
  <c r="K163" i="94"/>
  <c r="G23" i="119"/>
  <c r="F166" i="96" s="1"/>
  <c r="D166" i="96"/>
  <c r="L54" i="123"/>
  <c r="E63" i="123"/>
  <c r="D102" i="96" s="1"/>
  <c r="D55" i="123"/>
  <c r="E138" i="94"/>
  <c r="K138" i="94" s="1"/>
  <c r="F63" i="123"/>
  <c r="E102" i="96" s="1"/>
  <c r="F54" i="123"/>
  <c r="D44" i="140"/>
  <c r="E108" i="94" s="1"/>
  <c r="H44" i="140"/>
  <c r="I108" i="94" s="1"/>
  <c r="G44" i="140"/>
  <c r="J23" i="135"/>
  <c r="L23" i="135"/>
  <c r="K23" i="135"/>
  <c r="E151" i="94"/>
  <c r="M151" i="94" s="1"/>
  <c r="E23" i="135"/>
  <c r="E24" i="135" s="1"/>
  <c r="F151" i="94"/>
  <c r="F34" i="117"/>
  <c r="D34" i="117"/>
  <c r="L35" i="117" s="1"/>
  <c r="E34" i="117"/>
  <c r="E42" i="117" s="1"/>
  <c r="G34" i="117"/>
  <c r="H134" i="94" s="1"/>
  <c r="F75" i="133"/>
  <c r="G127" i="94" s="1"/>
  <c r="G75" i="133"/>
  <c r="H127" i="94" s="1"/>
  <c r="H75" i="133"/>
  <c r="I127" i="94" s="1"/>
  <c r="K24" i="144"/>
  <c r="J24" i="144"/>
  <c r="L24" i="144"/>
  <c r="K193" i="94"/>
  <c r="D75" i="133"/>
  <c r="D77" i="133" s="1"/>
  <c r="L193" i="94"/>
  <c r="F8" i="145"/>
  <c r="E24" i="144"/>
  <c r="E150" i="94"/>
  <c r="G150" i="94"/>
  <c r="E198" i="96"/>
  <c r="D198" i="96"/>
  <c r="F150" i="94"/>
  <c r="F198" i="96"/>
  <c r="H150" i="94"/>
  <c r="E20" i="119"/>
  <c r="F20" i="119"/>
  <c r="F23" i="135"/>
  <c r="F24" i="135" s="1"/>
  <c r="E29" i="135"/>
  <c r="D105" i="96" s="1"/>
  <c r="F29" i="135"/>
  <c r="E105" i="96" s="1"/>
  <c r="G23" i="135"/>
  <c r="G24" i="135" s="1"/>
  <c r="D25" i="144"/>
  <c r="F24" i="144"/>
  <c r="G24" i="144"/>
  <c r="G62" i="143"/>
  <c r="F62" i="143"/>
  <c r="E62" i="143"/>
  <c r="I57" i="143"/>
  <c r="H57" i="143"/>
  <c r="G57" i="143"/>
  <c r="F57" i="143"/>
  <c r="E57" i="143"/>
  <c r="D57" i="143"/>
  <c r="I36" i="143"/>
  <c r="H36" i="143"/>
  <c r="G36" i="143"/>
  <c r="F36" i="143"/>
  <c r="E36" i="143"/>
  <c r="D36" i="143"/>
  <c r="I15" i="143"/>
  <c r="H15" i="143"/>
  <c r="G15" i="143"/>
  <c r="F15" i="143"/>
  <c r="E15" i="143"/>
  <c r="D15" i="143"/>
  <c r="F28" i="128" l="1"/>
  <c r="K45" i="140"/>
  <c r="F134" i="94"/>
  <c r="D124" i="96"/>
  <c r="G45" i="140"/>
  <c r="J45" i="140"/>
  <c r="L45" i="140"/>
  <c r="F35" i="117"/>
  <c r="G35" i="138"/>
  <c r="F175" i="96" s="1"/>
  <c r="E30" i="138"/>
  <c r="G108" i="94"/>
  <c r="L108" i="94" s="1"/>
  <c r="E80" i="133"/>
  <c r="D146" i="96" s="1"/>
  <c r="G28" i="128"/>
  <c r="E28" i="128"/>
  <c r="G36" i="128"/>
  <c r="F127" i="96" s="1"/>
  <c r="M176" i="94"/>
  <c r="F30" i="138"/>
  <c r="G30" i="138"/>
  <c r="L176" i="94"/>
  <c r="E55" i="123"/>
  <c r="F45" i="140"/>
  <c r="F124" i="96"/>
  <c r="H108" i="94"/>
  <c r="M108" i="94" s="1"/>
  <c r="E45" i="140"/>
  <c r="D46" i="140"/>
  <c r="G46" i="140" s="1"/>
  <c r="D133" i="96"/>
  <c r="E35" i="117"/>
  <c r="K35" i="117"/>
  <c r="J35" i="117"/>
  <c r="D36" i="117"/>
  <c r="F42" i="117"/>
  <c r="E133" i="96" s="1"/>
  <c r="E134" i="94"/>
  <c r="G134" i="94"/>
  <c r="G35" i="117"/>
  <c r="E58" i="143"/>
  <c r="F122" i="94" s="1"/>
  <c r="F58" i="143"/>
  <c r="G122" i="94" s="1"/>
  <c r="K151" i="94"/>
  <c r="L151" i="94"/>
  <c r="L182" i="94"/>
  <c r="K182" i="94"/>
  <c r="L138" i="94"/>
  <c r="G63" i="123"/>
  <c r="F102" i="96" s="1"/>
  <c r="G55" i="123"/>
  <c r="M138" i="94"/>
  <c r="F55" i="123"/>
  <c r="K108" i="94"/>
  <c r="F76" i="133"/>
  <c r="E76" i="133"/>
  <c r="L76" i="133"/>
  <c r="J76" i="133"/>
  <c r="K76" i="133"/>
  <c r="F80" i="133"/>
  <c r="E146" i="96" s="1"/>
  <c r="D58" i="143"/>
  <c r="J59" i="143" s="1"/>
  <c r="G58" i="143"/>
  <c r="H122" i="94" s="1"/>
  <c r="H58" i="143"/>
  <c r="I122" i="94" s="1"/>
  <c r="I58" i="143"/>
  <c r="J122" i="94" s="1"/>
  <c r="G76" i="133"/>
  <c r="E127" i="94"/>
  <c r="L150" i="94"/>
  <c r="M150" i="94"/>
  <c r="E25" i="144"/>
  <c r="K150" i="94"/>
  <c r="G29" i="135"/>
  <c r="F105" i="96" s="1"/>
  <c r="G25" i="144"/>
  <c r="F25" i="144"/>
  <c r="G25" i="131"/>
  <c r="F25" i="131"/>
  <c r="E25" i="131"/>
  <c r="I17" i="131"/>
  <c r="H17" i="131"/>
  <c r="G17" i="131"/>
  <c r="F17" i="131"/>
  <c r="E17" i="131"/>
  <c r="D17" i="131"/>
  <c r="I10" i="131"/>
  <c r="H10" i="131"/>
  <c r="G10" i="131"/>
  <c r="F10" i="131"/>
  <c r="E10" i="131"/>
  <c r="D10" i="131"/>
  <c r="G53" i="126"/>
  <c r="F53" i="126"/>
  <c r="E53" i="126"/>
  <c r="I47" i="126"/>
  <c r="H47" i="126"/>
  <c r="G47" i="126"/>
  <c r="F47" i="126"/>
  <c r="E47" i="126"/>
  <c r="D47" i="126"/>
  <c r="I24" i="126"/>
  <c r="H24" i="126"/>
  <c r="G24" i="126"/>
  <c r="F24" i="126"/>
  <c r="E24" i="126"/>
  <c r="D24" i="126"/>
  <c r="G102" i="118"/>
  <c r="F102" i="118"/>
  <c r="E102" i="118"/>
  <c r="E93" i="118"/>
  <c r="F93" i="118"/>
  <c r="G93" i="118"/>
  <c r="H93" i="118"/>
  <c r="I93" i="118"/>
  <c r="D93" i="118"/>
  <c r="E73" i="118"/>
  <c r="F73" i="118"/>
  <c r="G73" i="118"/>
  <c r="H73" i="118"/>
  <c r="I73" i="118"/>
  <c r="D73" i="118"/>
  <c r="E56" i="118"/>
  <c r="F56" i="118"/>
  <c r="G56" i="118"/>
  <c r="H56" i="118"/>
  <c r="I56" i="118"/>
  <c r="D56" i="118"/>
  <c r="E39" i="118"/>
  <c r="F39" i="118"/>
  <c r="G39" i="118"/>
  <c r="H39" i="118"/>
  <c r="I39" i="118"/>
  <c r="D39" i="118"/>
  <c r="E20" i="118"/>
  <c r="F20" i="118"/>
  <c r="G20" i="118"/>
  <c r="H20" i="118"/>
  <c r="I20" i="118"/>
  <c r="D20" i="118"/>
  <c r="G47" i="130"/>
  <c r="F47" i="130"/>
  <c r="E47" i="130"/>
  <c r="I41" i="130"/>
  <c r="H41" i="130"/>
  <c r="G41" i="130"/>
  <c r="F41" i="130"/>
  <c r="E41" i="130"/>
  <c r="D41" i="130"/>
  <c r="I27" i="130"/>
  <c r="H27" i="130"/>
  <c r="G27" i="130"/>
  <c r="F27" i="130"/>
  <c r="E27" i="130"/>
  <c r="D27" i="130"/>
  <c r="I13" i="130"/>
  <c r="H13" i="130"/>
  <c r="G13" i="130"/>
  <c r="F13" i="130"/>
  <c r="E13" i="130"/>
  <c r="D13" i="130"/>
  <c r="G95" i="125"/>
  <c r="F95" i="125"/>
  <c r="E95" i="125"/>
  <c r="E85" i="125"/>
  <c r="F85" i="125"/>
  <c r="G85" i="125"/>
  <c r="H85" i="125"/>
  <c r="I85" i="125"/>
  <c r="D85" i="125"/>
  <c r="E68" i="125"/>
  <c r="F68" i="125"/>
  <c r="G68" i="125"/>
  <c r="H68" i="125"/>
  <c r="I68" i="125"/>
  <c r="D68" i="125"/>
  <c r="E50" i="125"/>
  <c r="F50" i="125"/>
  <c r="G50" i="125"/>
  <c r="H50" i="125"/>
  <c r="I50" i="125"/>
  <c r="D50" i="125"/>
  <c r="E34" i="125"/>
  <c r="F34" i="125"/>
  <c r="G34" i="125"/>
  <c r="H34" i="125"/>
  <c r="I34" i="125"/>
  <c r="D34" i="125"/>
  <c r="E19" i="125"/>
  <c r="F19" i="125"/>
  <c r="G19" i="125"/>
  <c r="H19" i="125"/>
  <c r="I19" i="125"/>
  <c r="D19" i="125"/>
  <c r="G161" i="121"/>
  <c r="F161" i="121"/>
  <c r="E161" i="121"/>
  <c r="E156" i="121"/>
  <c r="F156" i="121"/>
  <c r="G156" i="121"/>
  <c r="H156" i="121"/>
  <c r="I156" i="121"/>
  <c r="D156" i="121"/>
  <c r="E137" i="121"/>
  <c r="F137" i="121"/>
  <c r="G137" i="121"/>
  <c r="H137" i="121"/>
  <c r="I137" i="121"/>
  <c r="D137" i="121"/>
  <c r="E119" i="121"/>
  <c r="F119" i="121"/>
  <c r="G119" i="121"/>
  <c r="H119" i="121"/>
  <c r="I119" i="121"/>
  <c r="D119" i="121"/>
  <c r="E103" i="121"/>
  <c r="F103" i="121"/>
  <c r="G103" i="121"/>
  <c r="H103" i="121"/>
  <c r="I103" i="121"/>
  <c r="D103" i="121"/>
  <c r="E84" i="121"/>
  <c r="F84" i="121"/>
  <c r="G84" i="121"/>
  <c r="H84" i="121"/>
  <c r="I84" i="121"/>
  <c r="D84" i="121"/>
  <c r="G85" i="115"/>
  <c r="F85" i="115"/>
  <c r="E85" i="115"/>
  <c r="E80" i="115"/>
  <c r="F80" i="115"/>
  <c r="G80" i="115"/>
  <c r="H80" i="115"/>
  <c r="I80" i="115"/>
  <c r="D80" i="115"/>
  <c r="E61" i="115"/>
  <c r="F61" i="115"/>
  <c r="G61" i="115"/>
  <c r="H61" i="115"/>
  <c r="I61" i="115"/>
  <c r="D61" i="115"/>
  <c r="E16" i="147"/>
  <c r="E17" i="147" s="1"/>
  <c r="F16" i="147"/>
  <c r="F17" i="147" s="1"/>
  <c r="G16" i="147"/>
  <c r="G17" i="147" s="1"/>
  <c r="H16" i="147"/>
  <c r="H17" i="147" s="1"/>
  <c r="I135" i="94" s="1"/>
  <c r="I16" i="147"/>
  <c r="I17" i="147" s="1"/>
  <c r="J135" i="94" s="1"/>
  <c r="D16" i="147"/>
  <c r="D17" i="147" s="1"/>
  <c r="I81" i="115" l="1"/>
  <c r="F81" i="115"/>
  <c r="E81" i="115"/>
  <c r="D81" i="115"/>
  <c r="D83" i="115" s="1"/>
  <c r="H81" i="115"/>
  <c r="I84" i="94" s="1"/>
  <c r="G81" i="115"/>
  <c r="E63" i="143"/>
  <c r="K59" i="143"/>
  <c r="F157" i="121"/>
  <c r="G83" i="94" s="1"/>
  <c r="D48" i="126"/>
  <c r="D50" i="126" s="1"/>
  <c r="F48" i="126"/>
  <c r="G168" i="94" s="1"/>
  <c r="G18" i="131"/>
  <c r="H188" i="94" s="1"/>
  <c r="F94" i="118"/>
  <c r="G104" i="94" s="1"/>
  <c r="D157" i="121"/>
  <c r="D159" i="121" s="1"/>
  <c r="J84" i="94"/>
  <c r="I86" i="125"/>
  <c r="J105" i="94" s="1"/>
  <c r="H157" i="121"/>
  <c r="I83" i="94" s="1"/>
  <c r="G157" i="121"/>
  <c r="H83" i="94" s="1"/>
  <c r="H86" i="125"/>
  <c r="I105" i="94" s="1"/>
  <c r="E42" i="130"/>
  <c r="F160" i="94" s="1"/>
  <c r="I157" i="121"/>
  <c r="J83" i="94" s="1"/>
  <c r="E157" i="121"/>
  <c r="F83" i="94" s="1"/>
  <c r="G84" i="94"/>
  <c r="F18" i="131"/>
  <c r="F26" i="131" s="1"/>
  <c r="E194" i="96" s="1"/>
  <c r="E46" i="140"/>
  <c r="L134" i="94"/>
  <c r="E36" i="117"/>
  <c r="D60" i="143"/>
  <c r="E59" i="143"/>
  <c r="F63" i="143"/>
  <c r="E128" i="96" s="1"/>
  <c r="L59" i="143"/>
  <c r="E18" i="131"/>
  <c r="F188" i="94" s="1"/>
  <c r="F59" i="143"/>
  <c r="G80" i="133"/>
  <c r="F146" i="96" s="1"/>
  <c r="F46" i="140"/>
  <c r="K134" i="94"/>
  <c r="M134" i="94"/>
  <c r="F36" i="117"/>
  <c r="G36" i="117"/>
  <c r="G42" i="117"/>
  <c r="F133" i="96" s="1"/>
  <c r="E77" i="133"/>
  <c r="E122" i="94"/>
  <c r="K122" i="94" s="1"/>
  <c r="G59" i="143"/>
  <c r="F42" i="130"/>
  <c r="G160" i="94" s="1"/>
  <c r="F84" i="94"/>
  <c r="E18" i="147"/>
  <c r="D128" i="96"/>
  <c r="I18" i="131"/>
  <c r="J188" i="94" s="1"/>
  <c r="H18" i="131"/>
  <c r="I188" i="94" s="1"/>
  <c r="D18" i="131"/>
  <c r="D20" i="131" s="1"/>
  <c r="E48" i="126"/>
  <c r="F168" i="94" s="1"/>
  <c r="E94" i="118"/>
  <c r="D94" i="118"/>
  <c r="G94" i="118"/>
  <c r="H104" i="94" s="1"/>
  <c r="H94" i="118"/>
  <c r="I104" i="94" s="1"/>
  <c r="I94" i="118"/>
  <c r="J104" i="94" s="1"/>
  <c r="I42" i="130"/>
  <c r="J160" i="94" s="1"/>
  <c r="G42" i="130"/>
  <c r="H160" i="94" s="1"/>
  <c r="H42" i="130"/>
  <c r="I160" i="94" s="1"/>
  <c r="D42" i="130"/>
  <c r="E160" i="94" s="1"/>
  <c r="E48" i="130"/>
  <c r="D155" i="96" s="1"/>
  <c r="D86" i="125"/>
  <c r="E86" i="125"/>
  <c r="F105" i="94" s="1"/>
  <c r="F86" i="125"/>
  <c r="G105" i="94" s="1"/>
  <c r="G86" i="125"/>
  <c r="H105" i="94" s="1"/>
  <c r="H84" i="94"/>
  <c r="L18" i="147"/>
  <c r="K18" i="147"/>
  <c r="J18" i="147"/>
  <c r="E164" i="96"/>
  <c r="G135" i="94"/>
  <c r="D19" i="147"/>
  <c r="E135" i="94"/>
  <c r="G18" i="147"/>
  <c r="F164" i="96"/>
  <c r="H135" i="94"/>
  <c r="F135" i="94"/>
  <c r="D164" i="96"/>
  <c r="M127" i="94"/>
  <c r="K127" i="94"/>
  <c r="G77" i="133"/>
  <c r="F77" i="133"/>
  <c r="L127" i="94"/>
  <c r="H48" i="126"/>
  <c r="I168" i="94" s="1"/>
  <c r="I48" i="126"/>
  <c r="J168" i="94" s="1"/>
  <c r="G48" i="126"/>
  <c r="H168" i="94" s="1"/>
  <c r="F103" i="118"/>
  <c r="E68" i="96" s="1"/>
  <c r="F18" i="147"/>
  <c r="L82" i="115" l="1"/>
  <c r="F54" i="126"/>
  <c r="E151" i="96" s="1"/>
  <c r="F95" i="118"/>
  <c r="F49" i="126"/>
  <c r="E60" i="143"/>
  <c r="G60" i="143"/>
  <c r="K49" i="126"/>
  <c r="E168" i="94"/>
  <c r="M168" i="94" s="1"/>
  <c r="L49" i="126"/>
  <c r="J49" i="126"/>
  <c r="G63" i="143"/>
  <c r="F128" i="96" s="1"/>
  <c r="J19" i="131"/>
  <c r="E19" i="147"/>
  <c r="F60" i="143"/>
  <c r="L168" i="94"/>
  <c r="K160" i="94"/>
  <c r="F19" i="131"/>
  <c r="F20" i="131" s="1"/>
  <c r="G19" i="147"/>
  <c r="G188" i="94"/>
  <c r="E26" i="131"/>
  <c r="D194" i="96" s="1"/>
  <c r="J82" i="115"/>
  <c r="J87" i="125"/>
  <c r="D88" i="125"/>
  <c r="K43" i="130"/>
  <c r="E188" i="94"/>
  <c r="F19" i="147"/>
  <c r="F96" i="125"/>
  <c r="E86" i="96" s="1"/>
  <c r="M122" i="94"/>
  <c r="L122" i="94"/>
  <c r="G49" i="126"/>
  <c r="G50" i="126" s="1"/>
  <c r="F48" i="130"/>
  <c r="E155" i="96" s="1"/>
  <c r="E43" i="130"/>
  <c r="E86" i="115"/>
  <c r="D96" i="96" s="1"/>
  <c r="E82" i="115"/>
  <c r="E83" i="115" s="1"/>
  <c r="E84" i="94"/>
  <c r="K84" i="94" s="1"/>
  <c r="K82" i="115"/>
  <c r="F86" i="115"/>
  <c r="E96" i="96" s="1"/>
  <c r="F50" i="126"/>
  <c r="E49" i="126"/>
  <c r="E50" i="126" s="1"/>
  <c r="E54" i="126"/>
  <c r="G43" i="130"/>
  <c r="L43" i="130"/>
  <c r="J43" i="130"/>
  <c r="K168" i="94"/>
  <c r="M135" i="94"/>
  <c r="K135" i="94"/>
  <c r="L19" i="131"/>
  <c r="K19" i="131"/>
  <c r="G19" i="131"/>
  <c r="G20" i="131" s="1"/>
  <c r="E19" i="131"/>
  <c r="E20" i="131" s="1"/>
  <c r="E95" i="118"/>
  <c r="E103" i="118"/>
  <c r="F104" i="94"/>
  <c r="D96" i="118"/>
  <c r="J95" i="118"/>
  <c r="K95" i="118"/>
  <c r="L95" i="118"/>
  <c r="E104" i="94"/>
  <c r="L104" i="94" s="1"/>
  <c r="G95" i="118"/>
  <c r="F43" i="130"/>
  <c r="D44" i="130"/>
  <c r="M160" i="94"/>
  <c r="L160" i="94"/>
  <c r="E96" i="125"/>
  <c r="K87" i="125"/>
  <c r="E105" i="94"/>
  <c r="K105" i="94" s="1"/>
  <c r="G87" i="125"/>
  <c r="L87" i="125"/>
  <c r="E87" i="125"/>
  <c r="F87" i="125"/>
  <c r="F162" i="121"/>
  <c r="E94" i="96" s="1"/>
  <c r="E162" i="121"/>
  <c r="K158" i="121"/>
  <c r="L158" i="121"/>
  <c r="J158" i="121"/>
  <c r="E83" i="94"/>
  <c r="K83" i="94" s="1"/>
  <c r="G158" i="121"/>
  <c r="E158" i="121"/>
  <c r="F158" i="121"/>
  <c r="F82" i="115"/>
  <c r="G82" i="115"/>
  <c r="L135" i="94"/>
  <c r="G26" i="131" l="1"/>
  <c r="F194" i="96" s="1"/>
  <c r="L188" i="94"/>
  <c r="G48" i="130"/>
  <c r="F155" i="96" s="1"/>
  <c r="M188" i="94"/>
  <c r="G83" i="115"/>
  <c r="K188" i="94"/>
  <c r="G44" i="130"/>
  <c r="M84" i="94"/>
  <c r="F44" i="130"/>
  <c r="E44" i="130"/>
  <c r="G86" i="115"/>
  <c r="F96" i="96" s="1"/>
  <c r="L84" i="94"/>
  <c r="F83" i="115"/>
  <c r="D151" i="96"/>
  <c r="G54" i="126"/>
  <c r="F151" i="96" s="1"/>
  <c r="E96" i="118"/>
  <c r="M105" i="94"/>
  <c r="L105" i="94"/>
  <c r="D68" i="96"/>
  <c r="G103" i="118"/>
  <c r="F68" i="96" s="1"/>
  <c r="M104" i="94"/>
  <c r="K104" i="94"/>
  <c r="G96" i="118"/>
  <c r="F96" i="118"/>
  <c r="F88" i="125"/>
  <c r="E88" i="125"/>
  <c r="G88" i="125"/>
  <c r="D86" i="96"/>
  <c r="G96" i="125"/>
  <c r="F86" i="96" s="1"/>
  <c r="F159" i="121"/>
  <c r="E159" i="121"/>
  <c r="G159" i="121"/>
  <c r="D94" i="96"/>
  <c r="G162" i="121"/>
  <c r="F94" i="96" s="1"/>
  <c r="L83" i="94"/>
  <c r="M83" i="94"/>
  <c r="G19" i="122"/>
  <c r="F19" i="122"/>
  <c r="E19" i="122"/>
  <c r="I14" i="122"/>
  <c r="I15" i="122" s="1"/>
  <c r="J180" i="94" s="1"/>
  <c r="H14" i="122"/>
  <c r="H15" i="122" s="1"/>
  <c r="I180" i="94" s="1"/>
  <c r="G14" i="122"/>
  <c r="G15" i="122" s="1"/>
  <c r="H180" i="94" s="1"/>
  <c r="F14" i="122"/>
  <c r="F15" i="122" s="1"/>
  <c r="G180" i="94" s="1"/>
  <c r="E14" i="122"/>
  <c r="E15" i="122" s="1"/>
  <c r="F180" i="94" s="1"/>
  <c r="D14" i="122"/>
  <c r="D15" i="122" s="1"/>
  <c r="I21" i="132"/>
  <c r="H21" i="132"/>
  <c r="G21" i="132"/>
  <c r="F21" i="132"/>
  <c r="E21" i="132"/>
  <c r="D21" i="132"/>
  <c r="I18" i="132"/>
  <c r="H18" i="132"/>
  <c r="G18" i="132"/>
  <c r="F18" i="132"/>
  <c r="E18" i="132"/>
  <c r="D18" i="132"/>
  <c r="I45" i="136"/>
  <c r="H45" i="136"/>
  <c r="G45" i="136"/>
  <c r="F45" i="136"/>
  <c r="E45" i="136"/>
  <c r="D45" i="136"/>
  <c r="I24" i="136"/>
  <c r="H24" i="136"/>
  <c r="G24" i="136"/>
  <c r="F24" i="136"/>
  <c r="E24" i="136"/>
  <c r="D24" i="136"/>
  <c r="I14" i="142"/>
  <c r="I15" i="142" s="1"/>
  <c r="J152" i="94" s="1"/>
  <c r="H14" i="142"/>
  <c r="H15" i="142" s="1"/>
  <c r="I152" i="94" s="1"/>
  <c r="G14" i="142"/>
  <c r="G15" i="142" s="1"/>
  <c r="F14" i="142"/>
  <c r="F15" i="142" s="1"/>
  <c r="E14" i="142"/>
  <c r="E15" i="142" s="1"/>
  <c r="D14" i="142"/>
  <c r="D15" i="142" s="1"/>
  <c r="G46" i="136" l="1"/>
  <c r="H133" i="94" s="1"/>
  <c r="H46" i="136"/>
  <c r="I133" i="94" s="1"/>
  <c r="K16" i="122"/>
  <c r="J16" i="122"/>
  <c r="L16" i="122"/>
  <c r="D17" i="122"/>
  <c r="E180" i="94"/>
  <c r="L180" i="94" s="1"/>
  <c r="I22" i="132"/>
  <c r="J130" i="94" s="1"/>
  <c r="D22" i="132"/>
  <c r="E22" i="132"/>
  <c r="I46" i="136"/>
  <c r="J133" i="94" s="1"/>
  <c r="D46" i="136"/>
  <c r="E133" i="94" s="1"/>
  <c r="F46" i="136"/>
  <c r="G133" i="94" s="1"/>
  <c r="E46" i="136"/>
  <c r="D163" i="96" s="1"/>
  <c r="F163" i="96"/>
  <c r="J16" i="142"/>
  <c r="K16" i="142"/>
  <c r="L16" i="142"/>
  <c r="D17" i="142"/>
  <c r="E152" i="94"/>
  <c r="H152" i="94"/>
  <c r="F195" i="96"/>
  <c r="D195" i="96"/>
  <c r="F152" i="94"/>
  <c r="E195" i="96"/>
  <c r="G152" i="94"/>
  <c r="E20" i="122"/>
  <c r="D187" i="96" s="1"/>
  <c r="F20" i="122"/>
  <c r="E187" i="96" s="1"/>
  <c r="F16" i="122"/>
  <c r="E16" i="122"/>
  <c r="G16" i="122"/>
  <c r="G22" i="132"/>
  <c r="F22" i="132"/>
  <c r="H22" i="132"/>
  <c r="I130" i="94" s="1"/>
  <c r="E16" i="142"/>
  <c r="F16" i="142"/>
  <c r="G16" i="142"/>
  <c r="E45" i="124"/>
  <c r="F45" i="124"/>
  <c r="G45" i="124"/>
  <c r="H45" i="124"/>
  <c r="I45" i="124"/>
  <c r="D45" i="124"/>
  <c r="E27" i="124"/>
  <c r="F27" i="124"/>
  <c r="G27" i="124"/>
  <c r="H27" i="124"/>
  <c r="I27" i="124"/>
  <c r="D27" i="124"/>
  <c r="I12" i="124"/>
  <c r="H12" i="124"/>
  <c r="G12" i="124"/>
  <c r="F12" i="124"/>
  <c r="E12" i="124"/>
  <c r="D12" i="124"/>
  <c r="G112" i="134"/>
  <c r="F112" i="134"/>
  <c r="E112" i="134"/>
  <c r="I105" i="134"/>
  <c r="I106" i="134" s="1"/>
  <c r="H105" i="134"/>
  <c r="H106" i="134" s="1"/>
  <c r="G105" i="134"/>
  <c r="G106" i="134" s="1"/>
  <c r="F105" i="134"/>
  <c r="F106" i="134" s="1"/>
  <c r="E105" i="134"/>
  <c r="E106" i="134" s="1"/>
  <c r="D105" i="134"/>
  <c r="D106" i="134" s="1"/>
  <c r="D108" i="134" s="1"/>
  <c r="I154" i="73"/>
  <c r="H154" i="73"/>
  <c r="G154" i="73"/>
  <c r="F154" i="73"/>
  <c r="E154" i="73"/>
  <c r="D154" i="73"/>
  <c r="I136" i="73"/>
  <c r="H136" i="73"/>
  <c r="G136" i="73"/>
  <c r="F136" i="73"/>
  <c r="E136" i="73"/>
  <c r="D136" i="73"/>
  <c r="I114" i="73"/>
  <c r="H114" i="73"/>
  <c r="G114" i="73"/>
  <c r="F114" i="73"/>
  <c r="E114" i="73"/>
  <c r="D114" i="73"/>
  <c r="I92" i="73"/>
  <c r="H92" i="73"/>
  <c r="G92" i="73"/>
  <c r="F92" i="73"/>
  <c r="E92" i="73"/>
  <c r="D92" i="73"/>
  <c r="I72" i="73"/>
  <c r="H72" i="73"/>
  <c r="G72" i="73"/>
  <c r="F72" i="73"/>
  <c r="E72" i="73"/>
  <c r="D72" i="73"/>
  <c r="I53" i="73"/>
  <c r="H53" i="73"/>
  <c r="G53" i="73"/>
  <c r="F53" i="73"/>
  <c r="E53" i="73"/>
  <c r="D53" i="73"/>
  <c r="I34" i="73"/>
  <c r="H34" i="73"/>
  <c r="G34" i="73"/>
  <c r="F34" i="73"/>
  <c r="E34" i="73"/>
  <c r="D34" i="73"/>
  <c r="I12" i="104"/>
  <c r="I13" i="104" s="1"/>
  <c r="H12" i="104"/>
  <c r="H13" i="104" s="1"/>
  <c r="G12" i="104"/>
  <c r="G13" i="104" s="1"/>
  <c r="F12" i="104"/>
  <c r="F13" i="104" s="1"/>
  <c r="E12" i="104"/>
  <c r="E13" i="104" s="1"/>
  <c r="D12" i="104"/>
  <c r="D13" i="104" s="1"/>
  <c r="I136" i="10"/>
  <c r="H136" i="10"/>
  <c r="G136" i="10"/>
  <c r="F136" i="10"/>
  <c r="E136" i="10"/>
  <c r="D136" i="10"/>
  <c r="I118" i="10"/>
  <c r="H118" i="10"/>
  <c r="G118" i="10"/>
  <c r="F118" i="10"/>
  <c r="E118" i="10"/>
  <c r="D118" i="10"/>
  <c r="E206" i="53"/>
  <c r="F206" i="53"/>
  <c r="G206" i="53"/>
  <c r="H206" i="53"/>
  <c r="I206" i="53"/>
  <c r="D206" i="53"/>
  <c r="E188" i="53"/>
  <c r="F188" i="53"/>
  <c r="G188" i="53"/>
  <c r="H188" i="53"/>
  <c r="I188" i="53"/>
  <c r="D188" i="53"/>
  <c r="E170" i="53"/>
  <c r="F170" i="53"/>
  <c r="G170" i="53"/>
  <c r="H170" i="53"/>
  <c r="I170" i="53"/>
  <c r="D170" i="53"/>
  <c r="E153" i="53"/>
  <c r="F153" i="53"/>
  <c r="G153" i="53"/>
  <c r="H153" i="53"/>
  <c r="I153" i="53"/>
  <c r="D153" i="53"/>
  <c r="E144" i="53"/>
  <c r="F144" i="53"/>
  <c r="G144" i="53"/>
  <c r="H144" i="53"/>
  <c r="I144" i="53"/>
  <c r="D144" i="53"/>
  <c r="E129" i="53"/>
  <c r="F129" i="53"/>
  <c r="G129" i="53"/>
  <c r="H129" i="53"/>
  <c r="I129" i="53"/>
  <c r="D129" i="53"/>
  <c r="E115" i="53"/>
  <c r="E207" i="53" s="1"/>
  <c r="F115" i="53"/>
  <c r="G115" i="53"/>
  <c r="H115" i="53"/>
  <c r="I115" i="53"/>
  <c r="D115" i="53"/>
  <c r="I196" i="46"/>
  <c r="H196" i="46"/>
  <c r="G196" i="46"/>
  <c r="F196" i="46"/>
  <c r="E196" i="46"/>
  <c r="D196" i="46"/>
  <c r="I175" i="46"/>
  <c r="H175" i="46"/>
  <c r="G175" i="46"/>
  <c r="F175" i="46"/>
  <c r="E175" i="46"/>
  <c r="D175" i="46"/>
  <c r="I152" i="46"/>
  <c r="H152" i="46"/>
  <c r="G152" i="46"/>
  <c r="F152" i="46"/>
  <c r="E152" i="46"/>
  <c r="D152" i="46"/>
  <c r="E130" i="46"/>
  <c r="F130" i="46"/>
  <c r="F197" i="46" s="1"/>
  <c r="G130" i="46"/>
  <c r="G197" i="46" s="1"/>
  <c r="H130" i="46"/>
  <c r="H197" i="46" s="1"/>
  <c r="I130" i="46"/>
  <c r="I197" i="46" s="1"/>
  <c r="D130" i="46"/>
  <c r="I136" i="65"/>
  <c r="H136" i="65"/>
  <c r="G136" i="65"/>
  <c r="F136" i="65"/>
  <c r="E136" i="65"/>
  <c r="D136" i="65"/>
  <c r="I116" i="65"/>
  <c r="H116" i="65"/>
  <c r="G116" i="65"/>
  <c r="F116" i="65"/>
  <c r="E116" i="65"/>
  <c r="D116" i="65"/>
  <c r="I99" i="65"/>
  <c r="H99" i="65"/>
  <c r="G99" i="65"/>
  <c r="F99" i="65"/>
  <c r="E99" i="65"/>
  <c r="D99" i="65"/>
  <c r="I77" i="65"/>
  <c r="H77" i="65"/>
  <c r="G77" i="65"/>
  <c r="F77" i="65"/>
  <c r="E77" i="65"/>
  <c r="D77" i="65"/>
  <c r="I57" i="65"/>
  <c r="H57" i="65"/>
  <c r="G57" i="65"/>
  <c r="F57" i="65"/>
  <c r="E57" i="65"/>
  <c r="D57" i="65"/>
  <c r="I36" i="65"/>
  <c r="H36" i="65"/>
  <c r="G36" i="65"/>
  <c r="F36" i="65"/>
  <c r="E36" i="65"/>
  <c r="D36" i="65"/>
  <c r="I18" i="65"/>
  <c r="H18" i="65"/>
  <c r="G18" i="65"/>
  <c r="F18" i="65"/>
  <c r="E18" i="65"/>
  <c r="D18" i="65"/>
  <c r="E91" i="6"/>
  <c r="F91" i="6"/>
  <c r="G91" i="6"/>
  <c r="H91" i="6"/>
  <c r="I91" i="6"/>
  <c r="D91" i="6"/>
  <c r="E82" i="6"/>
  <c r="F82" i="6"/>
  <c r="G82" i="6"/>
  <c r="H82" i="6"/>
  <c r="I82" i="6"/>
  <c r="D82" i="6"/>
  <c r="E66" i="6"/>
  <c r="F66" i="6"/>
  <c r="G66" i="6"/>
  <c r="H66" i="6"/>
  <c r="I66" i="6"/>
  <c r="D66" i="6"/>
  <c r="E52" i="6"/>
  <c r="F52" i="6"/>
  <c r="G52" i="6"/>
  <c r="H52" i="6"/>
  <c r="I52" i="6"/>
  <c r="D52" i="6"/>
  <c r="I34" i="6"/>
  <c r="H34" i="6"/>
  <c r="G34" i="6"/>
  <c r="F34" i="6"/>
  <c r="E34" i="6"/>
  <c r="D34" i="6"/>
  <c r="D197" i="46" l="1"/>
  <c r="D199" i="46" s="1"/>
  <c r="E197" i="46"/>
  <c r="I207" i="53"/>
  <c r="D207" i="53"/>
  <c r="D209" i="53" s="1"/>
  <c r="H207" i="53"/>
  <c r="G207" i="53"/>
  <c r="F207" i="53"/>
  <c r="G17" i="122"/>
  <c r="D137" i="10"/>
  <c r="D139" i="10" s="1"/>
  <c r="H137" i="10"/>
  <c r="G137" i="10"/>
  <c r="I137" i="10"/>
  <c r="G47" i="136"/>
  <c r="E137" i="10"/>
  <c r="F137" i="10"/>
  <c r="E17" i="142"/>
  <c r="G92" i="6"/>
  <c r="H92" i="6"/>
  <c r="H35" i="94"/>
  <c r="F17" i="142"/>
  <c r="F47" i="136"/>
  <c r="F17" i="122"/>
  <c r="J47" i="136"/>
  <c r="K47" i="136"/>
  <c r="L47" i="136"/>
  <c r="G17" i="142"/>
  <c r="D155" i="73"/>
  <c r="D157" i="73" s="1"/>
  <c r="E155" i="73"/>
  <c r="F155" i="73"/>
  <c r="I92" i="6"/>
  <c r="D92" i="6"/>
  <c r="D94" i="6" s="1"/>
  <c r="H155" i="73"/>
  <c r="G155" i="73"/>
  <c r="E92" i="6"/>
  <c r="I155" i="73"/>
  <c r="F92" i="6"/>
  <c r="K180" i="94"/>
  <c r="F35" i="94"/>
  <c r="F113" i="134"/>
  <c r="E20" i="96" s="1"/>
  <c r="M180" i="94"/>
  <c r="L133" i="94"/>
  <c r="M152" i="94"/>
  <c r="J14" i="104"/>
  <c r="L14" i="104"/>
  <c r="K14" i="104"/>
  <c r="D137" i="65"/>
  <c r="L138" i="65" s="1"/>
  <c r="H137" i="65"/>
  <c r="E137" i="65"/>
  <c r="I137" i="65"/>
  <c r="F137" i="65"/>
  <c r="G137" i="65"/>
  <c r="J23" i="132"/>
  <c r="K23" i="132"/>
  <c r="L23" i="132"/>
  <c r="E23" i="132"/>
  <c r="F23" i="132"/>
  <c r="G130" i="94"/>
  <c r="E160" i="96"/>
  <c r="G23" i="132"/>
  <c r="F160" i="96"/>
  <c r="H130" i="94"/>
  <c r="D160" i="96"/>
  <c r="F130" i="94"/>
  <c r="E130" i="94"/>
  <c r="D24" i="132"/>
  <c r="E163" i="96"/>
  <c r="M133" i="94"/>
  <c r="E47" i="136"/>
  <c r="D48" i="136"/>
  <c r="F133" i="94"/>
  <c r="K133" i="94" s="1"/>
  <c r="K152" i="94"/>
  <c r="E46" i="124"/>
  <c r="F146" i="94" s="1"/>
  <c r="G35" i="94"/>
  <c r="I35" i="94"/>
  <c r="J35" i="94"/>
  <c r="L152" i="94"/>
  <c r="H46" i="124"/>
  <c r="I146" i="94" s="1"/>
  <c r="G20" i="122"/>
  <c r="F187" i="96" s="1"/>
  <c r="E17" i="122"/>
  <c r="D46" i="124"/>
  <c r="F46" i="124"/>
  <c r="G46" i="124"/>
  <c r="I46" i="124"/>
  <c r="J146" i="94" s="1"/>
  <c r="G48" i="136" l="1"/>
  <c r="L107" i="134"/>
  <c r="K156" i="73"/>
  <c r="E48" i="136"/>
  <c r="F48" i="136"/>
  <c r="G24" i="132"/>
  <c r="E24" i="132"/>
  <c r="F24" i="132"/>
  <c r="K138" i="10"/>
  <c r="L93" i="6"/>
  <c r="E113" i="134"/>
  <c r="D20" i="96" s="1"/>
  <c r="L130" i="94"/>
  <c r="L138" i="10"/>
  <c r="J138" i="10"/>
  <c r="L208" i="53"/>
  <c r="J208" i="53"/>
  <c r="K208" i="53"/>
  <c r="L198" i="46"/>
  <c r="J198" i="46"/>
  <c r="K198" i="46"/>
  <c r="J138" i="65"/>
  <c r="K138" i="65"/>
  <c r="K93" i="6"/>
  <c r="J93" i="6"/>
  <c r="L156" i="73"/>
  <c r="J156" i="73"/>
  <c r="K130" i="94"/>
  <c r="M130" i="94"/>
  <c r="D191" i="96"/>
  <c r="K47" i="124"/>
  <c r="L47" i="124"/>
  <c r="J47" i="124"/>
  <c r="E35" i="94"/>
  <c r="M35" i="94" s="1"/>
  <c r="F107" i="134"/>
  <c r="G107" i="134"/>
  <c r="K107" i="134"/>
  <c r="E107" i="134"/>
  <c r="J107" i="134"/>
  <c r="F47" i="124"/>
  <c r="E191" i="96"/>
  <c r="G146" i="94"/>
  <c r="G47" i="124"/>
  <c r="F191" i="96"/>
  <c r="H146" i="94"/>
  <c r="D48" i="124"/>
  <c r="E146" i="94"/>
  <c r="K146" i="94" s="1"/>
  <c r="E47" i="124"/>
  <c r="G113" i="134" l="1"/>
  <c r="F20" i="96" s="1"/>
  <c r="E108" i="134"/>
  <c r="G108" i="134"/>
  <c r="K35" i="94"/>
  <c r="F48" i="124"/>
  <c r="L35" i="94"/>
  <c r="F108" i="134"/>
  <c r="M146" i="94"/>
  <c r="L146" i="94"/>
  <c r="G48" i="124"/>
  <c r="E48" i="124"/>
  <c r="E220" i="35"/>
  <c r="F220" i="35"/>
  <c r="G220" i="35"/>
  <c r="H220" i="35"/>
  <c r="I220" i="35"/>
  <c r="D220" i="35"/>
  <c r="E201" i="35"/>
  <c r="F201" i="35"/>
  <c r="G201" i="35"/>
  <c r="H201" i="35"/>
  <c r="I201" i="35"/>
  <c r="D201" i="35"/>
  <c r="E182" i="35"/>
  <c r="F182" i="35"/>
  <c r="G182" i="35"/>
  <c r="H182" i="35"/>
  <c r="I182" i="35"/>
  <c r="D182" i="35"/>
  <c r="E166" i="35"/>
  <c r="F166" i="35"/>
  <c r="G166" i="35"/>
  <c r="H166" i="35"/>
  <c r="I166" i="35"/>
  <c r="D166" i="35"/>
  <c r="E149" i="35"/>
  <c r="F149" i="35"/>
  <c r="G149" i="35"/>
  <c r="H149" i="35"/>
  <c r="I149" i="35"/>
  <c r="D149" i="35"/>
  <c r="I113" i="35"/>
  <c r="H113" i="35"/>
  <c r="G113" i="35"/>
  <c r="F113" i="35"/>
  <c r="E113" i="35"/>
  <c r="D113" i="35"/>
  <c r="I83" i="42"/>
  <c r="H83" i="42"/>
  <c r="G83" i="42"/>
  <c r="F83" i="42"/>
  <c r="E83" i="42"/>
  <c r="D83" i="42"/>
  <c r="I62" i="42"/>
  <c r="H62" i="42"/>
  <c r="G62" i="42"/>
  <c r="F62" i="42"/>
  <c r="E62" i="42"/>
  <c r="D62" i="42"/>
  <c r="I45" i="42"/>
  <c r="H45" i="42"/>
  <c r="G45" i="42"/>
  <c r="F45" i="42"/>
  <c r="E45" i="42"/>
  <c r="D45" i="42"/>
  <c r="I36" i="42"/>
  <c r="H36" i="42"/>
  <c r="G36" i="42"/>
  <c r="F36" i="42"/>
  <c r="E36" i="42"/>
  <c r="D36" i="42"/>
  <c r="I15" i="42"/>
  <c r="H15" i="42"/>
  <c r="G15" i="42"/>
  <c r="F15" i="42"/>
  <c r="E15" i="42"/>
  <c r="D15" i="42"/>
  <c r="J56" i="94" l="1"/>
  <c r="H56" i="94"/>
  <c r="E75" i="96"/>
  <c r="I56" i="94"/>
  <c r="F56" i="94"/>
  <c r="D84" i="42"/>
  <c r="L85" i="42" s="1"/>
  <c r="E84" i="42"/>
  <c r="F89" i="94" s="1"/>
  <c r="F84" i="42"/>
  <c r="G89" i="94" s="1"/>
  <c r="G84" i="42"/>
  <c r="H89" i="94" s="1"/>
  <c r="H84" i="42"/>
  <c r="I89" i="94" s="1"/>
  <c r="I84" i="42"/>
  <c r="J89" i="94" s="1"/>
  <c r="G159" i="73"/>
  <c r="F159" i="73"/>
  <c r="F160" i="73" s="1"/>
  <c r="E137" i="96" s="1"/>
  <c r="E159" i="73"/>
  <c r="E160" i="73" s="1"/>
  <c r="J119" i="94"/>
  <c r="I119" i="94"/>
  <c r="D15" i="104"/>
  <c r="I184" i="94"/>
  <c r="F245" i="96"/>
  <c r="F14" i="104"/>
  <c r="E14" i="104"/>
  <c r="J14" i="94"/>
  <c r="F14" i="94"/>
  <c r="E14" i="94"/>
  <c r="G212" i="53"/>
  <c r="F212" i="53"/>
  <c r="F213" i="53" s="1"/>
  <c r="E57" i="96" s="1"/>
  <c r="E212" i="53"/>
  <c r="I45" i="94"/>
  <c r="H45" i="94"/>
  <c r="F45" i="94"/>
  <c r="J73" i="94"/>
  <c r="E73" i="94"/>
  <c r="G141" i="65"/>
  <c r="F141" i="65"/>
  <c r="F142" i="65" s="1"/>
  <c r="E47" i="96" s="1"/>
  <c r="E141" i="65"/>
  <c r="I32" i="94"/>
  <c r="H32" i="94"/>
  <c r="D139" i="65"/>
  <c r="F136" i="96"/>
  <c r="F116" i="94"/>
  <c r="G88" i="42"/>
  <c r="F88" i="42"/>
  <c r="E88" i="42"/>
  <c r="G275" i="43"/>
  <c r="F275" i="43"/>
  <c r="E275" i="43"/>
  <c r="I265" i="43"/>
  <c r="H265" i="43"/>
  <c r="G265" i="43"/>
  <c r="F265" i="43"/>
  <c r="E265" i="43"/>
  <c r="D265" i="43"/>
  <c r="I242" i="43"/>
  <c r="H242" i="43"/>
  <c r="G242" i="43"/>
  <c r="F242" i="43"/>
  <c r="E242" i="43"/>
  <c r="D242" i="43"/>
  <c r="I218" i="43"/>
  <c r="H218" i="43"/>
  <c r="G218" i="43"/>
  <c r="F218" i="43"/>
  <c r="E218" i="43"/>
  <c r="D218" i="43"/>
  <c r="I195" i="43"/>
  <c r="H195" i="43"/>
  <c r="G195" i="43"/>
  <c r="F195" i="43"/>
  <c r="E195" i="43"/>
  <c r="D195" i="43"/>
  <c r="I173" i="43"/>
  <c r="H173" i="43"/>
  <c r="G173" i="43"/>
  <c r="F173" i="43"/>
  <c r="E173" i="43"/>
  <c r="D173" i="43"/>
  <c r="I150" i="43"/>
  <c r="H150" i="43"/>
  <c r="G150" i="43"/>
  <c r="F150" i="43"/>
  <c r="E150" i="43"/>
  <c r="D150" i="43"/>
  <c r="G248" i="48"/>
  <c r="F248" i="48"/>
  <c r="E248" i="48"/>
  <c r="I243" i="48"/>
  <c r="H243" i="48"/>
  <c r="G243" i="48"/>
  <c r="F243" i="48"/>
  <c r="E243" i="48"/>
  <c r="D243" i="48"/>
  <c r="I222" i="48"/>
  <c r="H222" i="48"/>
  <c r="G222" i="48"/>
  <c r="F222" i="48"/>
  <c r="E222" i="48"/>
  <c r="D222" i="48"/>
  <c r="I202" i="48"/>
  <c r="H202" i="48"/>
  <c r="G202" i="48"/>
  <c r="F202" i="48"/>
  <c r="E202" i="48"/>
  <c r="D202" i="48"/>
  <c r="I184" i="48"/>
  <c r="H184" i="48"/>
  <c r="G184" i="48"/>
  <c r="F184" i="48"/>
  <c r="E184" i="48"/>
  <c r="D184" i="48"/>
  <c r="I167" i="48"/>
  <c r="H167" i="48"/>
  <c r="G167" i="48"/>
  <c r="F167" i="48"/>
  <c r="E167" i="48"/>
  <c r="D167" i="48"/>
  <c r="I151" i="48"/>
  <c r="H151" i="48"/>
  <c r="G151" i="48"/>
  <c r="F151" i="48"/>
  <c r="E151" i="48"/>
  <c r="D151" i="48"/>
  <c r="I173" i="13"/>
  <c r="I174" i="13" s="1"/>
  <c r="H173" i="13"/>
  <c r="H174" i="13" s="1"/>
  <c r="G173" i="13"/>
  <c r="G174" i="13" s="1"/>
  <c r="F173" i="13"/>
  <c r="F174" i="13" s="1"/>
  <c r="E173" i="13"/>
  <c r="E174" i="13" s="1"/>
  <c r="D173" i="13"/>
  <c r="D174" i="13" s="1"/>
  <c r="D176" i="13" s="1"/>
  <c r="I77" i="77"/>
  <c r="H77" i="77"/>
  <c r="G77" i="77"/>
  <c r="F77" i="77"/>
  <c r="E77" i="77"/>
  <c r="D77" i="77"/>
  <c r="I59" i="77"/>
  <c r="H59" i="77"/>
  <c r="G59" i="77"/>
  <c r="F59" i="77"/>
  <c r="E59" i="77"/>
  <c r="D59" i="77"/>
  <c r="I43" i="77"/>
  <c r="H43" i="77"/>
  <c r="G43" i="77"/>
  <c r="F43" i="77"/>
  <c r="E43" i="77"/>
  <c r="D43" i="77"/>
  <c r="I26" i="77"/>
  <c r="H26" i="77"/>
  <c r="G26" i="77"/>
  <c r="F26" i="77"/>
  <c r="E26" i="77"/>
  <c r="D26" i="77"/>
  <c r="I9" i="77"/>
  <c r="H9" i="77"/>
  <c r="G9" i="77"/>
  <c r="F9" i="77"/>
  <c r="E9" i="77"/>
  <c r="D9" i="77"/>
  <c r="K170" i="106"/>
  <c r="I170" i="106"/>
  <c r="H170" i="106"/>
  <c r="G170" i="106"/>
  <c r="F170" i="106"/>
  <c r="E170" i="106"/>
  <c r="D170" i="106"/>
  <c r="K148" i="106"/>
  <c r="I148" i="106"/>
  <c r="H148" i="106"/>
  <c r="G148" i="106"/>
  <c r="F148" i="106"/>
  <c r="E148" i="106"/>
  <c r="D148" i="106"/>
  <c r="K128" i="106"/>
  <c r="I128" i="106"/>
  <c r="H128" i="106"/>
  <c r="G128" i="106"/>
  <c r="F128" i="106"/>
  <c r="E128" i="106"/>
  <c r="D128" i="106"/>
  <c r="G155" i="21"/>
  <c r="F155" i="21"/>
  <c r="E155" i="21"/>
  <c r="I149" i="21"/>
  <c r="H149" i="21"/>
  <c r="G149" i="21"/>
  <c r="F149" i="21"/>
  <c r="E149" i="21"/>
  <c r="D149" i="21"/>
  <c r="I126" i="21"/>
  <c r="H126" i="21"/>
  <c r="G126" i="21"/>
  <c r="F126" i="21"/>
  <c r="E126" i="21"/>
  <c r="D126" i="21"/>
  <c r="I110" i="21"/>
  <c r="H110" i="21"/>
  <c r="G110" i="21"/>
  <c r="F110" i="21"/>
  <c r="E110" i="21"/>
  <c r="D110" i="21"/>
  <c r="I87" i="21"/>
  <c r="H87" i="21"/>
  <c r="G87" i="21"/>
  <c r="F87" i="21"/>
  <c r="E87" i="21"/>
  <c r="D87" i="21"/>
  <c r="I64" i="21"/>
  <c r="H64" i="21"/>
  <c r="G64" i="21"/>
  <c r="F64" i="21"/>
  <c r="E64" i="21"/>
  <c r="D64" i="21"/>
  <c r="I41" i="21"/>
  <c r="H41" i="21"/>
  <c r="G41" i="21"/>
  <c r="F41" i="21"/>
  <c r="E41" i="21"/>
  <c r="D41" i="21"/>
  <c r="I23" i="21"/>
  <c r="H23" i="21"/>
  <c r="G23" i="21"/>
  <c r="F23" i="21"/>
  <c r="E23" i="21"/>
  <c r="D23" i="21"/>
  <c r="G114" i="79"/>
  <c r="F114" i="79"/>
  <c r="E114" i="79"/>
  <c r="I104" i="79"/>
  <c r="H104" i="79"/>
  <c r="G104" i="79"/>
  <c r="F104" i="79"/>
  <c r="E104" i="79"/>
  <c r="D104" i="79"/>
  <c r="I83" i="79"/>
  <c r="H83" i="79"/>
  <c r="G83" i="79"/>
  <c r="F83" i="79"/>
  <c r="E83" i="79"/>
  <c r="D83" i="79"/>
  <c r="I63" i="79"/>
  <c r="H63" i="79"/>
  <c r="G63" i="79"/>
  <c r="F63" i="79"/>
  <c r="E63" i="79"/>
  <c r="D63" i="79"/>
  <c r="I43" i="79"/>
  <c r="H43" i="79"/>
  <c r="G43" i="79"/>
  <c r="F43" i="79"/>
  <c r="E43" i="79"/>
  <c r="D43" i="79"/>
  <c r="I23" i="79"/>
  <c r="H23" i="79"/>
  <c r="G23" i="79"/>
  <c r="F23" i="79"/>
  <c r="E23" i="79"/>
  <c r="D23" i="79"/>
  <c r="I86" i="54"/>
  <c r="H86" i="54"/>
  <c r="G86" i="54"/>
  <c r="F86" i="54"/>
  <c r="E86" i="54"/>
  <c r="D86" i="54"/>
  <c r="I70" i="54"/>
  <c r="H70" i="54"/>
  <c r="G70" i="54"/>
  <c r="F70" i="54"/>
  <c r="E70" i="54"/>
  <c r="D70" i="54"/>
  <c r="I56" i="54"/>
  <c r="H56" i="54"/>
  <c r="G56" i="54"/>
  <c r="F56" i="54"/>
  <c r="E56" i="54"/>
  <c r="D56" i="54"/>
  <c r="I189" i="30"/>
  <c r="H189" i="30"/>
  <c r="G189" i="30"/>
  <c r="F189" i="30"/>
  <c r="E189" i="30"/>
  <c r="D189" i="30"/>
  <c r="I174" i="30"/>
  <c r="H174" i="30"/>
  <c r="G174" i="30"/>
  <c r="F174" i="30"/>
  <c r="E174" i="30"/>
  <c r="D174" i="30"/>
  <c r="I155" i="30"/>
  <c r="H155" i="30"/>
  <c r="G155" i="30"/>
  <c r="F155" i="30"/>
  <c r="E155" i="30"/>
  <c r="D155" i="30"/>
  <c r="G245" i="14"/>
  <c r="F245" i="14"/>
  <c r="E245" i="14"/>
  <c r="I235" i="14"/>
  <c r="H235" i="14"/>
  <c r="G235" i="14"/>
  <c r="F235" i="14"/>
  <c r="E235" i="14"/>
  <c r="D235" i="14"/>
  <c r="I219" i="14"/>
  <c r="H219" i="14"/>
  <c r="G219" i="14"/>
  <c r="F219" i="14"/>
  <c r="E219" i="14"/>
  <c r="D219" i="14"/>
  <c r="I197" i="14"/>
  <c r="H197" i="14"/>
  <c r="G197" i="14"/>
  <c r="F197" i="14"/>
  <c r="E197" i="14"/>
  <c r="D197" i="14"/>
  <c r="I175" i="14"/>
  <c r="H175" i="14"/>
  <c r="G175" i="14"/>
  <c r="F175" i="14"/>
  <c r="E175" i="14"/>
  <c r="D175" i="14"/>
  <c r="I152" i="14"/>
  <c r="H152" i="14"/>
  <c r="G152" i="14"/>
  <c r="F152" i="14"/>
  <c r="E152" i="14"/>
  <c r="D152" i="14"/>
  <c r="I133" i="14"/>
  <c r="H133" i="14"/>
  <c r="G133" i="14"/>
  <c r="F133" i="14"/>
  <c r="E133" i="14"/>
  <c r="D133" i="14"/>
  <c r="I118" i="14"/>
  <c r="H118" i="14"/>
  <c r="G118" i="14"/>
  <c r="F118" i="14"/>
  <c r="E118" i="14"/>
  <c r="D118" i="14"/>
  <c r="G268" i="23"/>
  <c r="F268" i="23"/>
  <c r="E268" i="23"/>
  <c r="I259" i="23"/>
  <c r="H259" i="23"/>
  <c r="G259" i="23"/>
  <c r="F259" i="23"/>
  <c r="E259" i="23"/>
  <c r="D259" i="23"/>
  <c r="I239" i="23"/>
  <c r="H239" i="23"/>
  <c r="G239" i="23"/>
  <c r="F239" i="23"/>
  <c r="E239" i="23"/>
  <c r="D239" i="23"/>
  <c r="I218" i="23"/>
  <c r="H218" i="23"/>
  <c r="G218" i="23"/>
  <c r="F218" i="23"/>
  <c r="E218" i="23"/>
  <c r="D218" i="23"/>
  <c r="I200" i="23"/>
  <c r="H200" i="23"/>
  <c r="G200" i="23"/>
  <c r="F200" i="23"/>
  <c r="E200" i="23"/>
  <c r="D200" i="23"/>
  <c r="I181" i="23"/>
  <c r="H181" i="23"/>
  <c r="G181" i="23"/>
  <c r="F181" i="23"/>
  <c r="E181" i="23"/>
  <c r="D181" i="23"/>
  <c r="I164" i="23"/>
  <c r="H164" i="23"/>
  <c r="G164" i="23"/>
  <c r="F164" i="23"/>
  <c r="E164" i="23"/>
  <c r="D164" i="23"/>
  <c r="G107" i="15"/>
  <c r="F107" i="15"/>
  <c r="E107" i="15"/>
  <c r="I98" i="15"/>
  <c r="H98" i="15"/>
  <c r="G98" i="15"/>
  <c r="F98" i="15"/>
  <c r="E98" i="15"/>
  <c r="D98" i="15"/>
  <c r="I78" i="15"/>
  <c r="H78" i="15"/>
  <c r="G78" i="15"/>
  <c r="F78" i="15"/>
  <c r="E78" i="15"/>
  <c r="D78" i="15"/>
  <c r="I62" i="15"/>
  <c r="H62" i="15"/>
  <c r="G62" i="15"/>
  <c r="F62" i="15"/>
  <c r="E62" i="15"/>
  <c r="D62" i="15"/>
  <c r="I44" i="15"/>
  <c r="H44" i="15"/>
  <c r="G44" i="15"/>
  <c r="F44" i="15"/>
  <c r="E44" i="15"/>
  <c r="D44" i="15"/>
  <c r="I31" i="15"/>
  <c r="H31" i="15"/>
  <c r="G31" i="15"/>
  <c r="F31" i="15"/>
  <c r="E31" i="15"/>
  <c r="D31" i="15"/>
  <c r="I22" i="15"/>
  <c r="H22" i="15"/>
  <c r="G22" i="15"/>
  <c r="F22" i="15"/>
  <c r="E22" i="15"/>
  <c r="D22" i="15"/>
  <c r="I6" i="15"/>
  <c r="H6" i="15"/>
  <c r="G6" i="15"/>
  <c r="F6" i="15"/>
  <c r="E6" i="15"/>
  <c r="D6" i="15"/>
  <c r="G259" i="32"/>
  <c r="F259" i="32"/>
  <c r="E259" i="32"/>
  <c r="I249" i="32"/>
  <c r="H249" i="32"/>
  <c r="G249" i="32"/>
  <c r="F249" i="32"/>
  <c r="E249" i="32"/>
  <c r="D249" i="32"/>
  <c r="I231" i="32"/>
  <c r="H231" i="32"/>
  <c r="G231" i="32"/>
  <c r="F231" i="32"/>
  <c r="E231" i="32"/>
  <c r="D231" i="32"/>
  <c r="I209" i="32"/>
  <c r="H209" i="32"/>
  <c r="G209" i="32"/>
  <c r="F209" i="32"/>
  <c r="E209" i="32"/>
  <c r="D209" i="32"/>
  <c r="I187" i="32"/>
  <c r="H187" i="32"/>
  <c r="G187" i="32"/>
  <c r="F187" i="32"/>
  <c r="E187" i="32"/>
  <c r="D187" i="32"/>
  <c r="I168" i="32"/>
  <c r="I250" i="32" s="1"/>
  <c r="H168" i="32"/>
  <c r="G168" i="32"/>
  <c r="F168" i="32"/>
  <c r="E168" i="32"/>
  <c r="D168" i="32"/>
  <c r="I236" i="66"/>
  <c r="H236" i="66"/>
  <c r="G236" i="66"/>
  <c r="F236" i="66"/>
  <c r="E236" i="66"/>
  <c r="D236" i="66"/>
  <c r="I216" i="66"/>
  <c r="H216" i="66"/>
  <c r="G216" i="66"/>
  <c r="F216" i="66"/>
  <c r="E216" i="66"/>
  <c r="D216" i="66"/>
  <c r="I199" i="66"/>
  <c r="H199" i="66"/>
  <c r="G199" i="66"/>
  <c r="F199" i="66"/>
  <c r="E199" i="66"/>
  <c r="D199" i="66"/>
  <c r="I180" i="66"/>
  <c r="H180" i="66"/>
  <c r="G180" i="66"/>
  <c r="F180" i="66"/>
  <c r="E180" i="66"/>
  <c r="D180" i="66"/>
  <c r="I159" i="66"/>
  <c r="I237" i="66" s="1"/>
  <c r="H159" i="66"/>
  <c r="G159" i="66"/>
  <c r="G237" i="66" s="1"/>
  <c r="F159" i="66"/>
  <c r="E159" i="66"/>
  <c r="D159" i="66"/>
  <c r="G162" i="64"/>
  <c r="F162" i="64"/>
  <c r="E162" i="64"/>
  <c r="I153" i="64"/>
  <c r="H153" i="64"/>
  <c r="G153" i="64"/>
  <c r="F153" i="64"/>
  <c r="E153" i="64"/>
  <c r="D153" i="64"/>
  <c r="I137" i="64"/>
  <c r="H137" i="64"/>
  <c r="G137" i="64"/>
  <c r="F137" i="64"/>
  <c r="E137" i="64"/>
  <c r="D137" i="64"/>
  <c r="I114" i="64"/>
  <c r="H114" i="64"/>
  <c r="G114" i="64"/>
  <c r="F114" i="64"/>
  <c r="E114" i="64"/>
  <c r="D114" i="64"/>
  <c r="I75" i="64"/>
  <c r="H75" i="64"/>
  <c r="G75" i="64"/>
  <c r="F75" i="64"/>
  <c r="E75" i="64"/>
  <c r="D75" i="64"/>
  <c r="I71" i="64"/>
  <c r="H71" i="64"/>
  <c r="G71" i="64"/>
  <c r="F71" i="64"/>
  <c r="E71" i="64"/>
  <c r="D71" i="64"/>
  <c r="I64" i="64"/>
  <c r="H64" i="64"/>
  <c r="G64" i="64"/>
  <c r="F64" i="64"/>
  <c r="E64" i="64"/>
  <c r="E154" i="64" s="1"/>
  <c r="D64" i="64"/>
  <c r="G136" i="74"/>
  <c r="F136" i="74"/>
  <c r="E136" i="74"/>
  <c r="I128" i="74"/>
  <c r="H128" i="74"/>
  <c r="G128" i="74"/>
  <c r="F128" i="74"/>
  <c r="E128" i="74"/>
  <c r="D128" i="74"/>
  <c r="I110" i="74"/>
  <c r="H110" i="74"/>
  <c r="G110" i="74"/>
  <c r="F110" i="74"/>
  <c r="E110" i="74"/>
  <c r="D110" i="74"/>
  <c r="I92" i="74"/>
  <c r="H92" i="74"/>
  <c r="G92" i="74"/>
  <c r="F92" i="74"/>
  <c r="E92" i="74"/>
  <c r="D92" i="74"/>
  <c r="I76" i="74"/>
  <c r="H76" i="74"/>
  <c r="G76" i="74"/>
  <c r="F76" i="74"/>
  <c r="E76" i="74"/>
  <c r="D76" i="74"/>
  <c r="I48" i="74"/>
  <c r="H48" i="74"/>
  <c r="G48" i="74"/>
  <c r="F48" i="74"/>
  <c r="E48" i="74"/>
  <c r="D48" i="74"/>
  <c r="I36" i="74"/>
  <c r="H36" i="74"/>
  <c r="G36" i="74"/>
  <c r="F36" i="74"/>
  <c r="E36" i="74"/>
  <c r="D36" i="74"/>
  <c r="G239" i="52"/>
  <c r="F239" i="52"/>
  <c r="E239" i="52"/>
  <c r="I229" i="52"/>
  <c r="H229" i="52"/>
  <c r="G229" i="52"/>
  <c r="F229" i="52"/>
  <c r="E229" i="52"/>
  <c r="D229" i="52"/>
  <c r="I213" i="52"/>
  <c r="H213" i="52"/>
  <c r="G213" i="52"/>
  <c r="F213" i="52"/>
  <c r="E213" i="52"/>
  <c r="D213" i="52"/>
  <c r="I196" i="52"/>
  <c r="H196" i="52"/>
  <c r="G196" i="52"/>
  <c r="F196" i="52"/>
  <c r="E196" i="52"/>
  <c r="D196" i="52"/>
  <c r="I176" i="52"/>
  <c r="H176" i="52"/>
  <c r="G176" i="52"/>
  <c r="F176" i="52"/>
  <c r="E176" i="52"/>
  <c r="D176" i="52"/>
  <c r="I159" i="52"/>
  <c r="H159" i="52"/>
  <c r="G159" i="52"/>
  <c r="F159" i="52"/>
  <c r="E159" i="52"/>
  <c r="D159" i="52"/>
  <c r="I144" i="52"/>
  <c r="H144" i="52"/>
  <c r="G144" i="52"/>
  <c r="F144" i="52"/>
  <c r="E144" i="52"/>
  <c r="D144" i="52"/>
  <c r="I126" i="52"/>
  <c r="I230" i="52" s="1"/>
  <c r="H126" i="52"/>
  <c r="G126" i="52"/>
  <c r="F126" i="52"/>
  <c r="E126" i="52"/>
  <c r="D126" i="52"/>
  <c r="G162" i="78"/>
  <c r="F162" i="78"/>
  <c r="E162" i="78"/>
  <c r="I152" i="78"/>
  <c r="H152" i="78"/>
  <c r="G152" i="78"/>
  <c r="F152" i="78"/>
  <c r="E152" i="78"/>
  <c r="D152" i="78"/>
  <c r="I145" i="78"/>
  <c r="H145" i="78"/>
  <c r="G145" i="78"/>
  <c r="F145" i="78"/>
  <c r="E145" i="78"/>
  <c r="D145" i="78"/>
  <c r="I122" i="78"/>
  <c r="H122" i="78"/>
  <c r="G122" i="78"/>
  <c r="F122" i="78"/>
  <c r="E122" i="78"/>
  <c r="D122" i="78"/>
  <c r="I106" i="78"/>
  <c r="H106" i="78"/>
  <c r="G106" i="78"/>
  <c r="F106" i="78"/>
  <c r="E106" i="78"/>
  <c r="D106" i="78"/>
  <c r="I84" i="78"/>
  <c r="H84" i="78"/>
  <c r="G84" i="78"/>
  <c r="F84" i="78"/>
  <c r="E84" i="78"/>
  <c r="D84" i="78"/>
  <c r="I80" i="78"/>
  <c r="H80" i="78"/>
  <c r="G80" i="78"/>
  <c r="F80" i="78"/>
  <c r="E80" i="78"/>
  <c r="D80" i="78"/>
  <c r="G59" i="113"/>
  <c r="F59" i="113"/>
  <c r="E59" i="113"/>
  <c r="I49" i="113"/>
  <c r="H49" i="113"/>
  <c r="G49" i="113"/>
  <c r="F49" i="113"/>
  <c r="E49" i="113"/>
  <c r="D49" i="113"/>
  <c r="I34" i="113"/>
  <c r="H34" i="113"/>
  <c r="G34" i="113"/>
  <c r="F34" i="113"/>
  <c r="E34" i="113"/>
  <c r="D34" i="113"/>
  <c r="I15" i="113"/>
  <c r="H15" i="113"/>
  <c r="G15" i="113"/>
  <c r="F15" i="113"/>
  <c r="E15" i="113"/>
  <c r="D15" i="113"/>
  <c r="I41" i="81"/>
  <c r="H41" i="81"/>
  <c r="G41" i="81"/>
  <c r="F41" i="81"/>
  <c r="E41" i="81"/>
  <c r="D41" i="81"/>
  <c r="I35" i="81"/>
  <c r="H35" i="81"/>
  <c r="G35" i="81"/>
  <c r="F35" i="81"/>
  <c r="E35" i="81"/>
  <c r="D35" i="81"/>
  <c r="I98" i="51"/>
  <c r="I99" i="51" s="1"/>
  <c r="H98" i="51"/>
  <c r="H99" i="51" s="1"/>
  <c r="G98" i="51"/>
  <c r="G99" i="51" s="1"/>
  <c r="F98" i="51"/>
  <c r="F99" i="51" s="1"/>
  <c r="E98" i="51"/>
  <c r="E99" i="51" s="1"/>
  <c r="D98" i="51"/>
  <c r="D99" i="51" s="1"/>
  <c r="D101" i="51" s="1"/>
  <c r="K89" i="91"/>
  <c r="I89" i="91"/>
  <c r="H89" i="91"/>
  <c r="G89" i="91"/>
  <c r="F89" i="91"/>
  <c r="E89" i="91"/>
  <c r="D89" i="91"/>
  <c r="K87" i="91"/>
  <c r="I87" i="91"/>
  <c r="H87" i="91"/>
  <c r="G87" i="91"/>
  <c r="F87" i="91"/>
  <c r="E87" i="91"/>
  <c r="D87" i="91"/>
  <c r="K70" i="91"/>
  <c r="I70" i="91"/>
  <c r="H70" i="91"/>
  <c r="G70" i="91"/>
  <c r="F70" i="91"/>
  <c r="E70" i="91"/>
  <c r="D70" i="91"/>
  <c r="K51" i="91"/>
  <c r="I51" i="91"/>
  <c r="H51" i="91"/>
  <c r="G51" i="91"/>
  <c r="F51" i="91"/>
  <c r="E51" i="91"/>
  <c r="D51" i="91"/>
  <c r="K33" i="91"/>
  <c r="I33" i="91"/>
  <c r="H33" i="91"/>
  <c r="G33" i="91"/>
  <c r="F33" i="91"/>
  <c r="E33" i="91"/>
  <c r="D33" i="91"/>
  <c r="K19" i="91"/>
  <c r="I19" i="91"/>
  <c r="H19" i="91"/>
  <c r="G19" i="91"/>
  <c r="F19" i="91"/>
  <c r="E19" i="91"/>
  <c r="D19" i="91"/>
  <c r="G69" i="93"/>
  <c r="F69" i="93"/>
  <c r="E69" i="93"/>
  <c r="I40" i="93"/>
  <c r="I60" i="93" s="1"/>
  <c r="H40" i="93"/>
  <c r="H60" i="93" s="1"/>
  <c r="G40" i="93"/>
  <c r="G60" i="93" s="1"/>
  <c r="F40" i="93"/>
  <c r="F60" i="93" s="1"/>
  <c r="E40" i="93"/>
  <c r="E60" i="93" s="1"/>
  <c r="D40" i="93"/>
  <c r="D60" i="93" s="1"/>
  <c r="D62" i="93" s="1"/>
  <c r="G223" i="33"/>
  <c r="F223" i="33"/>
  <c r="E223" i="33"/>
  <c r="I213" i="33"/>
  <c r="H213" i="33"/>
  <c r="G213" i="33"/>
  <c r="F213" i="33"/>
  <c r="E213" i="33"/>
  <c r="D213" i="33"/>
  <c r="I192" i="33"/>
  <c r="H192" i="33"/>
  <c r="G192" i="33"/>
  <c r="F192" i="33"/>
  <c r="E192" i="33"/>
  <c r="D192" i="33"/>
  <c r="I174" i="33"/>
  <c r="H174" i="33"/>
  <c r="G174" i="33"/>
  <c r="F174" i="33"/>
  <c r="E174" i="33"/>
  <c r="D174" i="33"/>
  <c r="I160" i="33"/>
  <c r="H160" i="33"/>
  <c r="G160" i="33"/>
  <c r="F160" i="33"/>
  <c r="E160" i="33"/>
  <c r="D160" i="33"/>
  <c r="I139" i="33"/>
  <c r="H139" i="33"/>
  <c r="G139" i="33"/>
  <c r="F139" i="33"/>
  <c r="E139" i="33"/>
  <c r="D139" i="33"/>
  <c r="I121" i="33"/>
  <c r="H121" i="33"/>
  <c r="G121" i="33"/>
  <c r="F121" i="33"/>
  <c r="E121" i="33"/>
  <c r="D121" i="33"/>
  <c r="I105" i="33"/>
  <c r="H105" i="33"/>
  <c r="G105" i="33"/>
  <c r="F105" i="33"/>
  <c r="E105" i="33"/>
  <c r="D105" i="33"/>
  <c r="I67" i="16"/>
  <c r="H67" i="16"/>
  <c r="G67" i="16"/>
  <c r="F67" i="16"/>
  <c r="E67" i="16"/>
  <c r="D67" i="16"/>
  <c r="I52" i="16"/>
  <c r="H52" i="16"/>
  <c r="G52" i="16"/>
  <c r="F52" i="16"/>
  <c r="E52" i="16"/>
  <c r="D52" i="16"/>
  <c r="I36" i="16"/>
  <c r="H36" i="16"/>
  <c r="G36" i="16"/>
  <c r="F36" i="16"/>
  <c r="E36" i="16"/>
  <c r="D36" i="16"/>
  <c r="I18" i="16"/>
  <c r="H18" i="16"/>
  <c r="G18" i="16"/>
  <c r="F18" i="16"/>
  <c r="E18" i="16"/>
  <c r="D18" i="16"/>
  <c r="I151" i="8"/>
  <c r="H151" i="8"/>
  <c r="G151" i="8"/>
  <c r="F151" i="8"/>
  <c r="E151" i="8"/>
  <c r="D151" i="8"/>
  <c r="I140" i="8"/>
  <c r="H140" i="8"/>
  <c r="G140" i="8"/>
  <c r="F140" i="8"/>
  <c r="E140" i="8"/>
  <c r="D140" i="8"/>
  <c r="I32" i="17"/>
  <c r="I33" i="17" s="1"/>
  <c r="J87" i="94" s="1"/>
  <c r="H32" i="17"/>
  <c r="H33" i="17" s="1"/>
  <c r="I87" i="94" s="1"/>
  <c r="G32" i="17"/>
  <c r="G33" i="17" s="1"/>
  <c r="H87" i="94" s="1"/>
  <c r="F32" i="17"/>
  <c r="F33" i="17" s="1"/>
  <c r="G87" i="94" s="1"/>
  <c r="E32" i="17"/>
  <c r="E33" i="17" s="1"/>
  <c r="F87" i="94" s="1"/>
  <c r="D32" i="17"/>
  <c r="D33" i="17" s="1"/>
  <c r="D35" i="17" s="1"/>
  <c r="I13" i="70"/>
  <c r="J175" i="94" s="1"/>
  <c r="H13" i="70"/>
  <c r="G13" i="70"/>
  <c r="F13" i="70"/>
  <c r="E13" i="70"/>
  <c r="D233" i="96" s="1"/>
  <c r="D13" i="70"/>
  <c r="E175" i="94" s="1"/>
  <c r="I12" i="70"/>
  <c r="H12" i="70"/>
  <c r="G12" i="70"/>
  <c r="F12" i="70"/>
  <c r="E12" i="70"/>
  <c r="D12" i="70"/>
  <c r="G190" i="76"/>
  <c r="F190" i="76"/>
  <c r="E190" i="76"/>
  <c r="I180" i="76"/>
  <c r="H180" i="76"/>
  <c r="G180" i="76"/>
  <c r="F180" i="76"/>
  <c r="E180" i="76"/>
  <c r="D180" i="76"/>
  <c r="I165" i="76"/>
  <c r="H165" i="76"/>
  <c r="G165" i="76"/>
  <c r="F165" i="76"/>
  <c r="E165" i="76"/>
  <c r="D165" i="76"/>
  <c r="I145" i="76"/>
  <c r="H145" i="76"/>
  <c r="G145" i="76"/>
  <c r="F145" i="76"/>
  <c r="E145" i="76"/>
  <c r="D145" i="76"/>
  <c r="I130" i="76"/>
  <c r="H130" i="76"/>
  <c r="G130" i="76"/>
  <c r="F130" i="76"/>
  <c r="E130" i="76"/>
  <c r="D130" i="76"/>
  <c r="I112" i="76"/>
  <c r="H112" i="76"/>
  <c r="G112" i="76"/>
  <c r="F112" i="76"/>
  <c r="E112" i="76"/>
  <c r="D112" i="76"/>
  <c r="I97" i="76"/>
  <c r="H97" i="76"/>
  <c r="G97" i="76"/>
  <c r="F97" i="76"/>
  <c r="E97" i="76"/>
  <c r="D97" i="76"/>
  <c r="I84" i="76"/>
  <c r="H84" i="76"/>
  <c r="G84" i="76"/>
  <c r="F84" i="76"/>
  <c r="E84" i="76"/>
  <c r="D84" i="76"/>
  <c r="K28" i="92"/>
  <c r="M15" i="95" s="1"/>
  <c r="I28" i="92"/>
  <c r="H28" i="92"/>
  <c r="J15" i="95" s="1"/>
  <c r="G28" i="92"/>
  <c r="I15" i="95" s="1"/>
  <c r="F28" i="92"/>
  <c r="H15" i="95" s="1"/>
  <c r="E28" i="92"/>
  <c r="G15" i="95" s="1"/>
  <c r="D28" i="92"/>
  <c r="F15" i="95" s="1"/>
  <c r="K6" i="92"/>
  <c r="I6" i="92"/>
  <c r="H6" i="92"/>
  <c r="G6" i="92"/>
  <c r="F6" i="92"/>
  <c r="E6" i="92"/>
  <c r="D6" i="92"/>
  <c r="G132" i="62"/>
  <c r="F132" i="62"/>
  <c r="E132" i="62"/>
  <c r="I127" i="62"/>
  <c r="H127" i="62"/>
  <c r="G127" i="62"/>
  <c r="F127" i="62"/>
  <c r="E127" i="62"/>
  <c r="D127" i="62"/>
  <c r="I115" i="62"/>
  <c r="H115" i="62"/>
  <c r="G115" i="62"/>
  <c r="F115" i="62"/>
  <c r="E115" i="62"/>
  <c r="D115" i="62"/>
  <c r="I105" i="62"/>
  <c r="H105" i="62"/>
  <c r="G105" i="62"/>
  <c r="F105" i="62"/>
  <c r="E105" i="62"/>
  <c r="D105" i="62"/>
  <c r="I91" i="62"/>
  <c r="H91" i="62"/>
  <c r="G91" i="62"/>
  <c r="F91" i="62"/>
  <c r="E91" i="62"/>
  <c r="D91" i="62"/>
  <c r="I62" i="62"/>
  <c r="H62" i="62"/>
  <c r="G62" i="62"/>
  <c r="F62" i="62"/>
  <c r="E62" i="62"/>
  <c r="D62" i="62"/>
  <c r="G221" i="84"/>
  <c r="F221" i="84"/>
  <c r="E221" i="84"/>
  <c r="I216" i="84"/>
  <c r="H216" i="84"/>
  <c r="G216" i="84"/>
  <c r="F216" i="84"/>
  <c r="E216" i="84"/>
  <c r="D216" i="84"/>
  <c r="I198" i="84"/>
  <c r="H198" i="84"/>
  <c r="G198" i="84"/>
  <c r="F198" i="84"/>
  <c r="E198" i="84"/>
  <c r="D198" i="84"/>
  <c r="I179" i="84"/>
  <c r="H179" i="84"/>
  <c r="G179" i="84"/>
  <c r="F179" i="84"/>
  <c r="E179" i="84"/>
  <c r="D179" i="84"/>
  <c r="I157" i="84"/>
  <c r="H157" i="84"/>
  <c r="G157" i="84"/>
  <c r="F157" i="84"/>
  <c r="E157" i="84"/>
  <c r="D157" i="84"/>
  <c r="I141" i="84"/>
  <c r="H141" i="84"/>
  <c r="G141" i="84"/>
  <c r="F141" i="84"/>
  <c r="E141" i="84"/>
  <c r="D141" i="84"/>
  <c r="I122" i="84"/>
  <c r="H122" i="84"/>
  <c r="G122" i="84"/>
  <c r="F122" i="84"/>
  <c r="E122" i="84"/>
  <c r="D122" i="84"/>
  <c r="I86" i="99"/>
  <c r="I87" i="99" s="1"/>
  <c r="H86" i="99"/>
  <c r="H87" i="99" s="1"/>
  <c r="G86" i="99"/>
  <c r="G87" i="99" s="1"/>
  <c r="F86" i="99"/>
  <c r="F87" i="99" s="1"/>
  <c r="E86" i="99"/>
  <c r="E87" i="99" s="1"/>
  <c r="D86" i="99"/>
  <c r="D87" i="99" s="1"/>
  <c r="D89" i="99" s="1"/>
  <c r="I149" i="37"/>
  <c r="H149" i="37"/>
  <c r="G149" i="37"/>
  <c r="F149" i="37"/>
  <c r="E149" i="37"/>
  <c r="D149" i="37"/>
  <c r="I131" i="37"/>
  <c r="H131" i="37"/>
  <c r="G131" i="37"/>
  <c r="F131" i="37"/>
  <c r="E131" i="37"/>
  <c r="D131" i="37"/>
  <c r="I111" i="37"/>
  <c r="H111" i="37"/>
  <c r="G111" i="37"/>
  <c r="F111" i="37"/>
  <c r="E111" i="37"/>
  <c r="D111" i="37"/>
  <c r="I92" i="37"/>
  <c r="H92" i="37"/>
  <c r="G92" i="37"/>
  <c r="F92" i="37"/>
  <c r="E92" i="37"/>
  <c r="D92" i="37"/>
  <c r="I75" i="37"/>
  <c r="H75" i="37"/>
  <c r="G75" i="37"/>
  <c r="F75" i="37"/>
  <c r="E75" i="37"/>
  <c r="D75" i="37"/>
  <c r="I58" i="37"/>
  <c r="H58" i="37"/>
  <c r="G58" i="37"/>
  <c r="F58" i="37"/>
  <c r="E58" i="37"/>
  <c r="D58" i="37"/>
  <c r="I43" i="37"/>
  <c r="H43" i="37"/>
  <c r="G43" i="37"/>
  <c r="F43" i="37"/>
  <c r="E43" i="37"/>
  <c r="D43" i="37"/>
  <c r="K109" i="88"/>
  <c r="I109" i="88"/>
  <c r="H109" i="88"/>
  <c r="G109" i="88"/>
  <c r="F109" i="88"/>
  <c r="E109" i="88"/>
  <c r="D109" i="88"/>
  <c r="K88" i="88"/>
  <c r="I88" i="88"/>
  <c r="H88" i="88"/>
  <c r="G88" i="88"/>
  <c r="F88" i="88"/>
  <c r="E88" i="88"/>
  <c r="D88" i="88"/>
  <c r="K71" i="88"/>
  <c r="I71" i="88"/>
  <c r="H71" i="88"/>
  <c r="G71" i="88"/>
  <c r="F71" i="88"/>
  <c r="E71" i="88"/>
  <c r="D71" i="88"/>
  <c r="G267" i="55"/>
  <c r="F267" i="55"/>
  <c r="E267" i="55"/>
  <c r="I261" i="55"/>
  <c r="H261" i="55"/>
  <c r="G261" i="55"/>
  <c r="F261" i="55"/>
  <c r="E261" i="55"/>
  <c r="D261" i="55"/>
  <c r="I239" i="55"/>
  <c r="H239" i="55"/>
  <c r="G239" i="55"/>
  <c r="F239" i="55"/>
  <c r="E239" i="55"/>
  <c r="D239" i="55"/>
  <c r="I217" i="55"/>
  <c r="H217" i="55"/>
  <c r="G217" i="55"/>
  <c r="F217" i="55"/>
  <c r="E217" i="55"/>
  <c r="D217" i="55"/>
  <c r="I198" i="55"/>
  <c r="H198" i="55"/>
  <c r="G198" i="55"/>
  <c r="F198" i="55"/>
  <c r="E198" i="55"/>
  <c r="D198" i="55"/>
  <c r="I177" i="55"/>
  <c r="H177" i="55"/>
  <c r="G177" i="55"/>
  <c r="F177" i="55"/>
  <c r="E177" i="55"/>
  <c r="D177" i="55"/>
  <c r="I156" i="55"/>
  <c r="H156" i="55"/>
  <c r="G156" i="55"/>
  <c r="F156" i="55"/>
  <c r="E156" i="55"/>
  <c r="D156" i="55"/>
  <c r="G239" i="7"/>
  <c r="F239" i="7"/>
  <c r="E239" i="7"/>
  <c r="I230" i="7"/>
  <c r="H230" i="7"/>
  <c r="G230" i="7"/>
  <c r="F230" i="7"/>
  <c r="E230" i="7"/>
  <c r="D230" i="7"/>
  <c r="I209" i="7"/>
  <c r="H209" i="7"/>
  <c r="G209" i="7"/>
  <c r="F209" i="7"/>
  <c r="E209" i="7"/>
  <c r="D209" i="7"/>
  <c r="I187" i="7"/>
  <c r="H187" i="7"/>
  <c r="G187" i="7"/>
  <c r="F187" i="7"/>
  <c r="E187" i="7"/>
  <c r="D187" i="7"/>
  <c r="I170" i="7"/>
  <c r="H170" i="7"/>
  <c r="G170" i="7"/>
  <c r="F170" i="7"/>
  <c r="E170" i="7"/>
  <c r="D170" i="7"/>
  <c r="I152" i="7"/>
  <c r="H152" i="7"/>
  <c r="G152" i="7"/>
  <c r="F152" i="7"/>
  <c r="E152" i="7"/>
  <c r="D152" i="7"/>
  <c r="I135" i="7"/>
  <c r="H135" i="7"/>
  <c r="G135" i="7"/>
  <c r="F135" i="7"/>
  <c r="E135" i="7"/>
  <c r="D135" i="7"/>
  <c r="I113" i="7"/>
  <c r="H113" i="7"/>
  <c r="G113" i="7"/>
  <c r="F113" i="7"/>
  <c r="E113" i="7"/>
  <c r="D113" i="7"/>
  <c r="G210" i="68"/>
  <c r="F210" i="68"/>
  <c r="E210" i="68"/>
  <c r="I202" i="68"/>
  <c r="H202" i="68"/>
  <c r="G202" i="68"/>
  <c r="F202" i="68"/>
  <c r="E202" i="68"/>
  <c r="D202" i="68"/>
  <c r="I179" i="68"/>
  <c r="H179" i="68"/>
  <c r="G179" i="68"/>
  <c r="F179" i="68"/>
  <c r="E179" i="68"/>
  <c r="D179" i="68"/>
  <c r="I156" i="68"/>
  <c r="H156" i="68"/>
  <c r="G156" i="68"/>
  <c r="F156" i="68"/>
  <c r="E156" i="68"/>
  <c r="D156" i="68"/>
  <c r="I138" i="68"/>
  <c r="H138" i="68"/>
  <c r="G138" i="68"/>
  <c r="F138" i="68"/>
  <c r="E138" i="68"/>
  <c r="D138" i="68"/>
  <c r="I115" i="68"/>
  <c r="H115" i="68"/>
  <c r="G115" i="68"/>
  <c r="F115" i="68"/>
  <c r="E115" i="68"/>
  <c r="D115" i="68"/>
  <c r="I93" i="68"/>
  <c r="H93" i="68"/>
  <c r="G93" i="68"/>
  <c r="F93" i="68"/>
  <c r="E93" i="68"/>
  <c r="D93" i="68"/>
  <c r="I20" i="112"/>
  <c r="I21" i="112" s="1"/>
  <c r="J144" i="94" s="1"/>
  <c r="H20" i="112"/>
  <c r="H21" i="112" s="1"/>
  <c r="I144" i="94" s="1"/>
  <c r="G20" i="112"/>
  <c r="G21" i="112" s="1"/>
  <c r="F178" i="96" s="1"/>
  <c r="F20" i="112"/>
  <c r="F21" i="112" s="1"/>
  <c r="E20" i="112"/>
  <c r="E21" i="112" s="1"/>
  <c r="D20" i="112"/>
  <c r="D21" i="112" s="1"/>
  <c r="G52" i="108"/>
  <c r="F52" i="108"/>
  <c r="E52" i="108"/>
  <c r="I45" i="108"/>
  <c r="H45" i="108"/>
  <c r="G45" i="108"/>
  <c r="F45" i="108"/>
  <c r="E45" i="108"/>
  <c r="D45" i="108"/>
  <c r="I23" i="108"/>
  <c r="H23" i="108"/>
  <c r="G23" i="108"/>
  <c r="F23" i="108"/>
  <c r="E23" i="108"/>
  <c r="D23" i="108"/>
  <c r="G113" i="39"/>
  <c r="F113" i="39"/>
  <c r="E113" i="39"/>
  <c r="I103" i="39"/>
  <c r="H103" i="39"/>
  <c r="G103" i="39"/>
  <c r="F103" i="39"/>
  <c r="E103" i="39"/>
  <c r="D103" i="39"/>
  <c r="I88" i="39"/>
  <c r="H88" i="39"/>
  <c r="G88" i="39"/>
  <c r="F88" i="39"/>
  <c r="E88" i="39"/>
  <c r="D88" i="39"/>
  <c r="I67" i="39"/>
  <c r="H67" i="39"/>
  <c r="G67" i="39"/>
  <c r="F67" i="39"/>
  <c r="E67" i="39"/>
  <c r="D67" i="39"/>
  <c r="I51" i="39"/>
  <c r="H51" i="39"/>
  <c r="G51" i="39"/>
  <c r="F51" i="39"/>
  <c r="E51" i="39"/>
  <c r="D51" i="39"/>
  <c r="I32" i="39"/>
  <c r="H32" i="39"/>
  <c r="G32" i="39"/>
  <c r="F32" i="39"/>
  <c r="E32" i="39"/>
  <c r="D32" i="39"/>
  <c r="I17" i="39"/>
  <c r="H17" i="39"/>
  <c r="G17" i="39"/>
  <c r="F17" i="39"/>
  <c r="E17" i="39"/>
  <c r="D17" i="39"/>
  <c r="I58" i="102"/>
  <c r="I59" i="102" s="1"/>
  <c r="H58" i="102"/>
  <c r="H59" i="102" s="1"/>
  <c r="G58" i="102"/>
  <c r="G59" i="102" s="1"/>
  <c r="F58" i="102"/>
  <c r="F59" i="102" s="1"/>
  <c r="E58" i="102"/>
  <c r="E59" i="102" s="1"/>
  <c r="D58" i="102"/>
  <c r="I45" i="80"/>
  <c r="H45" i="80"/>
  <c r="G45" i="80"/>
  <c r="G46" i="80" s="1"/>
  <c r="F45" i="80"/>
  <c r="E45" i="80"/>
  <c r="D45" i="80"/>
  <c r="D46" i="80" s="1"/>
  <c r="D48" i="80" s="1"/>
  <c r="G146" i="26"/>
  <c r="F146" i="26"/>
  <c r="E146" i="26"/>
  <c r="I136" i="26"/>
  <c r="H136" i="26"/>
  <c r="G136" i="26"/>
  <c r="F136" i="26"/>
  <c r="E136" i="26"/>
  <c r="D136" i="26"/>
  <c r="I114" i="26"/>
  <c r="H114" i="26"/>
  <c r="G114" i="26"/>
  <c r="F114" i="26"/>
  <c r="E114" i="26"/>
  <c r="D114" i="26"/>
  <c r="I92" i="26"/>
  <c r="H92" i="26"/>
  <c r="G92" i="26"/>
  <c r="F92" i="26"/>
  <c r="E92" i="26"/>
  <c r="D92" i="26"/>
  <c r="I73" i="26"/>
  <c r="H73" i="26"/>
  <c r="G73" i="26"/>
  <c r="F73" i="26"/>
  <c r="E73" i="26"/>
  <c r="D73" i="26"/>
  <c r="I54" i="26"/>
  <c r="H54" i="26"/>
  <c r="G54" i="26"/>
  <c r="F54" i="26"/>
  <c r="E54" i="26"/>
  <c r="D54" i="26"/>
  <c r="I37" i="26"/>
  <c r="H37" i="26"/>
  <c r="G37" i="26"/>
  <c r="F37" i="26"/>
  <c r="E37" i="26"/>
  <c r="D37" i="26"/>
  <c r="I21" i="26"/>
  <c r="H21" i="26"/>
  <c r="G21" i="26"/>
  <c r="F21" i="26"/>
  <c r="E21" i="26"/>
  <c r="D21" i="26"/>
  <c r="G79" i="110"/>
  <c r="F79" i="110"/>
  <c r="E79" i="110"/>
  <c r="I69" i="110"/>
  <c r="H69" i="110"/>
  <c r="G69" i="110"/>
  <c r="F69" i="110"/>
  <c r="E69" i="110"/>
  <c r="D69" i="110"/>
  <c r="I47" i="110"/>
  <c r="H47" i="110"/>
  <c r="G47" i="110"/>
  <c r="F47" i="110"/>
  <c r="E47" i="110"/>
  <c r="D47" i="110"/>
  <c r="I25" i="110"/>
  <c r="H25" i="110"/>
  <c r="G25" i="110"/>
  <c r="F25" i="110"/>
  <c r="E25" i="110"/>
  <c r="D25" i="110"/>
  <c r="I51" i="72"/>
  <c r="H51" i="72"/>
  <c r="G51" i="72"/>
  <c r="F51" i="72"/>
  <c r="E51" i="72"/>
  <c r="D51" i="72"/>
  <c r="I14" i="72"/>
  <c r="H14" i="72"/>
  <c r="G14" i="72"/>
  <c r="F14" i="72"/>
  <c r="E14" i="72"/>
  <c r="D14" i="72"/>
  <c r="G61" i="11"/>
  <c r="F61" i="11"/>
  <c r="E61" i="11"/>
  <c r="I54" i="11"/>
  <c r="H54" i="11"/>
  <c r="G54" i="11"/>
  <c r="F54" i="11"/>
  <c r="E54" i="11"/>
  <c r="D54" i="11"/>
  <c r="I46" i="11"/>
  <c r="H46" i="11"/>
  <c r="G46" i="11"/>
  <c r="F46" i="11"/>
  <c r="E46" i="11"/>
  <c r="D46" i="11"/>
  <c r="I30" i="11"/>
  <c r="H30" i="11"/>
  <c r="G30" i="11"/>
  <c r="F30" i="11"/>
  <c r="E30" i="11"/>
  <c r="D30" i="11"/>
  <c r="I14" i="11"/>
  <c r="H14" i="11"/>
  <c r="G14" i="11"/>
  <c r="F14" i="11"/>
  <c r="E14" i="11"/>
  <c r="D14" i="11"/>
  <c r="K74" i="86"/>
  <c r="I74" i="86"/>
  <c r="H74" i="86"/>
  <c r="G74" i="86"/>
  <c r="F74" i="86"/>
  <c r="E74" i="86"/>
  <c r="D74" i="86"/>
  <c r="K57" i="86"/>
  <c r="I57" i="86"/>
  <c r="H57" i="86"/>
  <c r="G57" i="86"/>
  <c r="F57" i="86"/>
  <c r="E57" i="86"/>
  <c r="D57" i="86"/>
  <c r="K52" i="86"/>
  <c r="I52" i="86"/>
  <c r="H52" i="86"/>
  <c r="G52" i="86"/>
  <c r="F52" i="86"/>
  <c r="E52" i="86"/>
  <c r="D52" i="86"/>
  <c r="K43" i="86"/>
  <c r="I43" i="86"/>
  <c r="H43" i="86"/>
  <c r="G43" i="86"/>
  <c r="F43" i="86"/>
  <c r="E43" i="86"/>
  <c r="D43" i="86"/>
  <c r="K30" i="86"/>
  <c r="I30" i="86"/>
  <c r="H30" i="86"/>
  <c r="G30" i="86"/>
  <c r="F30" i="86"/>
  <c r="E30" i="86"/>
  <c r="D30" i="86"/>
  <c r="K15" i="86"/>
  <c r="I15" i="86"/>
  <c r="H15" i="86"/>
  <c r="G15" i="86"/>
  <c r="F15" i="86"/>
  <c r="E15" i="86"/>
  <c r="D15" i="86"/>
  <c r="K266" i="90"/>
  <c r="I266" i="90"/>
  <c r="H266" i="90"/>
  <c r="G266" i="90"/>
  <c r="F266" i="90"/>
  <c r="E266" i="90"/>
  <c r="D266" i="90"/>
  <c r="K244" i="90"/>
  <c r="I244" i="90"/>
  <c r="H244" i="90"/>
  <c r="G244" i="90"/>
  <c r="F244" i="90"/>
  <c r="E244" i="90"/>
  <c r="D244" i="90"/>
  <c r="K207" i="90"/>
  <c r="I207" i="90"/>
  <c r="H207" i="90"/>
  <c r="G207" i="90"/>
  <c r="F207" i="90"/>
  <c r="E207" i="90"/>
  <c r="D207" i="90"/>
  <c r="K184" i="90"/>
  <c r="I184" i="90"/>
  <c r="H184" i="90"/>
  <c r="G184" i="90"/>
  <c r="F184" i="90"/>
  <c r="E184" i="90"/>
  <c r="D184" i="90"/>
  <c r="K162" i="90"/>
  <c r="I162" i="90"/>
  <c r="H162" i="90"/>
  <c r="G162" i="90"/>
  <c r="F162" i="90"/>
  <c r="E162" i="90"/>
  <c r="D162" i="90"/>
  <c r="G239" i="24"/>
  <c r="F239" i="24"/>
  <c r="E239" i="24"/>
  <c r="I229" i="24"/>
  <c r="H229" i="24"/>
  <c r="G229" i="24"/>
  <c r="F229" i="24"/>
  <c r="E229" i="24"/>
  <c r="D229" i="24"/>
  <c r="I205" i="24"/>
  <c r="H205" i="24"/>
  <c r="G205" i="24"/>
  <c r="F205" i="24"/>
  <c r="E205" i="24"/>
  <c r="D205" i="24"/>
  <c r="I181" i="24"/>
  <c r="H181" i="24"/>
  <c r="G181" i="24"/>
  <c r="F181" i="24"/>
  <c r="E181" i="24"/>
  <c r="D181" i="24"/>
  <c r="I162" i="24"/>
  <c r="H162" i="24"/>
  <c r="G162" i="24"/>
  <c r="F162" i="24"/>
  <c r="E162" i="24"/>
  <c r="D162" i="24"/>
  <c r="I142" i="24"/>
  <c r="H142" i="24"/>
  <c r="G142" i="24"/>
  <c r="F142" i="24"/>
  <c r="E142" i="24"/>
  <c r="D142" i="24"/>
  <c r="I123" i="24"/>
  <c r="H123" i="24"/>
  <c r="G123" i="24"/>
  <c r="F123" i="24"/>
  <c r="E123" i="24"/>
  <c r="D123" i="24"/>
  <c r="I102" i="24"/>
  <c r="H102" i="24"/>
  <c r="G102" i="24"/>
  <c r="F102" i="24"/>
  <c r="E102" i="24"/>
  <c r="D102" i="24"/>
  <c r="G192" i="45"/>
  <c r="F192" i="45"/>
  <c r="E192" i="45"/>
  <c r="I183" i="45"/>
  <c r="H183" i="45"/>
  <c r="G183" i="45"/>
  <c r="F183" i="45"/>
  <c r="E183" i="45"/>
  <c r="D183" i="45"/>
  <c r="I162" i="45"/>
  <c r="H162" i="45"/>
  <c r="G162" i="45"/>
  <c r="F162" i="45"/>
  <c r="E162" i="45"/>
  <c r="D162" i="45"/>
  <c r="I141" i="45"/>
  <c r="H141" i="45"/>
  <c r="G141" i="45"/>
  <c r="F141" i="45"/>
  <c r="E141" i="45"/>
  <c r="D141" i="45"/>
  <c r="I120" i="45"/>
  <c r="H120" i="45"/>
  <c r="G120" i="45"/>
  <c r="F120" i="45"/>
  <c r="E120" i="45"/>
  <c r="D120" i="45"/>
  <c r="I102" i="45"/>
  <c r="H102" i="45"/>
  <c r="G102" i="45"/>
  <c r="F102" i="45"/>
  <c r="E102" i="45"/>
  <c r="D102" i="45"/>
  <c r="I82" i="45"/>
  <c r="H82" i="45"/>
  <c r="G82" i="45"/>
  <c r="F82" i="45"/>
  <c r="E82" i="45"/>
  <c r="D82" i="45"/>
  <c r="I67" i="45"/>
  <c r="H67" i="45"/>
  <c r="G67" i="45"/>
  <c r="F67" i="45"/>
  <c r="E67" i="45"/>
  <c r="D67" i="45"/>
  <c r="G141" i="98"/>
  <c r="F141" i="98"/>
  <c r="E141" i="98"/>
  <c r="I130" i="98"/>
  <c r="H130" i="98"/>
  <c r="G130" i="98"/>
  <c r="F130" i="98"/>
  <c r="E130" i="98"/>
  <c r="D130" i="98"/>
  <c r="I110" i="98"/>
  <c r="H110" i="98"/>
  <c r="G110" i="98"/>
  <c r="F110" i="98"/>
  <c r="E110" i="98"/>
  <c r="D110" i="98"/>
  <c r="I87" i="98"/>
  <c r="H87" i="98"/>
  <c r="G87" i="98"/>
  <c r="F87" i="98"/>
  <c r="E87" i="98"/>
  <c r="D87" i="98"/>
  <c r="I66" i="98"/>
  <c r="H66" i="98"/>
  <c r="G66" i="98"/>
  <c r="F66" i="98"/>
  <c r="E66" i="98"/>
  <c r="D66" i="98"/>
  <c r="I35" i="98"/>
  <c r="H35" i="98"/>
  <c r="G35" i="98"/>
  <c r="F35" i="98"/>
  <c r="E35" i="98"/>
  <c r="D35" i="98"/>
  <c r="I68" i="83"/>
  <c r="H68" i="83"/>
  <c r="G68" i="83"/>
  <c r="F68" i="83"/>
  <c r="E68" i="83"/>
  <c r="D68" i="83"/>
  <c r="I55" i="83"/>
  <c r="H55" i="83"/>
  <c r="G55" i="83"/>
  <c r="F55" i="83"/>
  <c r="E55" i="83"/>
  <c r="D55" i="83"/>
  <c r="G141" i="59"/>
  <c r="F141" i="59"/>
  <c r="E141" i="59"/>
  <c r="I131" i="59"/>
  <c r="H131" i="59"/>
  <c r="G131" i="59"/>
  <c r="F131" i="59"/>
  <c r="E131" i="59"/>
  <c r="D131" i="59"/>
  <c r="I113" i="59"/>
  <c r="H113" i="59"/>
  <c r="G113" i="59"/>
  <c r="F113" i="59"/>
  <c r="E113" i="59"/>
  <c r="D113" i="59"/>
  <c r="I93" i="59"/>
  <c r="H93" i="59"/>
  <c r="G93" i="59"/>
  <c r="F93" i="59"/>
  <c r="E93" i="59"/>
  <c r="D93" i="59"/>
  <c r="I77" i="59"/>
  <c r="H77" i="59"/>
  <c r="G77" i="59"/>
  <c r="F77" i="59"/>
  <c r="E77" i="59"/>
  <c r="D77" i="59"/>
  <c r="I40" i="59"/>
  <c r="H40" i="59"/>
  <c r="G40" i="59"/>
  <c r="F40" i="59"/>
  <c r="E40" i="59"/>
  <c r="D40" i="59"/>
  <c r="I30" i="59"/>
  <c r="H30" i="59"/>
  <c r="G30" i="59"/>
  <c r="F30" i="59"/>
  <c r="E30" i="59"/>
  <c r="D30" i="59"/>
  <c r="I91" i="18"/>
  <c r="H91" i="18"/>
  <c r="G91" i="18"/>
  <c r="F91" i="18"/>
  <c r="E91" i="18"/>
  <c r="D91" i="18"/>
  <c r="I72" i="18"/>
  <c r="H72" i="18"/>
  <c r="G72" i="18"/>
  <c r="F72" i="18"/>
  <c r="E72" i="18"/>
  <c r="D72" i="18"/>
  <c r="I54" i="18"/>
  <c r="H54" i="18"/>
  <c r="G54" i="18"/>
  <c r="F54" i="18"/>
  <c r="E54" i="18"/>
  <c r="D54" i="18"/>
  <c r="I40" i="18"/>
  <c r="H40" i="18"/>
  <c r="G40" i="18"/>
  <c r="F40" i="18"/>
  <c r="E40" i="18"/>
  <c r="D40" i="18"/>
  <c r="I22" i="18"/>
  <c r="H22" i="18"/>
  <c r="G22" i="18"/>
  <c r="F22" i="18"/>
  <c r="E22" i="18"/>
  <c r="D22" i="18"/>
  <c r="G210" i="58"/>
  <c r="F210" i="58"/>
  <c r="E210" i="58"/>
  <c r="I200" i="58"/>
  <c r="H200" i="58"/>
  <c r="G200" i="58"/>
  <c r="F200" i="58"/>
  <c r="E200" i="58"/>
  <c r="D200" i="58"/>
  <c r="I177" i="58"/>
  <c r="H177" i="58"/>
  <c r="G177" i="58"/>
  <c r="F177" i="58"/>
  <c r="E177" i="58"/>
  <c r="D177" i="58"/>
  <c r="I158" i="58"/>
  <c r="H158" i="58"/>
  <c r="G158" i="58"/>
  <c r="F158" i="58"/>
  <c r="E158" i="58"/>
  <c r="D158" i="58"/>
  <c r="I139" i="58"/>
  <c r="H139" i="58"/>
  <c r="G139" i="58"/>
  <c r="F139" i="58"/>
  <c r="E139" i="58"/>
  <c r="D139" i="58"/>
  <c r="I116" i="58"/>
  <c r="H116" i="58"/>
  <c r="G116" i="58"/>
  <c r="F116" i="58"/>
  <c r="E116" i="58"/>
  <c r="D116" i="58"/>
  <c r="I94" i="58"/>
  <c r="H94" i="58"/>
  <c r="G94" i="58"/>
  <c r="F94" i="58"/>
  <c r="E94" i="58"/>
  <c r="D94" i="58"/>
  <c r="I112" i="3"/>
  <c r="H112" i="3"/>
  <c r="G112" i="3"/>
  <c r="F112" i="3"/>
  <c r="E112" i="3"/>
  <c r="D112" i="3"/>
  <c r="I93" i="3"/>
  <c r="H93" i="3"/>
  <c r="G93" i="3"/>
  <c r="F93" i="3"/>
  <c r="E93" i="3"/>
  <c r="D93" i="3"/>
  <c r="I77" i="3"/>
  <c r="H77" i="3"/>
  <c r="G77" i="3"/>
  <c r="F77" i="3"/>
  <c r="E77" i="3"/>
  <c r="D77" i="3"/>
  <c r="I65" i="3"/>
  <c r="H65" i="3"/>
  <c r="G65" i="3"/>
  <c r="F65" i="3"/>
  <c r="E65" i="3"/>
  <c r="D65" i="3"/>
  <c r="I45" i="3"/>
  <c r="H45" i="3"/>
  <c r="G45" i="3"/>
  <c r="F45" i="3"/>
  <c r="E45" i="3"/>
  <c r="D45" i="3"/>
  <c r="G281" i="69"/>
  <c r="F281" i="69"/>
  <c r="E281" i="69"/>
  <c r="I271" i="69"/>
  <c r="H271" i="69"/>
  <c r="G271" i="69"/>
  <c r="F271" i="69"/>
  <c r="E271" i="69"/>
  <c r="D271" i="69"/>
  <c r="I248" i="69"/>
  <c r="H248" i="69"/>
  <c r="G248" i="69"/>
  <c r="F248" i="69"/>
  <c r="E248" i="69"/>
  <c r="D248" i="69"/>
  <c r="I225" i="69"/>
  <c r="H225" i="69"/>
  <c r="G225" i="69"/>
  <c r="F225" i="69"/>
  <c r="E225" i="69"/>
  <c r="D225" i="69"/>
  <c r="I201" i="69"/>
  <c r="H201" i="69"/>
  <c r="G201" i="69"/>
  <c r="F201" i="69"/>
  <c r="E201" i="69"/>
  <c r="D201" i="69"/>
  <c r="I181" i="69"/>
  <c r="H181" i="69"/>
  <c r="G181" i="69"/>
  <c r="F181" i="69"/>
  <c r="E181" i="69"/>
  <c r="D181" i="69"/>
  <c r="I159" i="69"/>
  <c r="H159" i="69"/>
  <c r="G159" i="69"/>
  <c r="F159" i="69"/>
  <c r="E159" i="69"/>
  <c r="D159" i="69"/>
  <c r="I138" i="69"/>
  <c r="H138" i="69"/>
  <c r="G138" i="69"/>
  <c r="F138" i="69"/>
  <c r="E138" i="69"/>
  <c r="D138" i="69"/>
  <c r="G175" i="19"/>
  <c r="F175" i="19"/>
  <c r="E175" i="19"/>
  <c r="I167" i="19"/>
  <c r="H167" i="19"/>
  <c r="G167" i="19"/>
  <c r="F167" i="19"/>
  <c r="E167" i="19"/>
  <c r="D167" i="19"/>
  <c r="I146" i="19"/>
  <c r="H146" i="19"/>
  <c r="G146" i="19"/>
  <c r="F146" i="19"/>
  <c r="E146" i="19"/>
  <c r="D146" i="19"/>
  <c r="I129" i="19"/>
  <c r="H129" i="19"/>
  <c r="G129" i="19"/>
  <c r="F129" i="19"/>
  <c r="F168" i="19" s="1"/>
  <c r="E129" i="19"/>
  <c r="D129" i="19"/>
  <c r="I183" i="1"/>
  <c r="H183" i="1"/>
  <c r="G183" i="1"/>
  <c r="F183" i="1"/>
  <c r="E183" i="1"/>
  <c r="D183" i="1"/>
  <c r="I165" i="1"/>
  <c r="H165" i="1"/>
  <c r="G165" i="1"/>
  <c r="F165" i="1"/>
  <c r="E165" i="1"/>
  <c r="D165" i="1"/>
  <c r="I143" i="1"/>
  <c r="H143" i="1"/>
  <c r="G143" i="1"/>
  <c r="F143" i="1"/>
  <c r="E143" i="1"/>
  <c r="D143" i="1"/>
  <c r="I122" i="1"/>
  <c r="H122" i="1"/>
  <c r="G122" i="1"/>
  <c r="F122" i="1"/>
  <c r="E122" i="1"/>
  <c r="D122" i="1"/>
  <c r="I100" i="1"/>
  <c r="H100" i="1"/>
  <c r="G100" i="1"/>
  <c r="F100" i="1"/>
  <c r="E100" i="1"/>
  <c r="D100" i="1"/>
  <c r="I102" i="57"/>
  <c r="H102" i="57"/>
  <c r="G102" i="57"/>
  <c r="F102" i="57"/>
  <c r="E102" i="57"/>
  <c r="D102" i="57"/>
  <c r="I88" i="57"/>
  <c r="H88" i="57"/>
  <c r="G88" i="57"/>
  <c r="F88" i="57"/>
  <c r="E88" i="57"/>
  <c r="D88" i="57"/>
  <c r="I71" i="57"/>
  <c r="H71" i="57"/>
  <c r="G71" i="57"/>
  <c r="F71" i="57"/>
  <c r="E71" i="57"/>
  <c r="D71" i="57"/>
  <c r="K64" i="87"/>
  <c r="I64" i="87"/>
  <c r="H64" i="87"/>
  <c r="G64" i="87"/>
  <c r="F64" i="87"/>
  <c r="E64" i="87"/>
  <c r="D64" i="87"/>
  <c r="K47" i="87"/>
  <c r="I47" i="87"/>
  <c r="H47" i="87"/>
  <c r="G47" i="87"/>
  <c r="F47" i="87"/>
  <c r="E47" i="87"/>
  <c r="D47" i="87"/>
  <c r="K15" i="87"/>
  <c r="I15" i="87"/>
  <c r="H15" i="87"/>
  <c r="G15" i="87"/>
  <c r="F15" i="87"/>
  <c r="E15" i="87"/>
  <c r="D15" i="87"/>
  <c r="K222" i="85"/>
  <c r="I222" i="85"/>
  <c r="H222" i="85"/>
  <c r="G222" i="85"/>
  <c r="F222" i="85"/>
  <c r="E222" i="85"/>
  <c r="D222" i="85"/>
  <c r="K201" i="85"/>
  <c r="I201" i="85"/>
  <c r="H201" i="85"/>
  <c r="G201" i="85"/>
  <c r="F201" i="85"/>
  <c r="E201" i="85"/>
  <c r="D201" i="85"/>
  <c r="K184" i="85"/>
  <c r="I184" i="85"/>
  <c r="H184" i="85"/>
  <c r="G184" i="85"/>
  <c r="F184" i="85"/>
  <c r="E184" i="85"/>
  <c r="D184" i="85"/>
  <c r="K166" i="85"/>
  <c r="I166" i="85"/>
  <c r="H166" i="85"/>
  <c r="G166" i="85"/>
  <c r="F166" i="85"/>
  <c r="E166" i="85"/>
  <c r="D166" i="85"/>
  <c r="K148" i="85"/>
  <c r="I148" i="85"/>
  <c r="H148" i="85"/>
  <c r="G148" i="85"/>
  <c r="F148" i="85"/>
  <c r="E148" i="85"/>
  <c r="D148" i="85"/>
  <c r="K115" i="85"/>
  <c r="I115" i="85"/>
  <c r="H115" i="85"/>
  <c r="G115" i="85"/>
  <c r="F115" i="85"/>
  <c r="E115" i="85"/>
  <c r="D115" i="85"/>
  <c r="G103" i="63"/>
  <c r="F103" i="63"/>
  <c r="E103" i="63"/>
  <c r="I94" i="63"/>
  <c r="H94" i="63"/>
  <c r="G94" i="63"/>
  <c r="F94" i="63"/>
  <c r="E94" i="63"/>
  <c r="D94" i="63"/>
  <c r="I77" i="63"/>
  <c r="H77" i="63"/>
  <c r="G77" i="63"/>
  <c r="F77" i="63"/>
  <c r="E77" i="63"/>
  <c r="D77" i="63"/>
  <c r="I59" i="63"/>
  <c r="H59" i="63"/>
  <c r="G59" i="63"/>
  <c r="F59" i="63"/>
  <c r="E59" i="63"/>
  <c r="D59" i="63"/>
  <c r="I40" i="63"/>
  <c r="H40" i="63"/>
  <c r="G40" i="63"/>
  <c r="F40" i="63"/>
  <c r="E40" i="63"/>
  <c r="D40" i="63"/>
  <c r="I25" i="63"/>
  <c r="H25" i="63"/>
  <c r="G25" i="63"/>
  <c r="F25" i="63"/>
  <c r="E25" i="63"/>
  <c r="D25" i="63"/>
  <c r="I11" i="63"/>
  <c r="H11" i="63"/>
  <c r="G11" i="63"/>
  <c r="F11" i="63"/>
  <c r="E11" i="63"/>
  <c r="D11" i="63"/>
  <c r="I126" i="71"/>
  <c r="I127" i="71" s="1"/>
  <c r="H126" i="71"/>
  <c r="H127" i="71" s="1"/>
  <c r="G126" i="71"/>
  <c r="G127" i="71" s="1"/>
  <c r="F126" i="71"/>
  <c r="F127" i="71" s="1"/>
  <c r="E126" i="71"/>
  <c r="E127" i="71" s="1"/>
  <c r="D126" i="71"/>
  <c r="D127" i="71" s="1"/>
  <c r="D129" i="71" s="1"/>
  <c r="G155" i="29"/>
  <c r="F155" i="29"/>
  <c r="E155" i="29"/>
  <c r="I149" i="29"/>
  <c r="H149" i="29"/>
  <c r="G149" i="29"/>
  <c r="F149" i="29"/>
  <c r="E149" i="29"/>
  <c r="D149" i="29"/>
  <c r="I128" i="29"/>
  <c r="H128" i="29"/>
  <c r="G128" i="29"/>
  <c r="F128" i="29"/>
  <c r="E128" i="29"/>
  <c r="D128" i="29"/>
  <c r="I106" i="29"/>
  <c r="H106" i="29"/>
  <c r="G106" i="29"/>
  <c r="F106" i="29"/>
  <c r="E106" i="29"/>
  <c r="D106" i="29"/>
  <c r="I87" i="29"/>
  <c r="H87" i="29"/>
  <c r="G87" i="29"/>
  <c r="F87" i="29"/>
  <c r="E87" i="29"/>
  <c r="D87" i="29"/>
  <c r="I66" i="29"/>
  <c r="H66" i="29"/>
  <c r="G66" i="29"/>
  <c r="F66" i="29"/>
  <c r="E66" i="29"/>
  <c r="D66" i="29"/>
  <c r="I46" i="29"/>
  <c r="H46" i="29"/>
  <c r="G46" i="29"/>
  <c r="F46" i="29"/>
  <c r="E46" i="29"/>
  <c r="D46" i="29"/>
  <c r="I25" i="29"/>
  <c r="H25" i="29"/>
  <c r="G25" i="29"/>
  <c r="F25" i="29"/>
  <c r="E25" i="29"/>
  <c r="D25" i="29"/>
  <c r="G213" i="56"/>
  <c r="F213" i="56"/>
  <c r="E213" i="56"/>
  <c r="I203" i="56"/>
  <c r="H203" i="56"/>
  <c r="G203" i="56"/>
  <c r="F203" i="56"/>
  <c r="E203" i="56"/>
  <c r="D203" i="56"/>
  <c r="I181" i="56"/>
  <c r="H181" i="56"/>
  <c r="G181" i="56"/>
  <c r="F181" i="56"/>
  <c r="E181" i="56"/>
  <c r="D181" i="56"/>
  <c r="I163" i="56"/>
  <c r="H163" i="56"/>
  <c r="G163" i="56"/>
  <c r="F163" i="56"/>
  <c r="E163" i="56"/>
  <c r="D163" i="56"/>
  <c r="I144" i="56"/>
  <c r="H144" i="56"/>
  <c r="G144" i="56"/>
  <c r="F144" i="56"/>
  <c r="E144" i="56"/>
  <c r="D144" i="56"/>
  <c r="I126" i="56"/>
  <c r="H126" i="56"/>
  <c r="G126" i="56"/>
  <c r="F126" i="56"/>
  <c r="E126" i="56"/>
  <c r="D126" i="56"/>
  <c r="I111" i="56"/>
  <c r="H111" i="56"/>
  <c r="G111" i="56"/>
  <c r="F111" i="56"/>
  <c r="E111" i="56"/>
  <c r="D111" i="56"/>
  <c r="I178" i="60"/>
  <c r="H178" i="60"/>
  <c r="G178" i="60"/>
  <c r="F178" i="60"/>
  <c r="E178" i="60"/>
  <c r="D178" i="60"/>
  <c r="I163" i="60"/>
  <c r="H163" i="60"/>
  <c r="G163" i="60"/>
  <c r="F163" i="60"/>
  <c r="E163" i="60"/>
  <c r="D163" i="60"/>
  <c r="I148" i="60"/>
  <c r="H148" i="60"/>
  <c r="G148" i="60"/>
  <c r="F148" i="60"/>
  <c r="E148" i="60"/>
  <c r="D148" i="60"/>
  <c r="I132" i="60"/>
  <c r="I179" i="60" s="1"/>
  <c r="H132" i="60"/>
  <c r="G132" i="60"/>
  <c r="F132" i="60"/>
  <c r="E132" i="60"/>
  <c r="D132" i="60"/>
  <c r="D179" i="60" s="1"/>
  <c r="D181" i="60" s="1"/>
  <c r="G270" i="75"/>
  <c r="F270" i="75"/>
  <c r="E270" i="75"/>
  <c r="I260" i="75"/>
  <c r="H260" i="75"/>
  <c r="G260" i="75"/>
  <c r="F260" i="75"/>
  <c r="E260" i="75"/>
  <c r="D260" i="75"/>
  <c r="I237" i="75"/>
  <c r="H237" i="75"/>
  <c r="G237" i="75"/>
  <c r="F237" i="75"/>
  <c r="E237" i="75"/>
  <c r="D237" i="75"/>
  <c r="I214" i="75"/>
  <c r="H214" i="75"/>
  <c r="G214" i="75"/>
  <c r="F214" i="75"/>
  <c r="E214" i="75"/>
  <c r="D214" i="75"/>
  <c r="I195" i="75"/>
  <c r="H195" i="75"/>
  <c r="G195" i="75"/>
  <c r="F195" i="75"/>
  <c r="E195" i="75"/>
  <c r="D195" i="75"/>
  <c r="I174" i="75"/>
  <c r="H174" i="75"/>
  <c r="G174" i="75"/>
  <c r="F174" i="75"/>
  <c r="E174" i="75"/>
  <c r="D174" i="75"/>
  <c r="I153" i="75"/>
  <c r="H153" i="75"/>
  <c r="G153" i="75"/>
  <c r="F153" i="75"/>
  <c r="E153" i="75"/>
  <c r="D153" i="75"/>
  <c r="G189" i="34"/>
  <c r="F189" i="34"/>
  <c r="E189" i="34"/>
  <c r="I179" i="34"/>
  <c r="H179" i="34"/>
  <c r="G179" i="34"/>
  <c r="F179" i="34"/>
  <c r="E179" i="34"/>
  <c r="D179" i="34"/>
  <c r="I162" i="34"/>
  <c r="H162" i="34"/>
  <c r="G162" i="34"/>
  <c r="F162" i="34"/>
  <c r="E162" i="34"/>
  <c r="D162" i="34"/>
  <c r="I141" i="34"/>
  <c r="H141" i="34"/>
  <c r="G141" i="34"/>
  <c r="F141" i="34"/>
  <c r="E141" i="34"/>
  <c r="D141" i="34"/>
  <c r="I118" i="34"/>
  <c r="H118" i="34"/>
  <c r="G118" i="34"/>
  <c r="F118" i="34"/>
  <c r="E118" i="34"/>
  <c r="D118" i="34"/>
  <c r="I97" i="34"/>
  <c r="H97" i="34"/>
  <c r="G97" i="34"/>
  <c r="F97" i="34"/>
  <c r="E97" i="34"/>
  <c r="D97" i="34"/>
  <c r="I73" i="34"/>
  <c r="H73" i="34"/>
  <c r="G73" i="34"/>
  <c r="F73" i="34"/>
  <c r="E73" i="34"/>
  <c r="D73" i="34"/>
  <c r="I118" i="44"/>
  <c r="H118" i="44"/>
  <c r="G118" i="44"/>
  <c r="F118" i="44"/>
  <c r="E118" i="44"/>
  <c r="D118" i="44"/>
  <c r="I98" i="44"/>
  <c r="H98" i="44"/>
  <c r="G98" i="44"/>
  <c r="F98" i="44"/>
  <c r="E98" i="44"/>
  <c r="D98" i="44"/>
  <c r="I80" i="44"/>
  <c r="H80" i="44"/>
  <c r="G80" i="44"/>
  <c r="F80" i="44"/>
  <c r="E80" i="44"/>
  <c r="D80" i="44"/>
  <c r="I59" i="44"/>
  <c r="H59" i="44"/>
  <c r="G59" i="44"/>
  <c r="F59" i="44"/>
  <c r="E59" i="44"/>
  <c r="D59" i="44"/>
  <c r="I46" i="44"/>
  <c r="H46" i="44"/>
  <c r="G46" i="44"/>
  <c r="F46" i="44"/>
  <c r="E46" i="44"/>
  <c r="D46" i="44"/>
  <c r="I22" i="44"/>
  <c r="H22" i="44"/>
  <c r="G22" i="44"/>
  <c r="F22" i="44"/>
  <c r="E22" i="44"/>
  <c r="D22" i="44"/>
  <c r="G212" i="47"/>
  <c r="F212" i="47"/>
  <c r="E212" i="47"/>
  <c r="I205" i="47"/>
  <c r="H205" i="47"/>
  <c r="G205" i="47"/>
  <c r="F205" i="47"/>
  <c r="E205" i="47"/>
  <c r="D205" i="47"/>
  <c r="I185" i="47"/>
  <c r="H185" i="47"/>
  <c r="G185" i="47"/>
  <c r="F185" i="47"/>
  <c r="E185" i="47"/>
  <c r="D185" i="47"/>
  <c r="I167" i="47"/>
  <c r="H167" i="47"/>
  <c r="G167" i="47"/>
  <c r="F167" i="47"/>
  <c r="E167" i="47"/>
  <c r="D167" i="47"/>
  <c r="I150" i="47"/>
  <c r="H150" i="47"/>
  <c r="G150" i="47"/>
  <c r="F150" i="47"/>
  <c r="E150" i="47"/>
  <c r="D150" i="47"/>
  <c r="I134" i="47"/>
  <c r="H134" i="47"/>
  <c r="G134" i="47"/>
  <c r="F134" i="47"/>
  <c r="E134" i="47"/>
  <c r="D134" i="47"/>
  <c r="I117" i="47"/>
  <c r="H117" i="47"/>
  <c r="G117" i="47"/>
  <c r="F117" i="47"/>
  <c r="E117" i="47"/>
  <c r="D117" i="47"/>
  <c r="G104" i="82"/>
  <c r="F104" i="82"/>
  <c r="E104" i="82"/>
  <c r="I98" i="82"/>
  <c r="H98" i="82"/>
  <c r="G98" i="82"/>
  <c r="F98" i="82"/>
  <c r="E98" i="82"/>
  <c r="D98" i="82"/>
  <c r="I87" i="82"/>
  <c r="H87" i="82"/>
  <c r="G87" i="82"/>
  <c r="F87" i="82"/>
  <c r="E87" i="82"/>
  <c r="D87" i="82"/>
  <c r="I76" i="82"/>
  <c r="H76" i="82"/>
  <c r="G76" i="82"/>
  <c r="F76" i="82"/>
  <c r="E76" i="82"/>
  <c r="D76" i="82"/>
  <c r="I64" i="82"/>
  <c r="H64" i="82"/>
  <c r="G64" i="82"/>
  <c r="F64" i="82"/>
  <c r="E64" i="82"/>
  <c r="D64" i="82"/>
  <c r="I43" i="82"/>
  <c r="H43" i="82"/>
  <c r="G43" i="82"/>
  <c r="F43" i="82"/>
  <c r="E43" i="82"/>
  <c r="D43" i="82"/>
  <c r="I31" i="82"/>
  <c r="H31" i="82"/>
  <c r="G31" i="82"/>
  <c r="F31" i="82"/>
  <c r="E31" i="82"/>
  <c r="D31" i="82"/>
  <c r="G216" i="20"/>
  <c r="F216" i="20"/>
  <c r="E216" i="20"/>
  <c r="I206" i="20"/>
  <c r="H206" i="20"/>
  <c r="G206" i="20"/>
  <c r="F206" i="20"/>
  <c r="E206" i="20"/>
  <c r="D206" i="20"/>
  <c r="I188" i="20"/>
  <c r="H188" i="20"/>
  <c r="G188" i="20"/>
  <c r="F188" i="20"/>
  <c r="E188" i="20"/>
  <c r="D188" i="20"/>
  <c r="I168" i="20"/>
  <c r="H168" i="20"/>
  <c r="G168" i="20"/>
  <c r="F168" i="20"/>
  <c r="E168" i="20"/>
  <c r="D168" i="20"/>
  <c r="I148" i="20"/>
  <c r="H148" i="20"/>
  <c r="G148" i="20"/>
  <c r="F148" i="20"/>
  <c r="E148" i="20"/>
  <c r="D148" i="20"/>
  <c r="I129" i="20"/>
  <c r="H129" i="20"/>
  <c r="G129" i="20"/>
  <c r="F129" i="20"/>
  <c r="E129" i="20"/>
  <c r="D129" i="20"/>
  <c r="I114" i="20"/>
  <c r="H114" i="20"/>
  <c r="G114" i="20"/>
  <c r="F114" i="20"/>
  <c r="D114" i="20"/>
  <c r="I96" i="20"/>
  <c r="H96" i="20"/>
  <c r="G96" i="20"/>
  <c r="F96" i="20"/>
  <c r="E96" i="20"/>
  <c r="E207" i="20" s="1"/>
  <c r="D96" i="20"/>
  <c r="G252" i="61"/>
  <c r="F252" i="61"/>
  <c r="E252" i="61"/>
  <c r="I242" i="61"/>
  <c r="H242" i="61"/>
  <c r="G242" i="61"/>
  <c r="F242" i="61"/>
  <c r="E242" i="61"/>
  <c r="D242" i="61"/>
  <c r="I222" i="61"/>
  <c r="H222" i="61"/>
  <c r="G222" i="61"/>
  <c r="F222" i="61"/>
  <c r="E222" i="61"/>
  <c r="D222" i="61"/>
  <c r="I199" i="61"/>
  <c r="H199" i="61"/>
  <c r="G199" i="61"/>
  <c r="F199" i="61"/>
  <c r="E199" i="61"/>
  <c r="D199" i="61"/>
  <c r="I179" i="61"/>
  <c r="H179" i="61"/>
  <c r="G179" i="61"/>
  <c r="F179" i="61"/>
  <c r="E179" i="61"/>
  <c r="D179" i="61"/>
  <c r="I160" i="61"/>
  <c r="H160" i="61"/>
  <c r="G160" i="61"/>
  <c r="F160" i="61"/>
  <c r="E160" i="61"/>
  <c r="D160" i="61"/>
  <c r="I141" i="61"/>
  <c r="H141" i="61"/>
  <c r="G141" i="61"/>
  <c r="F141" i="61"/>
  <c r="E141" i="61"/>
  <c r="D141" i="61"/>
  <c r="I120" i="61"/>
  <c r="H120" i="61"/>
  <c r="G120" i="61"/>
  <c r="F120" i="61"/>
  <c r="E120" i="61"/>
  <c r="D120" i="61"/>
  <c r="I127" i="5"/>
  <c r="H127" i="5"/>
  <c r="G127" i="5"/>
  <c r="F127" i="5"/>
  <c r="E127" i="5"/>
  <c r="D127" i="5"/>
  <c r="I117" i="5"/>
  <c r="I128" i="5" s="1"/>
  <c r="H117" i="5"/>
  <c r="G117" i="5"/>
  <c r="G128" i="5" s="1"/>
  <c r="F117" i="5"/>
  <c r="E117" i="5"/>
  <c r="E128" i="5" s="1"/>
  <c r="D117" i="5"/>
  <c r="K166" i="89"/>
  <c r="I166" i="89"/>
  <c r="H166" i="89"/>
  <c r="G166" i="89"/>
  <c r="F166" i="89"/>
  <c r="E166" i="89"/>
  <c r="D166" i="89"/>
  <c r="K145" i="89"/>
  <c r="I145" i="89"/>
  <c r="H145" i="89"/>
  <c r="G145" i="89"/>
  <c r="F145" i="89"/>
  <c r="E145" i="89"/>
  <c r="D145" i="89"/>
  <c r="K127" i="89"/>
  <c r="I127" i="89"/>
  <c r="H127" i="89"/>
  <c r="G127" i="89"/>
  <c r="F127" i="89"/>
  <c r="E127" i="89"/>
  <c r="D127" i="89"/>
  <c r="K106" i="89"/>
  <c r="I106" i="89"/>
  <c r="H106" i="89"/>
  <c r="G106" i="89"/>
  <c r="F106" i="89"/>
  <c r="E106" i="89"/>
  <c r="D106" i="89"/>
  <c r="K88" i="89"/>
  <c r="I88" i="89"/>
  <c r="H88" i="89"/>
  <c r="G88" i="89"/>
  <c r="F88" i="89"/>
  <c r="E88" i="89"/>
  <c r="D88" i="89"/>
  <c r="K68" i="89"/>
  <c r="I68" i="89"/>
  <c r="H68" i="89"/>
  <c r="G68" i="89"/>
  <c r="F68" i="89"/>
  <c r="E68" i="89"/>
  <c r="D68" i="89"/>
  <c r="K48" i="89"/>
  <c r="I48" i="89"/>
  <c r="H48" i="89"/>
  <c r="G48" i="89"/>
  <c r="F48" i="89"/>
  <c r="E48" i="89"/>
  <c r="D48" i="89"/>
  <c r="G60" i="111"/>
  <c r="F60" i="111"/>
  <c r="E60" i="111"/>
  <c r="I52" i="111"/>
  <c r="H52" i="111"/>
  <c r="G52" i="111"/>
  <c r="F52" i="111"/>
  <c r="E52" i="111"/>
  <c r="D52" i="111"/>
  <c r="I34" i="111"/>
  <c r="H34" i="111"/>
  <c r="G34" i="111"/>
  <c r="F34" i="111"/>
  <c r="E34" i="111"/>
  <c r="D34" i="111"/>
  <c r="I19" i="111"/>
  <c r="H19" i="111"/>
  <c r="G19" i="111"/>
  <c r="F19" i="111"/>
  <c r="E19" i="111"/>
  <c r="D19" i="111"/>
  <c r="G264" i="49"/>
  <c r="F264" i="49"/>
  <c r="E264" i="49"/>
  <c r="I255" i="49"/>
  <c r="H255" i="49"/>
  <c r="G255" i="49"/>
  <c r="F255" i="49"/>
  <c r="E255" i="49"/>
  <c r="D255" i="49"/>
  <c r="I234" i="49"/>
  <c r="H234" i="49"/>
  <c r="G234" i="49"/>
  <c r="F234" i="49"/>
  <c r="E234" i="49"/>
  <c r="D234" i="49"/>
  <c r="I214" i="49"/>
  <c r="H214" i="49"/>
  <c r="G214" i="49"/>
  <c r="F214" i="49"/>
  <c r="E214" i="49"/>
  <c r="D214" i="49"/>
  <c r="I194" i="49"/>
  <c r="H194" i="49"/>
  <c r="G194" i="49"/>
  <c r="F194" i="49"/>
  <c r="E194" i="49"/>
  <c r="D194" i="49"/>
  <c r="I174" i="49"/>
  <c r="H174" i="49"/>
  <c r="G174" i="49"/>
  <c r="F174" i="49"/>
  <c r="E174" i="49"/>
  <c r="D174" i="49"/>
  <c r="I153" i="49"/>
  <c r="H153" i="49"/>
  <c r="G153" i="49"/>
  <c r="F153" i="49"/>
  <c r="E153" i="49"/>
  <c r="D153" i="49"/>
  <c r="I131" i="49"/>
  <c r="H131" i="49"/>
  <c r="G131" i="49"/>
  <c r="F131" i="49"/>
  <c r="E131" i="49"/>
  <c r="D131" i="49"/>
  <c r="G267" i="50"/>
  <c r="F267" i="50"/>
  <c r="E267" i="50"/>
  <c r="I259" i="50"/>
  <c r="H259" i="50"/>
  <c r="G259" i="50"/>
  <c r="F259" i="50"/>
  <c r="E259" i="50"/>
  <c r="D259" i="50"/>
  <c r="I236" i="50"/>
  <c r="H236" i="50"/>
  <c r="G236" i="50"/>
  <c r="F236" i="50"/>
  <c r="E236" i="50"/>
  <c r="D236" i="50"/>
  <c r="I212" i="50"/>
  <c r="H212" i="50"/>
  <c r="G212" i="50"/>
  <c r="F212" i="50"/>
  <c r="E212" i="50"/>
  <c r="D212" i="50"/>
  <c r="I195" i="50"/>
  <c r="H195" i="50"/>
  <c r="G195" i="50"/>
  <c r="F195" i="50"/>
  <c r="E195" i="50"/>
  <c r="D195" i="50"/>
  <c r="I172" i="50"/>
  <c r="H172" i="50"/>
  <c r="G172" i="50"/>
  <c r="F172" i="50"/>
  <c r="E172" i="50"/>
  <c r="D172" i="50"/>
  <c r="I150" i="50"/>
  <c r="H150" i="50"/>
  <c r="H260" i="50" s="1"/>
  <c r="G150" i="50"/>
  <c r="F150" i="50"/>
  <c r="E150" i="50"/>
  <c r="D150" i="50"/>
  <c r="G244" i="2"/>
  <c r="F244" i="2"/>
  <c r="E244" i="2"/>
  <c r="I239" i="2"/>
  <c r="H239" i="2"/>
  <c r="G239" i="2"/>
  <c r="F239" i="2"/>
  <c r="D239" i="2"/>
  <c r="I216" i="2"/>
  <c r="H216" i="2"/>
  <c r="G216" i="2"/>
  <c r="F216" i="2"/>
  <c r="E216" i="2"/>
  <c r="D216" i="2"/>
  <c r="I202" i="2"/>
  <c r="H202" i="2"/>
  <c r="G202" i="2"/>
  <c r="F202" i="2"/>
  <c r="E202" i="2"/>
  <c r="D202" i="2"/>
  <c r="I180" i="2"/>
  <c r="H180" i="2"/>
  <c r="G180" i="2"/>
  <c r="F180" i="2"/>
  <c r="E180" i="2"/>
  <c r="D180" i="2"/>
  <c r="I159" i="2"/>
  <c r="H159" i="2"/>
  <c r="G159" i="2"/>
  <c r="F159" i="2"/>
  <c r="E159" i="2"/>
  <c r="D159" i="2"/>
  <c r="I140" i="2"/>
  <c r="H140" i="2"/>
  <c r="G140" i="2"/>
  <c r="F140" i="2"/>
  <c r="E140" i="2"/>
  <c r="D140" i="2"/>
  <c r="I165" i="40"/>
  <c r="I166" i="40" s="1"/>
  <c r="H165" i="40"/>
  <c r="H166" i="40" s="1"/>
  <c r="G165" i="40"/>
  <c r="G166" i="40" s="1"/>
  <c r="F165" i="40"/>
  <c r="F166" i="40" s="1"/>
  <c r="E165" i="40"/>
  <c r="E166" i="40" s="1"/>
  <c r="D165" i="40"/>
  <c r="D166" i="40" s="1"/>
  <c r="D168" i="40" s="1"/>
  <c r="G188" i="28"/>
  <c r="F188" i="28"/>
  <c r="E188" i="28"/>
  <c r="I183" i="28"/>
  <c r="H183" i="28"/>
  <c r="G183" i="28"/>
  <c r="F183" i="28"/>
  <c r="E183" i="28"/>
  <c r="D183" i="28"/>
  <c r="I163" i="28"/>
  <c r="H163" i="28"/>
  <c r="G163" i="28"/>
  <c r="F163" i="28"/>
  <c r="E163" i="28"/>
  <c r="D163" i="28"/>
  <c r="I144" i="28"/>
  <c r="H144" i="28"/>
  <c r="G144" i="28"/>
  <c r="F144" i="28"/>
  <c r="E144" i="28"/>
  <c r="D144" i="28"/>
  <c r="G182" i="36"/>
  <c r="F182" i="36"/>
  <c r="E182" i="36"/>
  <c r="I174" i="36"/>
  <c r="H174" i="36"/>
  <c r="G174" i="36"/>
  <c r="F174" i="36"/>
  <c r="E174" i="36"/>
  <c r="D174" i="36"/>
  <c r="I153" i="36"/>
  <c r="H153" i="36"/>
  <c r="G153" i="36"/>
  <c r="F153" i="36"/>
  <c r="E153" i="36"/>
  <c r="D153" i="36"/>
  <c r="I131" i="36"/>
  <c r="H131" i="36"/>
  <c r="G131" i="36"/>
  <c r="F131" i="36"/>
  <c r="E131" i="36"/>
  <c r="D131" i="36"/>
  <c r="I111" i="36"/>
  <c r="H111" i="36"/>
  <c r="G111" i="36"/>
  <c r="F111" i="36"/>
  <c r="E111" i="36"/>
  <c r="D111" i="36"/>
  <c r="I94" i="36"/>
  <c r="H94" i="36"/>
  <c r="G94" i="36"/>
  <c r="F94" i="36"/>
  <c r="E94" i="36"/>
  <c r="D94" i="36"/>
  <c r="I83" i="36"/>
  <c r="H83" i="36"/>
  <c r="G83" i="36"/>
  <c r="F83" i="36"/>
  <c r="E83" i="36"/>
  <c r="D83" i="36"/>
  <c r="I60" i="36"/>
  <c r="H60" i="36"/>
  <c r="G60" i="36"/>
  <c r="F60" i="36"/>
  <c r="E60" i="36"/>
  <c r="D60" i="36"/>
  <c r="I63" i="41"/>
  <c r="H63" i="41"/>
  <c r="G63" i="41"/>
  <c r="F63" i="41"/>
  <c r="E63" i="41"/>
  <c r="D63" i="41"/>
  <c r="I46" i="41"/>
  <c r="H46" i="41"/>
  <c r="G46" i="41"/>
  <c r="F46" i="41"/>
  <c r="E46" i="41"/>
  <c r="D46" i="41"/>
  <c r="I27" i="41"/>
  <c r="H27" i="41"/>
  <c r="G27" i="41"/>
  <c r="F27" i="41"/>
  <c r="E27" i="41"/>
  <c r="D27" i="41"/>
  <c r="I9" i="41"/>
  <c r="H9" i="41"/>
  <c r="G9" i="41"/>
  <c r="F9" i="41"/>
  <c r="E9" i="41"/>
  <c r="D9" i="41"/>
  <c r="G112" i="97"/>
  <c r="F112" i="97"/>
  <c r="E112" i="97"/>
  <c r="I107" i="97"/>
  <c r="H107" i="97"/>
  <c r="G107" i="97"/>
  <c r="F107" i="97"/>
  <c r="E107" i="97"/>
  <c r="D107" i="97"/>
  <c r="I90" i="97"/>
  <c r="H90" i="97"/>
  <c r="G90" i="97"/>
  <c r="F90" i="97"/>
  <c r="E90" i="97"/>
  <c r="D90" i="97"/>
  <c r="I71" i="97"/>
  <c r="H71" i="97"/>
  <c r="G71" i="97"/>
  <c r="F71" i="97"/>
  <c r="E71" i="97"/>
  <c r="D71" i="97"/>
  <c r="I55" i="97"/>
  <c r="H55" i="97"/>
  <c r="G55" i="97"/>
  <c r="F55" i="97"/>
  <c r="E55" i="97"/>
  <c r="D55" i="97"/>
  <c r="I38" i="97"/>
  <c r="H38" i="97"/>
  <c r="G38" i="97"/>
  <c r="F38" i="97"/>
  <c r="E38" i="97"/>
  <c r="D38" i="97"/>
  <c r="I17" i="97"/>
  <c r="H17" i="97"/>
  <c r="G17" i="97"/>
  <c r="F17" i="97"/>
  <c r="E17" i="97"/>
  <c r="D17" i="97"/>
  <c r="I227" i="9"/>
  <c r="H227" i="9"/>
  <c r="G227" i="9"/>
  <c r="F227" i="9"/>
  <c r="E227" i="9"/>
  <c r="D227" i="9"/>
  <c r="I207" i="9"/>
  <c r="H207" i="9"/>
  <c r="G207" i="9"/>
  <c r="F207" i="9"/>
  <c r="E207" i="9"/>
  <c r="I187" i="9"/>
  <c r="H187" i="9"/>
  <c r="G187" i="9"/>
  <c r="F187" i="9"/>
  <c r="E187" i="9"/>
  <c r="D187" i="9"/>
  <c r="I165" i="9"/>
  <c r="H165" i="9"/>
  <c r="G165" i="9"/>
  <c r="F165" i="9"/>
  <c r="E165" i="9"/>
  <c r="E228" i="9" s="1"/>
  <c r="D165" i="9"/>
  <c r="G263" i="25"/>
  <c r="F263" i="25"/>
  <c r="E263" i="25"/>
  <c r="I253" i="25"/>
  <c r="H253" i="25"/>
  <c r="G253" i="25"/>
  <c r="F253" i="25"/>
  <c r="E253" i="25"/>
  <c r="D253" i="25"/>
  <c r="I229" i="25"/>
  <c r="H229" i="25"/>
  <c r="G229" i="25"/>
  <c r="F229" i="25"/>
  <c r="E229" i="25"/>
  <c r="D229" i="25"/>
  <c r="I207" i="25"/>
  <c r="H207" i="25"/>
  <c r="G207" i="25"/>
  <c r="F207" i="25"/>
  <c r="E207" i="25"/>
  <c r="D207" i="25"/>
  <c r="I187" i="25"/>
  <c r="H187" i="25"/>
  <c r="G187" i="25"/>
  <c r="F187" i="25"/>
  <c r="E187" i="25"/>
  <c r="D187" i="25"/>
  <c r="I167" i="25"/>
  <c r="H167" i="25"/>
  <c r="G167" i="25"/>
  <c r="F167" i="25"/>
  <c r="E167" i="25"/>
  <c r="D167" i="25"/>
  <c r="I148" i="25"/>
  <c r="H148" i="25"/>
  <c r="G148" i="25"/>
  <c r="F148" i="25"/>
  <c r="E148" i="25"/>
  <c r="D148" i="25"/>
  <c r="I127" i="25"/>
  <c r="H127" i="25"/>
  <c r="G127" i="25"/>
  <c r="F127" i="25"/>
  <c r="E127" i="25"/>
  <c r="D127" i="25"/>
  <c r="G71" i="109"/>
  <c r="F71" i="109"/>
  <c r="E71" i="109"/>
  <c r="I63" i="109"/>
  <c r="H63" i="109"/>
  <c r="G63" i="109"/>
  <c r="F63" i="109"/>
  <c r="E63" i="109"/>
  <c r="D63" i="109"/>
  <c r="I44" i="109"/>
  <c r="H44" i="109"/>
  <c r="G44" i="109"/>
  <c r="F44" i="109"/>
  <c r="E44" i="109"/>
  <c r="D44" i="109"/>
  <c r="I23" i="109"/>
  <c r="H23" i="109"/>
  <c r="G23" i="109"/>
  <c r="F23" i="109"/>
  <c r="E23" i="109"/>
  <c r="D23" i="109"/>
  <c r="I129" i="27"/>
  <c r="H129" i="27"/>
  <c r="G129" i="27"/>
  <c r="F129" i="27"/>
  <c r="E129" i="27"/>
  <c r="D129" i="27"/>
  <c r="I110" i="27"/>
  <c r="H110" i="27"/>
  <c r="H130" i="27" s="1"/>
  <c r="G110" i="27"/>
  <c r="F110" i="27"/>
  <c r="E110" i="27"/>
  <c r="D110" i="27"/>
  <c r="G234" i="12"/>
  <c r="F234" i="12"/>
  <c r="E234" i="12"/>
  <c r="I224" i="12"/>
  <c r="H224" i="12"/>
  <c r="G224" i="12"/>
  <c r="F224" i="12"/>
  <c r="E224" i="12"/>
  <c r="D224" i="12"/>
  <c r="I209" i="12"/>
  <c r="H209" i="12"/>
  <c r="G209" i="12"/>
  <c r="F209" i="12"/>
  <c r="E209" i="12"/>
  <c r="D209" i="12"/>
  <c r="I194" i="12"/>
  <c r="H194" i="12"/>
  <c r="G194" i="12"/>
  <c r="F194" i="12"/>
  <c r="E194" i="12"/>
  <c r="D194" i="12"/>
  <c r="I175" i="12"/>
  <c r="H175" i="12"/>
  <c r="G175" i="12"/>
  <c r="F175" i="12"/>
  <c r="E175" i="12"/>
  <c r="D175" i="12"/>
  <c r="I166" i="12"/>
  <c r="H166" i="12"/>
  <c r="G166" i="12"/>
  <c r="F166" i="12"/>
  <c r="E166" i="12"/>
  <c r="D166" i="12"/>
  <c r="I148" i="12"/>
  <c r="H148" i="12"/>
  <c r="G148" i="12"/>
  <c r="F148" i="12"/>
  <c r="F225" i="12" s="1"/>
  <c r="E148" i="12"/>
  <c r="D148" i="12"/>
  <c r="I90" i="67"/>
  <c r="H90" i="67"/>
  <c r="G90" i="67"/>
  <c r="F90" i="67"/>
  <c r="E90" i="67"/>
  <c r="D90" i="67"/>
  <c r="D91" i="67" s="1"/>
  <c r="D93" i="67" s="1"/>
  <c r="I49" i="67"/>
  <c r="H49" i="67"/>
  <c r="G49" i="67"/>
  <c r="F49" i="67"/>
  <c r="E49" i="67"/>
  <c r="G262" i="4"/>
  <c r="F262" i="4"/>
  <c r="E262" i="4"/>
  <c r="I252" i="4"/>
  <c r="H252" i="4"/>
  <c r="G252" i="4"/>
  <c r="F252" i="4"/>
  <c r="E252" i="4"/>
  <c r="D252" i="4"/>
  <c r="I229" i="4"/>
  <c r="H229" i="4"/>
  <c r="G229" i="4"/>
  <c r="F229" i="4"/>
  <c r="E229" i="4"/>
  <c r="D229" i="4"/>
  <c r="I208" i="4"/>
  <c r="H208" i="4"/>
  <c r="G208" i="4"/>
  <c r="F208" i="4"/>
  <c r="E208" i="4"/>
  <c r="D208" i="4"/>
  <c r="I184" i="4"/>
  <c r="H184" i="4"/>
  <c r="G184" i="4"/>
  <c r="F184" i="4"/>
  <c r="E184" i="4"/>
  <c r="D184" i="4"/>
  <c r="I164" i="4"/>
  <c r="H164" i="4"/>
  <c r="G164" i="4"/>
  <c r="F164" i="4"/>
  <c r="E164" i="4"/>
  <c r="D164" i="4"/>
  <c r="I148" i="4"/>
  <c r="H148" i="4"/>
  <c r="G148" i="4"/>
  <c r="F148" i="4"/>
  <c r="E148" i="4"/>
  <c r="D148" i="4"/>
  <c r="I207" i="38"/>
  <c r="H207" i="38"/>
  <c r="G207" i="38"/>
  <c r="F207" i="38"/>
  <c r="E207" i="38"/>
  <c r="D207" i="38"/>
  <c r="I184" i="38"/>
  <c r="H184" i="38"/>
  <c r="G184" i="38"/>
  <c r="F184" i="38"/>
  <c r="E184" i="38"/>
  <c r="D184" i="38"/>
  <c r="I163" i="38"/>
  <c r="H163" i="38"/>
  <c r="G163" i="38"/>
  <c r="F163" i="38"/>
  <c r="E163" i="38"/>
  <c r="D163" i="38"/>
  <c r="I141" i="38"/>
  <c r="H141" i="38"/>
  <c r="G141" i="38"/>
  <c r="F141" i="38"/>
  <c r="E141" i="38"/>
  <c r="D141" i="38"/>
  <c r="I120" i="38"/>
  <c r="H120" i="38"/>
  <c r="G120" i="38"/>
  <c r="F120" i="38"/>
  <c r="E120" i="38"/>
  <c r="D120" i="38"/>
  <c r="I97" i="38"/>
  <c r="H97" i="38"/>
  <c r="G97" i="38"/>
  <c r="F97" i="38"/>
  <c r="E97" i="38"/>
  <c r="D97" i="38"/>
  <c r="I186" i="22"/>
  <c r="H186" i="22"/>
  <c r="G186" i="22"/>
  <c r="F186" i="22"/>
  <c r="E186" i="22"/>
  <c r="D186" i="22"/>
  <c r="I170" i="22"/>
  <c r="H170" i="22"/>
  <c r="G170" i="22"/>
  <c r="F170" i="22"/>
  <c r="E170" i="22"/>
  <c r="D170" i="22"/>
  <c r="I157" i="22"/>
  <c r="H157" i="22"/>
  <c r="G157" i="22"/>
  <c r="F157" i="22"/>
  <c r="E157" i="22"/>
  <c r="D157" i="22"/>
  <c r="I170" i="31"/>
  <c r="H170" i="31"/>
  <c r="G170" i="31"/>
  <c r="F170" i="31"/>
  <c r="E170" i="31"/>
  <c r="D170" i="31"/>
  <c r="I163" i="31"/>
  <c r="H163" i="31"/>
  <c r="G163" i="31"/>
  <c r="F163" i="31"/>
  <c r="E163" i="31"/>
  <c r="D163" i="31"/>
  <c r="I143" i="31"/>
  <c r="H143" i="31"/>
  <c r="G143" i="31"/>
  <c r="F143" i="31"/>
  <c r="E143" i="31"/>
  <c r="D143" i="31"/>
  <c r="I123" i="31"/>
  <c r="H123" i="31"/>
  <c r="G123" i="31"/>
  <c r="F123" i="31"/>
  <c r="E123" i="31"/>
  <c r="D123" i="31"/>
  <c r="J184" i="94"/>
  <c r="E184" i="94"/>
  <c r="I175" i="94"/>
  <c r="I73" i="94"/>
  <c r="H73" i="94"/>
  <c r="G73" i="94"/>
  <c r="F73" i="94"/>
  <c r="J116" i="94"/>
  <c r="I116" i="94"/>
  <c r="H116" i="94"/>
  <c r="J45" i="94"/>
  <c r="I14" i="94"/>
  <c r="H14" i="94"/>
  <c r="G14" i="94"/>
  <c r="J32" i="94"/>
  <c r="E32" i="94"/>
  <c r="F91" i="96"/>
  <c r="E91" i="96"/>
  <c r="D91" i="96"/>
  <c r="D75" i="96"/>
  <c r="F27" i="96"/>
  <c r="E27" i="96"/>
  <c r="D27" i="96"/>
  <c r="F260" i="50" l="1"/>
  <c r="I130" i="27"/>
  <c r="G260" i="50"/>
  <c r="D207" i="20"/>
  <c r="D209" i="20" s="1"/>
  <c r="H179" i="60"/>
  <c r="H230" i="52"/>
  <c r="D154" i="64"/>
  <c r="D156" i="64" s="1"/>
  <c r="I260" i="50"/>
  <c r="F207" i="20"/>
  <c r="F154" i="64"/>
  <c r="D243" i="61"/>
  <c r="D245" i="61" s="1"/>
  <c r="G207" i="20"/>
  <c r="G154" i="64"/>
  <c r="D225" i="12"/>
  <c r="D227" i="12" s="1"/>
  <c r="E243" i="61"/>
  <c r="H207" i="20"/>
  <c r="H154" i="64"/>
  <c r="E225" i="12"/>
  <c r="F243" i="61"/>
  <c r="I207" i="20"/>
  <c r="I154" i="64"/>
  <c r="D250" i="32"/>
  <c r="D252" i="32" s="1"/>
  <c r="E250" i="32"/>
  <c r="G243" i="61"/>
  <c r="G225" i="12"/>
  <c r="D128" i="5"/>
  <c r="D130" i="5" s="1"/>
  <c r="H243" i="61"/>
  <c r="D237" i="66"/>
  <c r="D239" i="66" s="1"/>
  <c r="F250" i="32"/>
  <c r="H225" i="12"/>
  <c r="I243" i="61"/>
  <c r="E237" i="66"/>
  <c r="G250" i="32"/>
  <c r="I225" i="12"/>
  <c r="D228" i="9"/>
  <c r="D230" i="9" s="1"/>
  <c r="F128" i="5"/>
  <c r="F237" i="66"/>
  <c r="H250" i="32"/>
  <c r="D130" i="27"/>
  <c r="D132" i="27" s="1"/>
  <c r="F228" i="9"/>
  <c r="H128" i="5"/>
  <c r="H237" i="66"/>
  <c r="G228" i="9"/>
  <c r="D230" i="52"/>
  <c r="D232" i="52" s="1"/>
  <c r="F130" i="27"/>
  <c r="H228" i="9"/>
  <c r="D260" i="50"/>
  <c r="D262" i="50" s="1"/>
  <c r="E179" i="60"/>
  <c r="E230" i="52"/>
  <c r="E130" i="27"/>
  <c r="G130" i="27"/>
  <c r="I228" i="9"/>
  <c r="E260" i="50"/>
  <c r="F179" i="60"/>
  <c r="F230" i="52"/>
  <c r="G179" i="60"/>
  <c r="G230" i="52"/>
  <c r="F42" i="81"/>
  <c r="I187" i="22"/>
  <c r="I231" i="7"/>
  <c r="F253" i="4"/>
  <c r="F263" i="4" s="1"/>
  <c r="E3" i="96" s="1"/>
  <c r="D168" i="19"/>
  <c r="D170" i="19" s="1"/>
  <c r="D171" i="31"/>
  <c r="D173" i="31" s="1"/>
  <c r="H52" i="94"/>
  <c r="G187" i="22"/>
  <c r="F231" i="7"/>
  <c r="D253" i="4"/>
  <c r="D255" i="4" s="1"/>
  <c r="J49" i="94"/>
  <c r="G253" i="4"/>
  <c r="H3" i="94" s="1"/>
  <c r="F72" i="94"/>
  <c r="E168" i="19"/>
  <c r="H253" i="4"/>
  <c r="F214" i="56"/>
  <c r="E63" i="96" s="1"/>
  <c r="G5" i="95"/>
  <c r="D184" i="1"/>
  <c r="D186" i="1" s="1"/>
  <c r="I253" i="4"/>
  <c r="D240" i="2"/>
  <c r="D242" i="2" s="1"/>
  <c r="H5" i="95"/>
  <c r="E184" i="1"/>
  <c r="G168" i="19"/>
  <c r="H8" i="94" s="1"/>
  <c r="J51" i="91"/>
  <c r="E171" i="31"/>
  <c r="F171" i="31"/>
  <c r="E240" i="2"/>
  <c r="I72" i="94"/>
  <c r="F184" i="1"/>
  <c r="H168" i="19"/>
  <c r="G171" i="31"/>
  <c r="F240" i="2"/>
  <c r="J72" i="94"/>
  <c r="J5" i="95"/>
  <c r="G184" i="1"/>
  <c r="I168" i="19"/>
  <c r="J8" i="94" s="1"/>
  <c r="D266" i="43"/>
  <c r="D268" i="43" s="1"/>
  <c r="E253" i="4"/>
  <c r="E263" i="4" s="1"/>
  <c r="D3" i="96" s="1"/>
  <c r="H171" i="31"/>
  <c r="G240" i="2"/>
  <c r="H184" i="1"/>
  <c r="E282" i="69"/>
  <c r="E266" i="43"/>
  <c r="I171" i="31"/>
  <c r="I184" i="1"/>
  <c r="J6" i="94" s="1"/>
  <c r="I33" i="94"/>
  <c r="H14" i="95"/>
  <c r="F266" i="43"/>
  <c r="D187" i="22"/>
  <c r="D189" i="22" s="1"/>
  <c r="I240" i="2"/>
  <c r="D231" i="7"/>
  <c r="D233" i="7" s="1"/>
  <c r="G266" i="43"/>
  <c r="H240" i="2"/>
  <c r="E187" i="22"/>
  <c r="D24" i="96" s="1"/>
  <c r="E231" i="7"/>
  <c r="H266" i="43"/>
  <c r="F187" i="22"/>
  <c r="I266" i="43"/>
  <c r="G231" i="7"/>
  <c r="H187" i="22"/>
  <c r="H231" i="7"/>
  <c r="F102" i="94"/>
  <c r="F222" i="84"/>
  <c r="E110" i="96" s="1"/>
  <c r="G33" i="94"/>
  <c r="D230" i="24"/>
  <c r="D232" i="24" s="1"/>
  <c r="E230" i="24"/>
  <c r="F230" i="24"/>
  <c r="G230" i="24"/>
  <c r="F191" i="76"/>
  <c r="E39" i="96" s="1"/>
  <c r="H230" i="24"/>
  <c r="I29" i="94" s="1"/>
  <c r="F268" i="50"/>
  <c r="E55" i="96" s="1"/>
  <c r="I230" i="24"/>
  <c r="J29" i="94" s="1"/>
  <c r="I52" i="94"/>
  <c r="H49" i="94"/>
  <c r="J52" i="94"/>
  <c r="F91" i="67"/>
  <c r="F20" i="94"/>
  <c r="H69" i="83"/>
  <c r="I93" i="94" s="1"/>
  <c r="D42" i="81"/>
  <c r="D44" i="81" s="1"/>
  <c r="G20" i="94"/>
  <c r="F213" i="47"/>
  <c r="E74" i="96" s="1"/>
  <c r="H20" i="94"/>
  <c r="I20" i="94"/>
  <c r="G103" i="57"/>
  <c r="I69" i="94"/>
  <c r="J43" i="94"/>
  <c r="J69" i="94"/>
  <c r="I60" i="94"/>
  <c r="H74" i="94"/>
  <c r="E31" i="96"/>
  <c r="J74" i="94"/>
  <c r="I175" i="36"/>
  <c r="J67" i="94" s="1"/>
  <c r="I38" i="94"/>
  <c r="E269" i="23"/>
  <c r="J166" i="89"/>
  <c r="H43" i="94"/>
  <c r="I43" i="94"/>
  <c r="F46" i="94"/>
  <c r="J78" i="94"/>
  <c r="I23" i="94"/>
  <c r="D86" i="42"/>
  <c r="G42" i="81"/>
  <c r="E85" i="42"/>
  <c r="E91" i="67"/>
  <c r="G60" i="94"/>
  <c r="F77" i="96"/>
  <c r="I78" i="94"/>
  <c r="D184" i="28"/>
  <c r="D186" i="28" s="1"/>
  <c r="K13" i="95"/>
  <c r="J43" i="86"/>
  <c r="F31" i="96"/>
  <c r="G65" i="87"/>
  <c r="F69" i="83"/>
  <c r="J85" i="42"/>
  <c r="E235" i="12"/>
  <c r="J24" i="94"/>
  <c r="K65" i="87"/>
  <c r="I69" i="83"/>
  <c r="E42" i="81"/>
  <c r="F132" i="94" s="1"/>
  <c r="J38" i="94"/>
  <c r="G13" i="94"/>
  <c r="D51" i="96"/>
  <c r="E163" i="78"/>
  <c r="D41" i="96" s="1"/>
  <c r="F15" i="94"/>
  <c r="H13" i="94"/>
  <c r="I13" i="94"/>
  <c r="I7" i="94"/>
  <c r="I86" i="94"/>
  <c r="H103" i="57"/>
  <c r="I125" i="94" s="1"/>
  <c r="G13" i="95"/>
  <c r="H15" i="94"/>
  <c r="J13" i="94"/>
  <c r="H7" i="94"/>
  <c r="J7" i="94"/>
  <c r="G4" i="94"/>
  <c r="J86" i="94"/>
  <c r="I42" i="94"/>
  <c r="I103" i="57"/>
  <c r="H6" i="94"/>
  <c r="I201" i="58"/>
  <c r="J82" i="94" s="1"/>
  <c r="D132" i="59"/>
  <c r="D134" i="59" s="1"/>
  <c r="H13" i="95"/>
  <c r="H203" i="68"/>
  <c r="I31" i="94"/>
  <c r="I54" i="94"/>
  <c r="H4" i="94"/>
  <c r="J42" i="94"/>
  <c r="K5" i="95"/>
  <c r="E132" i="59"/>
  <c r="I203" i="68"/>
  <c r="J30" i="94" s="1"/>
  <c r="E268" i="55"/>
  <c r="J31" i="94"/>
  <c r="J102" i="94"/>
  <c r="J54" i="94"/>
  <c r="J15" i="94"/>
  <c r="F268" i="55"/>
  <c r="E56" i="96" s="1"/>
  <c r="H18" i="94"/>
  <c r="D128" i="62"/>
  <c r="D130" i="62" s="1"/>
  <c r="J33" i="94"/>
  <c r="J60" i="94"/>
  <c r="G87" i="54"/>
  <c r="E184" i="28"/>
  <c r="F50" i="94" s="1"/>
  <c r="E99" i="82"/>
  <c r="E105" i="82" s="1"/>
  <c r="F47" i="94"/>
  <c r="E240" i="7"/>
  <c r="I44" i="94"/>
  <c r="E128" i="62"/>
  <c r="E133" i="62" s="1"/>
  <c r="D121" i="96" s="1"/>
  <c r="E240" i="52"/>
  <c r="I9" i="94"/>
  <c r="D99" i="82"/>
  <c r="D101" i="82" s="1"/>
  <c r="H46" i="94"/>
  <c r="G19" i="94"/>
  <c r="J18" i="94"/>
  <c r="F184" i="28"/>
  <c r="G50" i="94" s="1"/>
  <c r="F99" i="82"/>
  <c r="G131" i="94" s="1"/>
  <c r="E66" i="96"/>
  <c r="E184" i="45"/>
  <c r="E193" i="45" s="1"/>
  <c r="D44" i="96" s="1"/>
  <c r="F240" i="7"/>
  <c r="E4" i="96" s="1"/>
  <c r="J44" i="94"/>
  <c r="F128" i="62"/>
  <c r="G109" i="94" s="1"/>
  <c r="I16" i="94"/>
  <c r="F240" i="52"/>
  <c r="E23" i="96" s="1"/>
  <c r="I129" i="74"/>
  <c r="J51" i="94" s="1"/>
  <c r="I87" i="54"/>
  <c r="J75" i="94" s="1"/>
  <c r="I91" i="67"/>
  <c r="J112" i="94" s="1"/>
  <c r="E264" i="25"/>
  <c r="G12" i="94"/>
  <c r="F24" i="96"/>
  <c r="I46" i="94"/>
  <c r="D175" i="36"/>
  <c r="D177" i="36" s="1"/>
  <c r="G184" i="28"/>
  <c r="H50" i="94" s="1"/>
  <c r="G99" i="82"/>
  <c r="H131" i="94" s="1"/>
  <c r="H47" i="94"/>
  <c r="D65" i="87"/>
  <c r="D67" i="87" s="1"/>
  <c r="H5" i="94"/>
  <c r="G128" i="62"/>
  <c r="H109" i="94" s="1"/>
  <c r="J16" i="94"/>
  <c r="H34" i="94"/>
  <c r="J46" i="94"/>
  <c r="I19" i="94"/>
  <c r="E175" i="36"/>
  <c r="H184" i="28"/>
  <c r="I50" i="94" s="1"/>
  <c r="H99" i="82"/>
  <c r="I131" i="94" s="1"/>
  <c r="I47" i="94"/>
  <c r="E65" i="87"/>
  <c r="G184" i="45"/>
  <c r="D46" i="108"/>
  <c r="K47" i="108" s="1"/>
  <c r="D110" i="88"/>
  <c r="D112" i="88" s="1"/>
  <c r="H128" i="62"/>
  <c r="I109" i="94" s="1"/>
  <c r="F224" i="33"/>
  <c r="E34" i="96" s="1"/>
  <c r="E118" i="96"/>
  <c r="I34" i="94"/>
  <c r="J4" i="94"/>
  <c r="G46" i="94"/>
  <c r="J12" i="94"/>
  <c r="J19" i="94"/>
  <c r="F175" i="36"/>
  <c r="I184" i="28"/>
  <c r="J50" i="94" s="1"/>
  <c r="I99" i="82"/>
  <c r="J131" i="94" s="1"/>
  <c r="G180" i="34"/>
  <c r="J47" i="94"/>
  <c r="F65" i="87"/>
  <c r="E69" i="83"/>
  <c r="F93" i="94" s="1"/>
  <c r="I131" i="98"/>
  <c r="H184" i="45"/>
  <c r="I48" i="94" s="1"/>
  <c r="E46" i="108"/>
  <c r="F57" i="94" s="1"/>
  <c r="J5" i="94"/>
  <c r="I128" i="62"/>
  <c r="J109" i="94" s="1"/>
  <c r="J34" i="94"/>
  <c r="E163" i="64"/>
  <c r="G175" i="36"/>
  <c r="G24" i="94"/>
  <c r="H180" i="34"/>
  <c r="I184" i="45"/>
  <c r="I41" i="94"/>
  <c r="G38" i="94"/>
  <c r="H175" i="36"/>
  <c r="I67" i="94" s="1"/>
  <c r="H24" i="94"/>
  <c r="D59" i="102"/>
  <c r="D61" i="102" s="1"/>
  <c r="J41" i="94"/>
  <c r="H38" i="94"/>
  <c r="K85" i="42"/>
  <c r="J25" i="94"/>
  <c r="I8" i="94"/>
  <c r="H65" i="87"/>
  <c r="J6" i="95" s="1"/>
  <c r="I65" i="87"/>
  <c r="J14" i="95"/>
  <c r="M14" i="95"/>
  <c r="J9" i="94"/>
  <c r="J23" i="94"/>
  <c r="G15" i="94"/>
  <c r="F163" i="78"/>
  <c r="E41" i="96" s="1"/>
  <c r="I100" i="94"/>
  <c r="J100" i="94"/>
  <c r="F52" i="94"/>
  <c r="G31" i="94"/>
  <c r="F240" i="24"/>
  <c r="E18" i="96" s="1"/>
  <c r="D184" i="45"/>
  <c r="D186" i="45" s="1"/>
  <c r="F184" i="45"/>
  <c r="G48" i="94" s="1"/>
  <c r="G69" i="83"/>
  <c r="F113" i="96" s="1"/>
  <c r="D69" i="83"/>
  <c r="D71" i="83" s="1"/>
  <c r="G113" i="3"/>
  <c r="H17" i="94" s="1"/>
  <c r="E113" i="3"/>
  <c r="F282" i="69"/>
  <c r="E62" i="96" s="1"/>
  <c r="I74" i="94"/>
  <c r="E176" i="19"/>
  <c r="H72" i="94"/>
  <c r="E38" i="96"/>
  <c r="D38" i="96"/>
  <c r="I18" i="94"/>
  <c r="J3" i="94"/>
  <c r="I208" i="38"/>
  <c r="J37" i="94" s="1"/>
  <c r="G208" i="38"/>
  <c r="H37" i="94" s="1"/>
  <c r="H208" i="38"/>
  <c r="I37" i="94" s="1"/>
  <c r="D208" i="38"/>
  <c r="D210" i="38" s="1"/>
  <c r="E208" i="38"/>
  <c r="F37" i="94" s="1"/>
  <c r="F208" i="38"/>
  <c r="G37" i="94" s="1"/>
  <c r="H113" i="3"/>
  <c r="I17" i="94" s="1"/>
  <c r="I113" i="3"/>
  <c r="J17" i="94" s="1"/>
  <c r="D113" i="3"/>
  <c r="D115" i="3" s="1"/>
  <c r="F113" i="3"/>
  <c r="E87" i="96"/>
  <c r="I46" i="80"/>
  <c r="J169" i="94" s="1"/>
  <c r="F87" i="96"/>
  <c r="H42" i="81"/>
  <c r="I132" i="94" s="1"/>
  <c r="G91" i="67"/>
  <c r="H112" i="94" s="1"/>
  <c r="I4" i="94"/>
  <c r="F53" i="111"/>
  <c r="G113" i="94" s="1"/>
  <c r="I180" i="34"/>
  <c r="J21" i="94" s="1"/>
  <c r="F132" i="59"/>
  <c r="G66" i="94" s="1"/>
  <c r="E240" i="24"/>
  <c r="G46" i="108"/>
  <c r="I70" i="94"/>
  <c r="I42" i="81"/>
  <c r="J132" i="94" s="1"/>
  <c r="D129" i="74"/>
  <c r="D131" i="74" s="1"/>
  <c r="D87" i="54"/>
  <c r="D89" i="54" s="1"/>
  <c r="H91" i="67"/>
  <c r="I112" i="94" s="1"/>
  <c r="G53" i="111"/>
  <c r="H113" i="94" s="1"/>
  <c r="D103" i="57"/>
  <c r="D105" i="57" s="1"/>
  <c r="D201" i="58"/>
  <c r="D203" i="58" s="1"/>
  <c r="G132" i="59"/>
  <c r="H66" i="94" s="1"/>
  <c r="F101" i="94"/>
  <c r="J70" i="94"/>
  <c r="E129" i="74"/>
  <c r="E137" i="74" s="1"/>
  <c r="E87" i="54"/>
  <c r="D92" i="96" s="1"/>
  <c r="H46" i="80"/>
  <c r="I169" i="94" s="1"/>
  <c r="E103" i="57"/>
  <c r="D152" i="96" s="1"/>
  <c r="E201" i="58"/>
  <c r="H132" i="59"/>
  <c r="I66" i="94" s="1"/>
  <c r="E117" i="96"/>
  <c r="D203" i="68"/>
  <c r="D205" i="68" s="1"/>
  <c r="F129" i="74"/>
  <c r="G51" i="94" s="1"/>
  <c r="F87" i="54"/>
  <c r="I3" i="94"/>
  <c r="G86" i="94"/>
  <c r="D167" i="89"/>
  <c r="D169" i="89" s="1"/>
  <c r="D180" i="34"/>
  <c r="D182" i="34" s="1"/>
  <c r="F103" i="57"/>
  <c r="E152" i="96" s="1"/>
  <c r="F201" i="58"/>
  <c r="I132" i="59"/>
  <c r="J66" i="94" s="1"/>
  <c r="E46" i="80"/>
  <c r="D226" i="96" s="1"/>
  <c r="F117" i="96"/>
  <c r="E203" i="68"/>
  <c r="F30" i="94" s="1"/>
  <c r="G129" i="74"/>
  <c r="H51" i="94" s="1"/>
  <c r="H86" i="94"/>
  <c r="E180" i="34"/>
  <c r="F21" i="94" s="1"/>
  <c r="G201" i="58"/>
  <c r="H82" i="94" s="1"/>
  <c r="F46" i="80"/>
  <c r="E226" i="96" s="1"/>
  <c r="I101" i="94"/>
  <c r="F203" i="68"/>
  <c r="H129" i="74"/>
  <c r="I51" i="94" s="1"/>
  <c r="H87" i="54"/>
  <c r="I75" i="94" s="1"/>
  <c r="F180" i="34"/>
  <c r="F190" i="34" s="1"/>
  <c r="E9" i="96" s="1"/>
  <c r="H201" i="58"/>
  <c r="I82" i="94" s="1"/>
  <c r="J101" i="94"/>
  <c r="G203" i="68"/>
  <c r="H30" i="94" s="1"/>
  <c r="I5" i="94"/>
  <c r="F70" i="94"/>
  <c r="I25" i="94"/>
  <c r="H25" i="94"/>
  <c r="E56" i="94"/>
  <c r="M56" i="94" s="1"/>
  <c r="F89" i="42"/>
  <c r="E93" i="96" s="1"/>
  <c r="F85" i="42"/>
  <c r="F86" i="42" s="1"/>
  <c r="F52" i="96"/>
  <c r="G43" i="81"/>
  <c r="D118" i="96"/>
  <c r="J19" i="91"/>
  <c r="K29" i="92"/>
  <c r="H46" i="108"/>
  <c r="I57" i="94" s="1"/>
  <c r="D53" i="111"/>
  <c r="K54" i="111" s="1"/>
  <c r="H53" i="111"/>
  <c r="I113" i="94" s="1"/>
  <c r="F100" i="94"/>
  <c r="E169" i="94"/>
  <c r="H167" i="89"/>
  <c r="J12" i="95" s="1"/>
  <c r="I5" i="95"/>
  <c r="F75" i="86"/>
  <c r="H7" i="95" s="1"/>
  <c r="J30" i="86"/>
  <c r="J52" i="86"/>
  <c r="K110" i="88"/>
  <c r="M8" i="95" s="1"/>
  <c r="E15" i="95"/>
  <c r="J33" i="91"/>
  <c r="F99" i="15"/>
  <c r="F108" i="15" s="1"/>
  <c r="E43" i="96" s="1"/>
  <c r="G14" i="95"/>
  <c r="I110" i="88"/>
  <c r="F110" i="88"/>
  <c r="H8" i="95" s="1"/>
  <c r="G110" i="88"/>
  <c r="I8" i="95" s="1"/>
  <c r="H110" i="88"/>
  <c r="E110" i="88"/>
  <c r="G8" i="95" s="1"/>
  <c r="F167" i="89"/>
  <c r="H12" i="95" s="1"/>
  <c r="E167" i="89"/>
  <c r="G167" i="89"/>
  <c r="I12" i="95" s="1"/>
  <c r="I167" i="89"/>
  <c r="K167" i="89"/>
  <c r="M12" i="95" s="1"/>
  <c r="G47" i="80"/>
  <c r="G48" i="80" s="1"/>
  <c r="J70" i="91"/>
  <c r="D90" i="91"/>
  <c r="F9" i="95" s="1"/>
  <c r="E90" i="91"/>
  <c r="G9" i="95" s="1"/>
  <c r="J89" i="91"/>
  <c r="J87" i="91"/>
  <c r="E29" i="92"/>
  <c r="G29" i="92"/>
  <c r="J28" i="92"/>
  <c r="L15" i="95" s="1"/>
  <c r="K15" i="95"/>
  <c r="F29" i="92"/>
  <c r="J6" i="92"/>
  <c r="G75" i="86"/>
  <c r="I7" i="95" s="1"/>
  <c r="J57" i="86"/>
  <c r="K75" i="86"/>
  <c r="M7" i="95" s="1"/>
  <c r="J74" i="86"/>
  <c r="J170" i="106"/>
  <c r="J148" i="106"/>
  <c r="J47" i="87"/>
  <c r="J222" i="85"/>
  <c r="J145" i="89"/>
  <c r="D105" i="79"/>
  <c r="J106" i="79" s="1"/>
  <c r="E99" i="15"/>
  <c r="E108" i="15" s="1"/>
  <c r="I50" i="113"/>
  <c r="J97" i="94" s="1"/>
  <c r="F50" i="113"/>
  <c r="G97" i="94" s="1"/>
  <c r="G70" i="94"/>
  <c r="F70" i="110"/>
  <c r="G96" i="94" s="1"/>
  <c r="G70" i="110"/>
  <c r="H96" i="94" s="1"/>
  <c r="D52" i="72"/>
  <c r="J53" i="72" s="1"/>
  <c r="H95" i="63"/>
  <c r="I65" i="94" s="1"/>
  <c r="I53" i="111"/>
  <c r="J113" i="94" s="1"/>
  <c r="L222" i="35"/>
  <c r="H101" i="94"/>
  <c r="H131" i="98"/>
  <c r="I98" i="94" s="1"/>
  <c r="H102" i="94"/>
  <c r="D31" i="96"/>
  <c r="E265" i="49"/>
  <c r="I102" i="94"/>
  <c r="J20" i="94"/>
  <c r="J201" i="85"/>
  <c r="J184" i="85"/>
  <c r="J166" i="85"/>
  <c r="I30" i="94"/>
  <c r="J80" i="94"/>
  <c r="H22" i="94"/>
  <c r="I22" i="94"/>
  <c r="F176" i="19"/>
  <c r="E8" i="96" s="1"/>
  <c r="E113" i="96"/>
  <c r="I21" i="94"/>
  <c r="J22" i="94"/>
  <c r="F152" i="96"/>
  <c r="D10" i="96"/>
  <c r="F15" i="96"/>
  <c r="G6" i="94"/>
  <c r="D131" i="98"/>
  <c r="D133" i="98" s="1"/>
  <c r="E95" i="96"/>
  <c r="E131" i="98"/>
  <c r="E142" i="98" s="1"/>
  <c r="I15" i="94"/>
  <c r="H123" i="94"/>
  <c r="I80" i="94"/>
  <c r="D95" i="96"/>
  <c r="G42" i="94"/>
  <c r="I10" i="94"/>
  <c r="I12" i="94"/>
  <c r="F76" i="96"/>
  <c r="J68" i="89"/>
  <c r="H78" i="94"/>
  <c r="E253" i="61"/>
  <c r="I24" i="94"/>
  <c r="H40" i="94"/>
  <c r="I6" i="94"/>
  <c r="F131" i="98"/>
  <c r="J71" i="88"/>
  <c r="F106" i="94"/>
  <c r="I123" i="94"/>
  <c r="F60" i="94"/>
  <c r="E132" i="96"/>
  <c r="J48" i="89"/>
  <c r="G43" i="94"/>
  <c r="H69" i="94"/>
  <c r="G131" i="98"/>
  <c r="H98" i="94" s="1"/>
  <c r="J123" i="94"/>
  <c r="J266" i="90"/>
  <c r="J244" i="90"/>
  <c r="J225" i="90"/>
  <c r="J88" i="89"/>
  <c r="J133" i="85"/>
  <c r="J222" i="35"/>
  <c r="J106" i="94"/>
  <c r="I106" i="94"/>
  <c r="D117" i="96"/>
  <c r="J125" i="94"/>
  <c r="J40" i="94"/>
  <c r="J58" i="94"/>
  <c r="J128" i="106"/>
  <c r="J127" i="89"/>
  <c r="J106" i="89"/>
  <c r="J207" i="90"/>
  <c r="J184" i="90"/>
  <c r="J162" i="90"/>
  <c r="J148" i="85"/>
  <c r="J115" i="85"/>
  <c r="J109" i="88"/>
  <c r="J88" i="88"/>
  <c r="F15" i="104"/>
  <c r="K222" i="35"/>
  <c r="D78" i="77"/>
  <c r="E120" i="94" s="1"/>
  <c r="E78" i="77"/>
  <c r="D144" i="96" s="1"/>
  <c r="F78" i="77"/>
  <c r="E144" i="96" s="1"/>
  <c r="G78" i="77"/>
  <c r="F144" i="96" s="1"/>
  <c r="H78" i="77"/>
  <c r="I120" i="94" s="1"/>
  <c r="I78" i="77"/>
  <c r="J120" i="94" s="1"/>
  <c r="H150" i="21"/>
  <c r="I26" i="94" s="1"/>
  <c r="I150" i="21"/>
  <c r="J26" i="94" s="1"/>
  <c r="I105" i="79"/>
  <c r="J136" i="94" s="1"/>
  <c r="F105" i="79"/>
  <c r="G136" i="94" s="1"/>
  <c r="E105" i="79"/>
  <c r="F136" i="94" s="1"/>
  <c r="H105" i="79"/>
  <c r="I136" i="94" s="1"/>
  <c r="G105" i="79"/>
  <c r="L237" i="14"/>
  <c r="J45" i="103"/>
  <c r="L45" i="103"/>
  <c r="K45" i="103"/>
  <c r="G99" i="15"/>
  <c r="H68" i="94" s="1"/>
  <c r="H99" i="15"/>
  <c r="I68" i="94" s="1"/>
  <c r="D99" i="15"/>
  <c r="J100" i="15" s="1"/>
  <c r="I99" i="15"/>
  <c r="J68" i="94" s="1"/>
  <c r="G50" i="113"/>
  <c r="E50" i="113"/>
  <c r="F97" i="94" s="1"/>
  <c r="D50" i="113"/>
  <c r="E97" i="94" s="1"/>
  <c r="H50" i="113"/>
  <c r="I97" i="94" s="1"/>
  <c r="F43" i="81"/>
  <c r="L43" i="81"/>
  <c r="J43" i="81"/>
  <c r="H100" i="94"/>
  <c r="L100" i="51"/>
  <c r="F118" i="96"/>
  <c r="F70" i="93"/>
  <c r="E61" i="96" s="1"/>
  <c r="I68" i="16"/>
  <c r="J107" i="94" s="1"/>
  <c r="E87" i="94"/>
  <c r="M87" i="94" s="1"/>
  <c r="K34" i="17"/>
  <c r="J34" i="17"/>
  <c r="L34" i="17"/>
  <c r="F106" i="96"/>
  <c r="J14" i="70"/>
  <c r="L14" i="70"/>
  <c r="K14" i="70"/>
  <c r="F14" i="70"/>
  <c r="G14" i="70"/>
  <c r="D15" i="70"/>
  <c r="L88" i="99"/>
  <c r="F144" i="94"/>
  <c r="D178" i="96"/>
  <c r="E22" i="112"/>
  <c r="F22" i="112"/>
  <c r="E178" i="96"/>
  <c r="G144" i="94"/>
  <c r="J22" i="112"/>
  <c r="L22" i="112"/>
  <c r="K22" i="112"/>
  <c r="D23" i="112"/>
  <c r="E144" i="94"/>
  <c r="G22" i="112"/>
  <c r="H144" i="94"/>
  <c r="F46" i="108"/>
  <c r="I46" i="108"/>
  <c r="J57" i="94" s="1"/>
  <c r="L47" i="108"/>
  <c r="D48" i="108"/>
  <c r="E53" i="108"/>
  <c r="G104" i="39"/>
  <c r="H28" i="94" s="1"/>
  <c r="H104" i="39"/>
  <c r="I28" i="94" s="1"/>
  <c r="J60" i="102"/>
  <c r="L60" i="102"/>
  <c r="K60" i="102"/>
  <c r="E60" i="102"/>
  <c r="E101" i="94"/>
  <c r="F226" i="96"/>
  <c r="K47" i="80"/>
  <c r="J47" i="80"/>
  <c r="L47" i="80"/>
  <c r="G137" i="26"/>
  <c r="H39" i="94" s="1"/>
  <c r="D70" i="110"/>
  <c r="E96" i="94" s="1"/>
  <c r="E70" i="110"/>
  <c r="E80" i="110" s="1"/>
  <c r="D49" i="96" s="1"/>
  <c r="I70" i="110"/>
  <c r="J96" i="94" s="1"/>
  <c r="H70" i="110"/>
  <c r="I96" i="94" s="1"/>
  <c r="E52" i="72"/>
  <c r="D224" i="96" s="1"/>
  <c r="H55" i="11"/>
  <c r="I103" i="94" s="1"/>
  <c r="I55" i="11"/>
  <c r="J103" i="94" s="1"/>
  <c r="K70" i="83"/>
  <c r="D92" i="18"/>
  <c r="D94" i="18" s="1"/>
  <c r="I40" i="94"/>
  <c r="H119" i="44"/>
  <c r="I92" i="94" s="1"/>
  <c r="I119" i="44"/>
  <c r="J92" i="94" s="1"/>
  <c r="E53" i="111"/>
  <c r="F113" i="94" s="1"/>
  <c r="I58" i="94"/>
  <c r="E64" i="41"/>
  <c r="F137" i="94" s="1"/>
  <c r="D108" i="97"/>
  <c r="E108" i="97"/>
  <c r="G64" i="109"/>
  <c r="H76" i="94" s="1"/>
  <c r="F64" i="109"/>
  <c r="F72" i="109" s="1"/>
  <c r="E45" i="96" s="1"/>
  <c r="H64" i="109"/>
  <c r="I76" i="94" s="1"/>
  <c r="E64" i="109"/>
  <c r="E72" i="109" s="1"/>
  <c r="D45" i="96" s="1"/>
  <c r="I64" i="109"/>
  <c r="J76" i="94" s="1"/>
  <c r="D64" i="109"/>
  <c r="J10" i="94"/>
  <c r="M6" i="95"/>
  <c r="J15" i="87"/>
  <c r="J64" i="87"/>
  <c r="K73" i="94"/>
  <c r="F150" i="21"/>
  <c r="G26" i="94" s="1"/>
  <c r="G150" i="21"/>
  <c r="H26" i="94" s="1"/>
  <c r="D150" i="21"/>
  <c r="E26" i="94" s="1"/>
  <c r="E150" i="21"/>
  <c r="F26" i="94" s="1"/>
  <c r="E148" i="96"/>
  <c r="G123" i="94"/>
  <c r="F123" i="94"/>
  <c r="D148" i="96"/>
  <c r="E123" i="94"/>
  <c r="E106" i="96"/>
  <c r="F34" i="17"/>
  <c r="D106" i="96"/>
  <c r="F52" i="72"/>
  <c r="E224" i="96" s="1"/>
  <c r="L14" i="94"/>
  <c r="E103" i="96"/>
  <c r="G132" i="94"/>
  <c r="H90" i="91"/>
  <c r="J9" i="95" s="1"/>
  <c r="I90" i="91"/>
  <c r="K90" i="91"/>
  <c r="F90" i="91"/>
  <c r="G90" i="91"/>
  <c r="I9" i="95" s="1"/>
  <c r="G106" i="94"/>
  <c r="H106" i="94"/>
  <c r="E68" i="16"/>
  <c r="F107" i="94" s="1"/>
  <c r="F68" i="16"/>
  <c r="G107" i="94" s="1"/>
  <c r="D68" i="16"/>
  <c r="E107" i="94" s="1"/>
  <c r="G68" i="16"/>
  <c r="H107" i="94" s="1"/>
  <c r="H68" i="16"/>
  <c r="I107" i="94" s="1"/>
  <c r="G34" i="17"/>
  <c r="E34" i="17"/>
  <c r="E35" i="17" s="1"/>
  <c r="F175" i="94"/>
  <c r="K175" i="94" s="1"/>
  <c r="E233" i="96"/>
  <c r="G175" i="94"/>
  <c r="L175" i="94" s="1"/>
  <c r="F233" i="96"/>
  <c r="H175" i="94"/>
  <c r="M175" i="94" s="1"/>
  <c r="E14" i="70"/>
  <c r="H29" i="92"/>
  <c r="D29" i="92"/>
  <c r="D31" i="92" s="1"/>
  <c r="I29" i="92"/>
  <c r="H70" i="94"/>
  <c r="D87" i="96"/>
  <c r="I104" i="39"/>
  <c r="J28" i="94" s="1"/>
  <c r="E104" i="39"/>
  <c r="F28" i="94" s="1"/>
  <c r="D104" i="39"/>
  <c r="F104" i="39"/>
  <c r="G28" i="94" s="1"/>
  <c r="F60" i="102"/>
  <c r="G60" i="102"/>
  <c r="G101" i="94"/>
  <c r="H169" i="94"/>
  <c r="E137" i="26"/>
  <c r="E147" i="26" s="1"/>
  <c r="F137" i="26"/>
  <c r="F147" i="26" s="1"/>
  <c r="E16" i="96" s="1"/>
  <c r="D137" i="26"/>
  <c r="E39" i="94" s="1"/>
  <c r="H137" i="26"/>
  <c r="I39" i="94" s="1"/>
  <c r="I137" i="26"/>
  <c r="J39" i="94" s="1"/>
  <c r="G52" i="72"/>
  <c r="H167" i="94" s="1"/>
  <c r="H52" i="72"/>
  <c r="I167" i="94" s="1"/>
  <c r="I52" i="72"/>
  <c r="J167" i="94" s="1"/>
  <c r="G55" i="11"/>
  <c r="H103" i="94" s="1"/>
  <c r="E55" i="11"/>
  <c r="E62" i="11" s="1"/>
  <c r="F55" i="11"/>
  <c r="F62" i="11" s="1"/>
  <c r="E67" i="96" s="1"/>
  <c r="D55" i="11"/>
  <c r="E75" i="86"/>
  <c r="G7" i="95" s="1"/>
  <c r="H75" i="86"/>
  <c r="J7" i="95" s="1"/>
  <c r="I75" i="86"/>
  <c r="D75" i="86"/>
  <c r="D77" i="86" s="1"/>
  <c r="J15" i="86"/>
  <c r="G11" i="95"/>
  <c r="H11" i="95"/>
  <c r="I11" i="95"/>
  <c r="J11" i="95"/>
  <c r="K11" i="95"/>
  <c r="L11" i="95"/>
  <c r="M11" i="95"/>
  <c r="F11" i="95"/>
  <c r="J48" i="94"/>
  <c r="J98" i="94"/>
  <c r="J93" i="94"/>
  <c r="F92" i="18"/>
  <c r="E80" i="96" s="1"/>
  <c r="E92" i="18"/>
  <c r="D80" i="96" s="1"/>
  <c r="I92" i="18"/>
  <c r="J61" i="94" s="1"/>
  <c r="G92" i="18"/>
  <c r="H92" i="18"/>
  <c r="I61" i="94" s="1"/>
  <c r="F22" i="94"/>
  <c r="D42" i="96"/>
  <c r="E22" i="94"/>
  <c r="F42" i="96"/>
  <c r="F95" i="63"/>
  <c r="G95" i="63"/>
  <c r="H65" i="94" s="1"/>
  <c r="I95" i="63"/>
  <c r="J65" i="94" s="1"/>
  <c r="D95" i="63"/>
  <c r="E95" i="63"/>
  <c r="E104" i="63" s="1"/>
  <c r="D150" i="29"/>
  <c r="G150" i="29"/>
  <c r="H27" i="94" s="1"/>
  <c r="H150" i="29"/>
  <c r="I27" i="94" s="1"/>
  <c r="I150" i="29"/>
  <c r="J27" i="94" s="1"/>
  <c r="E150" i="29"/>
  <c r="E156" i="29" s="1"/>
  <c r="F150" i="29"/>
  <c r="E80" i="94"/>
  <c r="F99" i="96"/>
  <c r="H80" i="94"/>
  <c r="D99" i="96"/>
  <c r="F80" i="94"/>
  <c r="G80" i="94"/>
  <c r="E99" i="96"/>
  <c r="G119" i="44"/>
  <c r="H92" i="94" s="1"/>
  <c r="E119" i="44"/>
  <c r="F92" i="94" s="1"/>
  <c r="D119" i="44"/>
  <c r="D121" i="44" s="1"/>
  <c r="F119" i="44"/>
  <c r="G92" i="94" s="1"/>
  <c r="F49" i="94"/>
  <c r="I49" i="94"/>
  <c r="E76" i="96"/>
  <c r="D64" i="41"/>
  <c r="G64" i="41"/>
  <c r="H64" i="41"/>
  <c r="I137" i="94" s="1"/>
  <c r="I64" i="41"/>
  <c r="J137" i="94" s="1"/>
  <c r="F64" i="41"/>
  <c r="E167" i="96" s="1"/>
  <c r="F108" i="97"/>
  <c r="G55" i="94" s="1"/>
  <c r="G108" i="97"/>
  <c r="I108" i="97"/>
  <c r="J55" i="94" s="1"/>
  <c r="H108" i="97"/>
  <c r="I55" i="94" s="1"/>
  <c r="F112" i="94"/>
  <c r="F119" i="94"/>
  <c r="G119" i="94"/>
  <c r="E156" i="73"/>
  <c r="E157" i="73" s="1"/>
  <c r="F156" i="73"/>
  <c r="F157" i="73" s="1"/>
  <c r="G156" i="73"/>
  <c r="G157" i="73" s="1"/>
  <c r="E119" i="94"/>
  <c r="G160" i="73"/>
  <c r="F137" i="96" s="1"/>
  <c r="D137" i="96"/>
  <c r="H119" i="94"/>
  <c r="E15" i="104"/>
  <c r="F184" i="94"/>
  <c r="K184" i="94" s="1"/>
  <c r="E245" i="96"/>
  <c r="G14" i="104"/>
  <c r="G15" i="104" s="1"/>
  <c r="D245" i="96"/>
  <c r="G184" i="94"/>
  <c r="L184" i="94" s="1"/>
  <c r="H184" i="94"/>
  <c r="M184" i="94" s="1"/>
  <c r="F138" i="10"/>
  <c r="K14" i="94"/>
  <c r="E138" i="10"/>
  <c r="M14" i="94"/>
  <c r="G138" i="10"/>
  <c r="F208" i="53"/>
  <c r="F209" i="53" s="1"/>
  <c r="E213" i="53"/>
  <c r="D57" i="96" s="1"/>
  <c r="G45" i="94"/>
  <c r="G208" i="53"/>
  <c r="G209" i="53" s="1"/>
  <c r="E45" i="94"/>
  <c r="M45" i="94" s="1"/>
  <c r="E208" i="53"/>
  <c r="E209" i="53" s="1"/>
  <c r="E198" i="46"/>
  <c r="F198" i="46"/>
  <c r="L73" i="94"/>
  <c r="M73" i="94"/>
  <c r="G198" i="46"/>
  <c r="F138" i="65"/>
  <c r="F139" i="65" s="1"/>
  <c r="M32" i="94"/>
  <c r="E138" i="65"/>
  <c r="E139" i="65" s="1"/>
  <c r="F32" i="94"/>
  <c r="K32" i="94" s="1"/>
  <c r="G138" i="65"/>
  <c r="G139" i="65" s="1"/>
  <c r="E142" i="65"/>
  <c r="G32" i="94"/>
  <c r="L32" i="94" s="1"/>
  <c r="F93" i="6"/>
  <c r="F94" i="6" s="1"/>
  <c r="D136" i="96"/>
  <c r="E136" i="96"/>
  <c r="E93" i="6"/>
  <c r="E94" i="6" s="1"/>
  <c r="G116" i="94"/>
  <c r="G93" i="6"/>
  <c r="G94" i="6" s="1"/>
  <c r="E116" i="94"/>
  <c r="F75" i="96"/>
  <c r="E222" i="35"/>
  <c r="E223" i="35" s="1"/>
  <c r="F222" i="35"/>
  <c r="F223" i="35" s="1"/>
  <c r="G222" i="35"/>
  <c r="G223" i="35" s="1"/>
  <c r="G56" i="94"/>
  <c r="E89" i="42"/>
  <c r="E89" i="94"/>
  <c r="G85" i="42"/>
  <c r="G86" i="42" s="1"/>
  <c r="E86" i="42" l="1"/>
  <c r="J110" i="88"/>
  <c r="G169" i="94"/>
  <c r="F47" i="80"/>
  <c r="F61" i="111"/>
  <c r="E71" i="96" s="1"/>
  <c r="E7" i="94"/>
  <c r="L54" i="111"/>
  <c r="K88" i="99"/>
  <c r="F88" i="99"/>
  <c r="J70" i="83"/>
  <c r="E70" i="94"/>
  <c r="M70" i="94" s="1"/>
  <c r="L70" i="83"/>
  <c r="E93" i="94"/>
  <c r="K93" i="94" s="1"/>
  <c r="G88" i="99"/>
  <c r="J88" i="99"/>
  <c r="E88" i="99"/>
  <c r="E47" i="80"/>
  <c r="D55" i="111"/>
  <c r="G54" i="111"/>
  <c r="F54" i="111"/>
  <c r="D92" i="91"/>
  <c r="F47" i="108"/>
  <c r="E114" i="96"/>
  <c r="G47" i="108"/>
  <c r="G48" i="108" s="1"/>
  <c r="E47" i="108"/>
  <c r="K91" i="91"/>
  <c r="J90" i="91"/>
  <c r="L9" i="95" s="1"/>
  <c r="E57" i="94"/>
  <c r="J47" i="108"/>
  <c r="E54" i="111"/>
  <c r="E55" i="111" s="1"/>
  <c r="G100" i="94"/>
  <c r="F60" i="113"/>
  <c r="E26" i="96" s="1"/>
  <c r="F169" i="94"/>
  <c r="K169" i="94" s="1"/>
  <c r="E100" i="94"/>
  <c r="K100" i="94" s="1"/>
  <c r="F175" i="13"/>
  <c r="E175" i="13"/>
  <c r="F100" i="51"/>
  <c r="J100" i="51"/>
  <c r="K100" i="51"/>
  <c r="E100" i="51"/>
  <c r="E101" i="51" s="1"/>
  <c r="G100" i="51"/>
  <c r="G101" i="51" s="1"/>
  <c r="G255" i="25"/>
  <c r="G256" i="25" s="1"/>
  <c r="E20" i="94"/>
  <c r="K20" i="94" s="1"/>
  <c r="G34" i="94"/>
  <c r="K70" i="94"/>
  <c r="E31" i="94"/>
  <c r="L31" i="94" s="1"/>
  <c r="F31" i="94"/>
  <c r="F114" i="3"/>
  <c r="F115" i="3" s="1"/>
  <c r="E185" i="1"/>
  <c r="E186" i="1" s="1"/>
  <c r="L131" i="27"/>
  <c r="E114" i="3"/>
  <c r="E115" i="3" s="1"/>
  <c r="E71" i="110"/>
  <c r="K101" i="94"/>
  <c r="H57" i="94"/>
  <c r="E136" i="94"/>
  <c r="G65" i="109"/>
  <c r="L106" i="79"/>
  <c r="G89" i="42"/>
  <c r="F93" i="96" s="1"/>
  <c r="J71" i="110"/>
  <c r="G68" i="94"/>
  <c r="F14" i="95"/>
  <c r="K56" i="94"/>
  <c r="L56" i="94"/>
  <c r="E92" i="94"/>
  <c r="M92" i="94" s="1"/>
  <c r="G79" i="77"/>
  <c r="K79" i="77"/>
  <c r="J79" i="77"/>
  <c r="H120" i="94"/>
  <c r="M120" i="94" s="1"/>
  <c r="D152" i="21"/>
  <c r="D107" i="79"/>
  <c r="K106" i="79"/>
  <c r="G106" i="79"/>
  <c r="E106" i="79"/>
  <c r="E115" i="79"/>
  <c r="D101" i="96" s="1"/>
  <c r="F115" i="79"/>
  <c r="E101" i="96" s="1"/>
  <c r="F106" i="79"/>
  <c r="F88" i="54"/>
  <c r="F89" i="54" s="1"/>
  <c r="E23" i="94"/>
  <c r="E237" i="14"/>
  <c r="E238" i="14" s="1"/>
  <c r="L261" i="23"/>
  <c r="G100" i="15"/>
  <c r="F100" i="15"/>
  <c r="E100" i="15"/>
  <c r="E68" i="94"/>
  <c r="L100" i="15"/>
  <c r="H33" i="94"/>
  <c r="L51" i="113"/>
  <c r="H132" i="94"/>
  <c r="K9" i="95"/>
  <c r="J91" i="91"/>
  <c r="F91" i="91"/>
  <c r="E91" i="91"/>
  <c r="E30" i="92"/>
  <c r="E31" i="92" s="1"/>
  <c r="E23" i="112"/>
  <c r="G57" i="94"/>
  <c r="L169" i="94"/>
  <c r="M169" i="94"/>
  <c r="K71" i="110"/>
  <c r="L71" i="110"/>
  <c r="G71" i="110"/>
  <c r="F71" i="110"/>
  <c r="D72" i="110"/>
  <c r="E53" i="72"/>
  <c r="F167" i="94"/>
  <c r="K53" i="72"/>
  <c r="D54" i="72"/>
  <c r="E167" i="94"/>
  <c r="M167" i="94" s="1"/>
  <c r="E61" i="94"/>
  <c r="E128" i="71"/>
  <c r="E129" i="71" s="1"/>
  <c r="F129" i="5"/>
  <c r="G78" i="94"/>
  <c r="E61" i="111"/>
  <c r="D71" i="96" s="1"/>
  <c r="E50" i="94"/>
  <c r="K50" i="94" s="1"/>
  <c r="G137" i="94"/>
  <c r="F109" i="97"/>
  <c r="G76" i="94"/>
  <c r="G55" i="111"/>
  <c r="G51" i="113"/>
  <c r="D113" i="96"/>
  <c r="I76" i="86"/>
  <c r="I77" i="86" s="1"/>
  <c r="I91" i="91"/>
  <c r="E109" i="97"/>
  <c r="E113" i="94"/>
  <c r="K113" i="94" s="1"/>
  <c r="J54" i="111"/>
  <c r="E82" i="94"/>
  <c r="M82" i="94" s="1"/>
  <c r="L53" i="72"/>
  <c r="F96" i="94"/>
  <c r="K96" i="94" s="1"/>
  <c r="F80" i="110"/>
  <c r="E49" i="96" s="1"/>
  <c r="H97" i="94"/>
  <c r="M97" i="94" s="1"/>
  <c r="F68" i="94"/>
  <c r="K237" i="14"/>
  <c r="J237" i="14"/>
  <c r="D80" i="77"/>
  <c r="L79" i="77"/>
  <c r="L176" i="36"/>
  <c r="E176" i="36"/>
  <c r="E177" i="36" s="1"/>
  <c r="G176" i="36"/>
  <c r="G177" i="36" s="1"/>
  <c r="G237" i="14"/>
  <c r="G238" i="14" s="1"/>
  <c r="E202" i="58"/>
  <c r="E203" i="58" s="1"/>
  <c r="F30" i="92"/>
  <c r="F31" i="92" s="1"/>
  <c r="G172" i="106"/>
  <c r="G173" i="106" s="1"/>
  <c r="I14" i="95"/>
  <c r="E14" i="95" s="1"/>
  <c r="E168" i="89"/>
  <c r="E169" i="89" s="1"/>
  <c r="E18" i="94"/>
  <c r="M18" i="94" s="1"/>
  <c r="E7" i="95"/>
  <c r="K30" i="92"/>
  <c r="K31" i="92" s="1"/>
  <c r="G30" i="92"/>
  <c r="G31" i="92" s="1"/>
  <c r="J75" i="86"/>
  <c r="L7" i="95" s="1"/>
  <c r="E11" i="95"/>
  <c r="E16" i="94"/>
  <c r="E46" i="94"/>
  <c r="L46" i="94" s="1"/>
  <c r="F79" i="77"/>
  <c r="G120" i="94"/>
  <c r="L120" i="94" s="1"/>
  <c r="F156" i="21"/>
  <c r="E40" i="96" s="1"/>
  <c r="D52" i="113"/>
  <c r="E51" i="113"/>
  <c r="K51" i="113"/>
  <c r="E60" i="113"/>
  <c r="D26" i="96" s="1"/>
  <c r="J51" i="113"/>
  <c r="F51" i="113"/>
  <c r="F53" i="108"/>
  <c r="E33" i="96" s="1"/>
  <c r="F53" i="72"/>
  <c r="F191" i="30"/>
  <c r="F192" i="30" s="1"/>
  <c r="H111" i="88"/>
  <c r="H112" i="88" s="1"/>
  <c r="E70" i="83"/>
  <c r="E71" i="83" s="1"/>
  <c r="G65" i="41"/>
  <c r="F113" i="97"/>
  <c r="E69" i="96" s="1"/>
  <c r="F59" i="96"/>
  <c r="G128" i="71"/>
  <c r="G129" i="71" s="1"/>
  <c r="H10" i="94"/>
  <c r="E8" i="95"/>
  <c r="G168" i="89"/>
  <c r="G169" i="89" s="1"/>
  <c r="E12" i="95"/>
  <c r="G70" i="83"/>
  <c r="G71" i="83" s="1"/>
  <c r="H93" i="94"/>
  <c r="F238" i="66"/>
  <c r="F239" i="66" s="1"/>
  <c r="E52" i="96"/>
  <c r="F269" i="23"/>
  <c r="E11" i="96" s="1"/>
  <c r="G75" i="94"/>
  <c r="G10" i="94"/>
  <c r="E214" i="56"/>
  <c r="D63" i="96" s="1"/>
  <c r="F34" i="94"/>
  <c r="E180" i="60"/>
  <c r="D66" i="96"/>
  <c r="D64" i="96"/>
  <c r="F13" i="95"/>
  <c r="E19" i="94"/>
  <c r="L19" i="94" s="1"/>
  <c r="K155" i="64"/>
  <c r="L238" i="66"/>
  <c r="E74" i="94"/>
  <c r="M74" i="94" s="1"/>
  <c r="F74" i="94"/>
  <c r="G268" i="90"/>
  <c r="G269" i="90" s="1"/>
  <c r="F13" i="94"/>
  <c r="E92" i="96"/>
  <c r="E15" i="96"/>
  <c r="G22" i="94"/>
  <c r="L22" i="94" s="1"/>
  <c r="H58" i="94"/>
  <c r="G129" i="5"/>
  <c r="G130" i="5" s="1"/>
  <c r="E42" i="96"/>
  <c r="F148" i="96"/>
  <c r="E172" i="106"/>
  <c r="E173" i="106" s="1"/>
  <c r="M123" i="94"/>
  <c r="E5" i="95"/>
  <c r="E75" i="94"/>
  <c r="F38" i="94"/>
  <c r="J88" i="54"/>
  <c r="F95" i="96"/>
  <c r="E24" i="94"/>
  <c r="L24" i="94" s="1"/>
  <c r="E155" i="64"/>
  <c r="E156" i="64" s="1"/>
  <c r="L88" i="54"/>
  <c r="G88" i="54"/>
  <c r="G89" i="54" s="1"/>
  <c r="L155" i="64"/>
  <c r="K88" i="54"/>
  <c r="F268" i="90"/>
  <c r="F269" i="90" s="1"/>
  <c r="K268" i="90"/>
  <c r="G245" i="48"/>
  <c r="G246" i="48" s="1"/>
  <c r="F245" i="48"/>
  <c r="F246" i="48" s="1"/>
  <c r="F75" i="94"/>
  <c r="E88" i="54"/>
  <c r="E89" i="54" s="1"/>
  <c r="H60" i="94"/>
  <c r="G191" i="30"/>
  <c r="E60" i="94"/>
  <c r="L60" i="94" s="1"/>
  <c r="E77" i="96"/>
  <c r="F237" i="14"/>
  <c r="F238" i="14" s="1"/>
  <c r="G23" i="94"/>
  <c r="F246" i="14"/>
  <c r="E19" i="96" s="1"/>
  <c r="F23" i="94"/>
  <c r="H23" i="94"/>
  <c r="E246" i="14"/>
  <c r="D19" i="96" s="1"/>
  <c r="F260" i="32"/>
  <c r="E13" i="96" s="1"/>
  <c r="E238" i="66"/>
  <c r="F155" i="64"/>
  <c r="F156" i="64" s="1"/>
  <c r="F163" i="64"/>
  <c r="E29" i="96" s="1"/>
  <c r="G155" i="64"/>
  <c r="G156" i="64" s="1"/>
  <c r="E38" i="94"/>
  <c r="J155" i="64"/>
  <c r="E132" i="94"/>
  <c r="K43" i="81"/>
  <c r="E106" i="94"/>
  <c r="M106" i="94" s="1"/>
  <c r="E61" i="93"/>
  <c r="E62" i="93" s="1"/>
  <c r="G153" i="8"/>
  <c r="G154" i="8" s="1"/>
  <c r="H16" i="94"/>
  <c r="E222" i="84"/>
  <c r="G222" i="84" s="1"/>
  <c r="F110" i="96" s="1"/>
  <c r="G61" i="102"/>
  <c r="F61" i="102"/>
  <c r="E61" i="102"/>
  <c r="E98" i="94"/>
  <c r="M98" i="94" s="1"/>
  <c r="G93" i="94"/>
  <c r="F70" i="83"/>
  <c r="F71" i="83" s="1"/>
  <c r="F202" i="58"/>
  <c r="F203" i="58" s="1"/>
  <c r="F40" i="94"/>
  <c r="E40" i="94"/>
  <c r="M40" i="94" s="1"/>
  <c r="F128" i="71"/>
  <c r="F129" i="71" s="1"/>
  <c r="E181" i="34"/>
  <c r="E182" i="34" s="1"/>
  <c r="E208" i="20"/>
  <c r="G208" i="20"/>
  <c r="G209" i="20" s="1"/>
  <c r="K208" i="20"/>
  <c r="E217" i="20"/>
  <c r="D17" i="96" s="1"/>
  <c r="L208" i="20"/>
  <c r="J208" i="20"/>
  <c r="E167" i="40"/>
  <c r="E168" i="40" s="1"/>
  <c r="E189" i="28"/>
  <c r="E67" i="94"/>
  <c r="K176" i="36"/>
  <c r="J176" i="36"/>
  <c r="F176" i="36"/>
  <c r="F177" i="36" s="1"/>
  <c r="K131" i="27"/>
  <c r="J131" i="27"/>
  <c r="E131" i="27"/>
  <c r="E132" i="27" s="1"/>
  <c r="F226" i="12"/>
  <c r="F227" i="12" s="1"/>
  <c r="K87" i="94"/>
  <c r="J92" i="67"/>
  <c r="L92" i="67"/>
  <c r="K92" i="67"/>
  <c r="G254" i="4"/>
  <c r="K254" i="4"/>
  <c r="L254" i="4"/>
  <c r="J254" i="4"/>
  <c r="E37" i="94"/>
  <c r="K37" i="94" s="1"/>
  <c r="K209" i="38"/>
  <c r="J209" i="38"/>
  <c r="L209" i="38"/>
  <c r="M39" i="94"/>
  <c r="L87" i="94"/>
  <c r="M101" i="94"/>
  <c r="K144" i="94"/>
  <c r="E12" i="94"/>
  <c r="L12" i="94" s="1"/>
  <c r="K188" i="22"/>
  <c r="J188" i="22"/>
  <c r="L188" i="22"/>
  <c r="F172" i="106"/>
  <c r="F173" i="106" s="1"/>
  <c r="H172" i="106"/>
  <c r="H173" i="106" s="1"/>
  <c r="K172" i="106"/>
  <c r="J171" i="106"/>
  <c r="L14" i="95" s="1"/>
  <c r="J173" i="106"/>
  <c r="J172" i="106"/>
  <c r="I172" i="106"/>
  <c r="K14" i="95"/>
  <c r="H168" i="89"/>
  <c r="F12" i="95"/>
  <c r="G12" i="95"/>
  <c r="K169" i="89"/>
  <c r="F168" i="89"/>
  <c r="F169" i="89" s="1"/>
  <c r="K168" i="89"/>
  <c r="H268" i="90"/>
  <c r="H269" i="90" s="1"/>
  <c r="E268" i="90"/>
  <c r="E269" i="90" s="1"/>
  <c r="K224" i="85"/>
  <c r="H224" i="85"/>
  <c r="H225" i="85" s="1"/>
  <c r="E224" i="85"/>
  <c r="E225" i="85" s="1"/>
  <c r="J225" i="85"/>
  <c r="M5" i="95"/>
  <c r="J224" i="85"/>
  <c r="G224" i="85"/>
  <c r="G225" i="85" s="1"/>
  <c r="F5" i="95"/>
  <c r="J223" i="85"/>
  <c r="L5" i="95" s="1"/>
  <c r="I224" i="85"/>
  <c r="I225" i="85" s="1"/>
  <c r="F111" i="88"/>
  <c r="E111" i="88"/>
  <c r="E112" i="88" s="1"/>
  <c r="F8" i="95"/>
  <c r="J111" i="88"/>
  <c r="G111" i="88"/>
  <c r="L144" i="94"/>
  <c r="M144" i="94"/>
  <c r="L96" i="94"/>
  <c r="G267" i="43"/>
  <c r="H9" i="94"/>
  <c r="F267" i="43"/>
  <c r="F276" i="43"/>
  <c r="E7" i="96" s="1"/>
  <c r="G9" i="94"/>
  <c r="E267" i="43"/>
  <c r="E276" i="43"/>
  <c r="F9" i="94"/>
  <c r="L267" i="43"/>
  <c r="J267" i="43"/>
  <c r="K267" i="43"/>
  <c r="E9" i="94"/>
  <c r="F249" i="48"/>
  <c r="E35" i="96" s="1"/>
  <c r="E249" i="48"/>
  <c r="D35" i="96" s="1"/>
  <c r="E245" i="48"/>
  <c r="E246" i="48" s="1"/>
  <c r="L245" i="48"/>
  <c r="J245" i="48"/>
  <c r="K245" i="48"/>
  <c r="E10" i="94"/>
  <c r="G175" i="13"/>
  <c r="G176" i="13" s="1"/>
  <c r="L175" i="13"/>
  <c r="K175" i="13"/>
  <c r="J175" i="13"/>
  <c r="E79" i="77"/>
  <c r="F120" i="94"/>
  <c r="K120" i="94" s="1"/>
  <c r="G151" i="21"/>
  <c r="J151" i="21"/>
  <c r="L151" i="21"/>
  <c r="K151" i="21"/>
  <c r="H136" i="94"/>
  <c r="M136" i="94" s="1"/>
  <c r="L136" i="94"/>
  <c r="K136" i="94"/>
  <c r="F92" i="96"/>
  <c r="H75" i="94"/>
  <c r="D77" i="96"/>
  <c r="E191" i="30"/>
  <c r="L191" i="30"/>
  <c r="K191" i="30"/>
  <c r="J191" i="30"/>
  <c r="E261" i="23"/>
  <c r="G261" i="23"/>
  <c r="E13" i="94"/>
  <c r="M13" i="94" s="1"/>
  <c r="K261" i="23"/>
  <c r="J261" i="23"/>
  <c r="F261" i="23"/>
  <c r="D11" i="96"/>
  <c r="D101" i="15"/>
  <c r="K100" i="15"/>
  <c r="G108" i="15"/>
  <c r="F43" i="96" s="1"/>
  <c r="D43" i="96"/>
  <c r="E260" i="32"/>
  <c r="F251" i="32"/>
  <c r="E15" i="94"/>
  <c r="K15" i="94" s="1"/>
  <c r="E251" i="32"/>
  <c r="G251" i="32"/>
  <c r="L251" i="32"/>
  <c r="J251" i="32"/>
  <c r="K251" i="32"/>
  <c r="E33" i="94"/>
  <c r="L33" i="94" s="1"/>
  <c r="K238" i="66"/>
  <c r="F33" i="94"/>
  <c r="G238" i="66"/>
  <c r="J238" i="66"/>
  <c r="D52" i="96"/>
  <c r="D29" i="96"/>
  <c r="F130" i="74"/>
  <c r="F131" i="74" s="1"/>
  <c r="J130" i="74"/>
  <c r="K130" i="74"/>
  <c r="L130" i="74"/>
  <c r="F137" i="74"/>
  <c r="E58" i="96" s="1"/>
  <c r="F231" i="52"/>
  <c r="F232" i="52" s="1"/>
  <c r="K231" i="52"/>
  <c r="L231" i="52"/>
  <c r="J231" i="52"/>
  <c r="E154" i="78"/>
  <c r="E155" i="78" s="1"/>
  <c r="F54" i="94"/>
  <c r="E54" i="94"/>
  <c r="L154" i="78"/>
  <c r="K154" i="78"/>
  <c r="J154" i="78"/>
  <c r="K97" i="94"/>
  <c r="L97" i="94"/>
  <c r="E43" i="81"/>
  <c r="E44" i="81" s="1"/>
  <c r="G61" i="93"/>
  <c r="G62" i="93" s="1"/>
  <c r="F61" i="93"/>
  <c r="F62" i="93" s="1"/>
  <c r="E70" i="93"/>
  <c r="D61" i="96" s="1"/>
  <c r="K61" i="93"/>
  <c r="L61" i="93"/>
  <c r="J61" i="93"/>
  <c r="L215" i="33"/>
  <c r="K215" i="33"/>
  <c r="J215" i="33"/>
  <c r="E123" i="96"/>
  <c r="D123" i="96"/>
  <c r="F69" i="16"/>
  <c r="L69" i="16"/>
  <c r="J69" i="16"/>
  <c r="K69" i="16"/>
  <c r="K153" i="8"/>
  <c r="L153" i="8"/>
  <c r="J153" i="8"/>
  <c r="F35" i="17"/>
  <c r="G15" i="70"/>
  <c r="E15" i="70"/>
  <c r="F15" i="70"/>
  <c r="E52" i="94"/>
  <c r="K52" i="94" s="1"/>
  <c r="L182" i="76"/>
  <c r="J182" i="76"/>
  <c r="K182" i="76"/>
  <c r="K129" i="62"/>
  <c r="L129" i="62"/>
  <c r="J129" i="62"/>
  <c r="G102" i="94"/>
  <c r="E218" i="84"/>
  <c r="J218" i="84"/>
  <c r="K218" i="84"/>
  <c r="L218" i="84"/>
  <c r="F89" i="99"/>
  <c r="G89" i="99"/>
  <c r="E89" i="99"/>
  <c r="G151" i="37"/>
  <c r="E51" i="96"/>
  <c r="K151" i="37"/>
  <c r="J151" i="37"/>
  <c r="L151" i="37"/>
  <c r="F151" i="37"/>
  <c r="E151" i="37"/>
  <c r="J263" i="55"/>
  <c r="L263" i="55"/>
  <c r="K263" i="55"/>
  <c r="E44" i="94"/>
  <c r="G263" i="55"/>
  <c r="G264" i="55" s="1"/>
  <c r="F44" i="94"/>
  <c r="E263" i="55"/>
  <c r="E264" i="55" s="1"/>
  <c r="J232" i="7"/>
  <c r="L232" i="7"/>
  <c r="K232" i="7"/>
  <c r="G204" i="68"/>
  <c r="L204" i="68"/>
  <c r="J204" i="68"/>
  <c r="K204" i="68"/>
  <c r="G23" i="112"/>
  <c r="F23" i="112"/>
  <c r="K57" i="94"/>
  <c r="E48" i="108"/>
  <c r="D33" i="96"/>
  <c r="F48" i="108"/>
  <c r="E105" i="39"/>
  <c r="D106" i="39"/>
  <c r="L105" i="39"/>
  <c r="J105" i="39"/>
  <c r="K105" i="39"/>
  <c r="L101" i="94"/>
  <c r="E48" i="80"/>
  <c r="F48" i="80"/>
  <c r="G39" i="94"/>
  <c r="L39" i="94" s="1"/>
  <c r="D139" i="26"/>
  <c r="L138" i="26"/>
  <c r="K138" i="26"/>
  <c r="J138" i="26"/>
  <c r="E138" i="26"/>
  <c r="M96" i="94"/>
  <c r="G167" i="94"/>
  <c r="D57" i="11"/>
  <c r="L56" i="11"/>
  <c r="J56" i="11"/>
  <c r="K56" i="11"/>
  <c r="E231" i="24"/>
  <c r="G240" i="24"/>
  <c r="F18" i="96" s="1"/>
  <c r="L231" i="24"/>
  <c r="J231" i="24"/>
  <c r="K231" i="24"/>
  <c r="G29" i="94"/>
  <c r="F29" i="94"/>
  <c r="F48" i="94"/>
  <c r="E48" i="94"/>
  <c r="L48" i="94" s="1"/>
  <c r="J185" i="45"/>
  <c r="L185" i="45"/>
  <c r="K185" i="45"/>
  <c r="F193" i="45"/>
  <c r="E44" i="96" s="1"/>
  <c r="F98" i="94"/>
  <c r="K132" i="98"/>
  <c r="L132" i="98"/>
  <c r="J132" i="98"/>
  <c r="G132" i="98"/>
  <c r="G133" i="98" s="1"/>
  <c r="F132" i="98"/>
  <c r="F133" i="98" s="1"/>
  <c r="G133" i="59"/>
  <c r="G134" i="59" s="1"/>
  <c r="E66" i="94"/>
  <c r="M66" i="94" s="1"/>
  <c r="J133" i="59"/>
  <c r="K133" i="59"/>
  <c r="L133" i="59"/>
  <c r="E133" i="59"/>
  <c r="G93" i="18"/>
  <c r="G94" i="18" s="1"/>
  <c r="L93" i="18"/>
  <c r="J93" i="18"/>
  <c r="K93" i="18"/>
  <c r="E211" i="58"/>
  <c r="D60" i="96" s="1"/>
  <c r="G202" i="58"/>
  <c r="G203" i="58" s="1"/>
  <c r="F82" i="94"/>
  <c r="J202" i="58"/>
  <c r="L202" i="58"/>
  <c r="K202" i="58"/>
  <c r="J273" i="69"/>
  <c r="K273" i="69"/>
  <c r="L273" i="69"/>
  <c r="J169" i="19"/>
  <c r="K169" i="19"/>
  <c r="L169" i="19"/>
  <c r="E8" i="94"/>
  <c r="M8" i="94" s="1"/>
  <c r="G125" i="94"/>
  <c r="H125" i="94"/>
  <c r="E125" i="94"/>
  <c r="L104" i="57"/>
  <c r="K104" i="57"/>
  <c r="J104" i="57"/>
  <c r="D97" i="63"/>
  <c r="J96" i="63"/>
  <c r="K96" i="63"/>
  <c r="L96" i="63"/>
  <c r="G40" i="94"/>
  <c r="L128" i="71"/>
  <c r="J128" i="71"/>
  <c r="K128" i="71"/>
  <c r="D59" i="96"/>
  <c r="E27" i="94"/>
  <c r="M27" i="94" s="1"/>
  <c r="J151" i="29"/>
  <c r="K151" i="29"/>
  <c r="L151" i="29"/>
  <c r="J205" i="56"/>
  <c r="K205" i="56"/>
  <c r="L205" i="56"/>
  <c r="G47" i="94"/>
  <c r="F66" i="96"/>
  <c r="K180" i="60"/>
  <c r="J180" i="60"/>
  <c r="L180" i="60"/>
  <c r="E262" i="75"/>
  <c r="E42" i="94"/>
  <c r="L42" i="94" s="1"/>
  <c r="J262" i="75"/>
  <c r="K262" i="75"/>
  <c r="L262" i="75"/>
  <c r="F271" i="75"/>
  <c r="E30" i="96" s="1"/>
  <c r="J181" i="34"/>
  <c r="L181" i="34"/>
  <c r="K181" i="34"/>
  <c r="E21" i="94"/>
  <c r="K21" i="94" s="1"/>
  <c r="K120" i="44"/>
  <c r="L120" i="44"/>
  <c r="J120" i="44"/>
  <c r="G207" i="47"/>
  <c r="K207" i="47"/>
  <c r="L207" i="47"/>
  <c r="J207" i="47"/>
  <c r="E100" i="82"/>
  <c r="K100" i="82"/>
  <c r="J100" i="82"/>
  <c r="L100" i="82"/>
  <c r="G114" i="3"/>
  <c r="G115" i="3" s="1"/>
  <c r="E17" i="94"/>
  <c r="M17" i="94" s="1"/>
  <c r="K114" i="3"/>
  <c r="J114" i="3"/>
  <c r="L114" i="3"/>
  <c r="E37" i="96"/>
  <c r="G17" i="94"/>
  <c r="F24" i="94"/>
  <c r="F208" i="20"/>
  <c r="F209" i="20" s="1"/>
  <c r="F217" i="20"/>
  <c r="E17" i="96" s="1"/>
  <c r="E43" i="94"/>
  <c r="L43" i="94" s="1"/>
  <c r="K244" i="61"/>
  <c r="L244" i="61"/>
  <c r="J244" i="61"/>
  <c r="F78" i="94"/>
  <c r="E129" i="5"/>
  <c r="J129" i="5"/>
  <c r="L129" i="5"/>
  <c r="K129" i="5"/>
  <c r="F55" i="111"/>
  <c r="E86" i="94"/>
  <c r="L86" i="94" s="1"/>
  <c r="K257" i="49"/>
  <c r="L257" i="49"/>
  <c r="J257" i="49"/>
  <c r="K261" i="50"/>
  <c r="L261" i="50"/>
  <c r="J261" i="50"/>
  <c r="E58" i="94"/>
  <c r="G58" i="94"/>
  <c r="G167" i="40"/>
  <c r="G168" i="40" s="1"/>
  <c r="F58" i="94"/>
  <c r="L167" i="40"/>
  <c r="K167" i="40"/>
  <c r="J167" i="40"/>
  <c r="D76" i="96"/>
  <c r="F189" i="28"/>
  <c r="E65" i="96" s="1"/>
  <c r="K185" i="28"/>
  <c r="L185" i="28"/>
  <c r="J185" i="28"/>
  <c r="E185" i="28"/>
  <c r="E183" i="36"/>
  <c r="D50" i="96" s="1"/>
  <c r="F183" i="36"/>
  <c r="E50" i="96" s="1"/>
  <c r="F67" i="94"/>
  <c r="H67" i="94"/>
  <c r="G67" i="94"/>
  <c r="L185" i="1"/>
  <c r="J185" i="1"/>
  <c r="K185" i="1"/>
  <c r="D167" i="96"/>
  <c r="E65" i="41"/>
  <c r="L65" i="41"/>
  <c r="K65" i="41"/>
  <c r="J65" i="41"/>
  <c r="D66" i="41"/>
  <c r="E137" i="94"/>
  <c r="K137" i="94" s="1"/>
  <c r="F65" i="41"/>
  <c r="H137" i="94"/>
  <c r="F167" i="96"/>
  <c r="L109" i="97"/>
  <c r="K109" i="97"/>
  <c r="J109" i="97"/>
  <c r="G109" i="97"/>
  <c r="H55" i="94"/>
  <c r="E113" i="97"/>
  <c r="F55" i="94"/>
  <c r="D110" i="97"/>
  <c r="E55" i="94"/>
  <c r="L55" i="94" s="1"/>
  <c r="J229" i="9"/>
  <c r="L229" i="9"/>
  <c r="K229" i="9"/>
  <c r="F38" i="96"/>
  <c r="F18" i="94"/>
  <c r="H19" i="94"/>
  <c r="L255" i="25"/>
  <c r="J255" i="25"/>
  <c r="K255" i="25"/>
  <c r="E255" i="25"/>
  <c r="E65" i="109"/>
  <c r="F76" i="94"/>
  <c r="K65" i="109"/>
  <c r="L65" i="109"/>
  <c r="J65" i="109"/>
  <c r="E76" i="94"/>
  <c r="D66" i="109"/>
  <c r="G72" i="109"/>
  <c r="F45" i="96" s="1"/>
  <c r="F65" i="109"/>
  <c r="G131" i="27"/>
  <c r="G132" i="27" s="1"/>
  <c r="F64" i="96"/>
  <c r="G169" i="19"/>
  <c r="G170" i="19" s="1"/>
  <c r="D15" i="96"/>
  <c r="F10" i="94"/>
  <c r="E153" i="8"/>
  <c r="G16" i="94"/>
  <c r="F153" i="8"/>
  <c r="K241" i="2"/>
  <c r="L241" i="2"/>
  <c r="J241" i="2"/>
  <c r="K226" i="12"/>
  <c r="L226" i="12"/>
  <c r="J226" i="12"/>
  <c r="F235" i="12"/>
  <c r="E5" i="96" s="1"/>
  <c r="F132" i="96"/>
  <c r="G92" i="67"/>
  <c r="G112" i="94"/>
  <c r="L172" i="31"/>
  <c r="K172" i="31"/>
  <c r="J172" i="31"/>
  <c r="E172" i="31"/>
  <c r="E173" i="31" s="1"/>
  <c r="E25" i="94"/>
  <c r="E24" i="96"/>
  <c r="F172" i="31"/>
  <c r="F173" i="31" s="1"/>
  <c r="F48" i="96"/>
  <c r="D48" i="96"/>
  <c r="G172" i="31"/>
  <c r="G173" i="31" s="1"/>
  <c r="F25" i="94"/>
  <c r="G3" i="94"/>
  <c r="G263" i="4"/>
  <c r="F3" i="96" s="1"/>
  <c r="E3" i="94"/>
  <c r="M3" i="94" s="1"/>
  <c r="F3" i="94"/>
  <c r="F10" i="96"/>
  <c r="E6" i="94"/>
  <c r="M6" i="94" s="1"/>
  <c r="G185" i="1"/>
  <c r="G186" i="1" s="1"/>
  <c r="F185" i="1"/>
  <c r="F186" i="1" s="1"/>
  <c r="F6" i="94"/>
  <c r="E10" i="96"/>
  <c r="E4" i="94"/>
  <c r="M4" i="94" s="1"/>
  <c r="G241" i="2"/>
  <c r="E66" i="87"/>
  <c r="E67" i="87" s="1"/>
  <c r="F66" i="87"/>
  <c r="F67" i="87" s="1"/>
  <c r="J66" i="87"/>
  <c r="K6" i="95"/>
  <c r="G66" i="87"/>
  <c r="G67" i="87" s="1"/>
  <c r="I6" i="95"/>
  <c r="H66" i="87"/>
  <c r="H67" i="87" s="1"/>
  <c r="G6" i="95"/>
  <c r="J67" i="87"/>
  <c r="I66" i="87"/>
  <c r="I67" i="87" s="1"/>
  <c r="F6" i="95"/>
  <c r="J65" i="87"/>
  <c r="L6" i="95" s="1"/>
  <c r="K66" i="87"/>
  <c r="K67" i="87" s="1"/>
  <c r="H6" i="95"/>
  <c r="K123" i="94"/>
  <c r="M26" i="94"/>
  <c r="E151" i="21"/>
  <c r="K26" i="94"/>
  <c r="E156" i="21"/>
  <c r="L26" i="94"/>
  <c r="F151" i="21"/>
  <c r="L123" i="94"/>
  <c r="E41" i="94"/>
  <c r="G35" i="17"/>
  <c r="G182" i="76"/>
  <c r="F109" i="94"/>
  <c r="F204" i="68"/>
  <c r="E30" i="94"/>
  <c r="M30" i="94" s="1"/>
  <c r="G53" i="72"/>
  <c r="G54" i="72" s="1"/>
  <c r="F224" i="96"/>
  <c r="F133" i="59"/>
  <c r="F66" i="94"/>
  <c r="E169" i="19"/>
  <c r="E170" i="19" s="1"/>
  <c r="F169" i="19"/>
  <c r="F170" i="19" s="1"/>
  <c r="G8" i="94"/>
  <c r="F8" i="94"/>
  <c r="G104" i="57"/>
  <c r="G105" i="57" s="1"/>
  <c r="F104" i="57"/>
  <c r="F105" i="57" s="1"/>
  <c r="E104" i="57"/>
  <c r="E105" i="57" s="1"/>
  <c r="F96" i="63"/>
  <c r="F104" i="63"/>
  <c r="E46" i="96" s="1"/>
  <c r="G65" i="94"/>
  <c r="F205" i="56"/>
  <c r="E190" i="34"/>
  <c r="G190" i="34" s="1"/>
  <c r="F9" i="96" s="1"/>
  <c r="G181" i="34"/>
  <c r="E69" i="94"/>
  <c r="M69" i="94" s="1"/>
  <c r="E207" i="47"/>
  <c r="G69" i="94"/>
  <c r="F257" i="49"/>
  <c r="F265" i="49"/>
  <c r="E84" i="96" s="1"/>
  <c r="F86" i="94"/>
  <c r="G257" i="49"/>
  <c r="F229" i="9"/>
  <c r="G18" i="94"/>
  <c r="F92" i="67"/>
  <c r="E209" i="38"/>
  <c r="D54" i="96"/>
  <c r="F209" i="38"/>
  <c r="E54" i="96"/>
  <c r="F12" i="94"/>
  <c r="F188" i="22"/>
  <c r="L107" i="94"/>
  <c r="L80" i="94"/>
  <c r="K80" i="94"/>
  <c r="M80" i="94"/>
  <c r="F51" i="94"/>
  <c r="G130" i="74"/>
  <c r="G131" i="74" s="1"/>
  <c r="E130" i="74"/>
  <c r="E131" i="74" s="1"/>
  <c r="E51" i="94"/>
  <c r="L51" i="94" s="1"/>
  <c r="D58" i="96"/>
  <c r="E34" i="94"/>
  <c r="G231" i="52"/>
  <c r="G232" i="52" s="1"/>
  <c r="E231" i="52"/>
  <c r="E232" i="52" s="1"/>
  <c r="G240" i="52"/>
  <c r="F23" i="96" s="1"/>
  <c r="D23" i="96"/>
  <c r="F103" i="96"/>
  <c r="F44" i="81"/>
  <c r="G44" i="81"/>
  <c r="H91" i="91"/>
  <c r="H92" i="91" s="1"/>
  <c r="H9" i="95"/>
  <c r="E9" i="95" s="1"/>
  <c r="J92" i="91"/>
  <c r="M9" i="95"/>
  <c r="G91" i="91"/>
  <c r="F92" i="91"/>
  <c r="E215" i="33"/>
  <c r="F215" i="33"/>
  <c r="G41" i="94"/>
  <c r="G215" i="33"/>
  <c r="G216" i="33" s="1"/>
  <c r="H41" i="94"/>
  <c r="E224" i="33"/>
  <c r="G224" i="33" s="1"/>
  <c r="F34" i="96" s="1"/>
  <c r="F41" i="94"/>
  <c r="E69" i="16"/>
  <c r="D70" i="16"/>
  <c r="G69" i="16"/>
  <c r="F123" i="96"/>
  <c r="M107" i="94"/>
  <c r="K107" i="94"/>
  <c r="F16" i="94"/>
  <c r="G52" i="94"/>
  <c r="F182" i="76"/>
  <c r="E182" i="76"/>
  <c r="E191" i="76"/>
  <c r="D39" i="96" s="1"/>
  <c r="H30" i="92"/>
  <c r="H31" i="92" s="1"/>
  <c r="I30" i="92"/>
  <c r="I31" i="92" s="1"/>
  <c r="J29" i="92"/>
  <c r="J31" i="92"/>
  <c r="J30" i="92"/>
  <c r="F133" i="62"/>
  <c r="E121" i="96" s="1"/>
  <c r="E109" i="94"/>
  <c r="F129" i="62"/>
  <c r="E129" i="62"/>
  <c r="G129" i="62"/>
  <c r="E102" i="94"/>
  <c r="M102" i="94" s="1"/>
  <c r="G218" i="84"/>
  <c r="F218" i="84"/>
  <c r="H31" i="94"/>
  <c r="F51" i="96"/>
  <c r="K8" i="95"/>
  <c r="I111" i="88"/>
  <c r="J8" i="95"/>
  <c r="K111" i="88"/>
  <c r="J112" i="88"/>
  <c r="L8" i="95"/>
  <c r="F263" i="55"/>
  <c r="G44" i="94"/>
  <c r="H44" i="94"/>
  <c r="G268" i="55"/>
  <c r="F56" i="96" s="1"/>
  <c r="D56" i="96"/>
  <c r="E232" i="7"/>
  <c r="E5" i="94"/>
  <c r="M5" i="94" s="1"/>
  <c r="G232" i="7"/>
  <c r="G233" i="7" s="1"/>
  <c r="G5" i="94"/>
  <c r="F232" i="7"/>
  <c r="F233" i="7" s="1"/>
  <c r="F5" i="94"/>
  <c r="G240" i="7"/>
  <c r="F4" i="96" s="1"/>
  <c r="D4" i="96"/>
  <c r="F211" i="68"/>
  <c r="E22" i="96" s="1"/>
  <c r="G30" i="94"/>
  <c r="E204" i="68"/>
  <c r="E211" i="68"/>
  <c r="D22" i="96" s="1"/>
  <c r="E114" i="39"/>
  <c r="D12" i="96" s="1"/>
  <c r="G105" i="39"/>
  <c r="E28" i="94"/>
  <c r="L28" i="94" s="1"/>
  <c r="F114" i="39"/>
  <c r="E12" i="96" s="1"/>
  <c r="F105" i="39"/>
  <c r="G138" i="26"/>
  <c r="F39" i="94"/>
  <c r="K39" i="94" s="1"/>
  <c r="F138" i="26"/>
  <c r="G147" i="26"/>
  <c r="F16" i="96" s="1"/>
  <c r="D16" i="96"/>
  <c r="F103" i="94"/>
  <c r="G56" i="11"/>
  <c r="E103" i="94"/>
  <c r="M103" i="94" s="1"/>
  <c r="F56" i="11"/>
  <c r="G103" i="94"/>
  <c r="E56" i="11"/>
  <c r="G62" i="11"/>
  <c r="F67" i="96" s="1"/>
  <c r="D67" i="96"/>
  <c r="J76" i="86"/>
  <c r="F76" i="86"/>
  <c r="F77" i="86" s="1"/>
  <c r="E76" i="86"/>
  <c r="E77" i="86" s="1"/>
  <c r="H76" i="86"/>
  <c r="H77" i="86" s="1"/>
  <c r="F7" i="95"/>
  <c r="J77" i="86"/>
  <c r="G76" i="86"/>
  <c r="G77" i="86" s="1"/>
  <c r="K7" i="95"/>
  <c r="K76" i="86"/>
  <c r="K77" i="86" s="1"/>
  <c r="I13" i="95"/>
  <c r="E13" i="95" s="1"/>
  <c r="J269" i="90"/>
  <c r="J267" i="90"/>
  <c r="L13" i="95" s="1"/>
  <c r="I268" i="90"/>
  <c r="I269" i="90" s="1"/>
  <c r="J268" i="90"/>
  <c r="J13" i="95"/>
  <c r="M13" i="95"/>
  <c r="E29" i="94"/>
  <c r="G231" i="24"/>
  <c r="F231" i="24"/>
  <c r="F232" i="24" s="1"/>
  <c r="H29" i="94"/>
  <c r="G185" i="45"/>
  <c r="E185" i="45"/>
  <c r="F185" i="45"/>
  <c r="H48" i="94"/>
  <c r="G98" i="94"/>
  <c r="F142" i="98"/>
  <c r="E72" i="96" s="1"/>
  <c r="E132" i="98"/>
  <c r="E133" i="98" s="1"/>
  <c r="D72" i="96"/>
  <c r="F142" i="59"/>
  <c r="E25" i="96" s="1"/>
  <c r="E142" i="59"/>
  <c r="F61" i="94"/>
  <c r="E93" i="18"/>
  <c r="E94" i="18" s="1"/>
  <c r="F93" i="18"/>
  <c r="F94" i="18" s="1"/>
  <c r="G61" i="94"/>
  <c r="H61" i="94"/>
  <c r="F80" i="96"/>
  <c r="F211" i="58"/>
  <c r="E60" i="96" s="1"/>
  <c r="G82" i="94"/>
  <c r="F37" i="96"/>
  <c r="D37" i="96"/>
  <c r="F17" i="94"/>
  <c r="E273" i="69"/>
  <c r="E274" i="69" s="1"/>
  <c r="G74" i="94"/>
  <c r="G273" i="69"/>
  <c r="F273" i="69"/>
  <c r="F274" i="69" s="1"/>
  <c r="G282" i="69"/>
  <c r="F62" i="96" s="1"/>
  <c r="D62" i="96"/>
  <c r="G176" i="19"/>
  <c r="F8" i="96" s="1"/>
  <c r="D8" i="96"/>
  <c r="F125" i="94"/>
  <c r="F224" i="85"/>
  <c r="F225" i="85" s="1"/>
  <c r="M22" i="94"/>
  <c r="K22" i="94"/>
  <c r="G96" i="63"/>
  <c r="E65" i="94"/>
  <c r="F65" i="94"/>
  <c r="E96" i="63"/>
  <c r="D46" i="96"/>
  <c r="E59" i="96"/>
  <c r="F151" i="29"/>
  <c r="G151" i="29"/>
  <c r="D152" i="29"/>
  <c r="F27" i="94"/>
  <c r="G27" i="94"/>
  <c r="E151" i="29"/>
  <c r="F156" i="29"/>
  <c r="E32" i="96" s="1"/>
  <c r="D32" i="96"/>
  <c r="G72" i="94"/>
  <c r="G205" i="56"/>
  <c r="E205" i="56"/>
  <c r="E72" i="94"/>
  <c r="F180" i="60"/>
  <c r="E47" i="94"/>
  <c r="K47" i="94" s="1"/>
  <c r="G180" i="60"/>
  <c r="F262" i="75"/>
  <c r="G262" i="75"/>
  <c r="E271" i="75"/>
  <c r="F42" i="94"/>
  <c r="H42" i="94"/>
  <c r="H21" i="94"/>
  <c r="G21" i="94"/>
  <c r="F181" i="34"/>
  <c r="F120" i="44"/>
  <c r="F121" i="44" s="1"/>
  <c r="D114" i="96"/>
  <c r="E120" i="44"/>
  <c r="E121" i="44" s="1"/>
  <c r="G120" i="44"/>
  <c r="G121" i="44" s="1"/>
  <c r="F114" i="96"/>
  <c r="F207" i="47"/>
  <c r="F208" i="47" s="1"/>
  <c r="E213" i="47"/>
  <c r="G213" i="47" s="1"/>
  <c r="F74" i="96" s="1"/>
  <c r="F69" i="94"/>
  <c r="F131" i="94"/>
  <c r="F105" i="82"/>
  <c r="E120" i="96" s="1"/>
  <c r="F100" i="82"/>
  <c r="D120" i="96"/>
  <c r="G100" i="82"/>
  <c r="E131" i="94"/>
  <c r="M131" i="94" s="1"/>
  <c r="F253" i="61"/>
  <c r="E28" i="96" s="1"/>
  <c r="G244" i="61"/>
  <c r="G245" i="61" s="1"/>
  <c r="F43" i="94"/>
  <c r="E244" i="61"/>
  <c r="E245" i="61" s="1"/>
  <c r="F244" i="61"/>
  <c r="F245" i="61" s="1"/>
  <c r="D28" i="96"/>
  <c r="E78" i="94"/>
  <c r="M78" i="94" s="1"/>
  <c r="J167" i="89"/>
  <c r="I168" i="89"/>
  <c r="J168" i="89"/>
  <c r="K12" i="95"/>
  <c r="E257" i="49"/>
  <c r="D84" i="96"/>
  <c r="G49" i="94"/>
  <c r="E268" i="50"/>
  <c r="G268" i="50" s="1"/>
  <c r="F55" i="96" s="1"/>
  <c r="E261" i="50"/>
  <c r="E49" i="94"/>
  <c r="M49" i="94" s="1"/>
  <c r="F261" i="50"/>
  <c r="G261" i="50"/>
  <c r="E241" i="2"/>
  <c r="E245" i="2"/>
  <c r="D6" i="96" s="1"/>
  <c r="F4" i="94"/>
  <c r="F245" i="2"/>
  <c r="E6" i="96" s="1"/>
  <c r="F241" i="2"/>
  <c r="F167" i="40"/>
  <c r="F168" i="40" s="1"/>
  <c r="G185" i="28"/>
  <c r="F185" i="28"/>
  <c r="G229" i="9"/>
  <c r="E229" i="9"/>
  <c r="F19" i="94"/>
  <c r="F255" i="25"/>
  <c r="F264" i="25"/>
  <c r="E14" i="96" s="1"/>
  <c r="D14" i="96"/>
  <c r="F131" i="27"/>
  <c r="F132" i="27" s="1"/>
  <c r="E64" i="96"/>
  <c r="G7" i="94"/>
  <c r="L7" i="94" s="1"/>
  <c r="M7" i="94"/>
  <c r="E226" i="12"/>
  <c r="G226" i="12"/>
  <c r="F7" i="94"/>
  <c r="K7" i="94" s="1"/>
  <c r="D5" i="96"/>
  <c r="D132" i="96"/>
  <c r="E92" i="67"/>
  <c r="E112" i="94"/>
  <c r="E254" i="4"/>
  <c r="F254" i="4"/>
  <c r="G209" i="38"/>
  <c r="F54" i="96"/>
  <c r="E188" i="22"/>
  <c r="G188" i="22"/>
  <c r="H12" i="94"/>
  <c r="G25" i="94"/>
  <c r="E48" i="96"/>
  <c r="K119" i="94"/>
  <c r="M119" i="94"/>
  <c r="L119" i="94"/>
  <c r="E139" i="10"/>
  <c r="F139" i="10"/>
  <c r="G139" i="10"/>
  <c r="G213" i="53"/>
  <c r="F57" i="96" s="1"/>
  <c r="L45" i="94"/>
  <c r="K45" i="94"/>
  <c r="F199" i="46"/>
  <c r="E199" i="46"/>
  <c r="G199" i="46"/>
  <c r="G142" i="65"/>
  <c r="F47" i="96" s="1"/>
  <c r="D47" i="96"/>
  <c r="G154" i="78"/>
  <c r="G155" i="78" s="1"/>
  <c r="G163" i="78"/>
  <c r="F41" i="96" s="1"/>
  <c r="G54" i="94"/>
  <c r="F154" i="78"/>
  <c r="F155" i="78" s="1"/>
  <c r="H54" i="94"/>
  <c r="L116" i="94"/>
  <c r="M116" i="94"/>
  <c r="K116" i="94"/>
  <c r="D93" i="96"/>
  <c r="M89" i="94"/>
  <c r="K89" i="94"/>
  <c r="L89" i="94"/>
  <c r="M93" i="94" l="1"/>
  <c r="L93" i="94"/>
  <c r="F101" i="15"/>
  <c r="E92" i="91"/>
  <c r="L70" i="94"/>
  <c r="L57" i="94"/>
  <c r="K92" i="91"/>
  <c r="G92" i="91"/>
  <c r="I92" i="91"/>
  <c r="L92" i="94"/>
  <c r="K92" i="94"/>
  <c r="M100" i="94"/>
  <c r="M57" i="94"/>
  <c r="E80" i="77"/>
  <c r="F110" i="97"/>
  <c r="G107" i="79"/>
  <c r="E54" i="72"/>
  <c r="L20" i="94"/>
  <c r="M20" i="94"/>
  <c r="L100" i="94"/>
  <c r="F152" i="21"/>
  <c r="E152" i="21"/>
  <c r="E97" i="63"/>
  <c r="G152" i="21"/>
  <c r="E107" i="79"/>
  <c r="F54" i="72"/>
  <c r="E66" i="109"/>
  <c r="E52" i="113"/>
  <c r="L34" i="94"/>
  <c r="M31" i="94"/>
  <c r="F101" i="51"/>
  <c r="L23" i="94"/>
  <c r="K31" i="94"/>
  <c r="G214" i="56"/>
  <c r="F63" i="96" s="1"/>
  <c r="G53" i="108"/>
  <c r="F33" i="96" s="1"/>
  <c r="E72" i="110"/>
  <c r="G61" i="111"/>
  <c r="F71" i="96" s="1"/>
  <c r="F52" i="113"/>
  <c r="L68" i="94"/>
  <c r="F107" i="79"/>
  <c r="L50" i="94"/>
  <c r="E6" i="95"/>
  <c r="K61" i="94"/>
  <c r="M113" i="94"/>
  <c r="L113" i="94"/>
  <c r="M68" i="94"/>
  <c r="K19" i="94"/>
  <c r="M61" i="94"/>
  <c r="M132" i="94"/>
  <c r="M23" i="94"/>
  <c r="K167" i="94"/>
  <c r="L167" i="94"/>
  <c r="M46" i="94"/>
  <c r="L10" i="94"/>
  <c r="G80" i="77"/>
  <c r="F80" i="77"/>
  <c r="G115" i="79"/>
  <c r="F101" i="96" s="1"/>
  <c r="L75" i="94"/>
  <c r="K75" i="94"/>
  <c r="K23" i="94"/>
  <c r="K68" i="94"/>
  <c r="F152" i="37"/>
  <c r="E106" i="39"/>
  <c r="F106" i="39"/>
  <c r="G139" i="26"/>
  <c r="G72" i="110"/>
  <c r="F72" i="110"/>
  <c r="L61" i="94"/>
  <c r="L82" i="94"/>
  <c r="K82" i="94"/>
  <c r="G97" i="63"/>
  <c r="F97" i="63"/>
  <c r="E181" i="60"/>
  <c r="M19" i="94"/>
  <c r="M58" i="94"/>
  <c r="M50" i="94"/>
  <c r="L18" i="94"/>
  <c r="K46" i="94"/>
  <c r="G70" i="16"/>
  <c r="G156" i="21"/>
  <c r="F40" i="96" s="1"/>
  <c r="K18" i="94"/>
  <c r="G66" i="41"/>
  <c r="G80" i="110"/>
  <c r="F49" i="96" s="1"/>
  <c r="G52" i="113"/>
  <c r="L16" i="94"/>
  <c r="K16" i="94"/>
  <c r="M16" i="94"/>
  <c r="G60" i="113"/>
  <c r="F26" i="96" s="1"/>
  <c r="E70" i="16"/>
  <c r="E152" i="37"/>
  <c r="G106" i="39"/>
  <c r="G269" i="23"/>
  <c r="F11" i="96" s="1"/>
  <c r="K132" i="94"/>
  <c r="K74" i="94"/>
  <c r="M24" i="94"/>
  <c r="G193" i="45"/>
  <c r="F44" i="96" s="1"/>
  <c r="D110" i="96"/>
  <c r="L74" i="94"/>
  <c r="K24" i="94"/>
  <c r="K38" i="94"/>
  <c r="M75" i="94"/>
  <c r="G249" i="48"/>
  <c r="F35" i="96" s="1"/>
  <c r="K106" i="94"/>
  <c r="G253" i="61"/>
  <c r="F28" i="96" s="1"/>
  <c r="G189" i="28"/>
  <c r="F65" i="96" s="1"/>
  <c r="G235" i="12"/>
  <c r="F5" i="96" s="1"/>
  <c r="D74" i="96"/>
  <c r="G246" i="14"/>
  <c r="F19" i="96" s="1"/>
  <c r="G260" i="32"/>
  <c r="F13" i="96" s="1"/>
  <c r="D65" i="96"/>
  <c r="F181" i="60"/>
  <c r="L106" i="94"/>
  <c r="K98" i="94"/>
  <c r="M67" i="94"/>
  <c r="L98" i="94"/>
  <c r="K67" i="94"/>
  <c r="L132" i="94"/>
  <c r="L40" i="94"/>
  <c r="E268" i="43"/>
  <c r="G192" i="30"/>
  <c r="M60" i="94"/>
  <c r="K60" i="94"/>
  <c r="E192" i="30"/>
  <c r="E252" i="32"/>
  <c r="D13" i="96"/>
  <c r="E239" i="66"/>
  <c r="G239" i="66"/>
  <c r="G163" i="64"/>
  <c r="F29" i="96" s="1"/>
  <c r="M38" i="94"/>
  <c r="L38" i="94"/>
  <c r="G137" i="74"/>
  <c r="F58" i="96" s="1"/>
  <c r="G70" i="93"/>
  <c r="F61" i="96" s="1"/>
  <c r="F216" i="33"/>
  <c r="E183" i="76"/>
  <c r="G130" i="62"/>
  <c r="E130" i="62"/>
  <c r="F130" i="62"/>
  <c r="F264" i="55"/>
  <c r="E233" i="7"/>
  <c r="F205" i="68"/>
  <c r="G142" i="98"/>
  <c r="F72" i="96" s="1"/>
  <c r="F134" i="59"/>
  <c r="G274" i="69"/>
  <c r="K40" i="94"/>
  <c r="G181" i="60"/>
  <c r="E263" i="75"/>
  <c r="G182" i="34"/>
  <c r="F182" i="34"/>
  <c r="E208" i="47"/>
  <c r="E101" i="82"/>
  <c r="E209" i="20"/>
  <c r="F130" i="5"/>
  <c r="G183" i="36"/>
  <c r="F50" i="96" s="1"/>
  <c r="L67" i="94"/>
  <c r="F230" i="9"/>
  <c r="E230" i="9"/>
  <c r="G230" i="9"/>
  <c r="E227" i="12"/>
  <c r="G93" i="67"/>
  <c r="L37" i="94"/>
  <c r="M37" i="94"/>
  <c r="G255" i="4"/>
  <c r="M12" i="94"/>
  <c r="L58" i="94"/>
  <c r="K12" i="94"/>
  <c r="I173" i="106"/>
  <c r="H169" i="89"/>
  <c r="G112" i="88"/>
  <c r="K112" i="88"/>
  <c r="I112" i="88"/>
  <c r="F112" i="88"/>
  <c r="K54" i="94"/>
  <c r="M54" i="94"/>
  <c r="M10" i="94"/>
  <c r="M48" i="94"/>
  <c r="K10" i="94"/>
  <c r="K58" i="94"/>
  <c r="M15" i="94"/>
  <c r="M125" i="94"/>
  <c r="L125" i="94"/>
  <c r="L27" i="94"/>
  <c r="K33" i="94"/>
  <c r="K27" i="94"/>
  <c r="L15" i="94"/>
  <c r="K76" i="94"/>
  <c r="L54" i="94"/>
  <c r="L66" i="94"/>
  <c r="K8" i="94"/>
  <c r="M43" i="94"/>
  <c r="M52" i="94"/>
  <c r="L8" i="94"/>
  <c r="K9" i="94"/>
  <c r="K42" i="94"/>
  <c r="K17" i="94"/>
  <c r="K43" i="94"/>
  <c r="L52" i="94"/>
  <c r="M55" i="94"/>
  <c r="F268" i="43"/>
  <c r="G268" i="43"/>
  <c r="D7" i="96"/>
  <c r="G276" i="43"/>
  <c r="F7" i="96" s="1"/>
  <c r="L9" i="94"/>
  <c r="M9" i="94"/>
  <c r="E176" i="13"/>
  <c r="F176" i="13"/>
  <c r="D40" i="96"/>
  <c r="E262" i="23"/>
  <c r="G262" i="23"/>
  <c r="K13" i="94"/>
  <c r="L13" i="94"/>
  <c r="F262" i="23"/>
  <c r="E101" i="15"/>
  <c r="G101" i="15"/>
  <c r="F252" i="32"/>
  <c r="G252" i="32"/>
  <c r="M33" i="94"/>
  <c r="E216" i="33"/>
  <c r="F70" i="16"/>
  <c r="F154" i="8"/>
  <c r="E154" i="8"/>
  <c r="E219" i="84"/>
  <c r="G152" i="37"/>
  <c r="M44" i="94"/>
  <c r="K44" i="94"/>
  <c r="L44" i="94"/>
  <c r="G205" i="68"/>
  <c r="E205" i="68"/>
  <c r="F139" i="26"/>
  <c r="E139" i="26"/>
  <c r="E57" i="11"/>
  <c r="F57" i="11"/>
  <c r="G57" i="11"/>
  <c r="D18" i="96"/>
  <c r="E232" i="24"/>
  <c r="G232" i="24"/>
  <c r="L29" i="94"/>
  <c r="K48" i="94"/>
  <c r="F186" i="45"/>
  <c r="K66" i="94"/>
  <c r="E134" i="59"/>
  <c r="K125" i="94"/>
  <c r="G104" i="63"/>
  <c r="F46" i="96" s="1"/>
  <c r="F206" i="56"/>
  <c r="M42" i="94"/>
  <c r="G271" i="75"/>
  <c r="F30" i="96" s="1"/>
  <c r="M21" i="94"/>
  <c r="L21" i="94"/>
  <c r="G208" i="47"/>
  <c r="L17" i="94"/>
  <c r="G217" i="20"/>
  <c r="F17" i="96" s="1"/>
  <c r="E130" i="5"/>
  <c r="K86" i="94"/>
  <c r="M86" i="94"/>
  <c r="G265" i="49"/>
  <c r="F84" i="96" s="1"/>
  <c r="F186" i="28"/>
  <c r="G186" i="28"/>
  <c r="L112" i="94"/>
  <c r="K55" i="94"/>
  <c r="E242" i="2"/>
  <c r="F242" i="2"/>
  <c r="G242" i="2"/>
  <c r="F66" i="41"/>
  <c r="M137" i="94"/>
  <c r="E66" i="41"/>
  <c r="L137" i="94"/>
  <c r="E110" i="97"/>
  <c r="D69" i="96"/>
  <c r="G113" i="97"/>
  <c r="F69" i="96" s="1"/>
  <c r="G110" i="97"/>
  <c r="F256" i="25"/>
  <c r="E256" i="25"/>
  <c r="G66" i="109"/>
  <c r="M76" i="94"/>
  <c r="F66" i="109"/>
  <c r="L76" i="94"/>
  <c r="G227" i="12"/>
  <c r="K25" i="94"/>
  <c r="L41" i="94"/>
  <c r="K41" i="94"/>
  <c r="L69" i="94"/>
  <c r="F93" i="67"/>
  <c r="F210" i="38"/>
  <c r="E210" i="38"/>
  <c r="G210" i="38"/>
  <c r="L25" i="94"/>
  <c r="M25" i="94"/>
  <c r="F189" i="22"/>
  <c r="G189" i="22"/>
  <c r="E189" i="22"/>
  <c r="F255" i="4"/>
  <c r="E255" i="4"/>
  <c r="K3" i="94"/>
  <c r="L3" i="94"/>
  <c r="L6" i="94"/>
  <c r="K6" i="94"/>
  <c r="L4" i="94"/>
  <c r="K4" i="94"/>
  <c r="M41" i="94"/>
  <c r="K109" i="94"/>
  <c r="L65" i="94"/>
  <c r="K69" i="94"/>
  <c r="K30" i="94"/>
  <c r="G183" i="76"/>
  <c r="F183" i="76"/>
  <c r="G191" i="76"/>
  <c r="F39" i="96" s="1"/>
  <c r="L30" i="94"/>
  <c r="G142" i="59"/>
  <c r="F25" i="96" s="1"/>
  <c r="K65" i="94"/>
  <c r="G152" i="29"/>
  <c r="F152" i="29"/>
  <c r="E152" i="29"/>
  <c r="G206" i="56"/>
  <c r="D30" i="96"/>
  <c r="D9" i="96"/>
  <c r="G258" i="49"/>
  <c r="E258" i="49"/>
  <c r="F258" i="49"/>
  <c r="F262" i="50"/>
  <c r="E262" i="50"/>
  <c r="K28" i="94"/>
  <c r="M112" i="94"/>
  <c r="K34" i="94"/>
  <c r="L72" i="94"/>
  <c r="K112" i="94"/>
  <c r="L5" i="94"/>
  <c r="M34" i="94"/>
  <c r="L47" i="94"/>
  <c r="M72" i="94"/>
  <c r="L102" i="94"/>
  <c r="K78" i="94"/>
  <c r="K72" i="94"/>
  <c r="K102" i="94"/>
  <c r="M28" i="94"/>
  <c r="K51" i="94"/>
  <c r="L78" i="94"/>
  <c r="K49" i="94"/>
  <c r="M51" i="94"/>
  <c r="D103" i="96"/>
  <c r="D34" i="96"/>
  <c r="M109" i="94"/>
  <c r="G133" i="62"/>
  <c r="F121" i="96" s="1"/>
  <c r="L109" i="94"/>
  <c r="G219" i="84"/>
  <c r="F219" i="84"/>
  <c r="K5" i="94"/>
  <c r="G211" i="68"/>
  <c r="F22" i="96" s="1"/>
  <c r="G114" i="39"/>
  <c r="F12" i="96" s="1"/>
  <c r="L103" i="94"/>
  <c r="K103" i="94"/>
  <c r="K29" i="94"/>
  <c r="M29" i="94"/>
  <c r="E186" i="45"/>
  <c r="G186" i="45"/>
  <c r="D25" i="96"/>
  <c r="G211" i="58"/>
  <c r="F60" i="96" s="1"/>
  <c r="M65" i="94"/>
  <c r="G156" i="29"/>
  <c r="F32" i="96" s="1"/>
  <c r="E206" i="56"/>
  <c r="M47" i="94"/>
  <c r="G263" i="75"/>
  <c r="F263" i="75"/>
  <c r="G105" i="82"/>
  <c r="F120" i="96" s="1"/>
  <c r="F101" i="82"/>
  <c r="G101" i="82"/>
  <c r="L131" i="94"/>
  <c r="K131" i="94"/>
  <c r="L12" i="95"/>
  <c r="I169" i="89"/>
  <c r="J169" i="89" s="1"/>
  <c r="L49" i="94"/>
  <c r="D55" i="96"/>
  <c r="G262" i="50"/>
  <c r="G245" i="2"/>
  <c r="F6" i="96" s="1"/>
  <c r="E186" i="28"/>
  <c r="G264" i="25"/>
  <c r="F14" i="96" s="1"/>
  <c r="E93" i="67"/>
  <c r="M156" i="55" l="1"/>
</calcChain>
</file>

<file path=xl/sharedStrings.xml><?xml version="1.0" encoding="utf-8"?>
<sst xmlns="http://schemas.openxmlformats.org/spreadsheetml/2006/main" count="27785" uniqueCount="640">
  <si>
    <t>Date</t>
  </si>
  <si>
    <t>GP</t>
  </si>
  <si>
    <t>G</t>
  </si>
  <si>
    <t>A</t>
  </si>
  <si>
    <t>PTS</t>
  </si>
  <si>
    <t>GW</t>
  </si>
  <si>
    <t>GT</t>
  </si>
  <si>
    <t>Bruins</t>
  </si>
  <si>
    <t>Red Wings</t>
  </si>
  <si>
    <t>Canadiens</t>
  </si>
  <si>
    <t>Leafs</t>
  </si>
  <si>
    <t>Whalers</t>
  </si>
  <si>
    <t>Stars</t>
  </si>
  <si>
    <t>Devils</t>
  </si>
  <si>
    <t>Kings</t>
  </si>
  <si>
    <t>2013/2014</t>
  </si>
  <si>
    <t>2014/2015</t>
  </si>
  <si>
    <t>2015/2016</t>
  </si>
  <si>
    <t>2016/2017</t>
  </si>
  <si>
    <t>Flames</t>
  </si>
  <si>
    <t>Rangers</t>
  </si>
  <si>
    <t>Lightning</t>
  </si>
  <si>
    <t>2012/2013</t>
  </si>
  <si>
    <t>2011/2012</t>
  </si>
  <si>
    <t>TOTAL</t>
  </si>
  <si>
    <t>PER GAME</t>
  </si>
  <si>
    <t>PER SEASON</t>
  </si>
  <si>
    <t>Blackhawks</t>
  </si>
  <si>
    <t>MIN</t>
  </si>
  <si>
    <t>W</t>
  </si>
  <si>
    <t>L</t>
  </si>
  <si>
    <t>T</t>
  </si>
  <si>
    <t>GA</t>
  </si>
  <si>
    <t>GAA</t>
  </si>
  <si>
    <t>SO</t>
  </si>
  <si>
    <t>2016-2017</t>
  </si>
  <si>
    <t>2010/2011</t>
  </si>
  <si>
    <t>2009/2010</t>
  </si>
  <si>
    <t>2008/2009</t>
  </si>
  <si>
    <t>2007/2008</t>
  </si>
  <si>
    <t>2006/2007</t>
  </si>
  <si>
    <t>2005/2006</t>
  </si>
  <si>
    <t>2005-2011</t>
  </si>
  <si>
    <t>Team</t>
  </si>
  <si>
    <t>P</t>
  </si>
  <si>
    <t>Total</t>
  </si>
  <si>
    <t>Career Total</t>
  </si>
  <si>
    <t>2005-2017</t>
  </si>
  <si>
    <t>Penguins</t>
  </si>
  <si>
    <t>2007-2011</t>
  </si>
  <si>
    <t>2010-2011</t>
  </si>
  <si>
    <t>2010-2017</t>
  </si>
  <si>
    <t>2006-2011</t>
  </si>
  <si>
    <t>2009-2010</t>
  </si>
  <si>
    <t>2005-2010</t>
  </si>
  <si>
    <t>2009-2011</t>
  </si>
  <si>
    <t>2006-2010</t>
  </si>
  <si>
    <t>2005-2008</t>
  </si>
  <si>
    <t>2005-2006</t>
  </si>
  <si>
    <t>2008-2010</t>
  </si>
  <si>
    <t>Name</t>
  </si>
  <si>
    <t>Goals</t>
  </si>
  <si>
    <t>Assists</t>
  </si>
  <si>
    <t>Points</t>
  </si>
  <si>
    <t>GWG</t>
  </si>
  <si>
    <t>GTG</t>
  </si>
  <si>
    <t>Agar, Tim</t>
  </si>
  <si>
    <t>Alonzi, Rocco</t>
  </si>
  <si>
    <t>Amodeo, Sam</t>
  </si>
  <si>
    <t>Bell, Mike</t>
  </si>
  <si>
    <t>Boland, Mike</t>
  </si>
  <si>
    <t>Borsch, Mike</t>
  </si>
  <si>
    <t>Boutin, Gaetan</t>
  </si>
  <si>
    <t>Brewer, Rob</t>
  </si>
  <si>
    <t>Bros, Kevin</t>
  </si>
  <si>
    <t>Canham, Eric</t>
  </si>
  <si>
    <t>Carbonell, Conrad</t>
  </si>
  <si>
    <t>Carbonell, Henry</t>
  </si>
  <si>
    <t>Chan, Dunstan</t>
  </si>
  <si>
    <t>Chapman, Bobby</t>
  </si>
  <si>
    <t>Chong, Erwin</t>
  </si>
  <si>
    <t>Coady, Chris</t>
  </si>
  <si>
    <t>Della Vedova, Julian</t>
  </si>
  <si>
    <t>Descary, Rick</t>
  </si>
  <si>
    <t>Doolittle, Robin</t>
  </si>
  <si>
    <t>Doran, Donnie</t>
  </si>
  <si>
    <t>Fabrizi, Mike</t>
  </si>
  <si>
    <t>Facca, David</t>
  </si>
  <si>
    <t>Facca, Mauro</t>
  </si>
  <si>
    <t>Fisher, Tom</t>
  </si>
  <si>
    <t>Fortini, Lou</t>
  </si>
  <si>
    <t>Glasgow, Paul</t>
  </si>
  <si>
    <t>Gilbert, Barry</t>
  </si>
  <si>
    <t>Gowan, Greg</t>
  </si>
  <si>
    <t>Grassie, Jim</t>
  </si>
  <si>
    <t>Heinle, Wilfred</t>
  </si>
  <si>
    <t>Hibrant, Steve</t>
  </si>
  <si>
    <t>Hohendorf, Jeff</t>
  </si>
  <si>
    <t>Hohendorf, Rick</t>
  </si>
  <si>
    <t>Honkawa, Justin</t>
  </si>
  <si>
    <t>Hughes, Derek</t>
  </si>
  <si>
    <t>Humphrey, Mike</t>
  </si>
  <si>
    <t>Jesus, Bruno</t>
  </si>
  <si>
    <t>Kamranpoor, Rob</t>
  </si>
  <si>
    <t>Kelner, Kevin</t>
  </si>
  <si>
    <t>Kelsey, Mike</t>
  </si>
  <si>
    <t>Kydd, Tom</t>
  </si>
  <si>
    <t>Lambert, Dennis</t>
  </si>
  <si>
    <t>Macarthur, Mike</t>
  </si>
  <si>
    <t>Majorosi, Andrew</t>
  </si>
  <si>
    <t>McClelland, Jody</t>
  </si>
  <si>
    <t>McIntyre, Ian</t>
  </si>
  <si>
    <t>McLinden, Johnny</t>
  </si>
  <si>
    <t>McVicars, Joanna</t>
  </si>
  <si>
    <t>Morgan, Herschel</t>
  </si>
  <si>
    <t>Moum, Greg</t>
  </si>
  <si>
    <t>Murray, Tom</t>
  </si>
  <si>
    <t>Nathonson, Rick</t>
  </si>
  <si>
    <t>Norman, Roger</t>
  </si>
  <si>
    <t>O'Grady, Paul</t>
  </si>
  <si>
    <t>Pandza, Nick</t>
  </si>
  <si>
    <t>Patterson, Bill</t>
  </si>
  <si>
    <t>Phan, Ken</t>
  </si>
  <si>
    <t>Prokos, Gus</t>
  </si>
  <si>
    <t>Rebick, Jon</t>
  </si>
  <si>
    <t>Rocha, Rui</t>
  </si>
  <si>
    <t>Rolston, Kevin</t>
  </si>
  <si>
    <t>Ronson, Ken</t>
  </si>
  <si>
    <t>Sandbrook, Brad</t>
  </si>
  <si>
    <t>Sarmiento, Peter</t>
  </si>
  <si>
    <t>Sarmiento, Rob</t>
  </si>
  <si>
    <t>Saville, Tim</t>
  </si>
  <si>
    <t>Schneider, Gary</t>
  </si>
  <si>
    <t>Simoes, Luis</t>
  </si>
  <si>
    <t>Skjarum, Dave</t>
  </si>
  <si>
    <t>Skrela, Mark</t>
  </si>
  <si>
    <t>Smith, Bill</t>
  </si>
  <si>
    <t>Smith, Brad</t>
  </si>
  <si>
    <t>Spooner, Greg</t>
  </si>
  <si>
    <t>Stevens, Brett</t>
  </si>
  <si>
    <t>Stevens, Dennis</t>
  </si>
  <si>
    <t>Thibodeau, Bert</t>
  </si>
  <si>
    <t>Thiffault, Frank</t>
  </si>
  <si>
    <t>Thompson, Chris</t>
  </si>
  <si>
    <t>Thorpe, Matt</t>
  </si>
  <si>
    <t>Townsend, Dan</t>
  </si>
  <si>
    <t>Van Tol, Mark</t>
  </si>
  <si>
    <t>Wang, Nik</t>
  </si>
  <si>
    <t>Ziemanis, Paul</t>
  </si>
  <si>
    <t>GPG</t>
  </si>
  <si>
    <t>APG</t>
  </si>
  <si>
    <t>PPG</t>
  </si>
  <si>
    <t>Wins</t>
  </si>
  <si>
    <t>Losses</t>
  </si>
  <si>
    <t>Ties</t>
  </si>
  <si>
    <t>DaRosa, Vic</t>
  </si>
  <si>
    <t>Harris, Dave</t>
  </si>
  <si>
    <t>Hawco, Greg</t>
  </si>
  <si>
    <t>Kirby, Ken</t>
  </si>
  <si>
    <t>Krotis, Savas</t>
  </si>
  <si>
    <t>Mitchell, Geoff</t>
  </si>
  <si>
    <t>Min</t>
  </si>
  <si>
    <t>Robson, Jeff</t>
  </si>
  <si>
    <t>McCurdy, Josh</t>
  </si>
  <si>
    <t>Brailean, Chris</t>
  </si>
  <si>
    <t>Lim, Bob</t>
  </si>
  <si>
    <t>Bowness, Brad</t>
  </si>
  <si>
    <t>Barbour, Andrew</t>
  </si>
  <si>
    <t>Ryckman, Rick</t>
  </si>
  <si>
    <t>Parsons, Rob</t>
  </si>
  <si>
    <t>Quach, Dan</t>
  </si>
  <si>
    <t>Wedge, Graeme</t>
  </si>
  <si>
    <t>Martin, Paul</t>
  </si>
  <si>
    <t>Kirton, Kevin</t>
  </si>
  <si>
    <t>Wedge, Murray</t>
  </si>
  <si>
    <t>Dowdle, Matt</t>
  </si>
  <si>
    <t>Lesychyn, Mike</t>
  </si>
  <si>
    <t>deWolf, Jerry</t>
  </si>
  <si>
    <t>Roberts, Josh</t>
  </si>
  <si>
    <t>Artymko, Mark</t>
  </si>
  <si>
    <t>Maclaren, Matt</t>
  </si>
  <si>
    <t>Heslington, Mike</t>
  </si>
  <si>
    <t>Parcels, Arnie</t>
  </si>
  <si>
    <t>Mooney, Greg</t>
  </si>
  <si>
    <t>Laframboise, Kevin</t>
  </si>
  <si>
    <t>MacDonald, John</t>
  </si>
  <si>
    <t>Gaspari, Grant</t>
  </si>
  <si>
    <t>Czuppon, Greg</t>
  </si>
  <si>
    <t>Williams, Tim</t>
  </si>
  <si>
    <t>Kohn, Ethan</t>
  </si>
  <si>
    <t>Ross, Rob</t>
  </si>
  <si>
    <t>Paquette, Paul</t>
  </si>
  <si>
    <t>Clarke, Al</t>
  </si>
  <si>
    <t>Glass, Jake</t>
  </si>
  <si>
    <t>Green, Al</t>
  </si>
  <si>
    <t>Sprachman, Andrew</t>
  </si>
  <si>
    <t>Jenkins, Tim</t>
  </si>
  <si>
    <t>Hawco, Allan</t>
  </si>
  <si>
    <t>Lin, Peter</t>
  </si>
  <si>
    <t>Aldcroft, Elizabeth</t>
  </si>
  <si>
    <t>Collier, Dennis</t>
  </si>
  <si>
    <t>Cullen, Mark</t>
  </si>
  <si>
    <t>Donner, Dianne</t>
  </si>
  <si>
    <t>Micklethwaite, Mark</t>
  </si>
  <si>
    <t>Plitzmaker, Paul</t>
  </si>
  <si>
    <t>Rocha, Ray</t>
  </si>
  <si>
    <t>Whetstone, Troy</t>
  </si>
  <si>
    <t>Zaluski, Craig</t>
  </si>
  <si>
    <t>Pfeffer, Jason</t>
  </si>
  <si>
    <t>Newcombe, Kevin</t>
  </si>
  <si>
    <t>Barnett, Matthew</t>
  </si>
  <si>
    <t>McFeeters, Aaron</t>
  </si>
  <si>
    <t>Harbour, Josh</t>
  </si>
  <si>
    <t>Sharma, Pater</t>
  </si>
  <si>
    <t>Canning, Barry</t>
  </si>
  <si>
    <t>Stergiou, George</t>
  </si>
  <si>
    <t>Kim, Frank</t>
  </si>
  <si>
    <t>Rattray, John</t>
  </si>
  <si>
    <t>Moum, Trevor</t>
  </si>
  <si>
    <t>Balser, Adam</t>
  </si>
  <si>
    <t>Johnston, Jeff</t>
  </si>
  <si>
    <t>Holdgate, Gord</t>
  </si>
  <si>
    <t>Carpenter, Ryan</t>
  </si>
  <si>
    <t>Humphrey, Steve</t>
  </si>
  <si>
    <t>Wilkie, Rob</t>
  </si>
  <si>
    <t>Hammond, Kath</t>
  </si>
  <si>
    <t>Cizmar, Matt</t>
  </si>
  <si>
    <t>Froats, Kim</t>
  </si>
  <si>
    <t>Carrierre, Paul</t>
  </si>
  <si>
    <t>Moum, Graham</t>
  </si>
  <si>
    <t>Novog, Dave</t>
  </si>
  <si>
    <t>Boothby, Bob</t>
  </si>
  <si>
    <t>Navo, Mike</t>
  </si>
  <si>
    <t>Reid, Chris</t>
  </si>
  <si>
    <t>Card, Larry</t>
  </si>
  <si>
    <t>Tunbridge, Doug</t>
  </si>
  <si>
    <t>Wasslen, Gary</t>
  </si>
  <si>
    <t>Wilson, Jenni</t>
  </si>
  <si>
    <t>Capobianco, Dan</t>
  </si>
  <si>
    <t>Everdell, Rick</t>
  </si>
  <si>
    <t>Meachern, Jeremy</t>
  </si>
  <si>
    <t>Coutie, Al</t>
  </si>
  <si>
    <t>Murphy, Ron</t>
  </si>
  <si>
    <t>Monroe, Phil</t>
  </si>
  <si>
    <t>Chabassol, Andy</t>
  </si>
  <si>
    <t>Spencer, Jenni</t>
  </si>
  <si>
    <t>Smith, Brian</t>
  </si>
  <si>
    <t>Rinaldo, David</t>
  </si>
  <si>
    <t>Kennedy, Ryan</t>
  </si>
  <si>
    <t>Forbes, James</t>
  </si>
  <si>
    <t>Moman, Tim</t>
  </si>
  <si>
    <t>Saville, Sherri</t>
  </si>
  <si>
    <t>Crissy</t>
  </si>
  <si>
    <t>Scallen, Greg</t>
  </si>
  <si>
    <t>Cerullo, Dave</t>
  </si>
  <si>
    <t>Allen, Shane</t>
  </si>
  <si>
    <t>Zacher, Rick</t>
  </si>
  <si>
    <t>Gotkin, Brad</t>
  </si>
  <si>
    <t>Lloyd, Dave</t>
  </si>
  <si>
    <t>Macrury, Carey</t>
  </si>
  <si>
    <t>DuFour, Serg</t>
  </si>
  <si>
    <t>Hafeez, Habib</t>
  </si>
  <si>
    <t>Smith, Jeff</t>
  </si>
  <si>
    <t>Medcof, Tom</t>
  </si>
  <si>
    <t>Strick</t>
  </si>
  <si>
    <t>Serge, Riox</t>
  </si>
  <si>
    <t>Paddison, Sean</t>
  </si>
  <si>
    <t>Poth, Brian</t>
  </si>
  <si>
    <t>Rykradn</t>
  </si>
  <si>
    <t>Mailloux, Carmen</t>
  </si>
  <si>
    <t>Wilson, Jeff</t>
  </si>
  <si>
    <t>Brandt, Wolfgang</t>
  </si>
  <si>
    <t>Tardiff, Francois</t>
  </si>
  <si>
    <t>Vidamo, Richard</t>
  </si>
  <si>
    <t>Hosowitz, Lisa</t>
  </si>
  <si>
    <t>Hame, Allan</t>
  </si>
  <si>
    <t>Hofland, Daniel</t>
  </si>
  <si>
    <t>Udasain, Lorne</t>
  </si>
  <si>
    <t>Gough, Gary</t>
  </si>
  <si>
    <t>Comtois, Guy</t>
  </si>
  <si>
    <t>Burke, Stephen</t>
  </si>
  <si>
    <t>Gill, Charlie</t>
  </si>
  <si>
    <t>Fraser, Doug</t>
  </si>
  <si>
    <t>Jyhla, Eric</t>
  </si>
  <si>
    <t>Vasilakos, Jerry</t>
  </si>
  <si>
    <t>2017/2018</t>
  </si>
  <si>
    <t>Mosseau, Tom</t>
  </si>
  <si>
    <t>Gulliver, Alex</t>
  </si>
  <si>
    <t>Fair, Aaron</t>
  </si>
  <si>
    <t>Shannon, Sarah</t>
  </si>
  <si>
    <t>Mazzoli, John</t>
  </si>
  <si>
    <t>Whale, Kevin</t>
  </si>
  <si>
    <t>Kearns, Kevin</t>
  </si>
  <si>
    <t>Kimble, Chris</t>
  </si>
  <si>
    <t>Win%</t>
  </si>
  <si>
    <t>OHHL SCORING LEADERS (2005 - PRESENT)</t>
  </si>
  <si>
    <t>OHHL SCORING LEADERS (2011 - PRESENT)</t>
  </si>
  <si>
    <t>OHHL GOALIE LEADERS (2011 - PRESENT)</t>
  </si>
  <si>
    <t>AGAR, TIM</t>
  </si>
  <si>
    <t>ALONZI, ROCCO</t>
  </si>
  <si>
    <t>AMODEO, SAM</t>
  </si>
  <si>
    <t>BELL, MIKE</t>
  </si>
  <si>
    <t>BOLAND, MIKE</t>
  </si>
  <si>
    <t>BORSCH, MIKE</t>
  </si>
  <si>
    <t>BOUTIN, GAETAN</t>
  </si>
  <si>
    <t>BREWER, ROB</t>
  </si>
  <si>
    <t>BROS, KEVIN</t>
  </si>
  <si>
    <t>BURKE, STEPHEN</t>
  </si>
  <si>
    <t>CANHAM, ERIC</t>
  </si>
  <si>
    <t>CARBONELL, CONRAD</t>
  </si>
  <si>
    <t>CARBONELL, HENRY</t>
  </si>
  <si>
    <t>CHAN, DUNSTAN</t>
  </si>
  <si>
    <t>CHAPMAN, BOBBY</t>
  </si>
  <si>
    <t>CHONG, ERWIN</t>
  </si>
  <si>
    <t>COADY, CHRIS</t>
  </si>
  <si>
    <t>DESCARY, RICK</t>
  </si>
  <si>
    <t>DOOLITTLE, ROBIN</t>
  </si>
  <si>
    <t>DORAN, DONNIE</t>
  </si>
  <si>
    <t>FABRIZI, MIKE</t>
  </si>
  <si>
    <t>FACCA, DAVID</t>
  </si>
  <si>
    <t>FACCA, MAURO</t>
  </si>
  <si>
    <t>FAIR, AARON</t>
  </si>
  <si>
    <t>FISHER, TOM</t>
  </si>
  <si>
    <t>FORTINI, LOU</t>
  </si>
  <si>
    <t>GILBERT, BARRY</t>
  </si>
  <si>
    <t>GLASGOW, PAUL</t>
  </si>
  <si>
    <t>GOWAN, GREG</t>
  </si>
  <si>
    <t>GRASSIE, JIM</t>
  </si>
  <si>
    <t>GULLIVER, ALEX</t>
  </si>
  <si>
    <t>HEINLE, WILFRED</t>
  </si>
  <si>
    <t>HIBRANT, STEVE</t>
  </si>
  <si>
    <t>HOHENDORF, JEFF</t>
  </si>
  <si>
    <t>HOHENDORF, RICK</t>
  </si>
  <si>
    <t>HONKAWA, JUSTIN</t>
  </si>
  <si>
    <t>HUGHES, DEREK</t>
  </si>
  <si>
    <t>HUMPHREY, MIKE</t>
  </si>
  <si>
    <t>JESUS, BRUNO</t>
  </si>
  <si>
    <t>KAMRANPOOR, ROB</t>
  </si>
  <si>
    <t>KEARNS, KEVIN</t>
  </si>
  <si>
    <t>KELNER, KEVIN</t>
  </si>
  <si>
    <t>KELSEY, MIKE</t>
  </si>
  <si>
    <t>KYDD, TOM</t>
  </si>
  <si>
    <t>LAMBERT, DENNIS</t>
  </si>
  <si>
    <t>MACARTHUR, MIKE</t>
  </si>
  <si>
    <t>MAJOROSI, ANDREW</t>
  </si>
  <si>
    <t>MAZZOLI, JOHN</t>
  </si>
  <si>
    <t>MCCLELLAND, JODY</t>
  </si>
  <si>
    <t>MCINTYRE, IAN</t>
  </si>
  <si>
    <t>MCLINDEN, JOHNNY</t>
  </si>
  <si>
    <t>MCVICARS, JOANNA</t>
  </si>
  <si>
    <t>MORGAN, HERSCHEL</t>
  </si>
  <si>
    <t>MOUM, GREG</t>
  </si>
  <si>
    <t>MURRAY, TOM</t>
  </si>
  <si>
    <t>NATHONSON, RICK</t>
  </si>
  <si>
    <t>NORMAN, ROGER</t>
  </si>
  <si>
    <t>O'GRADY, PAUL</t>
  </si>
  <si>
    <t>PANDZA, NICK</t>
  </si>
  <si>
    <t>PATTERSON, BILL</t>
  </si>
  <si>
    <t>PHAN, KEN</t>
  </si>
  <si>
    <t>PROKOS, GUS</t>
  </si>
  <si>
    <t>REBICK, JON</t>
  </si>
  <si>
    <t>ROCHA, RUI</t>
  </si>
  <si>
    <t>ROLSTON, KEVIN</t>
  </si>
  <si>
    <t>RONSON, KEN</t>
  </si>
  <si>
    <t>SANDBROOK, BRAD</t>
  </si>
  <si>
    <t>SARMIENTO, PETER</t>
  </si>
  <si>
    <t>SARMIENTO, ROB</t>
  </si>
  <si>
    <t>SAVILLE, TIM</t>
  </si>
  <si>
    <t>SCHNEIDER, GARY</t>
  </si>
  <si>
    <t>SHANNON, SARAH</t>
  </si>
  <si>
    <t>SIMOES, LUIS</t>
  </si>
  <si>
    <t>SKJARUM, DAVE</t>
  </si>
  <si>
    <t>SKRELA, MARK</t>
  </si>
  <si>
    <t>SMITH, BILL</t>
  </si>
  <si>
    <t>SMITH, BRAD</t>
  </si>
  <si>
    <t>SPOONER, GREG</t>
  </si>
  <si>
    <t>STEVENS, BRETT</t>
  </si>
  <si>
    <t>STEVENS, DENNIS</t>
  </si>
  <si>
    <t>THIBODEAU, BERT</t>
  </si>
  <si>
    <t>THIFFAULT, FRANK</t>
  </si>
  <si>
    <t>THOMPSON, CHRIS</t>
  </si>
  <si>
    <t>THORPE, MATT</t>
  </si>
  <si>
    <t>TOWNSEND, DAN</t>
  </si>
  <si>
    <t>VAN TOL, MARK</t>
  </si>
  <si>
    <t>WANG, NIK</t>
  </si>
  <si>
    <t>WHALE, KEVIN</t>
  </si>
  <si>
    <t>ZIEMANIS, PAUL</t>
  </si>
  <si>
    <t>DAROSA, VIC</t>
  </si>
  <si>
    <t>HARRIS, DAVE</t>
  </si>
  <si>
    <t>HAWCO, GREG</t>
  </si>
  <si>
    <t>KIRBY, KEN</t>
  </si>
  <si>
    <t>KROTIRIS, SAVVAS</t>
  </si>
  <si>
    <t>MITCHELL, GEOFF</t>
  </si>
  <si>
    <t>SMITH, JEFF</t>
  </si>
  <si>
    <t>DELLA VEDOVA, JULIAN</t>
  </si>
  <si>
    <t>KIMBLE, CHRIS</t>
  </si>
  <si>
    <t>Villett, Marc</t>
  </si>
  <si>
    <t>Team/Opp</t>
  </si>
  <si>
    <t>MCCURDY, JOSH</t>
  </si>
  <si>
    <t>2007-2014</t>
  </si>
  <si>
    <t>2008-2011</t>
  </si>
  <si>
    <t>2008-2013</t>
  </si>
  <si>
    <t>La Framboise, Kevin</t>
  </si>
  <si>
    <t>Parcells, Arnie</t>
  </si>
  <si>
    <t>LIM, BOB</t>
  </si>
  <si>
    <t>MCFEETERS, AARON</t>
  </si>
  <si>
    <t>COMTOIS, GUY</t>
  </si>
  <si>
    <t>BRAILEAN, CHRIS</t>
  </si>
  <si>
    <t>ROBSON, JEFF</t>
  </si>
  <si>
    <t>2005-2018</t>
  </si>
  <si>
    <t>BOWNESS, BRAD</t>
  </si>
  <si>
    <t>ALONZI, DANIEL</t>
  </si>
  <si>
    <t>CARPENTER, RYAN</t>
  </si>
  <si>
    <t>CIZMAR, MATT</t>
  </si>
  <si>
    <t>CLARKE, AL</t>
  </si>
  <si>
    <t>COLLIER, DENNIS</t>
  </si>
  <si>
    <t>COLINS, TYLER</t>
  </si>
  <si>
    <t>Colins, Tyler</t>
  </si>
  <si>
    <t>CULLEN, MARK</t>
  </si>
  <si>
    <t>CZUPPON, GREG</t>
  </si>
  <si>
    <t>FRASER, DOUG</t>
  </si>
  <si>
    <t>GILL, CHARLIE</t>
  </si>
  <si>
    <t>GLASS, JAKE</t>
  </si>
  <si>
    <t>GOUGH, GARY</t>
  </si>
  <si>
    <t>GREEN, AL</t>
  </si>
  <si>
    <t>HAMMOND, KATH</t>
  </si>
  <si>
    <t>HESLINGTON, MIKE</t>
  </si>
  <si>
    <t>HOLDGATE, GORD</t>
  </si>
  <si>
    <t>JYHLA, ERIC</t>
  </si>
  <si>
    <t>LA FRAMBOISE, KEVIN</t>
  </si>
  <si>
    <t>MACDONALD, JOHN</t>
  </si>
  <si>
    <t>MACLAREN, MATT</t>
  </si>
  <si>
    <t>MARTIN, PAUL</t>
  </si>
  <si>
    <t>MICKLETHWAITE, MARK</t>
  </si>
  <si>
    <t>MOUM, GRAHAM</t>
  </si>
  <si>
    <t>MOUM, TREVOR</t>
  </si>
  <si>
    <t>MURPHY, RON</t>
  </si>
  <si>
    <t>NAVO, MIKE</t>
  </si>
  <si>
    <t>NEWCOMBE, KEVIN</t>
  </si>
  <si>
    <t>PARCELS, ARNIE</t>
  </si>
  <si>
    <t>REID, CHRIS</t>
  </si>
  <si>
    <t>ROSS, ROB</t>
  </si>
  <si>
    <t>SAVILLE, SHERRI</t>
  </si>
  <si>
    <t>2010-2012</t>
  </si>
  <si>
    <t>STERGIOU, GEORGE</t>
  </si>
  <si>
    <t>VASILAKOS, JERRY</t>
  </si>
  <si>
    <t>WEDGE, GRAEME</t>
  </si>
  <si>
    <t>WEDGE, MURRAY</t>
  </si>
  <si>
    <t>PARSONS, ROB</t>
  </si>
  <si>
    <t>WILKIE, ROB</t>
  </si>
  <si>
    <t>Team/Oppo</t>
  </si>
  <si>
    <t>SKATER W/L/T RECORD</t>
  </si>
  <si>
    <t>Golden Knights</t>
  </si>
  <si>
    <t>Predators</t>
  </si>
  <si>
    <t>2018/2019</t>
  </si>
  <si>
    <t>Maple Leafs</t>
  </si>
  <si>
    <t>Alonzi, Daniel</t>
  </si>
  <si>
    <t>BEATTIE, SEAN</t>
  </si>
  <si>
    <t>ROSENFELD, ERIC</t>
  </si>
  <si>
    <t>KEITH, DREW</t>
  </si>
  <si>
    <t>ELLIS, KYLE</t>
  </si>
  <si>
    <t>MCKEOWN, CHRIS</t>
  </si>
  <si>
    <t>SHERRATT, ED</t>
  </si>
  <si>
    <t>BOWES, RICK</t>
  </si>
  <si>
    <t>JOHNSTON, JEFF</t>
  </si>
  <si>
    <t>DI PEDE, NICK</t>
  </si>
  <si>
    <t>DACOSTA, JORDAN</t>
  </si>
  <si>
    <t>Di Pede, Nick</t>
  </si>
  <si>
    <t>Bowes, Rick</t>
  </si>
  <si>
    <t>Sherratt, Ed</t>
  </si>
  <si>
    <t>Daniel, Tyler</t>
  </si>
  <si>
    <t>McKeown, Chris</t>
  </si>
  <si>
    <t>Keith, Drew</t>
  </si>
  <si>
    <t>Rosenfeld, Eric</t>
  </si>
  <si>
    <t>Ellis, Kyle</t>
  </si>
  <si>
    <t>Beattie, Sean</t>
  </si>
  <si>
    <t>KONSTANTINOU, BILL</t>
  </si>
  <si>
    <t>Konstantinou, Bill</t>
  </si>
  <si>
    <t>2007-2008</t>
  </si>
  <si>
    <t>2007-2019</t>
  </si>
  <si>
    <t>Active Team</t>
  </si>
  <si>
    <t>2005-2019</t>
  </si>
  <si>
    <t>2010-2018</t>
  </si>
  <si>
    <t>2010-2019</t>
  </si>
  <si>
    <t>2006-2019</t>
  </si>
  <si>
    <t>2006-2007</t>
  </si>
  <si>
    <t>2007-2013</t>
  </si>
  <si>
    <t>2005-2016</t>
  </si>
  <si>
    <t>2009-2018</t>
  </si>
  <si>
    <t>2009-2014</t>
  </si>
  <si>
    <t>2006-2018</t>
  </si>
  <si>
    <t>2005-2013</t>
  </si>
  <si>
    <t>2005-2015</t>
  </si>
  <si>
    <t>2010-2016</t>
  </si>
  <si>
    <t>2005-2014</t>
  </si>
  <si>
    <t>2008-2014</t>
  </si>
  <si>
    <t>2005-2009</t>
  </si>
  <si>
    <t>2009-2016</t>
  </si>
  <si>
    <t>2010-2014</t>
  </si>
  <si>
    <t>DaCosta, Jordan</t>
  </si>
  <si>
    <t>2019/2020</t>
  </si>
  <si>
    <t>Red Wings (R)</t>
  </si>
  <si>
    <t>Red Wings (W)</t>
  </si>
  <si>
    <t>Career Vs Opponent</t>
  </si>
  <si>
    <t>Steve Hibrant</t>
  </si>
  <si>
    <t>Opponent</t>
  </si>
  <si>
    <t>BELL, MATT</t>
  </si>
  <si>
    <t>AWARDS / ACHIEVEMENTS</t>
  </si>
  <si>
    <t>PRESIDENTS TROPHY WINNER</t>
  </si>
  <si>
    <t>STARS</t>
  </si>
  <si>
    <t>MOST DEDICATED</t>
  </si>
  <si>
    <t>PLAYMAKER OF THE YEAR</t>
  </si>
  <si>
    <t>ART ROSS AWARD</t>
  </si>
  <si>
    <t>62 POINTS</t>
  </si>
  <si>
    <t>35 ASSISTS</t>
  </si>
  <si>
    <t>23 GAMES PLAYED</t>
  </si>
  <si>
    <t>CAPGEMINI COLLABORATOR AWARD</t>
  </si>
  <si>
    <t>PLAYOFF CHAMPIONS</t>
  </si>
  <si>
    <t>RED WINGS</t>
  </si>
  <si>
    <t>+16</t>
  </si>
  <si>
    <t>+18</t>
  </si>
  <si>
    <t>2005-2020</t>
  </si>
  <si>
    <t>2008-2020</t>
  </si>
  <si>
    <t>HEINLE, DAMIEN</t>
  </si>
  <si>
    <t>CARLUCCI, MATT</t>
  </si>
  <si>
    <t>COSTA, DANIEL</t>
  </si>
  <si>
    <t>GLADISH, LEE</t>
  </si>
  <si>
    <t>GEORGY, VINNIE</t>
  </si>
  <si>
    <t>MAVES, ACEY</t>
  </si>
  <si>
    <t>TARDIFF, FRANCOIS</t>
  </si>
  <si>
    <t>LAROSE, ROB</t>
  </si>
  <si>
    <t>Larose, Rob</t>
  </si>
  <si>
    <t>Heinle, Damien</t>
  </si>
  <si>
    <t>Bell, Matt</t>
  </si>
  <si>
    <t>Carlucci, Matt</t>
  </si>
  <si>
    <t>Costa, Daniel</t>
  </si>
  <si>
    <t>Beukaboom, Barron</t>
  </si>
  <si>
    <t>Gladish, Lee</t>
  </si>
  <si>
    <t>Georgy, Vinnie</t>
  </si>
  <si>
    <t>Maves, Acey</t>
  </si>
  <si>
    <t>2021/2022</t>
  </si>
  <si>
    <t>MAPLE LEAFS</t>
  </si>
  <si>
    <t>Lorett, Austin</t>
  </si>
  <si>
    <t>Ng, Gene</t>
  </si>
  <si>
    <t>Keith, William</t>
  </si>
  <si>
    <t>Rhaspakdy, Ryan</t>
  </si>
  <si>
    <t>Brennan, Bryan</t>
  </si>
  <si>
    <t>Whittan, Ryan</t>
  </si>
  <si>
    <t>BRENNAN, BRYAN</t>
  </si>
  <si>
    <t>KEITH, WILLIAM</t>
  </si>
  <si>
    <t>LORETT, AUSTIN</t>
  </si>
  <si>
    <t>NG, GENE</t>
  </si>
  <si>
    <t>Avalanche</t>
  </si>
  <si>
    <t>St. Pats</t>
  </si>
  <si>
    <t>2022/2023</t>
  </si>
  <si>
    <t>Oilers</t>
  </si>
  <si>
    <t>CONLON, BRAD</t>
  </si>
  <si>
    <t>MARTIN, JOHN</t>
  </si>
  <si>
    <t>WILBORE, MIKE</t>
  </si>
  <si>
    <t>THERIEN, DAN</t>
  </si>
  <si>
    <t>BUSSER, MIKE</t>
  </si>
  <si>
    <t>RHORA, LIAM</t>
  </si>
  <si>
    <t>ROBERTS. DAN</t>
  </si>
  <si>
    <t>STEVENSON, ADAM</t>
  </si>
  <si>
    <t>GRAFOS, LOUIS</t>
  </si>
  <si>
    <t>MASTRELLA, JOHN</t>
  </si>
  <si>
    <t>Conlon, Brad</t>
  </si>
  <si>
    <t>Martin, John</t>
  </si>
  <si>
    <t>Wilbore, Mike</t>
  </si>
  <si>
    <t>Therien, Dan</t>
  </si>
  <si>
    <t>Busser, Mike</t>
  </si>
  <si>
    <t>Rhora, Liam</t>
  </si>
  <si>
    <t>Roberts, Dan</t>
  </si>
  <si>
    <t>Stevenson, Adam</t>
  </si>
  <si>
    <t>Grafos, Louis</t>
  </si>
  <si>
    <t>Mastrella, John</t>
  </si>
  <si>
    <t>Mousseau, Tom</t>
  </si>
  <si>
    <t>MacArthur, Mike</t>
  </si>
  <si>
    <t>CONICELLA, GIANLUCA</t>
  </si>
  <si>
    <t>Conicella, Gianluca</t>
  </si>
  <si>
    <t>2023/2024</t>
  </si>
  <si>
    <t>2005-2024</t>
  </si>
  <si>
    <t>2006-2024</t>
  </si>
  <si>
    <t>2010-2024</t>
  </si>
  <si>
    <t>STAM, ANDREW</t>
  </si>
  <si>
    <t>Stam, Andrew</t>
  </si>
  <si>
    <t>DISTEFANO, ADAM</t>
  </si>
  <si>
    <t>DiStefano, Adam</t>
  </si>
  <si>
    <t>FOX, STEVE</t>
  </si>
  <si>
    <t>Fox, Steve</t>
  </si>
  <si>
    <t>CRONIN, MATT</t>
  </si>
  <si>
    <t>Cronin, Matt</t>
  </si>
  <si>
    <t>NG, ED</t>
  </si>
  <si>
    <t>Ng, Ed</t>
  </si>
  <si>
    <t>JORDAN, WALKER</t>
  </si>
  <si>
    <t>Jordan, Walker</t>
  </si>
  <si>
    <t>GRAFOS, PETER</t>
  </si>
  <si>
    <t>Grafos, Peter</t>
  </si>
  <si>
    <t>GULLIVER, CONNOR</t>
  </si>
  <si>
    <t>Gulliver, Connor</t>
  </si>
  <si>
    <t>SANGSTER, VAUGHN</t>
  </si>
  <si>
    <t>Sangster, Vaughn</t>
  </si>
  <si>
    <t>RASPHAKDY, RYAN</t>
  </si>
  <si>
    <t>2009-2024</t>
  </si>
  <si>
    <t>2007-2024</t>
  </si>
  <si>
    <t>PITTON, MARK</t>
  </si>
  <si>
    <t>Pitton, Mark</t>
  </si>
  <si>
    <t>LUIS, ANDREW</t>
  </si>
  <si>
    <t>Luis, Andrew</t>
  </si>
  <si>
    <t>ALONZI, MICHAEL</t>
  </si>
  <si>
    <t>Alonzi, Michael</t>
  </si>
  <si>
    <t>PANZINI, ADAMO</t>
  </si>
  <si>
    <t>Panzini, Adamo</t>
  </si>
  <si>
    <t>ALONZI, STEPHANIE</t>
  </si>
  <si>
    <t>Alonzi, Stephanie</t>
  </si>
  <si>
    <t>McIntyre, James</t>
  </si>
  <si>
    <t>POLLEY, KRIS</t>
  </si>
  <si>
    <t>Polley, Kris</t>
  </si>
  <si>
    <t>MOSSEAU, TOM</t>
  </si>
  <si>
    <t>SHAUL, STUART</t>
  </si>
  <si>
    <t>2024 Rank</t>
  </si>
  <si>
    <t>Whittam, Ryan</t>
  </si>
  <si>
    <t>WHITTAM, RYAN</t>
  </si>
  <si>
    <t>Beukeboom, Baron</t>
  </si>
  <si>
    <t>2024/2025</t>
  </si>
  <si>
    <t>Canucks</t>
  </si>
  <si>
    <t>EVANGELISTA, JON</t>
  </si>
  <si>
    <t>MICHAEL, MATT</t>
  </si>
  <si>
    <t>VILLETT, MARC</t>
  </si>
  <si>
    <t>DANIEL, TYLER (WALLY)</t>
  </si>
  <si>
    <t>MCINTYRE, JAMIE</t>
  </si>
  <si>
    <t>SCHNEIDER, NATALIE</t>
  </si>
  <si>
    <t>BEUKEBOOM, BARON</t>
  </si>
  <si>
    <t>N/R</t>
  </si>
  <si>
    <t>Evangelista, Jon</t>
  </si>
  <si>
    <t>Michael, Matt</t>
  </si>
  <si>
    <t>Schneider, Natalie</t>
  </si>
  <si>
    <t>2025 Rank</t>
  </si>
  <si>
    <t>Daniel, Tyler (Wally)</t>
  </si>
  <si>
    <t>McIntyre, Jamie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</si>
</sst>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mmmm\ d\,\ yyyy;@"/>
    <numFmt numFmtId="165" formatCode="0.0"/>
    <numFmt numFmtId="166" formatCode="0.000"/>
    <numFmt numFmtId="167" formatCode="[$-1009]mmmm\ d\,\ yyyy;@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Cambria"/>
      <family val="1"/>
      <scheme val="major"/>
    </font>
    <font>
      <b/>
      <u/>
      <sz val="14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4"/>
      <color theme="0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i/>
      <sz val="14"/>
      <color theme="1"/>
      <name val="Cambria"/>
      <family val="1"/>
      <scheme val="major"/>
    </font>
    <font>
      <sz val="14"/>
      <name val="Cambria"/>
      <family val="1"/>
      <scheme val="major"/>
    </font>
    <font>
      <b/>
      <sz val="14"/>
      <name val="Cambria"/>
      <family val="1"/>
      <scheme val="major"/>
    </font>
    <font>
      <b/>
      <sz val="11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6"/>
      <color theme="0"/>
      <name val="Cambria"/>
      <family val="1"/>
      <scheme val="major"/>
    </font>
    <font>
      <sz val="16"/>
      <color theme="1"/>
      <name val="Calibri"/>
      <family val="2"/>
      <scheme val="minor"/>
    </font>
    <font>
      <b/>
      <u/>
      <sz val="16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sz val="14"/>
      <color theme="1"/>
      <name val="Calibri"/>
      <family val="2"/>
      <scheme val="minor"/>
    </font>
    <font>
      <sz val="11"/>
      <color theme="1"/>
      <name val="Cambria"/>
      <family val="1"/>
      <scheme val="maj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</fills>
  <borders count="1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705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6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5" fillId="3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65" fontId="6" fillId="3" borderId="10" xfId="0" applyNumberFormat="1" applyFont="1" applyFill="1" applyBorder="1" applyAlignment="1">
      <alignment horizontal="center" vertical="center"/>
    </xf>
    <xf numFmtId="2" fontId="6" fillId="3" borderId="10" xfId="0" applyNumberFormat="1" applyFont="1" applyFill="1" applyBorder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4" fontId="3" fillId="0" borderId="23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164" fontId="3" fillId="0" borderId="0" xfId="0" applyNumberFormat="1" applyFont="1"/>
    <xf numFmtId="164" fontId="3" fillId="0" borderId="5" xfId="0" applyNumberFormat="1" applyFont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3" borderId="11" xfId="0" applyFont="1" applyFill="1" applyBorder="1" applyAlignment="1">
      <alignment horizontal="center" vertical="center"/>
    </xf>
    <xf numFmtId="164" fontId="3" fillId="0" borderId="17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0" fontId="3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5" borderId="32" xfId="0" applyFont="1" applyFill="1" applyBorder="1" applyAlignment="1">
      <alignment horizontal="center"/>
    </xf>
    <xf numFmtId="164" fontId="5" fillId="5" borderId="33" xfId="0" applyNumberFormat="1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5" fillId="5" borderId="34" xfId="0" applyFont="1" applyFill="1" applyBorder="1" applyAlignment="1">
      <alignment horizontal="center"/>
    </xf>
    <xf numFmtId="0" fontId="5" fillId="5" borderId="35" xfId="0" applyFont="1" applyFill="1" applyBorder="1" applyAlignment="1">
      <alignment horizont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5" borderId="32" xfId="0" applyFont="1" applyFill="1" applyBorder="1" applyAlignment="1">
      <alignment horizontal="center" vertical="center"/>
    </xf>
    <xf numFmtId="164" fontId="5" fillId="5" borderId="33" xfId="0" applyNumberFormat="1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/>
    </xf>
    <xf numFmtId="0" fontId="5" fillId="5" borderId="34" xfId="0" applyFont="1" applyFill="1" applyBorder="1" applyAlignment="1">
      <alignment horizontal="center" vertical="center"/>
    </xf>
    <xf numFmtId="0" fontId="5" fillId="5" borderId="35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65" fontId="6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2" fontId="3" fillId="0" borderId="18" xfId="0" applyNumberFormat="1" applyFont="1" applyBorder="1" applyAlignment="1">
      <alignment horizontal="center" vertical="center"/>
    </xf>
    <xf numFmtId="2" fontId="3" fillId="0" borderId="24" xfId="0" applyNumberFormat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164" fontId="3" fillId="0" borderId="23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5" fillId="3" borderId="40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2" fontId="5" fillId="3" borderId="18" xfId="0" applyNumberFormat="1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2" fontId="5" fillId="3" borderId="21" xfId="0" applyNumberFormat="1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2" fontId="5" fillId="3" borderId="24" xfId="0" applyNumberFormat="1" applyFont="1" applyFill="1" applyBorder="1" applyAlignment="1">
      <alignment horizontal="center" vertical="center"/>
    </xf>
    <xf numFmtId="2" fontId="5" fillId="3" borderId="25" xfId="0" applyNumberFormat="1" applyFont="1" applyFill="1" applyBorder="1" applyAlignment="1">
      <alignment horizontal="center" vertical="center"/>
    </xf>
    <xf numFmtId="0" fontId="5" fillId="0" borderId="0" xfId="0" applyFont="1"/>
    <xf numFmtId="0" fontId="7" fillId="2" borderId="1" xfId="0" applyFont="1" applyFill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6" fillId="3" borderId="7" xfId="0" applyFont="1" applyFill="1" applyBorder="1" applyAlignment="1">
      <alignment horizontal="center"/>
    </xf>
    <xf numFmtId="2" fontId="6" fillId="3" borderId="7" xfId="0" applyNumberFormat="1" applyFont="1" applyFill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2" fontId="5" fillId="3" borderId="7" xfId="0" applyNumberFormat="1" applyFont="1" applyFill="1" applyBorder="1" applyAlignment="1">
      <alignment horizontal="center"/>
    </xf>
    <xf numFmtId="0" fontId="7" fillId="2" borderId="24" xfId="0" applyFont="1" applyFill="1" applyBorder="1" applyAlignment="1">
      <alignment horizontal="center" vertical="center"/>
    </xf>
    <xf numFmtId="2" fontId="3" fillId="0" borderId="18" xfId="0" applyNumberFormat="1" applyFont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0" fontId="3" fillId="0" borderId="45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164" fontId="3" fillId="0" borderId="47" xfId="0" applyNumberFormat="1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4" borderId="48" xfId="0" applyFont="1" applyFill="1" applyBorder="1" applyAlignment="1">
      <alignment horizont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2" fontId="3" fillId="0" borderId="36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7" borderId="37" xfId="0" applyFont="1" applyFill="1" applyBorder="1" applyAlignment="1">
      <alignment horizontal="center" vertical="center"/>
    </xf>
    <xf numFmtId="164" fontId="5" fillId="7" borderId="51" xfId="0" applyNumberFormat="1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0" fontId="5" fillId="3" borderId="52" xfId="0" applyFont="1" applyFill="1" applyBorder="1" applyAlignment="1">
      <alignment horizontal="center" vertical="center"/>
    </xf>
    <xf numFmtId="2" fontId="5" fillId="3" borderId="31" xfId="0" applyNumberFormat="1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2" fontId="5" fillId="3" borderId="34" xfId="0" applyNumberFormat="1" applyFont="1" applyFill="1" applyBorder="1" applyAlignment="1">
      <alignment horizontal="center" vertical="center"/>
    </xf>
    <xf numFmtId="2" fontId="5" fillId="3" borderId="35" xfId="0" applyNumberFormat="1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6" fillId="3" borderId="57" xfId="0" applyFont="1" applyFill="1" applyBorder="1" applyAlignment="1">
      <alignment horizontal="center" vertical="center"/>
    </xf>
    <xf numFmtId="2" fontId="6" fillId="3" borderId="31" xfId="0" applyNumberFormat="1" applyFont="1" applyFill="1" applyBorder="1" applyAlignment="1">
      <alignment horizontal="center" vertical="center"/>
    </xf>
    <xf numFmtId="0" fontId="6" fillId="3" borderId="58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5" fillId="7" borderId="56" xfId="0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2" fontId="6" fillId="3" borderId="55" xfId="0" applyNumberFormat="1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/>
    </xf>
    <xf numFmtId="0" fontId="6" fillId="3" borderId="57" xfId="0" applyFont="1" applyFill="1" applyBorder="1" applyAlignment="1">
      <alignment horizontal="center"/>
    </xf>
    <xf numFmtId="0" fontId="5" fillId="3" borderId="61" xfId="0" applyFont="1" applyFill="1" applyBorder="1" applyAlignment="1">
      <alignment horizontal="center"/>
    </xf>
    <xf numFmtId="2" fontId="6" fillId="3" borderId="62" xfId="0" applyNumberFormat="1" applyFont="1" applyFill="1" applyBorder="1" applyAlignment="1">
      <alignment horizontal="center"/>
    </xf>
    <xf numFmtId="2" fontId="5" fillId="3" borderId="34" xfId="0" applyNumberFormat="1" applyFont="1" applyFill="1" applyBorder="1" applyAlignment="1">
      <alignment horizontal="center"/>
    </xf>
    <xf numFmtId="2" fontId="5" fillId="3" borderId="35" xfId="0" applyNumberFormat="1" applyFont="1" applyFill="1" applyBorder="1" applyAlignment="1">
      <alignment horizontal="center"/>
    </xf>
    <xf numFmtId="164" fontId="5" fillId="0" borderId="59" xfId="0" applyNumberFormat="1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64" fontId="5" fillId="0" borderId="47" xfId="0" applyNumberFormat="1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7" borderId="63" xfId="0" applyFont="1" applyFill="1" applyBorder="1" applyAlignment="1">
      <alignment horizontal="center" vertical="center"/>
    </xf>
    <xf numFmtId="0" fontId="5" fillId="7" borderId="48" xfId="0" applyFont="1" applyFill="1" applyBorder="1" applyAlignment="1">
      <alignment horizontal="center" vertical="center"/>
    </xf>
    <xf numFmtId="0" fontId="5" fillId="7" borderId="49" xfId="0" applyFont="1" applyFill="1" applyBorder="1" applyAlignment="1">
      <alignment horizontal="center" vertical="center"/>
    </xf>
    <xf numFmtId="14" fontId="5" fillId="7" borderId="51" xfId="0" applyNumberFormat="1" applyFont="1" applyFill="1" applyBorder="1" applyAlignment="1">
      <alignment horizontal="center" vertical="center"/>
    </xf>
    <xf numFmtId="0" fontId="8" fillId="7" borderId="63" xfId="0" applyFont="1" applyFill="1" applyBorder="1" applyAlignment="1">
      <alignment horizontal="center" vertical="center"/>
    </xf>
    <xf numFmtId="164" fontId="8" fillId="7" borderId="51" xfId="0" applyNumberFormat="1" applyFont="1" applyFill="1" applyBorder="1" applyAlignment="1">
      <alignment horizontal="center" vertical="center"/>
    </xf>
    <xf numFmtId="0" fontId="8" fillId="7" borderId="36" xfId="0" applyFont="1" applyFill="1" applyBorder="1" applyAlignment="1">
      <alignment horizontal="center" vertical="center"/>
    </xf>
    <xf numFmtId="0" fontId="8" fillId="7" borderId="37" xfId="0" applyFont="1" applyFill="1" applyBorder="1" applyAlignment="1">
      <alignment horizontal="center" vertical="center"/>
    </xf>
    <xf numFmtId="2" fontId="5" fillId="7" borderId="36" xfId="0" applyNumberFormat="1" applyFont="1" applyFill="1" applyBorder="1" applyAlignment="1">
      <alignment horizontal="center" vertical="center"/>
    </xf>
    <xf numFmtId="0" fontId="5" fillId="3" borderId="57" xfId="0" applyFont="1" applyFill="1" applyBorder="1" applyAlignment="1">
      <alignment horizontal="center" vertical="center"/>
    </xf>
    <xf numFmtId="0" fontId="5" fillId="3" borderId="58" xfId="0" applyFont="1" applyFill="1" applyBorder="1" applyAlignment="1">
      <alignment horizontal="center" vertical="center"/>
    </xf>
    <xf numFmtId="0" fontId="5" fillId="3" borderId="57" xfId="0" applyFont="1" applyFill="1" applyBorder="1" applyAlignment="1">
      <alignment horizontal="center"/>
    </xf>
    <xf numFmtId="0" fontId="5" fillId="3" borderId="61" xfId="0" applyFont="1" applyFill="1" applyBorder="1" applyAlignment="1">
      <alignment horizontal="center" vertical="center"/>
    </xf>
    <xf numFmtId="2" fontId="5" fillId="3" borderId="62" xfId="0" applyNumberFormat="1" applyFont="1" applyFill="1" applyBorder="1" applyAlignment="1">
      <alignment horizontal="center"/>
    </xf>
    <xf numFmtId="0" fontId="5" fillId="3" borderId="37" xfId="0" applyFont="1" applyFill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2" fontId="5" fillId="4" borderId="10" xfId="0" applyNumberFormat="1" applyFont="1" applyFill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/>
    </xf>
    <xf numFmtId="0" fontId="5" fillId="0" borderId="49" xfId="0" applyFont="1" applyBorder="1" applyAlignment="1">
      <alignment horizontal="center"/>
    </xf>
    <xf numFmtId="0" fontId="3" fillId="0" borderId="64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5" fillId="7" borderId="36" xfId="0" applyFont="1" applyFill="1" applyBorder="1" applyAlignment="1">
      <alignment horizontal="center"/>
    </xf>
    <xf numFmtId="0" fontId="5" fillId="7" borderId="37" xfId="0" applyFont="1" applyFill="1" applyBorder="1" applyAlignment="1">
      <alignment horizontal="center"/>
    </xf>
    <xf numFmtId="0" fontId="3" fillId="0" borderId="29" xfId="0" applyFont="1" applyBorder="1" applyAlignment="1">
      <alignment horizontal="center"/>
    </xf>
    <xf numFmtId="164" fontId="3" fillId="0" borderId="18" xfId="0" applyNumberFormat="1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5" fillId="7" borderId="50" xfId="0" applyFont="1" applyFill="1" applyBorder="1" applyAlignment="1">
      <alignment horizontal="center" vertical="center"/>
    </xf>
    <xf numFmtId="0" fontId="8" fillId="7" borderId="36" xfId="0" applyFont="1" applyFill="1" applyBorder="1" applyAlignment="1">
      <alignment horizontal="center"/>
    </xf>
    <xf numFmtId="0" fontId="8" fillId="7" borderId="37" xfId="0" applyFont="1" applyFill="1" applyBorder="1" applyAlignment="1">
      <alignment horizontal="center"/>
    </xf>
    <xf numFmtId="0" fontId="8" fillId="0" borderId="0" xfId="0" applyFont="1"/>
    <xf numFmtId="0" fontId="0" fillId="0" borderId="0" xfId="0" applyAlignment="1">
      <alignment horizontal="center" vertical="center"/>
    </xf>
    <xf numFmtId="0" fontId="9" fillId="0" borderId="0" xfId="0" applyFont="1"/>
    <xf numFmtId="164" fontId="0" fillId="0" borderId="0" xfId="0" applyNumberFormat="1"/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5" fillId="0" borderId="62" xfId="0" applyFont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5" fillId="0" borderId="69" xfId="0" applyFont="1" applyBorder="1" applyAlignment="1">
      <alignment horizontal="center" vertical="center"/>
    </xf>
    <xf numFmtId="164" fontId="5" fillId="0" borderId="51" xfId="0" applyNumberFormat="1" applyFont="1" applyBorder="1" applyAlignment="1">
      <alignment horizontal="center" vertical="center"/>
    </xf>
    <xf numFmtId="164" fontId="5" fillId="0" borderId="50" xfId="0" applyNumberFormat="1" applyFont="1" applyBorder="1" applyAlignment="1">
      <alignment horizontal="center" vertical="center"/>
    </xf>
    <xf numFmtId="164" fontId="5" fillId="0" borderId="51" xfId="0" applyNumberFormat="1" applyFont="1" applyBorder="1" applyAlignment="1">
      <alignment horizontal="center"/>
    </xf>
    <xf numFmtId="164" fontId="5" fillId="7" borderId="51" xfId="0" applyNumberFormat="1" applyFont="1" applyFill="1" applyBorder="1" applyAlignment="1">
      <alignment horizontal="center"/>
    </xf>
    <xf numFmtId="164" fontId="3" fillId="0" borderId="13" xfId="0" applyNumberFormat="1" applyFont="1" applyBorder="1" applyAlignment="1">
      <alignment horizontal="center"/>
    </xf>
    <xf numFmtId="164" fontId="8" fillId="7" borderId="51" xfId="0" applyNumberFormat="1" applyFont="1" applyFill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5" fillId="7" borderId="56" xfId="0" applyFont="1" applyFill="1" applyBorder="1" applyAlignment="1">
      <alignment horizontal="center"/>
    </xf>
    <xf numFmtId="0" fontId="8" fillId="7" borderId="56" xfId="0" applyFont="1" applyFill="1" applyBorder="1" applyAlignment="1">
      <alignment horizontal="center"/>
    </xf>
    <xf numFmtId="0" fontId="5" fillId="7" borderId="56" xfId="0" applyFont="1" applyFill="1" applyBorder="1" applyAlignment="1">
      <alignment horizontal="center" vertical="center" wrapText="1"/>
    </xf>
    <xf numFmtId="0" fontId="5" fillId="7" borderId="5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51" xfId="0" applyFont="1" applyBorder="1" applyAlignment="1">
      <alignment horizontal="center"/>
    </xf>
    <xf numFmtId="0" fontId="3" fillId="0" borderId="56" xfId="0" applyFont="1" applyBorder="1"/>
    <xf numFmtId="2" fontId="5" fillId="3" borderId="7" xfId="0" applyNumberFormat="1" applyFont="1" applyFill="1" applyBorder="1" applyAlignment="1">
      <alignment horizontal="center" vertical="center"/>
    </xf>
    <xf numFmtId="2" fontId="5" fillId="3" borderId="62" xfId="0" applyNumberFormat="1" applyFont="1" applyFill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5" fillId="5" borderId="53" xfId="0" applyFont="1" applyFill="1" applyBorder="1" applyAlignment="1">
      <alignment horizontal="center"/>
    </xf>
    <xf numFmtId="164" fontId="5" fillId="5" borderId="34" xfId="0" applyNumberFormat="1" applyFont="1" applyFill="1" applyBorder="1" applyAlignment="1">
      <alignment horizontal="center"/>
    </xf>
    <xf numFmtId="0" fontId="3" fillId="0" borderId="75" xfId="0" applyFont="1" applyBorder="1"/>
    <xf numFmtId="0" fontId="3" fillId="0" borderId="75" xfId="0" applyFont="1" applyBorder="1" applyAlignment="1">
      <alignment horizontal="center" vertical="center"/>
    </xf>
    <xf numFmtId="0" fontId="5" fillId="7" borderId="51" xfId="0" applyFont="1" applyFill="1" applyBorder="1" applyAlignment="1">
      <alignment horizontal="center"/>
    </xf>
    <xf numFmtId="164" fontId="3" fillId="0" borderId="80" xfId="0" applyNumberFormat="1" applyFont="1" applyBorder="1" applyAlignment="1">
      <alignment horizontal="center" vertical="center"/>
    </xf>
    <xf numFmtId="164" fontId="3" fillId="0" borderId="81" xfId="0" applyNumberFormat="1" applyFont="1" applyBorder="1" applyAlignment="1">
      <alignment horizontal="center" vertical="center"/>
    </xf>
    <xf numFmtId="164" fontId="3" fillId="0" borderId="51" xfId="0" applyNumberFormat="1" applyFont="1" applyBorder="1" applyAlignment="1">
      <alignment horizontal="center" vertical="center"/>
    </xf>
    <xf numFmtId="2" fontId="5" fillId="0" borderId="36" xfId="0" applyNumberFormat="1" applyFont="1" applyBorder="1" applyAlignment="1">
      <alignment horizontal="center" vertical="center"/>
    </xf>
    <xf numFmtId="0" fontId="5" fillId="0" borderId="84" xfId="0" applyFont="1" applyBorder="1" applyAlignment="1">
      <alignment horizontal="center" vertical="center"/>
    </xf>
    <xf numFmtId="164" fontId="3" fillId="0" borderId="15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85" xfId="0" applyFont="1" applyBorder="1" applyAlignment="1">
      <alignment horizontal="center" vertical="center"/>
    </xf>
    <xf numFmtId="164" fontId="3" fillId="0" borderId="86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5" fillId="7" borderId="88" xfId="0" applyFont="1" applyFill="1" applyBorder="1" applyAlignment="1">
      <alignment horizontal="center" vertical="center"/>
    </xf>
    <xf numFmtId="0" fontId="4" fillId="8" borderId="56" xfId="0" applyFont="1" applyFill="1" applyBorder="1" applyAlignment="1">
      <alignment horizontal="center" vertical="center"/>
    </xf>
    <xf numFmtId="0" fontId="5" fillId="7" borderId="67" xfId="0" applyFont="1" applyFill="1" applyBorder="1" applyAlignment="1">
      <alignment horizontal="center" vertical="center"/>
    </xf>
    <xf numFmtId="0" fontId="5" fillId="7" borderId="88" xfId="0" applyFont="1" applyFill="1" applyBorder="1" applyAlignment="1">
      <alignment horizontal="center"/>
    </xf>
    <xf numFmtId="0" fontId="4" fillId="8" borderId="56" xfId="0" applyFont="1" applyFill="1" applyBorder="1" applyAlignment="1">
      <alignment horizontal="center"/>
    </xf>
    <xf numFmtId="0" fontId="5" fillId="7" borderId="68" xfId="0" applyFont="1" applyFill="1" applyBorder="1" applyAlignment="1">
      <alignment horizontal="center" vertical="center"/>
    </xf>
    <xf numFmtId="0" fontId="5" fillId="7" borderId="68" xfId="0" applyFont="1" applyFill="1" applyBorder="1" applyAlignment="1">
      <alignment horizontal="center"/>
    </xf>
    <xf numFmtId="164" fontId="3" fillId="0" borderId="40" xfId="0" applyNumberFormat="1" applyFont="1" applyBorder="1" applyAlignment="1">
      <alignment horizontal="center" vertical="center"/>
    </xf>
    <xf numFmtId="164" fontId="3" fillId="0" borderId="41" xfId="0" applyNumberFormat="1" applyFont="1" applyBorder="1" applyAlignment="1">
      <alignment horizontal="center" vertical="center"/>
    </xf>
    <xf numFmtId="164" fontId="3" fillId="0" borderId="42" xfId="0" applyNumberFormat="1" applyFont="1" applyBorder="1" applyAlignment="1">
      <alignment horizontal="center" vertical="center"/>
    </xf>
    <xf numFmtId="0" fontId="5" fillId="7" borderId="75" xfId="0" applyFont="1" applyFill="1" applyBorder="1" applyAlignment="1">
      <alignment horizontal="center" vertical="center"/>
    </xf>
    <xf numFmtId="164" fontId="5" fillId="7" borderId="47" xfId="0" applyNumberFormat="1" applyFont="1" applyFill="1" applyBorder="1" applyAlignment="1">
      <alignment horizontal="center" vertical="center"/>
    </xf>
    <xf numFmtId="2" fontId="5" fillId="7" borderId="48" xfId="0" applyNumberFormat="1" applyFont="1" applyFill="1" applyBorder="1" applyAlignment="1">
      <alignment horizontal="center" vertical="center"/>
    </xf>
    <xf numFmtId="164" fontId="3" fillId="0" borderId="89" xfId="0" applyNumberFormat="1" applyFont="1" applyBorder="1" applyAlignment="1">
      <alignment horizontal="center" vertical="center"/>
    </xf>
    <xf numFmtId="0" fontId="3" fillId="0" borderId="90" xfId="0" applyFont="1" applyBorder="1" applyAlignment="1">
      <alignment horizontal="center" vertical="center"/>
    </xf>
    <xf numFmtId="2" fontId="3" fillId="0" borderId="90" xfId="0" applyNumberFormat="1" applyFont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3" fillId="2" borderId="90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5" fillId="7" borderId="50" xfId="0" applyFont="1" applyFill="1" applyBorder="1" applyAlignment="1">
      <alignment horizontal="center"/>
    </xf>
    <xf numFmtId="0" fontId="3" fillId="0" borderId="93" xfId="0" applyFont="1" applyBorder="1" applyAlignment="1">
      <alignment horizontal="center"/>
    </xf>
    <xf numFmtId="0" fontId="5" fillId="3" borderId="40" xfId="0" applyFont="1" applyFill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0" fontId="3" fillId="0" borderId="94" xfId="0" applyFont="1" applyBorder="1" applyAlignment="1">
      <alignment horizontal="center"/>
    </xf>
    <xf numFmtId="2" fontId="5" fillId="3" borderId="41" xfId="0" applyNumberFormat="1" applyFont="1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center"/>
    </xf>
    <xf numFmtId="2" fontId="5" fillId="3" borderId="21" xfId="0" applyNumberFormat="1" applyFont="1" applyFill="1" applyBorder="1" applyAlignment="1">
      <alignment horizontal="center"/>
    </xf>
    <xf numFmtId="2" fontId="5" fillId="3" borderId="42" xfId="0" applyNumberFormat="1" applyFont="1" applyFill="1" applyBorder="1" applyAlignment="1">
      <alignment horizontal="center"/>
    </xf>
    <xf numFmtId="2" fontId="5" fillId="3" borderId="24" xfId="0" applyNumberFormat="1" applyFont="1" applyFill="1" applyBorder="1" applyAlignment="1">
      <alignment horizontal="center"/>
    </xf>
    <xf numFmtId="2" fontId="5" fillId="3" borderId="25" xfId="0" applyNumberFormat="1" applyFont="1" applyFill="1" applyBorder="1" applyAlignment="1">
      <alignment horizontal="center"/>
    </xf>
    <xf numFmtId="0" fontId="3" fillId="0" borderId="40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2" fontId="5" fillId="3" borderId="52" xfId="0" applyNumberFormat="1" applyFont="1" applyFill="1" applyBorder="1" applyAlignment="1">
      <alignment horizontal="center" vertical="center"/>
    </xf>
    <xf numFmtId="2" fontId="5" fillId="3" borderId="53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166" fontId="3" fillId="0" borderId="21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166" fontId="5" fillId="0" borderId="21" xfId="0" applyNumberFormat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166" fontId="5" fillId="0" borderId="45" xfId="0" applyNumberFormat="1" applyFont="1" applyBorder="1" applyAlignment="1">
      <alignment horizontal="center" vertical="center"/>
    </xf>
    <xf numFmtId="166" fontId="5" fillId="7" borderId="37" xfId="0" applyNumberFormat="1" applyFont="1" applyFill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3" fillId="0" borderId="96" xfId="0" applyFont="1" applyBorder="1" applyAlignment="1">
      <alignment horizontal="center" vertical="center"/>
    </xf>
    <xf numFmtId="0" fontId="3" fillId="0" borderId="97" xfId="0" applyFont="1" applyBorder="1" applyAlignment="1">
      <alignment horizontal="center" vertical="center"/>
    </xf>
    <xf numFmtId="0" fontId="3" fillId="0" borderId="98" xfId="0" applyFont="1" applyBorder="1" applyAlignment="1">
      <alignment horizontal="center" vertical="center"/>
    </xf>
    <xf numFmtId="166" fontId="3" fillId="0" borderId="45" xfId="0" applyNumberFormat="1" applyFont="1" applyBorder="1" applyAlignment="1">
      <alignment horizontal="center" vertical="center"/>
    </xf>
    <xf numFmtId="166" fontId="3" fillId="0" borderId="29" xfId="0" applyNumberFormat="1" applyFont="1" applyBorder="1" applyAlignment="1">
      <alignment horizontal="center" vertical="center"/>
    </xf>
    <xf numFmtId="166" fontId="5" fillId="7" borderId="37" xfId="0" applyNumberFormat="1" applyFont="1" applyFill="1" applyBorder="1" applyAlignment="1">
      <alignment horizontal="center"/>
    </xf>
    <xf numFmtId="166" fontId="3" fillId="0" borderId="21" xfId="0" applyNumberFormat="1" applyFont="1" applyBorder="1" applyAlignment="1">
      <alignment horizontal="center"/>
    </xf>
    <xf numFmtId="0" fontId="3" fillId="0" borderId="21" xfId="0" applyFont="1" applyBorder="1"/>
    <xf numFmtId="0" fontId="5" fillId="3" borderId="68" xfId="0" applyFont="1" applyFill="1" applyBorder="1" applyAlignment="1">
      <alignment horizontal="center"/>
    </xf>
    <xf numFmtId="0" fontId="5" fillId="3" borderId="18" xfId="0" applyFont="1" applyFill="1" applyBorder="1" applyAlignment="1">
      <alignment horizontal="center" vertical="center"/>
    </xf>
    <xf numFmtId="2" fontId="5" fillId="3" borderId="41" xfId="0" applyNumberFormat="1" applyFont="1" applyFill="1" applyBorder="1" applyAlignment="1">
      <alignment horizontal="center" vertical="center"/>
    </xf>
    <xf numFmtId="2" fontId="5" fillId="3" borderId="42" xfId="0" applyNumberFormat="1" applyFont="1" applyFill="1" applyBorder="1" applyAlignment="1">
      <alignment horizontal="center" vertical="center"/>
    </xf>
    <xf numFmtId="0" fontId="5" fillId="0" borderId="19" xfId="0" applyFont="1" applyBorder="1"/>
    <xf numFmtId="0" fontId="5" fillId="0" borderId="21" xfId="0" applyFont="1" applyBorder="1"/>
    <xf numFmtId="0" fontId="8" fillId="7" borderId="50" xfId="0" applyFont="1" applyFill="1" applyBorder="1" applyAlignment="1">
      <alignment horizontal="center"/>
    </xf>
    <xf numFmtId="166" fontId="5" fillId="3" borderId="68" xfId="0" applyNumberFormat="1" applyFont="1" applyFill="1" applyBorder="1" applyAlignment="1">
      <alignment horizontal="center"/>
    </xf>
    <xf numFmtId="166" fontId="5" fillId="3" borderId="37" xfId="0" applyNumberFormat="1" applyFont="1" applyFill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0" fontId="3" fillId="0" borderId="96" xfId="0" applyFont="1" applyBorder="1" applyAlignment="1">
      <alignment horizontal="center"/>
    </xf>
    <xf numFmtId="0" fontId="3" fillId="0" borderId="97" xfId="0" applyFont="1" applyBorder="1" applyAlignment="1">
      <alignment horizontal="center"/>
    </xf>
    <xf numFmtId="0" fontId="3" fillId="0" borderId="98" xfId="0" applyFont="1" applyBorder="1" applyAlignment="1">
      <alignment horizontal="center"/>
    </xf>
    <xf numFmtId="0" fontId="3" fillId="0" borderId="99" xfId="0" applyFont="1" applyBorder="1" applyAlignment="1">
      <alignment horizontal="center"/>
    </xf>
    <xf numFmtId="0" fontId="3" fillId="0" borderId="19" xfId="0" applyFont="1" applyBorder="1"/>
    <xf numFmtId="0" fontId="3" fillId="0" borderId="29" xfId="0" applyFont="1" applyBorder="1"/>
    <xf numFmtId="0" fontId="3" fillId="0" borderId="45" xfId="0" applyFont="1" applyBorder="1"/>
    <xf numFmtId="0" fontId="3" fillId="0" borderId="100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166" fontId="5" fillId="3" borderId="101" xfId="0" applyNumberFormat="1" applyFont="1" applyFill="1" applyBorder="1" applyAlignment="1">
      <alignment horizontal="center"/>
    </xf>
    <xf numFmtId="0" fontId="6" fillId="3" borderId="54" xfId="0" applyFont="1" applyFill="1" applyBorder="1" applyAlignment="1">
      <alignment horizontal="center"/>
    </xf>
    <xf numFmtId="2" fontId="6" fillId="3" borderId="52" xfId="0" applyNumberFormat="1" applyFont="1" applyFill="1" applyBorder="1" applyAlignment="1">
      <alignment horizontal="center"/>
    </xf>
    <xf numFmtId="2" fontId="6" fillId="3" borderId="6" xfId="0" applyNumberFormat="1" applyFont="1" applyFill="1" applyBorder="1" applyAlignment="1">
      <alignment horizontal="center"/>
    </xf>
    <xf numFmtId="2" fontId="6" fillId="3" borderId="31" xfId="0" applyNumberFormat="1" applyFont="1" applyFill="1" applyBorder="1" applyAlignment="1">
      <alignment horizontal="center"/>
    </xf>
    <xf numFmtId="2" fontId="6" fillId="3" borderId="53" xfId="0" applyNumberFormat="1" applyFont="1" applyFill="1" applyBorder="1" applyAlignment="1">
      <alignment horizontal="center"/>
    </xf>
    <xf numFmtId="2" fontId="6" fillId="3" borderId="34" xfId="0" applyNumberFormat="1" applyFont="1" applyFill="1" applyBorder="1" applyAlignment="1">
      <alignment horizontal="center"/>
    </xf>
    <xf numFmtId="2" fontId="6" fillId="3" borderId="35" xfId="0" applyNumberFormat="1" applyFont="1" applyFill="1" applyBorder="1" applyAlignment="1">
      <alignment horizontal="center"/>
    </xf>
    <xf numFmtId="0" fontId="5" fillId="0" borderId="38" xfId="0" applyFont="1" applyBorder="1" applyAlignment="1">
      <alignment horizontal="center" vertical="center"/>
    </xf>
    <xf numFmtId="166" fontId="5" fillId="3" borderId="101" xfId="0" applyNumberFormat="1" applyFont="1" applyFill="1" applyBorder="1" applyAlignment="1">
      <alignment horizontal="center" vertical="center"/>
    </xf>
    <xf numFmtId="0" fontId="5" fillId="3" borderId="101" xfId="0" applyFont="1" applyFill="1" applyBorder="1" applyAlignment="1">
      <alignment horizontal="center" vertical="center"/>
    </xf>
    <xf numFmtId="0" fontId="5" fillId="3" borderId="95" xfId="0" applyFont="1" applyFill="1" applyBorder="1" applyAlignment="1">
      <alignment horizontal="center" vertical="center"/>
    </xf>
    <xf numFmtId="0" fontId="5" fillId="7" borderId="42" xfId="0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/>
    </xf>
    <xf numFmtId="166" fontId="5" fillId="7" borderId="25" xfId="0" applyNumberFormat="1" applyFont="1" applyFill="1" applyBorder="1" applyAlignment="1">
      <alignment horizontal="center" vertical="center"/>
    </xf>
    <xf numFmtId="0" fontId="5" fillId="0" borderId="75" xfId="0" applyFont="1" applyBorder="1" applyAlignment="1">
      <alignment horizontal="center" vertical="center"/>
    </xf>
    <xf numFmtId="0" fontId="5" fillId="3" borderId="77" xfId="0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3" fillId="0" borderId="102" xfId="0" applyFont="1" applyBorder="1" applyAlignment="1">
      <alignment horizontal="center" vertical="center"/>
    </xf>
    <xf numFmtId="166" fontId="5" fillId="3" borderId="68" xfId="0" applyNumberFormat="1" applyFont="1" applyFill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64" fontId="5" fillId="0" borderId="48" xfId="0" applyNumberFormat="1" applyFont="1" applyBorder="1" applyAlignment="1">
      <alignment horizontal="center" vertical="center"/>
    </xf>
    <xf numFmtId="0" fontId="5" fillId="0" borderId="103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/>
    </xf>
    <xf numFmtId="164" fontId="5" fillId="0" borderId="38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103" xfId="0" applyFont="1" applyBorder="1" applyAlignment="1">
      <alignment horizontal="center"/>
    </xf>
    <xf numFmtId="0" fontId="6" fillId="3" borderId="11" xfId="0" applyFont="1" applyFill="1" applyBorder="1" applyAlignment="1">
      <alignment horizontal="center" vertical="center"/>
    </xf>
    <xf numFmtId="164" fontId="5" fillId="0" borderId="38" xfId="0" applyNumberFormat="1" applyFont="1" applyBorder="1" applyAlignment="1">
      <alignment horizontal="center" vertical="center"/>
    </xf>
    <xf numFmtId="0" fontId="5" fillId="7" borderId="102" xfId="0" applyFont="1" applyFill="1" applyBorder="1" applyAlignment="1">
      <alignment horizontal="center" vertical="center"/>
    </xf>
    <xf numFmtId="0" fontId="5" fillId="7" borderId="90" xfId="0" applyFont="1" applyFill="1" applyBorder="1" applyAlignment="1">
      <alignment horizontal="center" vertical="center"/>
    </xf>
    <xf numFmtId="166" fontId="5" fillId="7" borderId="91" xfId="0" applyNumberFormat="1" applyFont="1" applyFill="1" applyBorder="1" applyAlignment="1">
      <alignment horizontal="center" vertical="center"/>
    </xf>
    <xf numFmtId="166" fontId="3" fillId="0" borderId="29" xfId="0" applyNumberFormat="1" applyFont="1" applyBorder="1" applyAlignment="1">
      <alignment horizontal="center"/>
    </xf>
    <xf numFmtId="166" fontId="3" fillId="0" borderId="45" xfId="0" applyNumberFormat="1" applyFont="1" applyBorder="1" applyAlignment="1">
      <alignment horizontal="center"/>
    </xf>
    <xf numFmtId="164" fontId="5" fillId="0" borderId="47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 vertical="center"/>
    </xf>
    <xf numFmtId="164" fontId="3" fillId="0" borderId="40" xfId="0" applyNumberFormat="1" applyFont="1" applyBorder="1" applyAlignment="1">
      <alignment horizontal="center"/>
    </xf>
    <xf numFmtId="164" fontId="3" fillId="0" borderId="41" xfId="0" applyNumberFormat="1" applyFont="1" applyBorder="1" applyAlignment="1">
      <alignment horizontal="center"/>
    </xf>
    <xf numFmtId="164" fontId="3" fillId="0" borderId="42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5" fillId="0" borderId="109" xfId="0" applyFont="1" applyBorder="1" applyAlignment="1">
      <alignment horizontal="center"/>
    </xf>
    <xf numFmtId="0" fontId="5" fillId="5" borderId="110" xfId="0" applyFont="1" applyFill="1" applyBorder="1" applyAlignment="1">
      <alignment horizontal="center"/>
    </xf>
    <xf numFmtId="2" fontId="4" fillId="8" borderId="56" xfId="0" applyNumberFormat="1" applyFont="1" applyFill="1" applyBorder="1" applyAlignment="1">
      <alignment horizontal="center" vertical="center"/>
    </xf>
    <xf numFmtId="2" fontId="5" fillId="7" borderId="51" xfId="0" applyNumberFormat="1" applyFont="1" applyFill="1" applyBorder="1" applyAlignment="1">
      <alignment horizontal="center" vertical="center"/>
    </xf>
    <xf numFmtId="2" fontId="4" fillId="8" borderId="66" xfId="0" applyNumberFormat="1" applyFont="1" applyFill="1" applyBorder="1" applyAlignment="1">
      <alignment horizontal="center" vertical="center"/>
    </xf>
    <xf numFmtId="0" fontId="4" fillId="8" borderId="68" xfId="0" applyFont="1" applyFill="1" applyBorder="1" applyAlignment="1">
      <alignment horizontal="center" vertical="center"/>
    </xf>
    <xf numFmtId="0" fontId="4" fillId="8" borderId="66" xfId="0" applyFont="1" applyFill="1" applyBorder="1" applyAlignment="1">
      <alignment horizontal="center" vertical="center"/>
    </xf>
    <xf numFmtId="2" fontId="5" fillId="7" borderId="88" xfId="0" applyNumberFormat="1" applyFont="1" applyFill="1" applyBorder="1" applyAlignment="1">
      <alignment horizontal="center" vertical="center"/>
    </xf>
    <xf numFmtId="166" fontId="3" fillId="0" borderId="19" xfId="0" applyNumberFormat="1" applyFont="1" applyBorder="1" applyAlignment="1">
      <alignment horizontal="center" vertical="center"/>
    </xf>
    <xf numFmtId="166" fontId="3" fillId="0" borderId="25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center"/>
    </xf>
    <xf numFmtId="0" fontId="12" fillId="0" borderId="0" xfId="0" applyFont="1" applyAlignment="1">
      <alignment vertical="center"/>
    </xf>
    <xf numFmtId="0" fontId="14" fillId="0" borderId="4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166" fontId="14" fillId="0" borderId="24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6" fillId="3" borderId="111" xfId="0" applyFont="1" applyFill="1" applyBorder="1" applyAlignment="1">
      <alignment horizontal="center" vertical="center"/>
    </xf>
    <xf numFmtId="0" fontId="6" fillId="3" borderId="54" xfId="0" applyFont="1" applyFill="1" applyBorder="1" applyAlignment="1">
      <alignment horizontal="center" vertical="center"/>
    </xf>
    <xf numFmtId="165" fontId="6" fillId="3" borderId="86" xfId="0" applyNumberFormat="1" applyFont="1" applyFill="1" applyBorder="1" applyAlignment="1">
      <alignment horizontal="center" vertical="center"/>
    </xf>
    <xf numFmtId="2" fontId="5" fillId="3" borderId="33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66" fontId="5" fillId="3" borderId="37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166" fontId="8" fillId="7" borderId="37" xfId="0" applyNumberFormat="1" applyFont="1" applyFill="1" applyBorder="1" applyAlignment="1">
      <alignment horizontal="center" vertical="center"/>
    </xf>
    <xf numFmtId="0" fontId="8" fillId="7" borderId="66" xfId="0" applyFont="1" applyFill="1" applyBorder="1" applyAlignment="1">
      <alignment horizontal="center" vertical="center"/>
    </xf>
    <xf numFmtId="164" fontId="8" fillId="7" borderId="50" xfId="0" applyNumberFormat="1" applyFont="1" applyFill="1" applyBorder="1" applyAlignment="1">
      <alignment horizontal="center" vertical="center"/>
    </xf>
    <xf numFmtId="2" fontId="5" fillId="0" borderId="4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5" fillId="0" borderId="48" xfId="0" applyNumberFormat="1" applyFont="1" applyBorder="1" applyAlignment="1">
      <alignment horizontal="center"/>
    </xf>
    <xf numFmtId="2" fontId="3" fillId="0" borderId="0" xfId="0" applyNumberFormat="1" applyFont="1"/>
    <xf numFmtId="2" fontId="8" fillId="7" borderId="36" xfId="0" applyNumberFormat="1" applyFont="1" applyFill="1" applyBorder="1" applyAlignment="1">
      <alignment horizontal="center" vertical="center"/>
    </xf>
    <xf numFmtId="0" fontId="8" fillId="7" borderId="56" xfId="0" applyFont="1" applyFill="1" applyBorder="1" applyAlignment="1">
      <alignment horizontal="center" vertical="center"/>
    </xf>
    <xf numFmtId="164" fontId="5" fillId="7" borderId="50" xfId="0" applyNumberFormat="1" applyFont="1" applyFill="1" applyBorder="1" applyAlignment="1">
      <alignment horizontal="center" vertical="center"/>
    </xf>
    <xf numFmtId="0" fontId="8" fillId="4" borderId="118" xfId="0" applyFont="1" applyFill="1" applyBorder="1" applyAlignment="1">
      <alignment horizontal="center" vertical="center" wrapText="1"/>
    </xf>
    <xf numFmtId="0" fontId="5" fillId="0" borderId="85" xfId="0" applyFont="1" applyBorder="1" applyAlignment="1">
      <alignment horizontal="center" vertical="center"/>
    </xf>
    <xf numFmtId="164" fontId="5" fillId="7" borderId="89" xfId="0" applyNumberFormat="1" applyFont="1" applyFill="1" applyBorder="1" applyAlignment="1">
      <alignment horizontal="center" vertical="center"/>
    </xf>
    <xf numFmtId="166" fontId="5" fillId="7" borderId="91" xfId="0" applyNumberFormat="1" applyFont="1" applyFill="1" applyBorder="1" applyAlignment="1">
      <alignment horizontal="center"/>
    </xf>
    <xf numFmtId="0" fontId="3" fillId="0" borderId="13" xfId="0" applyFont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164" fontId="8" fillId="4" borderId="119" xfId="0" applyNumberFormat="1" applyFont="1" applyFill="1" applyBorder="1" applyAlignment="1">
      <alignment horizontal="center" vertical="center"/>
    </xf>
    <xf numFmtId="0" fontId="3" fillId="0" borderId="113" xfId="0" applyFont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3" fillId="0" borderId="117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85" xfId="0" applyFont="1" applyFill="1" applyBorder="1" applyAlignment="1">
      <alignment horizontal="center" vertical="center"/>
    </xf>
    <xf numFmtId="166" fontId="5" fillId="2" borderId="117" xfId="0" applyNumberFormat="1" applyFont="1" applyFill="1" applyBorder="1" applyAlignment="1">
      <alignment horizontal="center" vertical="center"/>
    </xf>
    <xf numFmtId="166" fontId="5" fillId="2" borderId="113" xfId="0" applyNumberFormat="1" applyFont="1" applyFill="1" applyBorder="1" applyAlignment="1">
      <alignment horizontal="center" vertical="center"/>
    </xf>
    <xf numFmtId="166" fontId="5" fillId="2" borderId="115" xfId="0" applyNumberFormat="1" applyFont="1" applyFill="1" applyBorder="1" applyAlignment="1">
      <alignment horizontal="center" vertical="center"/>
    </xf>
    <xf numFmtId="0" fontId="5" fillId="0" borderId="116" xfId="0" applyFont="1" applyBorder="1" applyAlignment="1">
      <alignment horizontal="center" vertical="center"/>
    </xf>
    <xf numFmtId="0" fontId="5" fillId="0" borderId="112" xfId="0" applyFont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164" fontId="3" fillId="0" borderId="94" xfId="0" applyNumberFormat="1" applyFont="1" applyBorder="1" applyAlignment="1">
      <alignment horizontal="center" vertical="center"/>
    </xf>
    <xf numFmtId="0" fontId="5" fillId="7" borderId="76" xfId="0" applyFont="1" applyFill="1" applyBorder="1" applyAlignment="1">
      <alignment horizontal="center" vertical="center"/>
    </xf>
    <xf numFmtId="167" fontId="3" fillId="0" borderId="42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center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3" xfId="0" applyNumberFormat="1" applyFont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/>
    </xf>
    <xf numFmtId="167" fontId="3" fillId="0" borderId="14" xfId="0" applyNumberFormat="1" applyFont="1" applyBorder="1" applyAlignment="1">
      <alignment horizontal="center" vertical="center"/>
    </xf>
    <xf numFmtId="0" fontId="3" fillId="0" borderId="99" xfId="0" applyFont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2" fontId="6" fillId="3" borderId="41" xfId="0" applyNumberFormat="1" applyFont="1" applyFill="1" applyBorder="1" applyAlignment="1">
      <alignment horizontal="center"/>
    </xf>
    <xf numFmtId="2" fontId="6" fillId="3" borderId="21" xfId="0" applyNumberFormat="1" applyFont="1" applyFill="1" applyBorder="1" applyAlignment="1">
      <alignment horizontal="center"/>
    </xf>
    <xf numFmtId="2" fontId="6" fillId="3" borderId="42" xfId="0" applyNumberFormat="1" applyFont="1" applyFill="1" applyBorder="1" applyAlignment="1">
      <alignment horizontal="center"/>
    </xf>
    <xf numFmtId="2" fontId="6" fillId="3" borderId="24" xfId="0" applyNumberFormat="1" applyFont="1" applyFill="1" applyBorder="1" applyAlignment="1">
      <alignment horizontal="center"/>
    </xf>
    <xf numFmtId="2" fontId="6" fillId="3" borderId="25" xfId="0" applyNumberFormat="1" applyFont="1" applyFill="1" applyBorder="1" applyAlignment="1">
      <alignment horizontal="center"/>
    </xf>
    <xf numFmtId="0" fontId="6" fillId="3" borderId="96" xfId="0" applyFont="1" applyFill="1" applyBorder="1" applyAlignment="1">
      <alignment horizontal="center" vertical="center"/>
    </xf>
    <xf numFmtId="0" fontId="5" fillId="0" borderId="56" xfId="0" applyFont="1" applyBorder="1"/>
    <xf numFmtId="0" fontId="5" fillId="0" borderId="51" xfId="0" applyFont="1" applyBorder="1" applyAlignment="1">
      <alignment horizontal="center" vertical="center"/>
    </xf>
    <xf numFmtId="167" fontId="3" fillId="0" borderId="17" xfId="0" applyNumberFormat="1" applyFont="1" applyBorder="1" applyAlignment="1">
      <alignment horizontal="center" vertical="center"/>
    </xf>
    <xf numFmtId="167" fontId="3" fillId="0" borderId="23" xfId="0" applyNumberFormat="1" applyFont="1" applyBorder="1" applyAlignment="1">
      <alignment horizontal="center" vertical="center"/>
    </xf>
    <xf numFmtId="0" fontId="8" fillId="7" borderId="88" xfId="0" applyFont="1" applyFill="1" applyBorder="1" applyAlignment="1">
      <alignment horizontal="center" vertical="center"/>
    </xf>
    <xf numFmtId="0" fontId="8" fillId="7" borderId="67" xfId="0" applyFont="1" applyFill="1" applyBorder="1" applyAlignment="1">
      <alignment horizontal="center" vertical="center"/>
    </xf>
    <xf numFmtId="2" fontId="8" fillId="7" borderId="51" xfId="0" applyNumberFormat="1" applyFont="1" applyFill="1" applyBorder="1" applyAlignment="1">
      <alignment horizontal="center" vertical="center"/>
    </xf>
    <xf numFmtId="0" fontId="5" fillId="7" borderId="89" xfId="0" applyFont="1" applyFill="1" applyBorder="1" applyAlignment="1">
      <alignment horizontal="center" vertical="center"/>
    </xf>
    <xf numFmtId="0" fontId="5" fillId="0" borderId="12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3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/>
    </xf>
    <xf numFmtId="164" fontId="3" fillId="0" borderId="47" xfId="0" applyNumberFormat="1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167" fontId="3" fillId="0" borderId="41" xfId="0" applyNumberFormat="1" applyFont="1" applyBorder="1" applyAlignment="1">
      <alignment horizontal="center" vertical="center"/>
    </xf>
    <xf numFmtId="0" fontId="5" fillId="7" borderId="108" xfId="0" applyFont="1" applyFill="1" applyBorder="1" applyAlignment="1">
      <alignment horizontal="center" vertical="center"/>
    </xf>
    <xf numFmtId="0" fontId="8" fillId="7" borderId="50" xfId="0" applyFont="1" applyFill="1" applyBorder="1" applyAlignment="1">
      <alignment horizontal="center" vertical="center"/>
    </xf>
    <xf numFmtId="0" fontId="8" fillId="7" borderId="51" xfId="0" applyFont="1" applyFill="1" applyBorder="1" applyAlignment="1">
      <alignment horizontal="center" vertical="center"/>
    </xf>
    <xf numFmtId="164" fontId="3" fillId="0" borderId="93" xfId="0" applyNumberFormat="1" applyFont="1" applyBorder="1" applyAlignment="1">
      <alignment horizontal="center" vertical="center"/>
    </xf>
    <xf numFmtId="164" fontId="3" fillId="0" borderId="54" xfId="0" applyNumberFormat="1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164" fontId="3" fillId="0" borderId="52" xfId="0" applyNumberFormat="1" applyFont="1" applyBorder="1" applyAlignment="1">
      <alignment horizontal="center" vertical="center"/>
    </xf>
    <xf numFmtId="164" fontId="3" fillId="0" borderId="53" xfId="0" applyNumberFormat="1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119" xfId="0" applyFont="1" applyBorder="1" applyAlignment="1">
      <alignment horizontal="center" vertical="center"/>
    </xf>
    <xf numFmtId="0" fontId="3" fillId="0" borderId="127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5" fillId="2" borderId="70" xfId="0" applyFont="1" applyFill="1" applyBorder="1" applyAlignment="1">
      <alignment horizontal="center"/>
    </xf>
    <xf numFmtId="0" fontId="5" fillId="2" borderId="71" xfId="0" applyFont="1" applyFill="1" applyBorder="1" applyAlignment="1">
      <alignment horizontal="center"/>
    </xf>
    <xf numFmtId="0" fontId="5" fillId="7" borderId="44" xfId="0" applyFont="1" applyFill="1" applyBorder="1" applyAlignment="1">
      <alignment horizontal="center" vertical="center"/>
    </xf>
    <xf numFmtId="164" fontId="5" fillId="7" borderId="102" xfId="0" applyNumberFormat="1" applyFont="1" applyFill="1" applyBorder="1" applyAlignment="1">
      <alignment horizontal="center" vertical="center"/>
    </xf>
    <xf numFmtId="0" fontId="5" fillId="7" borderId="91" xfId="0" applyFont="1" applyFill="1" applyBorder="1" applyAlignment="1">
      <alignment horizontal="center" vertical="center"/>
    </xf>
    <xf numFmtId="0" fontId="5" fillId="7" borderId="66" xfId="0" applyFont="1" applyFill="1" applyBorder="1" applyAlignment="1">
      <alignment horizontal="center" vertical="center"/>
    </xf>
    <xf numFmtId="166" fontId="8" fillId="7" borderId="37" xfId="0" applyNumberFormat="1" applyFont="1" applyFill="1" applyBorder="1" applyAlignment="1">
      <alignment horizontal="center"/>
    </xf>
    <xf numFmtId="0" fontId="14" fillId="0" borderId="4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66" fontId="14" fillId="0" borderId="18" xfId="0" applyNumberFormat="1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 wrapText="1"/>
    </xf>
    <xf numFmtId="0" fontId="3" fillId="0" borderId="129" xfId="0" applyFont="1" applyBorder="1" applyAlignment="1">
      <alignment horizontal="center" vertical="center"/>
    </xf>
    <xf numFmtId="0" fontId="8" fillId="7" borderId="90" xfId="0" applyFont="1" applyFill="1" applyBorder="1" applyAlignment="1">
      <alignment horizontal="center" vertical="center"/>
    </xf>
    <xf numFmtId="0" fontId="8" fillId="7" borderId="108" xfId="0" applyFont="1" applyFill="1" applyBorder="1" applyAlignment="1">
      <alignment horizontal="center" vertical="center"/>
    </xf>
    <xf numFmtId="0" fontId="8" fillId="7" borderId="102" xfId="0" applyFont="1" applyFill="1" applyBorder="1" applyAlignment="1">
      <alignment horizontal="center" vertical="center"/>
    </xf>
    <xf numFmtId="14" fontId="5" fillId="7" borderId="89" xfId="0" applyNumberFormat="1" applyFont="1" applyFill="1" applyBorder="1" applyAlignment="1">
      <alignment horizontal="center" vertical="center"/>
    </xf>
    <xf numFmtId="164" fontId="8" fillId="7" borderId="89" xfId="0" applyNumberFormat="1" applyFont="1" applyFill="1" applyBorder="1" applyAlignment="1">
      <alignment horizontal="center" vertical="center"/>
    </xf>
    <xf numFmtId="0" fontId="8" fillId="7" borderId="76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/>
    </xf>
    <xf numFmtId="0" fontId="3" fillId="0" borderId="88" xfId="0" applyFont="1" applyBorder="1" applyAlignment="1">
      <alignment horizontal="center"/>
    </xf>
    <xf numFmtId="164" fontId="3" fillId="0" borderId="51" xfId="0" applyNumberFormat="1" applyFont="1" applyBorder="1" applyAlignment="1">
      <alignment horizontal="center"/>
    </xf>
    <xf numFmtId="0" fontId="3" fillId="0" borderId="50" xfId="0" applyFont="1" applyBorder="1" applyAlignment="1">
      <alignment horizontal="center" vertical="center"/>
    </xf>
    <xf numFmtId="164" fontId="5" fillId="7" borderId="89" xfId="0" applyNumberFormat="1" applyFont="1" applyFill="1" applyBorder="1" applyAlignment="1">
      <alignment horizontal="center"/>
    </xf>
    <xf numFmtId="0" fontId="5" fillId="7" borderId="90" xfId="0" applyFont="1" applyFill="1" applyBorder="1" applyAlignment="1">
      <alignment horizontal="center"/>
    </xf>
    <xf numFmtId="0" fontId="5" fillId="7" borderId="108" xfId="0" applyFont="1" applyFill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3" fillId="0" borderId="130" xfId="0" applyFont="1" applyBorder="1" applyAlignment="1">
      <alignment horizontal="center" vertical="center"/>
    </xf>
    <xf numFmtId="0" fontId="5" fillId="0" borderId="75" xfId="0" applyFont="1" applyBorder="1" applyAlignment="1">
      <alignment vertical="center"/>
    </xf>
    <xf numFmtId="0" fontId="3" fillId="0" borderId="14" xfId="0" applyFont="1" applyBorder="1" applyAlignment="1">
      <alignment horizontal="center"/>
    </xf>
    <xf numFmtId="0" fontId="5" fillId="3" borderId="37" xfId="0" applyFont="1" applyFill="1" applyBorder="1" applyAlignment="1">
      <alignment horizontal="center" vertical="center"/>
    </xf>
    <xf numFmtId="0" fontId="5" fillId="3" borderId="131" xfId="0" applyFont="1" applyFill="1" applyBorder="1" applyAlignment="1">
      <alignment horizontal="center" vertical="center"/>
    </xf>
    <xf numFmtId="0" fontId="6" fillId="3" borderId="132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3" fillId="0" borderId="133" xfId="0" applyFont="1" applyBorder="1" applyAlignment="1">
      <alignment horizontal="center" vertical="center"/>
    </xf>
    <xf numFmtId="0" fontId="5" fillId="7" borderId="38" xfId="0" applyFont="1" applyFill="1" applyBorder="1" applyAlignment="1">
      <alignment horizontal="center" vertical="center"/>
    </xf>
    <xf numFmtId="0" fontId="5" fillId="3" borderId="96" xfId="0" applyFont="1" applyFill="1" applyBorder="1" applyAlignment="1">
      <alignment horizontal="center" vertical="center"/>
    </xf>
    <xf numFmtId="0" fontId="6" fillId="3" borderId="58" xfId="0" applyFont="1" applyFill="1" applyBorder="1" applyAlignment="1">
      <alignment horizontal="center"/>
    </xf>
    <xf numFmtId="0" fontId="6" fillId="3" borderId="96" xfId="0" applyFont="1" applyFill="1" applyBorder="1" applyAlignment="1">
      <alignment horizontal="center"/>
    </xf>
    <xf numFmtId="0" fontId="6" fillId="3" borderId="131" xfId="0" applyFont="1" applyFill="1" applyBorder="1" applyAlignment="1">
      <alignment horizontal="center" vertical="center"/>
    </xf>
    <xf numFmtId="0" fontId="8" fillId="7" borderId="89" xfId="0" applyFont="1" applyFill="1" applyBorder="1" applyAlignment="1">
      <alignment horizontal="center" vertical="center"/>
    </xf>
    <xf numFmtId="164" fontId="5" fillId="7" borderId="50" xfId="0" applyNumberFormat="1" applyFont="1" applyFill="1" applyBorder="1" applyAlignment="1">
      <alignment horizontal="center"/>
    </xf>
    <xf numFmtId="0" fontId="8" fillId="7" borderId="91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166" fontId="8" fillId="7" borderId="91" xfId="0" applyNumberFormat="1" applyFont="1" applyFill="1" applyBorder="1" applyAlignment="1">
      <alignment horizontal="center"/>
    </xf>
    <xf numFmtId="0" fontId="8" fillId="7" borderId="44" xfId="0" applyFont="1" applyFill="1" applyBorder="1" applyAlignment="1">
      <alignment horizontal="center" vertical="center"/>
    </xf>
    <xf numFmtId="164" fontId="8" fillId="7" borderId="102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2" fontId="6" fillId="3" borderId="41" xfId="0" applyNumberFormat="1" applyFont="1" applyFill="1" applyBorder="1" applyAlignment="1">
      <alignment horizontal="center" vertical="center"/>
    </xf>
    <xf numFmtId="2" fontId="6" fillId="3" borderId="21" xfId="0" applyNumberFormat="1" applyFont="1" applyFill="1" applyBorder="1" applyAlignment="1">
      <alignment horizontal="center" vertical="center"/>
    </xf>
    <xf numFmtId="2" fontId="6" fillId="3" borderId="42" xfId="0" applyNumberFormat="1" applyFont="1" applyFill="1" applyBorder="1" applyAlignment="1">
      <alignment horizontal="center" vertical="center"/>
    </xf>
    <xf numFmtId="2" fontId="6" fillId="3" borderId="24" xfId="0" applyNumberFormat="1" applyFont="1" applyFill="1" applyBorder="1" applyAlignment="1">
      <alignment horizontal="center" vertical="center"/>
    </xf>
    <xf numFmtId="2" fontId="6" fillId="3" borderId="25" xfId="0" applyNumberFormat="1" applyFont="1" applyFill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164" fontId="5" fillId="7" borderId="102" xfId="0" applyNumberFormat="1" applyFont="1" applyFill="1" applyBorder="1" applyAlignment="1">
      <alignment horizontal="center"/>
    </xf>
    <xf numFmtId="0" fontId="5" fillId="7" borderId="91" xfId="0" applyFont="1" applyFill="1" applyBorder="1" applyAlignment="1">
      <alignment horizontal="center"/>
    </xf>
    <xf numFmtId="0" fontId="5" fillId="7" borderId="89" xfId="0" applyFont="1" applyFill="1" applyBorder="1" applyAlignment="1">
      <alignment horizontal="center"/>
    </xf>
    <xf numFmtId="0" fontId="5" fillId="7" borderId="92" xfId="0" applyFont="1" applyFill="1" applyBorder="1" applyAlignment="1">
      <alignment horizontal="center" vertical="center"/>
    </xf>
    <xf numFmtId="164" fontId="3" fillId="0" borderId="93" xfId="0" applyNumberFormat="1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166" fontId="8" fillId="7" borderId="91" xfId="0" applyNumberFormat="1" applyFont="1" applyFill="1" applyBorder="1" applyAlignment="1">
      <alignment horizontal="center" vertical="center"/>
    </xf>
    <xf numFmtId="14" fontId="5" fillId="7" borderId="102" xfId="0" applyNumberFormat="1" applyFont="1" applyFill="1" applyBorder="1" applyAlignment="1">
      <alignment horizontal="center" vertical="center"/>
    </xf>
    <xf numFmtId="0" fontId="5" fillId="10" borderId="41" xfId="0" applyFont="1" applyFill="1" applyBorder="1" applyAlignment="1">
      <alignment horizontal="center"/>
    </xf>
    <xf numFmtId="166" fontId="8" fillId="2" borderId="21" xfId="0" applyNumberFormat="1" applyFont="1" applyFill="1" applyBorder="1" applyAlignment="1">
      <alignment horizontal="center" vertical="center"/>
    </xf>
    <xf numFmtId="166" fontId="8" fillId="2" borderId="21" xfId="0" applyNumberFormat="1" applyFont="1" applyFill="1" applyBorder="1" applyAlignment="1">
      <alignment horizontal="center"/>
    </xf>
    <xf numFmtId="166" fontId="5" fillId="2" borderId="21" xfId="0" applyNumberFormat="1" applyFont="1" applyFill="1" applyBorder="1" applyAlignment="1">
      <alignment horizontal="center"/>
    </xf>
    <xf numFmtId="166" fontId="5" fillId="2" borderId="25" xfId="0" applyNumberFormat="1" applyFont="1" applyFill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166" fontId="8" fillId="2" borderId="45" xfId="0" applyNumberFormat="1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/>
    </xf>
    <xf numFmtId="2" fontId="2" fillId="3" borderId="36" xfId="0" applyNumberFormat="1" applyFont="1" applyFill="1" applyBorder="1" applyAlignment="1">
      <alignment horizontal="center"/>
    </xf>
    <xf numFmtId="2" fontId="2" fillId="3" borderId="88" xfId="0" applyNumberFormat="1" applyFont="1" applyFill="1" applyBorder="1" applyAlignment="1">
      <alignment horizontal="center"/>
    </xf>
    <xf numFmtId="2" fontId="3" fillId="0" borderId="100" xfId="0" applyNumberFormat="1" applyFont="1" applyBorder="1" applyAlignment="1">
      <alignment horizontal="center"/>
    </xf>
    <xf numFmtId="2" fontId="3" fillId="0" borderId="97" xfId="0" applyNumberFormat="1" applyFont="1" applyBorder="1" applyAlignment="1">
      <alignment horizontal="center"/>
    </xf>
    <xf numFmtId="2" fontId="3" fillId="0" borderId="98" xfId="0" applyNumberFormat="1" applyFont="1" applyBorder="1" applyAlignment="1">
      <alignment horizontal="center"/>
    </xf>
    <xf numFmtId="2" fontId="2" fillId="3" borderId="50" xfId="0" applyNumberFormat="1" applyFont="1" applyFill="1" applyBorder="1" applyAlignment="1">
      <alignment horizontal="center"/>
    </xf>
    <xf numFmtId="0" fontId="2" fillId="3" borderId="51" xfId="0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2" fillId="2" borderId="56" xfId="0" applyFont="1" applyFill="1" applyBorder="1" applyAlignment="1">
      <alignment horizontal="center"/>
    </xf>
    <xf numFmtId="166" fontId="2" fillId="2" borderId="37" xfId="0" applyNumberFormat="1" applyFont="1" applyFill="1" applyBorder="1" applyAlignment="1">
      <alignment horizontal="center"/>
    </xf>
    <xf numFmtId="0" fontId="14" fillId="0" borderId="138" xfId="0" applyFont="1" applyBorder="1" applyAlignment="1">
      <alignment horizontal="center" vertical="center"/>
    </xf>
    <xf numFmtId="0" fontId="14" fillId="0" borderId="139" xfId="0" applyFont="1" applyBorder="1" applyAlignment="1">
      <alignment horizontal="center" vertical="center"/>
    </xf>
    <xf numFmtId="0" fontId="14" fillId="0" borderId="140" xfId="0" applyFont="1" applyBorder="1" applyAlignment="1">
      <alignment horizontal="center" vertical="center"/>
    </xf>
    <xf numFmtId="2" fontId="15" fillId="2" borderId="69" xfId="0" applyNumberFormat="1" applyFont="1" applyFill="1" applyBorder="1" applyAlignment="1">
      <alignment horizontal="center" vertical="center"/>
    </xf>
    <xf numFmtId="2" fontId="15" fillId="2" borderId="70" xfId="0" applyNumberFormat="1" applyFont="1" applyFill="1" applyBorder="1" applyAlignment="1">
      <alignment horizontal="center" vertical="center"/>
    </xf>
    <xf numFmtId="2" fontId="15" fillId="2" borderId="71" xfId="0" applyNumberFormat="1" applyFont="1" applyFill="1" applyBorder="1" applyAlignment="1">
      <alignment horizontal="center" vertical="center"/>
    </xf>
    <xf numFmtId="0" fontId="4" fillId="8" borderId="7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64" fontId="3" fillId="0" borderId="38" xfId="0" applyNumberFormat="1" applyFont="1" applyBorder="1" applyAlignment="1">
      <alignment horizontal="center" vertical="center"/>
    </xf>
    <xf numFmtId="2" fontId="3" fillId="0" borderId="48" xfId="0" applyNumberFormat="1" applyFont="1" applyBorder="1" applyAlignment="1">
      <alignment horizontal="center" vertical="center"/>
    </xf>
    <xf numFmtId="2" fontId="5" fillId="7" borderId="67" xfId="0" applyNumberFormat="1" applyFont="1" applyFill="1" applyBorder="1" applyAlignment="1">
      <alignment horizontal="center" vertical="center"/>
    </xf>
    <xf numFmtId="0" fontId="5" fillId="9" borderId="40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9" borderId="41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/>
    </xf>
    <xf numFmtId="0" fontId="5" fillId="2" borderId="25" xfId="0" applyFont="1" applyFill="1" applyBorder="1" applyAlignment="1">
      <alignment horizontal="center"/>
    </xf>
    <xf numFmtId="0" fontId="2" fillId="3" borderId="50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88" xfId="0" applyFont="1" applyFill="1" applyBorder="1" applyAlignment="1">
      <alignment horizontal="center" vertical="center"/>
    </xf>
    <xf numFmtId="0" fontId="2" fillId="3" borderId="141" xfId="0" applyFont="1" applyFill="1" applyBorder="1" applyAlignment="1">
      <alignment horizontal="center" vertical="center"/>
    </xf>
    <xf numFmtId="0" fontId="5" fillId="9" borderId="42" xfId="0" applyFont="1" applyFill="1" applyBorder="1" applyAlignment="1">
      <alignment horizontal="center" vertical="center"/>
    </xf>
    <xf numFmtId="0" fontId="5" fillId="10" borderId="42" xfId="0" applyFont="1" applyFill="1" applyBorder="1" applyAlignment="1">
      <alignment horizontal="center"/>
    </xf>
    <xf numFmtId="0" fontId="2" fillId="3" borderId="50" xfId="0" applyFont="1" applyFill="1" applyBorder="1" applyAlignment="1">
      <alignment horizontal="center"/>
    </xf>
    <xf numFmtId="0" fontId="2" fillId="3" borderId="88" xfId="0" applyFont="1" applyFill="1" applyBorder="1" applyAlignment="1">
      <alignment horizontal="center"/>
    </xf>
    <xf numFmtId="0" fontId="5" fillId="2" borderId="72" xfId="0" applyFont="1" applyFill="1" applyBorder="1" applyAlignment="1">
      <alignment horizontal="center"/>
    </xf>
    <xf numFmtId="0" fontId="5" fillId="10" borderId="40" xfId="0" applyFont="1" applyFill="1" applyBorder="1" applyAlignment="1">
      <alignment horizontal="center"/>
    </xf>
    <xf numFmtId="0" fontId="14" fillId="0" borderId="19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3" fillId="3" borderId="38" xfId="0" applyFont="1" applyFill="1" applyBorder="1" applyAlignment="1">
      <alignment horizontal="center" vertical="center"/>
    </xf>
    <xf numFmtId="0" fontId="13" fillId="3" borderId="48" xfId="0" applyFont="1" applyFill="1" applyBorder="1" applyAlignment="1">
      <alignment horizontal="center" vertical="center"/>
    </xf>
    <xf numFmtId="2" fontId="13" fillId="3" borderId="49" xfId="0" applyNumberFormat="1" applyFont="1" applyFill="1" applyBorder="1" applyAlignment="1">
      <alignment horizontal="center" vertical="center"/>
    </xf>
    <xf numFmtId="166" fontId="5" fillId="0" borderId="37" xfId="0" applyNumberFormat="1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164" fontId="5" fillId="0" borderId="36" xfId="0" applyNumberFormat="1" applyFont="1" applyBorder="1" applyAlignment="1">
      <alignment horizontal="center" vertical="center"/>
    </xf>
    <xf numFmtId="0" fontId="4" fillId="6" borderId="43" xfId="0" applyFont="1" applyFill="1" applyBorder="1" applyAlignment="1">
      <alignment horizontal="center"/>
    </xf>
    <xf numFmtId="0" fontId="4" fillId="6" borderId="59" xfId="0" applyFont="1" applyFill="1" applyBorder="1" applyAlignment="1">
      <alignment horizontal="center"/>
    </xf>
    <xf numFmtId="0" fontId="4" fillId="6" borderId="60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4" fillId="6" borderId="48" xfId="0" applyFont="1" applyFill="1" applyBorder="1" applyAlignment="1">
      <alignment horizontal="center"/>
    </xf>
    <xf numFmtId="0" fontId="4" fillId="6" borderId="103" xfId="0" applyFont="1" applyFill="1" applyBorder="1" applyAlignment="1">
      <alignment horizontal="center"/>
    </xf>
    <xf numFmtId="0" fontId="4" fillId="6" borderId="49" xfId="0" applyFont="1" applyFill="1" applyBorder="1" applyAlignment="1">
      <alignment horizontal="center"/>
    </xf>
    <xf numFmtId="0" fontId="11" fillId="6" borderId="50" xfId="0" applyFont="1" applyFill="1" applyBorder="1" applyAlignment="1">
      <alignment horizontal="center" vertical="center"/>
    </xf>
    <xf numFmtId="0" fontId="11" fillId="6" borderId="36" xfId="0" applyFont="1" applyFill="1" applyBorder="1" applyAlignment="1">
      <alignment horizontal="center" vertical="center"/>
    </xf>
    <xf numFmtId="0" fontId="11" fillId="6" borderId="37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horizontal="center" vertical="center"/>
    </xf>
    <xf numFmtId="0" fontId="5" fillId="0" borderId="114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115" xfId="0" applyFont="1" applyBorder="1" applyAlignment="1">
      <alignment horizontal="left" vertical="center"/>
    </xf>
    <xf numFmtId="0" fontId="5" fillId="0" borderId="116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17" xfId="0" applyFont="1" applyBorder="1" applyAlignment="1">
      <alignment horizontal="left" vertical="center"/>
    </xf>
    <xf numFmtId="0" fontId="4" fillId="6" borderId="66" xfId="0" applyFont="1" applyFill="1" applyBorder="1" applyAlignment="1">
      <alignment horizontal="center" vertical="center"/>
    </xf>
    <xf numFmtId="0" fontId="4" fillId="6" borderId="67" xfId="0" applyFont="1" applyFill="1" applyBorder="1" applyAlignment="1">
      <alignment horizontal="center" vertical="center"/>
    </xf>
    <xf numFmtId="0" fontId="4" fillId="6" borderId="68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104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128" xfId="0" applyFont="1" applyBorder="1" applyAlignment="1">
      <alignment horizontal="center" vertical="center"/>
    </xf>
    <xf numFmtId="0" fontId="5" fillId="0" borderId="106" xfId="0" applyFont="1" applyBorder="1" applyAlignment="1">
      <alignment horizontal="center" vertical="center"/>
    </xf>
    <xf numFmtId="0" fontId="5" fillId="0" borderId="107" xfId="0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0" fontId="5" fillId="0" borderId="105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13" xfId="0" applyFont="1" applyBorder="1" applyAlignment="1">
      <alignment horizontal="left" vertical="center"/>
    </xf>
    <xf numFmtId="0" fontId="5" fillId="0" borderId="112" xfId="0" applyFont="1" applyBorder="1" applyAlignment="1">
      <alignment horizontal="left" vertical="center"/>
    </xf>
    <xf numFmtId="0" fontId="5" fillId="0" borderId="72" xfId="0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5" fillId="0" borderId="13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5" fillId="0" borderId="4" xfId="0" applyNumberFormat="1" applyFont="1" applyBorder="1" applyAlignment="1">
      <alignment horizontal="left" vertical="center"/>
    </xf>
    <xf numFmtId="49" fontId="5" fillId="0" borderId="115" xfId="0" applyNumberFormat="1" applyFont="1" applyBorder="1" applyAlignment="1">
      <alignment horizontal="left" vertical="center"/>
    </xf>
    <xf numFmtId="0" fontId="2" fillId="2" borderId="12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25" xfId="0" applyFont="1" applyFill="1" applyBorder="1" applyAlignment="1">
      <alignment horizontal="center" vertical="center"/>
    </xf>
    <xf numFmtId="0" fontId="5" fillId="0" borderId="121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49" fontId="5" fillId="0" borderId="3" xfId="0" applyNumberFormat="1" applyFont="1" applyBorder="1" applyAlignment="1">
      <alignment horizontal="left" vertical="center"/>
    </xf>
    <xf numFmtId="49" fontId="5" fillId="0" borderId="122" xfId="0" applyNumberFormat="1" applyFont="1" applyBorder="1" applyAlignment="1">
      <alignment horizontal="left" vertical="center"/>
    </xf>
    <xf numFmtId="0" fontId="5" fillId="0" borderId="75" xfId="0" applyFont="1" applyBorder="1" applyAlignment="1">
      <alignment horizontal="center" vertical="center"/>
    </xf>
    <xf numFmtId="0" fontId="4" fillId="6" borderId="44" xfId="0" applyFont="1" applyFill="1" applyBorder="1" applyAlignment="1">
      <alignment horizontal="center"/>
    </xf>
    <xf numFmtId="0" fontId="4" fillId="6" borderId="92" xfId="0" applyFont="1" applyFill="1" applyBorder="1" applyAlignment="1">
      <alignment horizontal="center"/>
    </xf>
    <xf numFmtId="0" fontId="4" fillId="6" borderId="66" xfId="0" applyFont="1" applyFill="1" applyBorder="1" applyAlignment="1">
      <alignment horizontal="center"/>
    </xf>
    <xf numFmtId="0" fontId="4" fillId="6" borderId="67" xfId="0" applyFont="1" applyFill="1" applyBorder="1" applyAlignment="1">
      <alignment horizontal="center"/>
    </xf>
    <xf numFmtId="0" fontId="4" fillId="6" borderId="68" xfId="0" applyFont="1" applyFill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4" fillId="6" borderId="43" xfId="0" applyFont="1" applyFill="1" applyBorder="1" applyAlignment="1">
      <alignment horizontal="center" vertical="center"/>
    </xf>
    <xf numFmtId="0" fontId="4" fillId="6" borderId="59" xfId="0" applyFont="1" applyFill="1" applyBorder="1" applyAlignment="1">
      <alignment horizontal="center" vertical="center"/>
    </xf>
    <xf numFmtId="0" fontId="4" fillId="6" borderId="60" xfId="0" applyFont="1" applyFill="1" applyBorder="1" applyAlignment="1">
      <alignment horizontal="center" vertical="center"/>
    </xf>
    <xf numFmtId="0" fontId="4" fillId="6" borderId="44" xfId="0" applyFont="1" applyFill="1" applyBorder="1" applyAlignment="1">
      <alignment horizontal="center" vertical="center"/>
    </xf>
    <xf numFmtId="0" fontId="4" fillId="6" borderId="92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0" fontId="5" fillId="0" borderId="76" xfId="0" applyFont="1" applyBorder="1" applyAlignment="1">
      <alignment horizontal="center" vertical="center" wrapText="1"/>
    </xf>
    <xf numFmtId="0" fontId="5" fillId="0" borderId="105" xfId="0" applyFont="1" applyBorder="1" applyAlignment="1">
      <alignment horizontal="center" vertical="center" wrapText="1"/>
    </xf>
    <xf numFmtId="0" fontId="5" fillId="0" borderId="106" xfId="0" applyFont="1" applyBorder="1" applyAlignment="1">
      <alignment horizontal="center" vertical="center" wrapText="1"/>
    </xf>
    <xf numFmtId="0" fontId="5" fillId="0" borderId="107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10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77" xfId="0" applyFont="1" applyBorder="1" applyAlignment="1">
      <alignment horizontal="center" vertical="center"/>
    </xf>
    <xf numFmtId="164" fontId="15" fillId="0" borderId="100" xfId="0" applyNumberFormat="1" applyFont="1" applyBorder="1" applyAlignment="1">
      <alignment horizontal="center" vertical="center" wrapText="1"/>
    </xf>
    <xf numFmtId="164" fontId="15" fillId="0" borderId="97" xfId="0" applyNumberFormat="1" applyFont="1" applyBorder="1" applyAlignment="1">
      <alignment horizontal="center" vertical="center" wrapText="1"/>
    </xf>
    <xf numFmtId="164" fontId="15" fillId="0" borderId="120" xfId="0" applyNumberFormat="1" applyFont="1" applyBorder="1" applyAlignment="1">
      <alignment horizontal="center" vertical="center" wrapText="1"/>
    </xf>
    <xf numFmtId="0" fontId="15" fillId="0" borderId="116" xfId="0" applyFont="1" applyBorder="1" applyAlignment="1">
      <alignment horizontal="center" vertical="center" wrapText="1"/>
    </xf>
    <xf numFmtId="0" fontId="15" fillId="0" borderId="112" xfId="0" applyFont="1" applyBorder="1" applyAlignment="1">
      <alignment horizontal="center" vertical="center" wrapText="1"/>
    </xf>
    <xf numFmtId="0" fontId="15" fillId="0" borderId="114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/>
    </xf>
    <xf numFmtId="0" fontId="5" fillId="0" borderId="87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/>
    </xf>
    <xf numFmtId="0" fontId="4" fillId="6" borderId="37" xfId="0" applyFont="1" applyFill="1" applyBorder="1" applyAlignment="1">
      <alignment horizontal="center" vertical="center"/>
    </xf>
    <xf numFmtId="0" fontId="5" fillId="0" borderId="83" xfId="0" applyFont="1" applyBorder="1" applyAlignment="1">
      <alignment horizontal="center" vertical="center"/>
    </xf>
    <xf numFmtId="0" fontId="5" fillId="0" borderId="134" xfId="0" applyFont="1" applyBorder="1" applyAlignment="1">
      <alignment horizontal="center" vertical="center"/>
    </xf>
    <xf numFmtId="0" fontId="5" fillId="0" borderId="135" xfId="0" applyFont="1" applyBorder="1" applyAlignment="1">
      <alignment horizontal="center" vertical="center"/>
    </xf>
    <xf numFmtId="0" fontId="5" fillId="0" borderId="13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styles" Target="style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74"/>
  <sheetViews>
    <sheetView zoomScale="75" zoomScaleNormal="75" workbookViewId="0">
      <pane ySplit="2" topLeftCell="A3" activePane="bottomLeft" state="frozen"/>
      <selection activeCell="D156" sqref="D156"/>
      <selection pane="bottomLeft" activeCell="A10" sqref="A3:F10"/>
    </sheetView>
  </sheetViews>
  <sheetFormatPr defaultColWidth="8.85546875" defaultRowHeight="18" x14ac:dyDescent="0.25"/>
  <cols>
    <col min="1" max="2" width="15.7109375" style="6" customWidth="1"/>
    <col min="3" max="3" width="30.7109375" style="6" customWidth="1"/>
    <col min="4" max="6" width="15.7109375" style="6" customWidth="1"/>
    <col min="7" max="16384" width="8.85546875" style="3"/>
  </cols>
  <sheetData>
    <row r="1" spans="1:6" ht="19.5" thickTop="1" thickBot="1" x14ac:dyDescent="0.3">
      <c r="A1" s="607" t="s">
        <v>295</v>
      </c>
      <c r="B1" s="608"/>
      <c r="C1" s="608"/>
      <c r="D1" s="608"/>
      <c r="E1" s="608"/>
      <c r="F1" s="609"/>
    </row>
    <row r="2" spans="1:6" s="195" customFormat="1" ht="18.95" customHeight="1" thickTop="1" thickBot="1" x14ac:dyDescent="0.3">
      <c r="A2" s="588" t="s">
        <v>637</v>
      </c>
      <c r="B2" s="589" t="s">
        <v>620</v>
      </c>
      <c r="C2" s="589" t="s">
        <v>60</v>
      </c>
      <c r="D2" s="589" t="s">
        <v>61</v>
      </c>
      <c r="E2" s="590" t="s">
        <v>62</v>
      </c>
      <c r="F2" s="591" t="s">
        <v>63</v>
      </c>
    </row>
    <row r="3" spans="1:6" s="195" customFormat="1" ht="17.649999999999999" customHeight="1" thickTop="1" x14ac:dyDescent="0.25">
      <c r="A3" s="582">
        <v>1</v>
      </c>
      <c r="B3" s="27">
        <v>1</v>
      </c>
      <c r="C3" s="27" t="s">
        <v>69</v>
      </c>
      <c r="D3" s="27">
        <f>'BELL, MIKE'!E263</f>
        <v>373</v>
      </c>
      <c r="E3" s="27">
        <f>'BELL, MIKE'!F263</f>
        <v>427</v>
      </c>
      <c r="F3" s="583">
        <f>'BELL, MIKE'!G263</f>
        <v>800</v>
      </c>
    </row>
    <row r="4" spans="1:6" s="195" customFormat="1" ht="17.649999999999999" customHeight="1" x14ac:dyDescent="0.25">
      <c r="A4" s="584">
        <v>2</v>
      </c>
      <c r="B4" s="9">
        <v>2</v>
      </c>
      <c r="C4" s="9" t="s">
        <v>112</v>
      </c>
      <c r="D4" s="9">
        <f>'MCLINDEN, JOHNNY'!E240</f>
        <v>331</v>
      </c>
      <c r="E4" s="9">
        <f>'MCLINDEN, JOHNNY'!F240</f>
        <v>311</v>
      </c>
      <c r="F4" s="585">
        <f>'MCLINDEN, JOHNNY'!G240</f>
        <v>642</v>
      </c>
    </row>
    <row r="5" spans="1:6" s="195" customFormat="1" ht="17.649999999999999" customHeight="1" x14ac:dyDescent="0.25">
      <c r="A5" s="584">
        <v>3</v>
      </c>
      <c r="B5" s="9">
        <v>3</v>
      </c>
      <c r="C5" s="9" t="s">
        <v>71</v>
      </c>
      <c r="D5" s="9">
        <f>'BORSCH, MIKE'!E235</f>
        <v>336</v>
      </c>
      <c r="E5" s="9">
        <f>'BORSCH, MIKE'!F235</f>
        <v>277</v>
      </c>
      <c r="F5" s="585">
        <f>'BORSCH, MIKE'!G235</f>
        <v>613</v>
      </c>
    </row>
    <row r="6" spans="1:6" s="195" customFormat="1" ht="17.649999999999999" customHeight="1" x14ac:dyDescent="0.25">
      <c r="A6" s="584">
        <v>4</v>
      </c>
      <c r="B6" s="9">
        <v>5</v>
      </c>
      <c r="C6" s="9" t="s">
        <v>79</v>
      </c>
      <c r="D6" s="9">
        <f>'CHAPMAN, BOBBY'!E245</f>
        <v>278</v>
      </c>
      <c r="E6" s="9">
        <f>'CHAPMAN, BOBBY'!F245</f>
        <v>295</v>
      </c>
      <c r="F6" s="585">
        <f>'CHAPMAN, BOBBY'!G245</f>
        <v>573</v>
      </c>
    </row>
    <row r="7" spans="1:6" s="195" customFormat="1" ht="17.649999999999999" customHeight="1" x14ac:dyDescent="0.25">
      <c r="A7" s="584">
        <v>5</v>
      </c>
      <c r="B7" s="9">
        <v>4</v>
      </c>
      <c r="C7" s="9" t="s">
        <v>141</v>
      </c>
      <c r="D7" s="9">
        <f>'THIBODEAU, BERT'!E276</f>
        <v>331</v>
      </c>
      <c r="E7" s="9">
        <f>'THIBODEAU, BERT'!F276</f>
        <v>233</v>
      </c>
      <c r="F7" s="585">
        <f>'THIBODEAU, BERT'!G276</f>
        <v>564</v>
      </c>
    </row>
    <row r="8" spans="1:6" s="195" customFormat="1" ht="17.649999999999999" customHeight="1" x14ac:dyDescent="0.25">
      <c r="A8" s="584">
        <v>6</v>
      </c>
      <c r="B8" s="9">
        <v>6</v>
      </c>
      <c r="C8" s="9" t="s">
        <v>97</v>
      </c>
      <c r="D8" s="9">
        <f>'HOHENDORF, JEFF'!E176</f>
        <v>324</v>
      </c>
      <c r="E8" s="9">
        <f>'HOHENDORF, JEFF'!F176</f>
        <v>199</v>
      </c>
      <c r="F8" s="585">
        <f>'HOHENDORF, JEFF'!G176</f>
        <v>523</v>
      </c>
    </row>
    <row r="9" spans="1:6" s="195" customFormat="1" ht="17.649999999999999" customHeight="1" x14ac:dyDescent="0.25">
      <c r="A9" s="584">
        <v>7</v>
      </c>
      <c r="B9" s="9">
        <v>7</v>
      </c>
      <c r="C9" s="9" t="s">
        <v>88</v>
      </c>
      <c r="D9" s="9">
        <f>'FACCA, MAURO'!E190</f>
        <v>237</v>
      </c>
      <c r="E9" s="9">
        <f>'FACCA, MAURO'!F190</f>
        <v>181</v>
      </c>
      <c r="F9" s="585">
        <f>'FACCA, MAURO'!G190</f>
        <v>418</v>
      </c>
    </row>
    <row r="10" spans="1:6" s="195" customFormat="1" ht="17.649999999999999" customHeight="1" x14ac:dyDescent="0.25">
      <c r="A10" s="584">
        <v>8</v>
      </c>
      <c r="B10" s="9">
        <v>10</v>
      </c>
      <c r="C10" s="9" t="s">
        <v>96</v>
      </c>
      <c r="D10" s="9">
        <f>'HIBRANT, STEVE'!E184</f>
        <v>219</v>
      </c>
      <c r="E10" s="9">
        <f>'HIBRANT, STEVE'!F184</f>
        <v>193</v>
      </c>
      <c r="F10" s="585">
        <f>'HIBRANT, STEVE'!G184</f>
        <v>412</v>
      </c>
    </row>
    <row r="11" spans="1:6" s="195" customFormat="1" ht="17.649999999999999" customHeight="1" x14ac:dyDescent="0.25">
      <c r="A11" s="584">
        <v>9</v>
      </c>
      <c r="B11" s="9">
        <v>9</v>
      </c>
      <c r="C11" s="9" t="s">
        <v>132</v>
      </c>
      <c r="D11" s="9">
        <f>'SCHNEIDER, GARY'!E269</f>
        <v>171</v>
      </c>
      <c r="E11" s="9">
        <f>'SCHNEIDER, GARY'!F269</f>
        <v>226</v>
      </c>
      <c r="F11" s="585">
        <f>'SCHNEIDER, GARY'!G269</f>
        <v>397</v>
      </c>
    </row>
    <row r="12" spans="1:6" s="195" customFormat="1" ht="17.649999999999999" customHeight="1" x14ac:dyDescent="0.25">
      <c r="A12" s="584">
        <v>10</v>
      </c>
      <c r="B12" s="9">
        <v>8</v>
      </c>
      <c r="C12" s="9" t="s">
        <v>110</v>
      </c>
      <c r="D12" s="9">
        <f>'MCCLELLAND, JODY'!E114</f>
        <v>222</v>
      </c>
      <c r="E12" s="9">
        <f>'MCCLELLAND, JODY'!F114</f>
        <v>171</v>
      </c>
      <c r="F12" s="585">
        <f>'MCCLELLAND, JODY'!G114</f>
        <v>393</v>
      </c>
    </row>
    <row r="13" spans="1:6" s="195" customFormat="1" ht="17.649999999999999" customHeight="1" x14ac:dyDescent="0.25">
      <c r="A13" s="584">
        <v>11</v>
      </c>
      <c r="B13" s="9">
        <v>11</v>
      </c>
      <c r="C13" s="9" t="s">
        <v>130</v>
      </c>
      <c r="D13" s="9">
        <f>'SARMIENTO, ROB'!E260</f>
        <v>145</v>
      </c>
      <c r="E13" s="9">
        <f>'SARMIENTO, ROB'!F260</f>
        <v>236</v>
      </c>
      <c r="F13" s="585">
        <f>'SARMIENTO, ROB'!G260</f>
        <v>381</v>
      </c>
    </row>
    <row r="14" spans="1:6" s="195" customFormat="1" ht="17.649999999999999" customHeight="1" x14ac:dyDescent="0.25">
      <c r="A14" s="584">
        <v>12</v>
      </c>
      <c r="B14" s="9">
        <v>12</v>
      </c>
      <c r="C14" s="9" t="s">
        <v>73</v>
      </c>
      <c r="D14" s="9">
        <f>'BREWER, ROB'!E264</f>
        <v>117</v>
      </c>
      <c r="E14" s="9">
        <f>'BREWER, ROB'!F264</f>
        <v>237</v>
      </c>
      <c r="F14" s="585">
        <f>'BREWER, ROB'!G264</f>
        <v>354</v>
      </c>
    </row>
    <row r="15" spans="1:6" s="195" customFormat="1" ht="17.649999999999999" customHeight="1" x14ac:dyDescent="0.25">
      <c r="A15" s="584">
        <v>13</v>
      </c>
      <c r="B15" s="9">
        <v>15</v>
      </c>
      <c r="C15" s="9" t="s">
        <v>139</v>
      </c>
      <c r="D15" s="9">
        <f>'STEVENS, BRETT'!E174</f>
        <v>167</v>
      </c>
      <c r="E15" s="9">
        <f>'STEVENS, BRETT'!F174</f>
        <v>168</v>
      </c>
      <c r="F15" s="585">
        <f>'STEVENS, BRETT'!G174</f>
        <v>335</v>
      </c>
    </row>
    <row r="16" spans="1:6" s="195" customFormat="1" ht="17.649999999999999" customHeight="1" x14ac:dyDescent="0.25">
      <c r="A16" s="584">
        <v>14</v>
      </c>
      <c r="B16" s="9">
        <v>13</v>
      </c>
      <c r="C16" s="9" t="s">
        <v>577</v>
      </c>
      <c r="D16" s="9">
        <f>'MACARTHUR, MIKE'!E147</f>
        <v>119</v>
      </c>
      <c r="E16" s="9">
        <f>'MACARTHUR, MIKE'!F147</f>
        <v>205</v>
      </c>
      <c r="F16" s="585">
        <f>'MACARTHUR, MIKE'!G147</f>
        <v>324</v>
      </c>
    </row>
    <row r="17" spans="1:6" s="195" customFormat="1" ht="17.649999999999999" customHeight="1" x14ac:dyDescent="0.25">
      <c r="A17" s="584">
        <v>15</v>
      </c>
      <c r="B17" s="9">
        <v>17</v>
      </c>
      <c r="C17" s="9" t="s">
        <v>84</v>
      </c>
      <c r="D17" s="9">
        <f>'DOOLITTLE, ROBIN'!E217</f>
        <v>108</v>
      </c>
      <c r="E17" s="9">
        <f>'DOOLITTLE, ROBIN'!F217</f>
        <v>192</v>
      </c>
      <c r="F17" s="585">
        <f>'DOOLITTLE, ROBIN'!G217</f>
        <v>300</v>
      </c>
    </row>
    <row r="18" spans="1:6" s="195" customFormat="1" ht="17.649999999999999" customHeight="1" x14ac:dyDescent="0.25">
      <c r="A18" s="584">
        <v>16</v>
      </c>
      <c r="B18" s="9">
        <v>14</v>
      </c>
      <c r="C18" s="9" t="s">
        <v>105</v>
      </c>
      <c r="D18" s="9">
        <f>'KELSEY, MIKE'!E240</f>
        <v>119</v>
      </c>
      <c r="E18" s="9">
        <f>'KELSEY, MIKE'!F240</f>
        <v>177</v>
      </c>
      <c r="F18" s="585">
        <f>'KELSEY, MIKE'!G240</f>
        <v>296</v>
      </c>
    </row>
    <row r="19" spans="1:6" s="195" customFormat="1" ht="17.649999999999999" customHeight="1" x14ac:dyDescent="0.25">
      <c r="A19" s="584">
        <v>17</v>
      </c>
      <c r="B19" s="9">
        <v>16</v>
      </c>
      <c r="C19" s="9" t="s">
        <v>133</v>
      </c>
      <c r="D19" s="9">
        <f>'SIMOES, LUIS'!E246</f>
        <v>107</v>
      </c>
      <c r="E19" s="9">
        <f>'SIMOES, LUIS'!F246</f>
        <v>186</v>
      </c>
      <c r="F19" s="585">
        <f>'SIMOES, LUIS'!G246</f>
        <v>293</v>
      </c>
    </row>
    <row r="20" spans="1:6" s="195" customFormat="1" ht="17.649999999999999" customHeight="1" x14ac:dyDescent="0.25">
      <c r="A20" s="584">
        <v>18</v>
      </c>
      <c r="B20" s="9">
        <v>24</v>
      </c>
      <c r="C20" s="9" t="s">
        <v>166</v>
      </c>
      <c r="D20" s="9">
        <f>'BOWNESS, BRAD'!E113</f>
        <v>156</v>
      </c>
      <c r="E20" s="9">
        <f>'BOWNESS, BRAD'!F113</f>
        <v>128</v>
      </c>
      <c r="F20" s="585">
        <f>'BOWNESS, BRAD'!G113</f>
        <v>284</v>
      </c>
    </row>
    <row r="21" spans="1:6" s="195" customFormat="1" ht="17.649999999999999" customHeight="1" x14ac:dyDescent="0.25">
      <c r="A21" s="584">
        <v>19</v>
      </c>
      <c r="B21" s="9">
        <v>30</v>
      </c>
      <c r="C21" s="9" t="s">
        <v>456</v>
      </c>
      <c r="D21" s="9">
        <f>'ALONZI, DANIEL'!E111</f>
        <v>125</v>
      </c>
      <c r="E21" s="9">
        <f>'ALONZI, DANIEL'!F111</f>
        <v>157</v>
      </c>
      <c r="F21" s="585">
        <f>'ALONZI, DANIEL'!G111</f>
        <v>282</v>
      </c>
    </row>
    <row r="22" spans="1:6" s="195" customFormat="1" ht="17.649999999999999" customHeight="1" x14ac:dyDescent="0.25">
      <c r="A22" s="584">
        <v>20</v>
      </c>
      <c r="B22" s="9">
        <v>18</v>
      </c>
      <c r="C22" s="9" t="s">
        <v>111</v>
      </c>
      <c r="D22" s="9">
        <f>'MCINTYRE, IAN'!E211</f>
        <v>115</v>
      </c>
      <c r="E22" s="9">
        <f>'MCINTYRE, IAN'!F211</f>
        <v>163</v>
      </c>
      <c r="F22" s="585">
        <f>'MCINTYRE, IAN'!G211</f>
        <v>278</v>
      </c>
    </row>
    <row r="23" spans="1:6" s="195" customFormat="1" ht="17.649999999999999" customHeight="1" x14ac:dyDescent="0.25">
      <c r="A23" s="584">
        <v>21</v>
      </c>
      <c r="B23" s="9">
        <v>19</v>
      </c>
      <c r="C23" s="9" t="s">
        <v>126</v>
      </c>
      <c r="D23" s="9">
        <f>'ROLSTON, KEVIN'!E240</f>
        <v>119</v>
      </c>
      <c r="E23" s="9">
        <f>'ROLSTON, KEVIN'!F240</f>
        <v>155</v>
      </c>
      <c r="F23" s="585">
        <f>'ROLSTON, KEVIN'!G240</f>
        <v>274</v>
      </c>
    </row>
    <row r="24" spans="1:6" s="195" customFormat="1" ht="17.649999999999999" customHeight="1" x14ac:dyDescent="0.25">
      <c r="A24" s="584">
        <v>22</v>
      </c>
      <c r="B24" s="9">
        <v>29</v>
      </c>
      <c r="C24" s="9" t="s">
        <v>67</v>
      </c>
      <c r="D24" s="9">
        <f>'ALONZI, ROCCO'!E187</f>
        <v>103</v>
      </c>
      <c r="E24" s="9">
        <f>'ALONZI, ROCCO'!F187</f>
        <v>170</v>
      </c>
      <c r="F24" s="585">
        <f>'ALONZI, ROCCO'!G187</f>
        <v>273</v>
      </c>
    </row>
    <row r="25" spans="1:6" s="195" customFormat="1" ht="17.649999999999999" customHeight="1" x14ac:dyDescent="0.25">
      <c r="A25" s="584">
        <v>23</v>
      </c>
      <c r="B25" s="9">
        <v>20</v>
      </c>
      <c r="C25" s="9" t="s">
        <v>102</v>
      </c>
      <c r="D25" s="9">
        <f>'JESUS, BRUNO'!E142</f>
        <v>85</v>
      </c>
      <c r="E25" s="9">
        <f>'JESUS, BRUNO'!F142</f>
        <v>176</v>
      </c>
      <c r="F25" s="585">
        <f>'JESUS, BRUNO'!G142</f>
        <v>261</v>
      </c>
    </row>
    <row r="26" spans="1:6" s="195" customFormat="1" ht="17.649999999999999" customHeight="1" x14ac:dyDescent="0.25">
      <c r="A26" s="584">
        <v>24</v>
      </c>
      <c r="B26" s="9">
        <v>21</v>
      </c>
      <c r="C26" s="9" t="s">
        <v>162</v>
      </c>
      <c r="D26" s="9">
        <f>'ROBSON, JEFF'!E60</f>
        <v>121</v>
      </c>
      <c r="E26" s="9">
        <f>'ROBSON, JEFF'!F60</f>
        <v>136</v>
      </c>
      <c r="F26" s="585">
        <f>'ROBSON, JEFF'!G60</f>
        <v>257</v>
      </c>
    </row>
    <row r="27" spans="1:6" s="195" customFormat="1" ht="17.649999999999999" customHeight="1" x14ac:dyDescent="0.25">
      <c r="A27" s="584">
        <v>25</v>
      </c>
      <c r="B27" s="9">
        <v>22</v>
      </c>
      <c r="C27" s="9" t="s">
        <v>147</v>
      </c>
      <c r="D27" s="9">
        <f>'WANG, NIK'!E137</f>
        <v>129</v>
      </c>
      <c r="E27" s="9">
        <f>'WANG, NIK'!F137</f>
        <v>124</v>
      </c>
      <c r="F27" s="585">
        <f>'WANG, NIK'!G137</f>
        <v>253</v>
      </c>
    </row>
    <row r="28" spans="1:6" s="195" customFormat="1" ht="17.649999999999999" customHeight="1" x14ac:dyDescent="0.25">
      <c r="A28" s="584">
        <v>26</v>
      </c>
      <c r="B28" s="9">
        <v>26</v>
      </c>
      <c r="C28" s="9" t="s">
        <v>83</v>
      </c>
      <c r="D28" s="9">
        <f>'DESCARY, RICK'!E253</f>
        <v>70</v>
      </c>
      <c r="E28" s="9">
        <f>'DESCARY, RICK'!F253</f>
        <v>182</v>
      </c>
      <c r="F28" s="585">
        <f>'DESCARY, RICK'!G253</f>
        <v>252</v>
      </c>
    </row>
    <row r="29" spans="1:6" s="195" customFormat="1" ht="17.649999999999999" customHeight="1" x14ac:dyDescent="0.25">
      <c r="A29" s="584">
        <v>27</v>
      </c>
      <c r="B29" s="9">
        <v>28</v>
      </c>
      <c r="C29" s="9" t="s">
        <v>128</v>
      </c>
      <c r="D29" s="9">
        <f>'SANDBROOK, BRAD'!E163</f>
        <v>127</v>
      </c>
      <c r="E29" s="9">
        <f>'SANDBROOK, BRAD'!F163</f>
        <v>122</v>
      </c>
      <c r="F29" s="585">
        <f>'SANDBROOK, BRAD'!G163</f>
        <v>249</v>
      </c>
    </row>
    <row r="30" spans="1:6" s="195" customFormat="1" ht="17.649999999999999" customHeight="1" x14ac:dyDescent="0.25">
      <c r="A30" s="584">
        <v>28</v>
      </c>
      <c r="B30" s="9">
        <v>23</v>
      </c>
      <c r="C30" s="9" t="s">
        <v>89</v>
      </c>
      <c r="D30" s="9">
        <f>'FISHER, TOM'!E271</f>
        <v>102</v>
      </c>
      <c r="E30" s="9">
        <f>'FISHER, TOM'!F271</f>
        <v>143</v>
      </c>
      <c r="F30" s="585">
        <f>'FISHER, TOM'!G271</f>
        <v>245</v>
      </c>
    </row>
    <row r="31" spans="1:6" s="195" customFormat="1" ht="17.649999999999999" customHeight="1" x14ac:dyDescent="0.25">
      <c r="A31" s="584">
        <v>29</v>
      </c>
      <c r="B31" s="9">
        <v>27</v>
      </c>
      <c r="C31" s="9" t="s">
        <v>120</v>
      </c>
      <c r="D31" s="9">
        <f>'PANDZA, NICK'!E152</f>
        <v>155</v>
      </c>
      <c r="E31" s="9">
        <f>'PANDZA, NICK'!F152</f>
        <v>90</v>
      </c>
      <c r="F31" s="585">
        <f>'PANDZA, NICK'!G152</f>
        <v>245</v>
      </c>
    </row>
    <row r="32" spans="1:6" s="195" customFormat="1" ht="17.649999999999999" customHeight="1" x14ac:dyDescent="0.25">
      <c r="A32" s="584">
        <v>30</v>
      </c>
      <c r="B32" s="9">
        <v>25</v>
      </c>
      <c r="C32" s="9" t="s">
        <v>91</v>
      </c>
      <c r="D32" s="9">
        <f>'GLASGOW, PAUL'!E156</f>
        <v>113</v>
      </c>
      <c r="E32" s="9">
        <f>'GLASGOW, PAUL'!F156</f>
        <v>127</v>
      </c>
      <c r="F32" s="585">
        <f>'GLASGOW, PAUL'!G156</f>
        <v>240</v>
      </c>
    </row>
    <row r="33" spans="1:6" s="195" customFormat="1" ht="17.649999999999999" customHeight="1" x14ac:dyDescent="0.25">
      <c r="A33" s="584">
        <v>31</v>
      </c>
      <c r="B33" s="9">
        <v>31</v>
      </c>
      <c r="C33" s="9" t="s">
        <v>163</v>
      </c>
      <c r="D33" s="9">
        <f>'MCCURDY, JOSH'!E53</f>
        <v>132</v>
      </c>
      <c r="E33" s="9">
        <f>'MCCURDY, JOSH'!F53</f>
        <v>101</v>
      </c>
      <c r="F33" s="585">
        <f>'MCCURDY, JOSH'!G53</f>
        <v>233</v>
      </c>
    </row>
    <row r="34" spans="1:6" s="195" customFormat="1" ht="17.649999999999999" customHeight="1" x14ac:dyDescent="0.25">
      <c r="A34" s="584">
        <v>32</v>
      </c>
      <c r="B34" s="9">
        <v>33</v>
      </c>
      <c r="C34" s="9" t="s">
        <v>122</v>
      </c>
      <c r="D34" s="9">
        <f>'PHAN, KEN'!E224</f>
        <v>84</v>
      </c>
      <c r="E34" s="9">
        <f>'PHAN, KEN'!F224</f>
        <v>149</v>
      </c>
      <c r="F34" s="585">
        <f>'PHAN, KEN'!G224</f>
        <v>233</v>
      </c>
    </row>
    <row r="35" spans="1:6" s="195" customFormat="1" ht="17.649999999999999" customHeight="1" x14ac:dyDescent="0.25">
      <c r="A35" s="584">
        <v>33</v>
      </c>
      <c r="B35" s="9">
        <v>35</v>
      </c>
      <c r="C35" s="9" t="s">
        <v>140</v>
      </c>
      <c r="D35" s="9">
        <f>'STEVENS, DENNIS'!E249</f>
        <v>78</v>
      </c>
      <c r="E35" s="9">
        <f>'STEVENS, DENNIS'!F249</f>
        <v>154</v>
      </c>
      <c r="F35" s="585">
        <f>'STEVENS, DENNIS'!G249</f>
        <v>232</v>
      </c>
    </row>
    <row r="36" spans="1:6" s="195" customFormat="1" ht="17.649999999999999" customHeight="1" x14ac:dyDescent="0.25">
      <c r="A36" s="584">
        <v>34</v>
      </c>
      <c r="B36" s="9">
        <v>32</v>
      </c>
      <c r="C36" s="9" t="s">
        <v>472</v>
      </c>
      <c r="D36" s="9">
        <f>'KEITH, DREW'!E81</f>
        <v>132</v>
      </c>
      <c r="E36" s="9">
        <f>'KEITH, DREW'!F81</f>
        <v>97</v>
      </c>
      <c r="F36" s="585">
        <f>'KEITH, DREW'!G81</f>
        <v>229</v>
      </c>
    </row>
    <row r="37" spans="1:6" s="195" customFormat="1" ht="17.649999999999999" customHeight="1" x14ac:dyDescent="0.25">
      <c r="A37" s="584">
        <v>35</v>
      </c>
      <c r="B37" s="9">
        <v>34</v>
      </c>
      <c r="C37" s="9" t="s">
        <v>99</v>
      </c>
      <c r="D37" s="9">
        <f>'HONKAWA, JUSTIN'!E113</f>
        <v>103</v>
      </c>
      <c r="E37" s="9">
        <f>'HONKAWA, JUSTIN'!F113</f>
        <v>122</v>
      </c>
      <c r="F37" s="585">
        <f>'HONKAWA, JUSTIN'!G113</f>
        <v>225</v>
      </c>
    </row>
    <row r="38" spans="1:6" s="195" customFormat="1" ht="17.649999999999999" customHeight="1" x14ac:dyDescent="0.25">
      <c r="A38" s="584">
        <v>36</v>
      </c>
      <c r="B38" s="9">
        <v>43</v>
      </c>
      <c r="C38" s="9" t="s">
        <v>74</v>
      </c>
      <c r="D38" s="9">
        <f>'BROS, KEVIN'!E228</f>
        <v>88</v>
      </c>
      <c r="E38" s="9">
        <f>'BROS, KEVIN'!F228</f>
        <v>128</v>
      </c>
      <c r="F38" s="585">
        <f>'BROS, KEVIN'!G228</f>
        <v>216</v>
      </c>
    </row>
    <row r="39" spans="1:6" s="195" customFormat="1" ht="17.649999999999999" customHeight="1" x14ac:dyDescent="0.25">
      <c r="A39" s="584">
        <v>37</v>
      </c>
      <c r="B39" s="9">
        <v>37</v>
      </c>
      <c r="C39" s="9" t="s">
        <v>117</v>
      </c>
      <c r="D39" s="9">
        <f>'NATHONSON, RICK'!E191</f>
        <v>87</v>
      </c>
      <c r="E39" s="9">
        <f>'NATHONSON, RICK'!F191</f>
        <v>127</v>
      </c>
      <c r="F39" s="585">
        <f>'NATHONSON, RICK'!G191</f>
        <v>214</v>
      </c>
    </row>
    <row r="40" spans="1:6" s="195" customFormat="1" ht="17.649999999999999" customHeight="1" x14ac:dyDescent="0.25">
      <c r="A40" s="584">
        <v>38</v>
      </c>
      <c r="B40" s="9">
        <v>36</v>
      </c>
      <c r="C40" s="9" t="s">
        <v>137</v>
      </c>
      <c r="D40" s="9">
        <f>'SMITH, BRAD'!E156</f>
        <v>126</v>
      </c>
      <c r="E40" s="9">
        <f>'SMITH, BRAD'!F156</f>
        <v>86</v>
      </c>
      <c r="F40" s="585">
        <f>'SMITH, BRAD'!G156</f>
        <v>212</v>
      </c>
    </row>
    <row r="41" spans="1:6" s="195" customFormat="1" ht="17.649999999999999" customHeight="1" x14ac:dyDescent="0.25">
      <c r="A41" s="584">
        <v>39</v>
      </c>
      <c r="B41" s="9">
        <v>42</v>
      </c>
      <c r="C41" s="9" t="s">
        <v>125</v>
      </c>
      <c r="D41" s="9">
        <f>'ROCHA, RUI'!E163</f>
        <v>88</v>
      </c>
      <c r="E41" s="9">
        <f>'ROCHA, RUI'!F163</f>
        <v>123</v>
      </c>
      <c r="F41" s="585">
        <f>'ROCHA, RUI'!G163</f>
        <v>211</v>
      </c>
    </row>
    <row r="42" spans="1:6" s="195" customFormat="1" ht="17.649999999999999" customHeight="1" x14ac:dyDescent="0.25">
      <c r="A42" s="584">
        <v>40</v>
      </c>
      <c r="B42" s="9">
        <v>47</v>
      </c>
      <c r="C42" s="9" t="s">
        <v>287</v>
      </c>
      <c r="D42" s="9">
        <f>'GULLIVER, ALEX'!E144</f>
        <v>99</v>
      </c>
      <c r="E42" s="9">
        <f>'GULLIVER, ALEX'!F144</f>
        <v>111</v>
      </c>
      <c r="F42" s="585">
        <f>'GULLIVER, ALEX'!G144</f>
        <v>210</v>
      </c>
    </row>
    <row r="43" spans="1:6" s="195" customFormat="1" ht="17.649999999999999" customHeight="1" x14ac:dyDescent="0.25">
      <c r="A43" s="584">
        <v>41</v>
      </c>
      <c r="B43" s="9">
        <v>38</v>
      </c>
      <c r="C43" s="9" t="s">
        <v>131</v>
      </c>
      <c r="D43" s="9">
        <f>'SAVILLE, TIM'!E108</f>
        <v>122</v>
      </c>
      <c r="E43" s="9">
        <f>'SAVILLE, TIM'!F108</f>
        <v>84</v>
      </c>
      <c r="F43" s="585">
        <f>'SAVILLE, TIM'!G108</f>
        <v>206</v>
      </c>
    </row>
    <row r="44" spans="1:6" s="195" customFormat="1" ht="17.649999999999999" customHeight="1" x14ac:dyDescent="0.25">
      <c r="A44" s="584">
        <v>42</v>
      </c>
      <c r="B44" s="9">
        <v>39</v>
      </c>
      <c r="C44" s="9" t="s">
        <v>104</v>
      </c>
      <c r="D44" s="9">
        <f>'KELNER, KEVIN'!E193</f>
        <v>86</v>
      </c>
      <c r="E44" s="9">
        <f>'KELNER, KEVIN'!F193</f>
        <v>118</v>
      </c>
      <c r="F44" s="585">
        <f>'KELNER, KEVIN'!G193</f>
        <v>204</v>
      </c>
    </row>
    <row r="45" spans="1:6" s="195" customFormat="1" ht="17.649999999999999" customHeight="1" x14ac:dyDescent="0.25">
      <c r="A45" s="584">
        <v>43</v>
      </c>
      <c r="B45" s="9">
        <v>40</v>
      </c>
      <c r="C45" s="9" t="s">
        <v>164</v>
      </c>
      <c r="D45" s="9">
        <f>'BRAILEAN, CHRIS'!E72</f>
        <v>111</v>
      </c>
      <c r="E45" s="9">
        <f>'BRAILEAN, CHRIS'!F72</f>
        <v>92</v>
      </c>
      <c r="F45" s="585">
        <f>'BRAILEAN, CHRIS'!G72</f>
        <v>203</v>
      </c>
    </row>
    <row r="46" spans="1:6" s="195" customFormat="1" ht="17.649999999999999" customHeight="1" x14ac:dyDescent="0.25">
      <c r="A46" s="584">
        <v>44</v>
      </c>
      <c r="B46" s="9">
        <v>41</v>
      </c>
      <c r="C46" s="9" t="s">
        <v>94</v>
      </c>
      <c r="D46" s="9">
        <f>'GRASSIE, JIM'!E104</f>
        <v>81</v>
      </c>
      <c r="E46" s="9">
        <f>'GRASSIE, JIM'!F104</f>
        <v>121</v>
      </c>
      <c r="F46" s="585">
        <f>'GRASSIE, JIM'!G104</f>
        <v>202</v>
      </c>
    </row>
    <row r="47" spans="1:6" s="195" customFormat="1" ht="17.649999999999999" customHeight="1" x14ac:dyDescent="0.25">
      <c r="A47" s="584">
        <v>45</v>
      </c>
      <c r="B47" s="9">
        <v>44</v>
      </c>
      <c r="C47" s="9" t="s">
        <v>145</v>
      </c>
      <c r="D47" s="9">
        <f>'TOWNSEND, DAN'!E142</f>
        <v>93</v>
      </c>
      <c r="E47" s="9">
        <f>'TOWNSEND, DAN'!F142</f>
        <v>105</v>
      </c>
      <c r="F47" s="585">
        <f>'TOWNSEND, DAN'!G142</f>
        <v>198</v>
      </c>
    </row>
    <row r="48" spans="1:6" s="195" customFormat="1" ht="17.649999999999999" customHeight="1" x14ac:dyDescent="0.25">
      <c r="A48" s="584">
        <v>46</v>
      </c>
      <c r="B48" s="9">
        <v>50</v>
      </c>
      <c r="C48" s="9" t="s">
        <v>66</v>
      </c>
      <c r="D48" s="9">
        <f>'AGAR, TIM'!E171</f>
        <v>83</v>
      </c>
      <c r="E48" s="9">
        <f>'AGAR, TIM'!F171</f>
        <v>107</v>
      </c>
      <c r="F48" s="585">
        <f>'AGAR, TIM'!G171</f>
        <v>190</v>
      </c>
    </row>
    <row r="49" spans="1:6" s="195" customFormat="1" ht="17.649999999999999" customHeight="1" x14ac:dyDescent="0.25">
      <c r="A49" s="584">
        <v>47</v>
      </c>
      <c r="B49" s="9">
        <v>45</v>
      </c>
      <c r="C49" s="9" t="s">
        <v>165</v>
      </c>
      <c r="D49" s="9">
        <f>'LIM, BOB'!E80</f>
        <v>67</v>
      </c>
      <c r="E49" s="9">
        <f>'LIM, BOB'!F80</f>
        <v>121</v>
      </c>
      <c r="F49" s="585">
        <f>'LIM, BOB'!G80</f>
        <v>188</v>
      </c>
    </row>
    <row r="50" spans="1:6" s="195" customFormat="1" ht="17.649999999999999" customHeight="1" x14ac:dyDescent="0.25">
      <c r="A50" s="584">
        <v>48</v>
      </c>
      <c r="B50" s="9">
        <v>46</v>
      </c>
      <c r="C50" s="9" t="s">
        <v>76</v>
      </c>
      <c r="D50" s="9">
        <f>'CARBONELL, CONRAD'!E183</f>
        <v>49</v>
      </c>
      <c r="E50" s="9">
        <f>'CARBONELL, CONRAD'!F183</f>
        <v>134</v>
      </c>
      <c r="F50" s="585">
        <f>'CARBONELL, CONRAD'!G183</f>
        <v>183</v>
      </c>
    </row>
    <row r="51" spans="1:6" s="195" customFormat="1" ht="17.649999999999999" customHeight="1" x14ac:dyDescent="0.25">
      <c r="A51" s="584">
        <v>49</v>
      </c>
      <c r="B51" s="9">
        <v>48</v>
      </c>
      <c r="C51" s="9" t="s">
        <v>114</v>
      </c>
      <c r="D51" s="9">
        <f>'MORGAN, HERSCHEL'!E150</f>
        <v>83</v>
      </c>
      <c r="E51" s="9">
        <f>'MORGAN, HERSCHEL'!F150</f>
        <v>98</v>
      </c>
      <c r="F51" s="585">
        <f>'MORGAN, HERSCHEL'!G150</f>
        <v>181</v>
      </c>
    </row>
    <row r="52" spans="1:6" s="195" customFormat="1" ht="17.649999999999999" customHeight="1" x14ac:dyDescent="0.25">
      <c r="A52" s="584">
        <v>50</v>
      </c>
      <c r="B52" s="9">
        <v>51</v>
      </c>
      <c r="C52" s="9" t="s">
        <v>129</v>
      </c>
      <c r="D52" s="9">
        <f>'SARMIENTO, PETER'!E237</f>
        <v>38</v>
      </c>
      <c r="E52" s="9">
        <f>'SARMIENTO, PETER'!F237</f>
        <v>137</v>
      </c>
      <c r="F52" s="585">
        <f>'SARMIENTO, PETER'!G237</f>
        <v>175</v>
      </c>
    </row>
    <row r="53" spans="1:6" s="195" customFormat="1" ht="17.649999999999999" customHeight="1" x14ac:dyDescent="0.25">
      <c r="A53" s="584">
        <v>51</v>
      </c>
      <c r="B53" s="9">
        <v>60</v>
      </c>
      <c r="C53" s="9" t="s">
        <v>471</v>
      </c>
      <c r="D53" s="9">
        <f>'MCKEOWN, CHRIS'!E74</f>
        <v>84</v>
      </c>
      <c r="E53" s="9">
        <f>'MCKEOWN, CHRIS'!F74</f>
        <v>89</v>
      </c>
      <c r="F53" s="585">
        <f>'MCKEOWN, CHRIS'!G74</f>
        <v>173</v>
      </c>
    </row>
    <row r="54" spans="1:6" s="195" customFormat="1" ht="17.649999999999999" customHeight="1" x14ac:dyDescent="0.25">
      <c r="A54" s="584">
        <v>52</v>
      </c>
      <c r="B54" s="9">
        <v>49</v>
      </c>
      <c r="C54" s="9" t="s">
        <v>68</v>
      </c>
      <c r="D54" s="9">
        <f>'AMODEO, SAM'!E208</f>
        <v>47</v>
      </c>
      <c r="E54" s="9">
        <f>'AMODEO, SAM'!F208</f>
        <v>124</v>
      </c>
      <c r="F54" s="585">
        <f>'AMODEO, SAM'!G208</f>
        <v>171</v>
      </c>
    </row>
    <row r="55" spans="1:6" s="195" customFormat="1" ht="17.649999999999999" customHeight="1" x14ac:dyDescent="0.25">
      <c r="A55" s="584">
        <v>53</v>
      </c>
      <c r="B55" s="9">
        <v>54</v>
      </c>
      <c r="C55" s="9" t="s">
        <v>80</v>
      </c>
      <c r="D55" s="9">
        <f>'CHONG, ERWIN'!E268</f>
        <v>48</v>
      </c>
      <c r="E55" s="9">
        <f>'CHONG, ERWIN'!F268</f>
        <v>123</v>
      </c>
      <c r="F55" s="585">
        <f>'CHONG, ERWIN'!G268</f>
        <v>171</v>
      </c>
    </row>
    <row r="56" spans="1:6" s="195" customFormat="1" ht="17.649999999999999" customHeight="1" x14ac:dyDescent="0.25">
      <c r="A56" s="584">
        <v>54</v>
      </c>
      <c r="B56" s="9">
        <v>53</v>
      </c>
      <c r="C56" s="9" t="s">
        <v>113</v>
      </c>
      <c r="D56" s="9">
        <f>'MCVICARS, JOANNA'!E268</f>
        <v>18</v>
      </c>
      <c r="E56" s="9">
        <f>'MCVICARS, JOANNA'!F268</f>
        <v>151</v>
      </c>
      <c r="F56" s="585">
        <f>'MCVICARS, JOANNA'!G268</f>
        <v>169</v>
      </c>
    </row>
    <row r="57" spans="1:6" s="195" customFormat="1" ht="17.649999999999999" customHeight="1" x14ac:dyDescent="0.25">
      <c r="A57" s="584">
        <v>55</v>
      </c>
      <c r="B57" s="9">
        <v>57</v>
      </c>
      <c r="C57" s="9" t="s">
        <v>396</v>
      </c>
      <c r="D57" s="9">
        <f>'VILLETT, MARC'!E213</f>
        <v>91</v>
      </c>
      <c r="E57" s="9">
        <f>'VILLETT, MARC'!F213</f>
        <v>76</v>
      </c>
      <c r="F57" s="585">
        <f>'VILLETT, MARC'!G213</f>
        <v>167</v>
      </c>
    </row>
    <row r="58" spans="1:6" s="195" customFormat="1" ht="17.649999999999999" customHeight="1" x14ac:dyDescent="0.25">
      <c r="A58" s="584">
        <v>56</v>
      </c>
      <c r="B58" s="9">
        <v>52</v>
      </c>
      <c r="C58" s="9" t="s">
        <v>127</v>
      </c>
      <c r="D58" s="9">
        <f>'RONSON, KEN'!E137</f>
        <v>70</v>
      </c>
      <c r="E58" s="9">
        <f>'RONSON, KEN'!F137</f>
        <v>91</v>
      </c>
      <c r="F58" s="585">
        <f>'RONSON, KEN'!G137</f>
        <v>161</v>
      </c>
    </row>
    <row r="59" spans="1:6" s="195" customFormat="1" ht="17.649999999999999" customHeight="1" x14ac:dyDescent="0.25">
      <c r="A59" s="584">
        <v>57</v>
      </c>
      <c r="B59" s="9">
        <v>61</v>
      </c>
      <c r="C59" s="9" t="s">
        <v>93</v>
      </c>
      <c r="D59" s="9">
        <f>'GOWAN, GREG'!E127</f>
        <v>81</v>
      </c>
      <c r="E59" s="9">
        <f>'GOWAN, GREG'!F127</f>
        <v>76</v>
      </c>
      <c r="F59" s="585">
        <f>'GOWAN, GREG'!G127</f>
        <v>157</v>
      </c>
    </row>
    <row r="60" spans="1:6" s="195" customFormat="1" ht="17.649999999999999" customHeight="1" x14ac:dyDescent="0.25">
      <c r="A60" s="584">
        <v>58</v>
      </c>
      <c r="B60" s="9">
        <v>55</v>
      </c>
      <c r="C60" s="9" t="s">
        <v>100</v>
      </c>
      <c r="D60" s="9">
        <f>'HUGHES, DEREK'!E211</f>
        <v>32</v>
      </c>
      <c r="E60" s="9">
        <f>'HUGHES, DEREK'!F211</f>
        <v>124</v>
      </c>
      <c r="F60" s="585">
        <f>'HUGHES, DEREK'!G211</f>
        <v>156</v>
      </c>
    </row>
    <row r="61" spans="1:6" s="195" customFormat="1" ht="17.649999999999999" customHeight="1" x14ac:dyDescent="0.25">
      <c r="A61" s="584">
        <v>59</v>
      </c>
      <c r="B61" s="9">
        <v>56</v>
      </c>
      <c r="C61" s="9" t="s">
        <v>123</v>
      </c>
      <c r="D61" s="9">
        <f>'PROKOS, GUS (F)'!E70</f>
        <v>31</v>
      </c>
      <c r="E61" s="9">
        <f>'PROKOS, GUS (F)'!F70</f>
        <v>122</v>
      </c>
      <c r="F61" s="585">
        <f>'PROKOS, GUS (F)'!G70</f>
        <v>153</v>
      </c>
    </row>
    <row r="62" spans="1:6" s="195" customFormat="1" ht="17.649999999999999" customHeight="1" x14ac:dyDescent="0.25">
      <c r="A62" s="584">
        <v>60</v>
      </c>
      <c r="B62" s="9">
        <v>58</v>
      </c>
      <c r="C62" s="9" t="s">
        <v>98</v>
      </c>
      <c r="D62" s="9">
        <f>'HOHENDORF, RICK'!E282</f>
        <v>34</v>
      </c>
      <c r="E62" s="9">
        <f>'HOHENDORF, RICK'!F282</f>
        <v>118</v>
      </c>
      <c r="F62" s="585">
        <f>'HOHENDORF, RICK'!G282</f>
        <v>152</v>
      </c>
    </row>
    <row r="63" spans="1:6" s="195" customFormat="1" ht="17.649999999999999" customHeight="1" x14ac:dyDescent="0.25">
      <c r="A63" s="584">
        <v>61</v>
      </c>
      <c r="B63" s="9">
        <v>59</v>
      </c>
      <c r="C63" s="9" t="s">
        <v>92</v>
      </c>
      <c r="D63" s="9">
        <f>'GILBERT, BARRY'!E214</f>
        <v>49</v>
      </c>
      <c r="E63" s="9">
        <f>'GILBERT, BARRY'!F214</f>
        <v>103</v>
      </c>
      <c r="F63" s="585">
        <f>'GILBERT, BARRY'!G214</f>
        <v>152</v>
      </c>
    </row>
    <row r="64" spans="1:6" s="195" customFormat="1" ht="17.649999999999999" customHeight="1" x14ac:dyDescent="0.25">
      <c r="A64" s="584">
        <v>62</v>
      </c>
      <c r="B64" s="9">
        <v>67</v>
      </c>
      <c r="C64" s="9" t="s">
        <v>72</v>
      </c>
      <c r="D64" s="9">
        <f>'BOUTIN, GAETAN'!E130</f>
        <v>52</v>
      </c>
      <c r="E64" s="9">
        <f>'BOUTIN, GAETAN'!F130</f>
        <v>83</v>
      </c>
      <c r="F64" s="585">
        <f>'BOUTIN, GAETAN'!G130</f>
        <v>135</v>
      </c>
    </row>
    <row r="65" spans="1:6" s="195" customFormat="1" ht="17.649999999999999" customHeight="1" x14ac:dyDescent="0.25">
      <c r="A65" s="584">
        <v>63</v>
      </c>
      <c r="B65" s="9">
        <v>62</v>
      </c>
      <c r="C65" s="9" t="s">
        <v>77</v>
      </c>
      <c r="D65" s="9">
        <f>'CARBONELL, HENRY'!E189</f>
        <v>50</v>
      </c>
      <c r="E65" s="9">
        <f>'CARBONELL, HENRY'!F189</f>
        <v>83</v>
      </c>
      <c r="F65" s="585">
        <f>'CARBONELL, HENRY'!G189</f>
        <v>133</v>
      </c>
    </row>
    <row r="66" spans="1:6" s="195" customFormat="1" ht="17.649999999999999" customHeight="1" x14ac:dyDescent="0.25">
      <c r="A66" s="584">
        <v>64</v>
      </c>
      <c r="B66" s="9">
        <v>70</v>
      </c>
      <c r="C66" s="9" t="s">
        <v>90</v>
      </c>
      <c r="D66" s="9">
        <f>'FORTINI, LOU'!E179</f>
        <v>54</v>
      </c>
      <c r="E66" s="9">
        <f>'FORTINI, LOU'!F179</f>
        <v>78</v>
      </c>
      <c r="F66" s="585">
        <f>'FORTINI, LOU'!G179</f>
        <v>132</v>
      </c>
    </row>
    <row r="67" spans="1:6" s="195" customFormat="1" ht="17.649999999999999" customHeight="1" x14ac:dyDescent="0.25">
      <c r="A67" s="584">
        <v>65</v>
      </c>
      <c r="B67" s="9">
        <v>63</v>
      </c>
      <c r="C67" s="9" t="s">
        <v>106</v>
      </c>
      <c r="D67" s="9">
        <f>'KYDD, TOM'!E62</f>
        <v>39</v>
      </c>
      <c r="E67" s="9">
        <f>'KYDD, TOM'!F62</f>
        <v>90</v>
      </c>
      <c r="F67" s="585">
        <f>'KYDD, TOM'!G62</f>
        <v>129</v>
      </c>
    </row>
    <row r="68" spans="1:6" s="195" customFormat="1" ht="17.649999999999999" customHeight="1" x14ac:dyDescent="0.25">
      <c r="A68" s="584">
        <v>66</v>
      </c>
      <c r="B68" s="9">
        <v>64</v>
      </c>
      <c r="C68" s="9" t="s">
        <v>278</v>
      </c>
      <c r="D68" s="9">
        <f>'GOUGH, GARY'!E103</f>
        <v>63</v>
      </c>
      <c r="E68" s="9">
        <f>'GOUGH, GARY'!F103</f>
        <v>66</v>
      </c>
      <c r="F68" s="585">
        <f>'GOUGH, GARY'!G103</f>
        <v>129</v>
      </c>
    </row>
    <row r="69" spans="1:6" s="195" customFormat="1" ht="17.649999999999999" customHeight="1" x14ac:dyDescent="0.25">
      <c r="A69" s="584">
        <v>67</v>
      </c>
      <c r="B69" s="9">
        <v>65</v>
      </c>
      <c r="C69" s="9" t="s">
        <v>280</v>
      </c>
      <c r="D69" s="9">
        <f>'BURKE, STEPHEN'!E113</f>
        <v>77</v>
      </c>
      <c r="E69" s="9">
        <f>'BURKE, STEPHEN'!F113</f>
        <v>50</v>
      </c>
      <c r="F69" s="585">
        <f>'BURKE, STEPHEN'!G113</f>
        <v>127</v>
      </c>
    </row>
    <row r="70" spans="1:6" s="195" customFormat="1" ht="17.649999999999999" customHeight="1" x14ac:dyDescent="0.25">
      <c r="A70" s="584">
        <v>68</v>
      </c>
      <c r="B70" s="9">
        <v>66</v>
      </c>
      <c r="C70" s="9" t="s">
        <v>477</v>
      </c>
      <c r="D70" s="9">
        <f>'KONSTANTINOU, BILL'!E8</f>
        <v>85</v>
      </c>
      <c r="E70" s="9">
        <f>'KONSTANTINOU, BILL'!F8</f>
        <v>41</v>
      </c>
      <c r="F70" s="585">
        <f>'KONSTANTINOU, BILL'!G8</f>
        <v>126</v>
      </c>
    </row>
    <row r="71" spans="1:6" s="195" customFormat="1" ht="17.649999999999999" customHeight="1" x14ac:dyDescent="0.25">
      <c r="A71" s="584">
        <v>69</v>
      </c>
      <c r="B71" s="9">
        <v>68</v>
      </c>
      <c r="C71" s="9" t="s">
        <v>279</v>
      </c>
      <c r="D71" s="9">
        <f>'COMTOIS, GUY'!E61</f>
        <v>44</v>
      </c>
      <c r="E71" s="9">
        <f>'COMTOIS, GUY'!F61</f>
        <v>75</v>
      </c>
      <c r="F71" s="585">
        <f>'COMTOIS, GUY'!G61</f>
        <v>119</v>
      </c>
    </row>
    <row r="72" spans="1:6" s="195" customFormat="1" ht="17.649999999999999" customHeight="1" x14ac:dyDescent="0.25">
      <c r="A72" s="584">
        <v>70</v>
      </c>
      <c r="B72" s="9">
        <v>69</v>
      </c>
      <c r="C72" s="9" t="s">
        <v>292</v>
      </c>
      <c r="D72" s="9">
        <f>'KEARNS, KEVIN'!E142</f>
        <v>42</v>
      </c>
      <c r="E72" s="9">
        <f>'KEARNS, KEVIN'!F142</f>
        <v>76</v>
      </c>
      <c r="F72" s="585">
        <f>'KEARNS, KEVIN'!G142</f>
        <v>118</v>
      </c>
    </row>
    <row r="73" spans="1:6" s="195" customFormat="1" ht="17.649999999999999" customHeight="1" x14ac:dyDescent="0.25">
      <c r="A73" s="584">
        <v>71</v>
      </c>
      <c r="B73" s="5">
        <v>174</v>
      </c>
      <c r="C73" s="5" t="s">
        <v>542</v>
      </c>
      <c r="D73" s="5">
        <f>'LORETT, AUSTIN'!E80</f>
        <v>52</v>
      </c>
      <c r="E73" s="5">
        <f>'LORETT, AUSTIN'!F80</f>
        <v>66</v>
      </c>
      <c r="F73" s="586">
        <f>'LORETT, AUSTIN'!G80</f>
        <v>118</v>
      </c>
    </row>
    <row r="74" spans="1:6" s="195" customFormat="1" ht="17.649999999999999" customHeight="1" x14ac:dyDescent="0.25">
      <c r="A74" s="584">
        <v>72</v>
      </c>
      <c r="B74" s="9">
        <v>71</v>
      </c>
      <c r="C74" s="9" t="s">
        <v>86</v>
      </c>
      <c r="D74" s="9">
        <f>'FABRIZI, MIKE'!E213</f>
        <v>32</v>
      </c>
      <c r="E74" s="9">
        <f>'FABRIZI, MIKE'!F213</f>
        <v>84</v>
      </c>
      <c r="F74" s="585">
        <f>'FABRIZI, MIKE'!G213</f>
        <v>116</v>
      </c>
    </row>
    <row r="75" spans="1:6" s="195" customFormat="1" ht="17.649999999999999" customHeight="1" x14ac:dyDescent="0.25">
      <c r="A75" s="584">
        <v>73</v>
      </c>
      <c r="B75" s="9">
        <v>72</v>
      </c>
      <c r="C75" s="9" t="s">
        <v>143</v>
      </c>
      <c r="D75" s="9">
        <f>'THOMPSON, CHRIS'!E221</f>
        <v>27</v>
      </c>
      <c r="E75" s="9">
        <f>'THOMPSON, CHRIS'!F221</f>
        <v>88</v>
      </c>
      <c r="F75" s="585">
        <f>'THOMPSON, CHRIS'!G221</f>
        <v>115</v>
      </c>
    </row>
    <row r="76" spans="1:6" s="195" customFormat="1" ht="17.649999999999999" customHeight="1" x14ac:dyDescent="0.25">
      <c r="A76" s="584">
        <v>74</v>
      </c>
      <c r="B76" s="9">
        <v>79</v>
      </c>
      <c r="C76" s="9" t="s">
        <v>78</v>
      </c>
      <c r="D76" s="9">
        <f>'CHAN, DUNSTAN'!E166</f>
        <v>33</v>
      </c>
      <c r="E76" s="9">
        <f>'CHAN, DUNSTAN'!F166</f>
        <v>78</v>
      </c>
      <c r="F76" s="585">
        <f>'CHAN, DUNSTAN'!G166</f>
        <v>111</v>
      </c>
    </row>
    <row r="77" spans="1:6" s="195" customFormat="1" ht="17.649999999999999" customHeight="1" x14ac:dyDescent="0.25">
      <c r="A77" s="584">
        <v>75</v>
      </c>
      <c r="B77" s="9">
        <v>75</v>
      </c>
      <c r="C77" s="9" t="s">
        <v>134</v>
      </c>
      <c r="D77" s="9">
        <f>'SKJARUM, DAVE'!E190</f>
        <v>46</v>
      </c>
      <c r="E77" s="9">
        <f>'SKJARUM, DAVE'!F190</f>
        <v>64</v>
      </c>
      <c r="F77" s="585">
        <f>'SKJARUM, DAVE'!G190</f>
        <v>110</v>
      </c>
    </row>
    <row r="78" spans="1:6" s="195" customFormat="1" ht="17.649999999999999" customHeight="1" x14ac:dyDescent="0.25">
      <c r="A78" s="584">
        <v>76</v>
      </c>
      <c r="B78" s="9">
        <v>81</v>
      </c>
      <c r="C78" s="9" t="s">
        <v>171</v>
      </c>
      <c r="D78" s="9">
        <f>'WEDGE, GRAEME'!E115</f>
        <v>68</v>
      </c>
      <c r="E78" s="9">
        <f>'WEDGE, GRAEME'!F115</f>
        <v>42</v>
      </c>
      <c r="F78" s="585">
        <f>'WEDGE, GRAEME'!G115</f>
        <v>110</v>
      </c>
    </row>
    <row r="79" spans="1:6" s="195" customFormat="1" ht="17.649999999999999" customHeight="1" x14ac:dyDescent="0.25">
      <c r="A79" s="584">
        <v>77</v>
      </c>
      <c r="B79" s="9">
        <v>73</v>
      </c>
      <c r="C79" s="9" t="s">
        <v>167</v>
      </c>
      <c r="D79" s="9">
        <v>37</v>
      </c>
      <c r="E79" s="9">
        <v>72</v>
      </c>
      <c r="F79" s="585">
        <v>109</v>
      </c>
    </row>
    <row r="80" spans="1:6" s="195" customFormat="1" ht="17.649999999999999" customHeight="1" x14ac:dyDescent="0.25">
      <c r="A80" s="584">
        <v>78</v>
      </c>
      <c r="B80" s="9">
        <v>74</v>
      </c>
      <c r="C80" s="9" t="s">
        <v>101</v>
      </c>
      <c r="D80" s="9">
        <f>'HUMPHREY, MIKE'!E92</f>
        <v>54</v>
      </c>
      <c r="E80" s="9">
        <f>'HUMPHREY, MIKE'!F92</f>
        <v>55</v>
      </c>
      <c r="F80" s="585">
        <f>'HUMPHREY, MIKE'!G92</f>
        <v>109</v>
      </c>
    </row>
    <row r="81" spans="1:6" s="195" customFormat="1" ht="17.649999999999999" customHeight="1" x14ac:dyDescent="0.25">
      <c r="A81" s="584">
        <v>79</v>
      </c>
      <c r="B81" s="5">
        <v>92</v>
      </c>
      <c r="C81" s="5" t="s">
        <v>575</v>
      </c>
      <c r="D81" s="5">
        <f>'MASTRELLA, JOHN'!E58</f>
        <v>59</v>
      </c>
      <c r="E81" s="5">
        <f>'MASTRELLA, JOHN'!F58</f>
        <v>50</v>
      </c>
      <c r="F81" s="586">
        <f>'MASTRELLA, JOHN'!G58</f>
        <v>109</v>
      </c>
    </row>
    <row r="82" spans="1:6" s="195" customFormat="1" ht="17.649999999999999" customHeight="1" x14ac:dyDescent="0.25">
      <c r="A82" s="584">
        <v>80</v>
      </c>
      <c r="B82" s="5">
        <v>105</v>
      </c>
      <c r="C82" s="5" t="s">
        <v>579</v>
      </c>
      <c r="D82" s="5">
        <f>'CONICELLA, GIANLUCA'!E48</f>
        <v>44</v>
      </c>
      <c r="E82" s="5">
        <f>'CONICELLA, GIANLUCA'!F48</f>
        <v>64</v>
      </c>
      <c r="F82" s="586">
        <f>'CONICELLA, GIANLUCA'!G48</f>
        <v>108</v>
      </c>
    </row>
    <row r="83" spans="1:6" s="195" customFormat="1" ht="17.649999999999999" customHeight="1" x14ac:dyDescent="0.25">
      <c r="A83" s="584">
        <v>81</v>
      </c>
      <c r="B83" s="5">
        <v>116</v>
      </c>
      <c r="C83" s="5" t="s">
        <v>574</v>
      </c>
      <c r="D83" s="5">
        <f>'GRAFOS, LOUIS'!E63</f>
        <v>59</v>
      </c>
      <c r="E83" s="5">
        <f>'GRAFOS, LOUIS'!F63</f>
        <v>48</v>
      </c>
      <c r="F83" s="586">
        <f>'GRAFOS, LOUIS'!G63</f>
        <v>107</v>
      </c>
    </row>
    <row r="84" spans="1:6" s="195" customFormat="1" ht="17.649999999999999" customHeight="1" x14ac:dyDescent="0.25">
      <c r="A84" s="584">
        <v>82</v>
      </c>
      <c r="B84" s="9">
        <v>77</v>
      </c>
      <c r="C84" s="9" t="s">
        <v>81</v>
      </c>
      <c r="D84" s="9">
        <f>'COADY, CHRIS'!E265</f>
        <v>26</v>
      </c>
      <c r="E84" s="9">
        <f>'COADY, CHRIS'!F265</f>
        <v>80</v>
      </c>
      <c r="F84" s="585">
        <f>'COADY, CHRIS'!G265</f>
        <v>106</v>
      </c>
    </row>
    <row r="85" spans="1:6" s="195" customFormat="1" ht="17.649999999999999" customHeight="1" x14ac:dyDescent="0.25">
      <c r="A85" s="584">
        <v>83</v>
      </c>
      <c r="B85" s="9">
        <v>76</v>
      </c>
      <c r="C85" s="9" t="s">
        <v>168</v>
      </c>
      <c r="D85" s="9">
        <v>53</v>
      </c>
      <c r="E85" s="9">
        <v>52</v>
      </c>
      <c r="F85" s="585">
        <v>105</v>
      </c>
    </row>
    <row r="86" spans="1:6" s="195" customFormat="1" ht="17.649999999999999" customHeight="1" x14ac:dyDescent="0.25">
      <c r="A86" s="584">
        <v>84</v>
      </c>
      <c r="B86" s="9">
        <v>78</v>
      </c>
      <c r="C86" s="9" t="s">
        <v>281</v>
      </c>
      <c r="D86" s="9">
        <f>'GILL, CHARLIE'!E96</f>
        <v>32</v>
      </c>
      <c r="E86" s="9">
        <f>'GILL, CHARLIE'!F96</f>
        <v>69</v>
      </c>
      <c r="F86" s="585">
        <f>'GILL, CHARLIE'!G96</f>
        <v>101</v>
      </c>
    </row>
    <row r="87" spans="1:6" s="195" customFormat="1" ht="17.649999999999999" customHeight="1" x14ac:dyDescent="0.25">
      <c r="A87" s="584">
        <v>85</v>
      </c>
      <c r="B87" s="9">
        <v>88</v>
      </c>
      <c r="C87" s="9" t="s">
        <v>286</v>
      </c>
      <c r="D87" s="9">
        <f>'MOSSEAU, TOM'!E87</f>
        <v>43</v>
      </c>
      <c r="E87" s="9">
        <f>'MOSSEAU, TOM'!F87</f>
        <v>56</v>
      </c>
      <c r="F87" s="585">
        <f>'MOSSEAU, TOM'!G87</f>
        <v>99</v>
      </c>
    </row>
    <row r="88" spans="1:6" s="195" customFormat="1" ht="17.649999999999999" customHeight="1" x14ac:dyDescent="0.25">
      <c r="A88" s="584">
        <v>86</v>
      </c>
      <c r="B88" s="5">
        <v>120</v>
      </c>
      <c r="C88" s="5" t="s">
        <v>587</v>
      </c>
      <c r="D88" s="5">
        <f>'DISTEFANO, ADAM'!E40</f>
        <v>57</v>
      </c>
      <c r="E88" s="5">
        <f>'DISTEFANO, ADAM'!F40</f>
        <v>41</v>
      </c>
      <c r="F88" s="586">
        <f>'DISTEFANO, ADAM'!G40</f>
        <v>98</v>
      </c>
    </row>
    <row r="89" spans="1:6" s="195" customFormat="1" ht="17.649999999999999" customHeight="1" x14ac:dyDescent="0.25">
      <c r="A89" s="584">
        <v>87</v>
      </c>
      <c r="B89" s="9">
        <v>80</v>
      </c>
      <c r="C89" s="9" t="s">
        <v>169</v>
      </c>
      <c r="D89" s="9">
        <f>'PARSONS, ROB'!E26</f>
        <v>43</v>
      </c>
      <c r="E89" s="9">
        <f>'PARSONS, ROB'!F26</f>
        <v>53</v>
      </c>
      <c r="F89" s="585">
        <f>'PARSONS, ROB'!G26</f>
        <v>96</v>
      </c>
    </row>
    <row r="90" spans="1:6" s="195" customFormat="1" ht="17.649999999999999" customHeight="1" x14ac:dyDescent="0.25">
      <c r="A90" s="584">
        <v>88</v>
      </c>
      <c r="B90" s="9">
        <v>82</v>
      </c>
      <c r="C90" s="9" t="s">
        <v>170</v>
      </c>
      <c r="D90" s="9">
        <v>56</v>
      </c>
      <c r="E90" s="9">
        <v>36</v>
      </c>
      <c r="F90" s="585">
        <v>92</v>
      </c>
    </row>
    <row r="91" spans="1:6" s="195" customFormat="1" ht="17.649999999999999" customHeight="1" x14ac:dyDescent="0.25">
      <c r="A91" s="584">
        <v>89</v>
      </c>
      <c r="B91" s="9">
        <v>93</v>
      </c>
      <c r="C91" s="9" t="s">
        <v>146</v>
      </c>
      <c r="D91" s="9">
        <f>'VAN TOL, MARK'!E197</f>
        <v>22</v>
      </c>
      <c r="E91" s="9">
        <f>'VAN TOL, MARK'!F197</f>
        <v>67</v>
      </c>
      <c r="F91" s="585">
        <f>'VAN TOL, MARK'!G197</f>
        <v>89</v>
      </c>
    </row>
    <row r="92" spans="1:6" s="195" customFormat="1" ht="17.649999999999999" customHeight="1" x14ac:dyDescent="0.25">
      <c r="A92" s="584">
        <v>90</v>
      </c>
      <c r="B92" s="9">
        <v>83</v>
      </c>
      <c r="C92" s="9" t="s">
        <v>135</v>
      </c>
      <c r="D92" s="9">
        <f>'SKRELA, MARK'!E87</f>
        <v>38</v>
      </c>
      <c r="E92" s="9">
        <f>'SKRELA, MARK'!F87</f>
        <v>49</v>
      </c>
      <c r="F92" s="585">
        <f>'SKRELA, MARK'!G87</f>
        <v>87</v>
      </c>
    </row>
    <row r="93" spans="1:6" s="195" customFormat="1" ht="17.649999999999999" customHeight="1" x14ac:dyDescent="0.25">
      <c r="A93" s="584">
        <v>91</v>
      </c>
      <c r="B93" s="9">
        <v>84</v>
      </c>
      <c r="C93" s="9" t="s">
        <v>142</v>
      </c>
      <c r="D93" s="9">
        <f>'THIFFAULT, FRANK'!E89</f>
        <v>38</v>
      </c>
      <c r="E93" s="9">
        <f>'THIFFAULT, FRANK'!F89</f>
        <v>46</v>
      </c>
      <c r="F93" s="585">
        <f>'THIFFAULT, FRANK'!G89</f>
        <v>84</v>
      </c>
    </row>
    <row r="94" spans="1:6" s="195" customFormat="1" ht="17.649999999999999" customHeight="1" x14ac:dyDescent="0.25">
      <c r="A94" s="584">
        <v>92</v>
      </c>
      <c r="B94" s="9">
        <v>85</v>
      </c>
      <c r="C94" s="9" t="s">
        <v>282</v>
      </c>
      <c r="D94" s="9">
        <f>'FRASER, DOUG'!E162</f>
        <v>26</v>
      </c>
      <c r="E94" s="9">
        <f>'FRASER, DOUG'!F162</f>
        <v>56</v>
      </c>
      <c r="F94" s="585">
        <f>'FRASER, DOUG'!G162</f>
        <v>82</v>
      </c>
    </row>
    <row r="95" spans="1:6" s="195" customFormat="1" ht="17.649999999999999" customHeight="1" x14ac:dyDescent="0.25">
      <c r="A95" s="584">
        <v>93</v>
      </c>
      <c r="B95" s="9">
        <v>104</v>
      </c>
      <c r="C95" s="9" t="s">
        <v>82</v>
      </c>
      <c r="D95" s="9">
        <f>'DELLA VEDOVA, JULIAN'!E128</f>
        <v>20</v>
      </c>
      <c r="E95" s="9">
        <f>'DELLA VEDOVA, JULIAN'!F128</f>
        <v>60</v>
      </c>
      <c r="F95" s="585">
        <f>'DELLA VEDOVA, JULIAN'!G128</f>
        <v>80</v>
      </c>
    </row>
    <row r="96" spans="1:6" s="195" customFormat="1" ht="17.649999999999999" customHeight="1" x14ac:dyDescent="0.25">
      <c r="A96" s="584">
        <v>94</v>
      </c>
      <c r="B96" s="9">
        <v>96</v>
      </c>
      <c r="C96" s="9" t="s">
        <v>187</v>
      </c>
      <c r="D96" s="9">
        <f>'CZUPPON, GREG'!E86</f>
        <v>43</v>
      </c>
      <c r="E96" s="9">
        <f>'CZUPPON, GREG'!F86</f>
        <v>35</v>
      </c>
      <c r="F96" s="585">
        <f>'CZUPPON, GREG'!G86</f>
        <v>78</v>
      </c>
    </row>
    <row r="97" spans="1:6" s="195" customFormat="1" ht="17.649999999999999" customHeight="1" x14ac:dyDescent="0.25">
      <c r="A97" s="584">
        <v>95</v>
      </c>
      <c r="B97" s="5">
        <v>138</v>
      </c>
      <c r="C97" s="5" t="s">
        <v>573</v>
      </c>
      <c r="D97" s="5">
        <f>'STEVENSON, ADAM'!E53</f>
        <v>33</v>
      </c>
      <c r="E97" s="5">
        <f>'STEVENSON, ADAM'!F53</f>
        <v>43</v>
      </c>
      <c r="F97" s="586">
        <f>'STEVENSON, ADAM'!G53</f>
        <v>76</v>
      </c>
    </row>
    <row r="98" spans="1:6" s="195" customFormat="1" ht="17.649999999999999" customHeight="1" x14ac:dyDescent="0.25">
      <c r="A98" s="584">
        <v>96</v>
      </c>
      <c r="B98" s="5">
        <v>86</v>
      </c>
      <c r="C98" s="5" t="s">
        <v>544</v>
      </c>
      <c r="D98" s="5">
        <f>'KEITH, WILLIAM'!E27</f>
        <v>52</v>
      </c>
      <c r="E98" s="5">
        <f>'KEITH, WILLIAM'!F27</f>
        <v>23</v>
      </c>
      <c r="F98" s="586">
        <f>'KEITH, WILLIAM'!G27</f>
        <v>75</v>
      </c>
    </row>
    <row r="99" spans="1:6" s="195" customFormat="1" ht="17.649999999999999" customHeight="1" x14ac:dyDescent="0.25">
      <c r="A99" s="584">
        <v>97</v>
      </c>
      <c r="B99" s="9">
        <v>98</v>
      </c>
      <c r="C99" s="9" t="s">
        <v>288</v>
      </c>
      <c r="D99" s="9">
        <f>'FAIR, AARON'!E116</f>
        <v>20</v>
      </c>
      <c r="E99" s="9">
        <f>'FAIR, AARON'!F116</f>
        <v>55</v>
      </c>
      <c r="F99" s="585">
        <f>'FAIR, AARON'!G116</f>
        <v>75</v>
      </c>
    </row>
    <row r="100" spans="1:6" s="195" customFormat="1" ht="17.649999999999999" customHeight="1" x14ac:dyDescent="0.25">
      <c r="A100" s="584">
        <v>98</v>
      </c>
      <c r="B100" s="5">
        <v>142</v>
      </c>
      <c r="C100" s="5" t="s">
        <v>547</v>
      </c>
      <c r="D100" s="5">
        <f>'WHITTAM, RYAN'!E52</f>
        <v>46</v>
      </c>
      <c r="E100" s="5">
        <f>'WHITTAM, RYAN'!F52</f>
        <v>28</v>
      </c>
      <c r="F100" s="586">
        <f>'WHITTAM, RYAN'!G52</f>
        <v>74</v>
      </c>
    </row>
    <row r="101" spans="1:6" s="195" customFormat="1" ht="17.649999999999999" customHeight="1" x14ac:dyDescent="0.25">
      <c r="A101" s="584">
        <v>99</v>
      </c>
      <c r="B101" s="9">
        <v>87</v>
      </c>
      <c r="C101" s="9" t="s">
        <v>136</v>
      </c>
      <c r="D101" s="9">
        <f>'SMITH, BILL'!E115</f>
        <v>18</v>
      </c>
      <c r="E101" s="9">
        <f>'SMITH, BILL'!F115</f>
        <v>55</v>
      </c>
      <c r="F101" s="585">
        <f>'SMITH, BILL'!G115</f>
        <v>73</v>
      </c>
    </row>
    <row r="102" spans="1:6" s="195" customFormat="1" ht="17.649999999999999" customHeight="1" x14ac:dyDescent="0.25">
      <c r="A102" s="584">
        <v>100</v>
      </c>
      <c r="B102" s="9">
        <v>89</v>
      </c>
      <c r="C102" s="9" t="s">
        <v>172</v>
      </c>
      <c r="D102" s="9">
        <f>'MARTIN, PAUL'!E63</f>
        <v>21</v>
      </c>
      <c r="E102" s="9">
        <f>'MARTIN, PAUL'!F63</f>
        <v>51</v>
      </c>
      <c r="F102" s="585">
        <f>'MARTIN, PAUL'!G63</f>
        <v>72</v>
      </c>
    </row>
    <row r="103" spans="1:6" s="195" customFormat="1" ht="17.649999999999999" customHeight="1" x14ac:dyDescent="0.25">
      <c r="A103" s="584">
        <v>101</v>
      </c>
      <c r="B103" s="9">
        <v>90</v>
      </c>
      <c r="C103" s="9" t="s">
        <v>124</v>
      </c>
      <c r="D103" s="9">
        <f>'REBICK, JON'!E50</f>
        <v>29</v>
      </c>
      <c r="E103" s="9">
        <f>'REBICK, JON'!F50</f>
        <v>43</v>
      </c>
      <c r="F103" s="585">
        <f>'REBICK, JON'!G50</f>
        <v>72</v>
      </c>
    </row>
    <row r="104" spans="1:6" s="195" customFormat="1" ht="17.649999999999999" customHeight="1" x14ac:dyDescent="0.25">
      <c r="A104" s="584">
        <v>102</v>
      </c>
      <c r="B104" s="9">
        <v>91</v>
      </c>
      <c r="C104" s="9" t="s">
        <v>173</v>
      </c>
      <c r="D104" s="9">
        <v>29</v>
      </c>
      <c r="E104" s="9">
        <v>43</v>
      </c>
      <c r="F104" s="585">
        <v>72</v>
      </c>
    </row>
    <row r="105" spans="1:6" s="195" customFormat="1" ht="17.649999999999999" customHeight="1" x14ac:dyDescent="0.25">
      <c r="A105" s="584">
        <v>103</v>
      </c>
      <c r="B105" s="9">
        <v>94</v>
      </c>
      <c r="C105" s="9" t="s">
        <v>185</v>
      </c>
      <c r="D105" s="9">
        <f>'MACDONALD, JOHN'!E29</f>
        <v>27</v>
      </c>
      <c r="E105" s="9">
        <f>'MACDONALD, JOHN'!F29</f>
        <v>41</v>
      </c>
      <c r="F105" s="585">
        <f>'MACDONALD, JOHN'!G29</f>
        <v>68</v>
      </c>
    </row>
    <row r="106" spans="1:6" s="195" customFormat="1" ht="17.649999999999999" customHeight="1" x14ac:dyDescent="0.25">
      <c r="A106" s="584">
        <v>104</v>
      </c>
      <c r="B106" s="9">
        <v>95</v>
      </c>
      <c r="C106" s="9" t="s">
        <v>119</v>
      </c>
      <c r="D106" s="9">
        <f>'O''GRADY, PAUL'!E33</f>
        <v>38</v>
      </c>
      <c r="E106" s="9">
        <f>'O''GRADY, PAUL'!F33</f>
        <v>30</v>
      </c>
      <c r="F106" s="585">
        <f>'O''GRADY, PAUL'!G33</f>
        <v>68</v>
      </c>
    </row>
    <row r="107" spans="1:6" s="195" customFormat="1" ht="17.649999999999999" customHeight="1" x14ac:dyDescent="0.25">
      <c r="A107" s="584">
        <v>105</v>
      </c>
      <c r="B107" s="9">
        <v>97</v>
      </c>
      <c r="C107" s="9" t="s">
        <v>174</v>
      </c>
      <c r="D107" s="9">
        <f>'WEDGE, MURRAY'!E69</f>
        <v>25</v>
      </c>
      <c r="E107" s="9">
        <f>'WEDGE, MURRAY'!F69</f>
        <v>42</v>
      </c>
      <c r="F107" s="585">
        <f>'WEDGE, MURRAY'!G69</f>
        <v>67</v>
      </c>
    </row>
    <row r="108" spans="1:6" s="195" customFormat="1" ht="17.649999999999999" customHeight="1" x14ac:dyDescent="0.25">
      <c r="A108" s="584">
        <v>106</v>
      </c>
      <c r="B108" s="5">
        <v>126</v>
      </c>
      <c r="C108" s="5" t="s">
        <v>572</v>
      </c>
      <c r="D108" s="5">
        <f>'ROBERTS, DAN'!E47</f>
        <v>22</v>
      </c>
      <c r="E108" s="5">
        <f>'ROBERTS, DAN'!F47</f>
        <v>45</v>
      </c>
      <c r="F108" s="586">
        <f>'ROBERTS, DAN'!G47</f>
        <v>67</v>
      </c>
    </row>
    <row r="109" spans="1:6" s="195" customFormat="1" ht="17.649999999999999" customHeight="1" x14ac:dyDescent="0.25">
      <c r="A109" s="584">
        <v>107</v>
      </c>
      <c r="B109" s="9">
        <v>99</v>
      </c>
      <c r="C109" s="9" t="s">
        <v>175</v>
      </c>
      <c r="D109" s="9">
        <v>38</v>
      </c>
      <c r="E109" s="9">
        <v>27</v>
      </c>
      <c r="F109" s="585">
        <v>65</v>
      </c>
    </row>
    <row r="110" spans="1:6" s="195" customFormat="1" ht="17.649999999999999" customHeight="1" x14ac:dyDescent="0.25">
      <c r="A110" s="584">
        <v>108</v>
      </c>
      <c r="B110" s="9">
        <v>106</v>
      </c>
      <c r="C110" s="9" t="s">
        <v>115</v>
      </c>
      <c r="D110" s="9">
        <f>'MOUM, GREG'!E222</f>
        <v>8</v>
      </c>
      <c r="E110" s="9">
        <f>'MOUM, GREG'!F222</f>
        <v>57</v>
      </c>
      <c r="F110" s="585">
        <f>'MOUM, GREG'!G222</f>
        <v>65</v>
      </c>
    </row>
    <row r="111" spans="1:6" s="195" customFormat="1" ht="17.649999999999999" customHeight="1" x14ac:dyDescent="0.25">
      <c r="A111" s="584">
        <v>109</v>
      </c>
      <c r="B111" s="5">
        <v>177</v>
      </c>
      <c r="C111" s="5" t="s">
        <v>597</v>
      </c>
      <c r="D111" s="5">
        <f>'GRAFOS, PETER'!E48</f>
        <v>27</v>
      </c>
      <c r="E111" s="5">
        <f>'GRAFOS, PETER'!F48</f>
        <v>38</v>
      </c>
      <c r="F111" s="586">
        <f>'GRAFOS, PETER'!G48</f>
        <v>65</v>
      </c>
    </row>
    <row r="112" spans="1:6" s="195" customFormat="1" ht="17.649999999999999" customHeight="1" x14ac:dyDescent="0.25">
      <c r="A112" s="584">
        <v>110</v>
      </c>
      <c r="B112" s="5">
        <v>100</v>
      </c>
      <c r="C112" s="5" t="s">
        <v>532</v>
      </c>
      <c r="D112" s="5">
        <f>'HEINLE, DAMIEN'!E23</f>
        <v>41</v>
      </c>
      <c r="E112" s="5">
        <f>'HEINLE, DAMIEN'!F23</f>
        <v>23</v>
      </c>
      <c r="F112" s="586">
        <f>'HEINLE, DAMIEN'!G23</f>
        <v>64</v>
      </c>
    </row>
    <row r="113" spans="1:6" s="195" customFormat="1" ht="17.649999999999999" customHeight="1" x14ac:dyDescent="0.25">
      <c r="A113" s="584">
        <v>111</v>
      </c>
      <c r="B113" s="9">
        <v>101</v>
      </c>
      <c r="C113" s="9" t="s">
        <v>103</v>
      </c>
      <c r="D113" s="9">
        <f>'KAMRANPOOR, ROB'!E69</f>
        <v>31</v>
      </c>
      <c r="E113" s="9">
        <f>'KAMRANPOOR, ROB'!F69</f>
        <v>32</v>
      </c>
      <c r="F113" s="585">
        <f>'KAMRANPOOR, ROB'!G69</f>
        <v>63</v>
      </c>
    </row>
    <row r="114" spans="1:6" s="195" customFormat="1" ht="17.649999999999999" customHeight="1" x14ac:dyDescent="0.25">
      <c r="A114" s="584">
        <v>112</v>
      </c>
      <c r="B114" s="9">
        <v>102</v>
      </c>
      <c r="C114" s="9" t="s">
        <v>87</v>
      </c>
      <c r="D114" s="9">
        <f>'FACCA, DAVID'!E119</f>
        <v>35</v>
      </c>
      <c r="E114" s="9">
        <f>'FACCA, DAVID'!F119</f>
        <v>28</v>
      </c>
      <c r="F114" s="585">
        <f>'FACCA, DAVID'!G119</f>
        <v>63</v>
      </c>
    </row>
    <row r="115" spans="1:6" s="195" customFormat="1" ht="17.649999999999999" customHeight="1" x14ac:dyDescent="0.25">
      <c r="A115" s="584">
        <v>113</v>
      </c>
      <c r="B115" s="9">
        <v>103</v>
      </c>
      <c r="C115" s="9" t="s">
        <v>474</v>
      </c>
      <c r="D115" s="9">
        <f>'ELLIS, KYLE'!E32</f>
        <v>38</v>
      </c>
      <c r="E115" s="9">
        <f>'ELLIS, KYLE'!F32</f>
        <v>25</v>
      </c>
      <c r="F115" s="585">
        <f>'ELLIS, KYLE'!G32</f>
        <v>63</v>
      </c>
    </row>
    <row r="116" spans="1:6" s="195" customFormat="1" ht="17.649999999999999" customHeight="1" x14ac:dyDescent="0.25">
      <c r="A116" s="584">
        <v>114</v>
      </c>
      <c r="B116" s="5">
        <v>132</v>
      </c>
      <c r="C116" s="5" t="s">
        <v>571</v>
      </c>
      <c r="D116" s="5">
        <f>'RHORA, LIAM'!E59</f>
        <v>35</v>
      </c>
      <c r="E116" s="5">
        <f>'RHORA, LIAM'!F59</f>
        <v>28</v>
      </c>
      <c r="F116" s="586">
        <f>'RHORA, LIAM'!G59</f>
        <v>63</v>
      </c>
    </row>
    <row r="117" spans="1:6" s="195" customFormat="1" ht="17.649999999999999" customHeight="1" x14ac:dyDescent="0.25">
      <c r="A117" s="584">
        <v>115</v>
      </c>
      <c r="B117" s="9">
        <v>107</v>
      </c>
      <c r="C117" s="9" t="s">
        <v>290</v>
      </c>
      <c r="D117" s="9">
        <f>'MAZZOLI, JOHN'!E59</f>
        <v>29</v>
      </c>
      <c r="E117" s="9">
        <f>'MAZZOLI, JOHN'!F59</f>
        <v>30</v>
      </c>
      <c r="F117" s="585">
        <f>'MAZZOLI, JOHN'!G59</f>
        <v>59</v>
      </c>
    </row>
    <row r="118" spans="1:6" s="195" customFormat="1" ht="17.649999999999999" customHeight="1" x14ac:dyDescent="0.25">
      <c r="A118" s="584">
        <v>116</v>
      </c>
      <c r="B118" s="9">
        <v>137</v>
      </c>
      <c r="C118" s="5" t="s">
        <v>545</v>
      </c>
      <c r="D118" s="9">
        <f>'RASPHAKDY, RYAN'!E99</f>
        <v>18</v>
      </c>
      <c r="E118" s="9">
        <f>'RASPHAKDY, RYAN'!F99</f>
        <v>41</v>
      </c>
      <c r="F118" s="585">
        <f>'RASPHAKDY, RYAN'!G99</f>
        <v>59</v>
      </c>
    </row>
    <row r="119" spans="1:6" s="195" customFormat="1" ht="17.649999999999999" customHeight="1" x14ac:dyDescent="0.25">
      <c r="A119" s="584">
        <v>117</v>
      </c>
      <c r="B119" s="9">
        <v>108</v>
      </c>
      <c r="C119" s="9" t="s">
        <v>176</v>
      </c>
      <c r="D119" s="9">
        <v>22</v>
      </c>
      <c r="E119" s="9">
        <v>35</v>
      </c>
      <c r="F119" s="585">
        <v>57</v>
      </c>
    </row>
    <row r="120" spans="1:6" s="195" customFormat="1" ht="17.649999999999999" customHeight="1" x14ac:dyDescent="0.25">
      <c r="A120" s="584">
        <v>118</v>
      </c>
      <c r="B120" s="9">
        <v>109</v>
      </c>
      <c r="C120" s="9" t="s">
        <v>85</v>
      </c>
      <c r="D120" s="9">
        <f>'DORAN, DONNIE'!E105</f>
        <v>21</v>
      </c>
      <c r="E120" s="9">
        <f>'DORAN, DONNIE'!F105</f>
        <v>35</v>
      </c>
      <c r="F120" s="585">
        <f>'DORAN, DONNIE'!G105</f>
        <v>56</v>
      </c>
    </row>
    <row r="121" spans="1:6" s="195" customFormat="1" ht="17.649999999999999" customHeight="1" x14ac:dyDescent="0.25">
      <c r="A121" s="584">
        <v>119</v>
      </c>
      <c r="B121" s="9">
        <v>110</v>
      </c>
      <c r="C121" s="9" t="s">
        <v>116</v>
      </c>
      <c r="D121" s="9">
        <f>'MURRAY, TOM (F)'!E133</f>
        <v>11</v>
      </c>
      <c r="E121" s="9">
        <f>'MURRAY, TOM (F)'!F133</f>
        <v>44</v>
      </c>
      <c r="F121" s="585">
        <f>'MURRAY, TOM (F)'!G133</f>
        <v>55</v>
      </c>
    </row>
    <row r="122" spans="1:6" s="195" customFormat="1" ht="17.649999999999999" customHeight="1" x14ac:dyDescent="0.25">
      <c r="A122" s="584">
        <v>120</v>
      </c>
      <c r="B122" s="9">
        <v>111</v>
      </c>
      <c r="C122" s="9" t="s">
        <v>177</v>
      </c>
      <c r="D122" s="9">
        <v>31</v>
      </c>
      <c r="E122" s="9">
        <v>24</v>
      </c>
      <c r="F122" s="585">
        <v>55</v>
      </c>
    </row>
    <row r="123" spans="1:6" s="195" customFormat="1" ht="17.649999999999999" customHeight="1" x14ac:dyDescent="0.25">
      <c r="A123" s="584">
        <v>121</v>
      </c>
      <c r="B123" s="9">
        <v>112</v>
      </c>
      <c r="C123" s="9" t="s">
        <v>121</v>
      </c>
      <c r="D123" s="9">
        <f>'PATTERSON, BILL'!E68</f>
        <v>16</v>
      </c>
      <c r="E123" s="9">
        <f>'PATTERSON, BILL'!F68</f>
        <v>38</v>
      </c>
      <c r="F123" s="585">
        <f>'PATTERSON, BILL'!G68</f>
        <v>54</v>
      </c>
    </row>
    <row r="124" spans="1:6" s="195" customFormat="1" ht="17.649999999999999" customHeight="1" x14ac:dyDescent="0.25">
      <c r="A124" s="584">
        <v>122</v>
      </c>
      <c r="B124" s="9">
        <v>113</v>
      </c>
      <c r="C124" s="9" t="s">
        <v>180</v>
      </c>
      <c r="D124" s="9">
        <f>'MACLAREN, MATT'!E44</f>
        <v>20</v>
      </c>
      <c r="E124" s="9">
        <f>'MACLAREN, MATT'!F44</f>
        <v>34</v>
      </c>
      <c r="F124" s="585">
        <f>'MACLAREN, MATT'!G44</f>
        <v>54</v>
      </c>
    </row>
    <row r="125" spans="1:6" s="195" customFormat="1" ht="17.649999999999999" customHeight="1" x14ac:dyDescent="0.25">
      <c r="A125" s="584">
        <v>123</v>
      </c>
      <c r="B125" s="9">
        <v>114</v>
      </c>
      <c r="C125" s="9" t="s">
        <v>178</v>
      </c>
      <c r="D125" s="9">
        <v>27</v>
      </c>
      <c r="E125" s="9">
        <v>27</v>
      </c>
      <c r="F125" s="585">
        <v>54</v>
      </c>
    </row>
    <row r="126" spans="1:6" s="195" customFormat="1" ht="17.649999999999999" customHeight="1" x14ac:dyDescent="0.25">
      <c r="A126" s="584">
        <v>124</v>
      </c>
      <c r="B126" s="9">
        <v>115</v>
      </c>
      <c r="C126" s="9" t="s">
        <v>179</v>
      </c>
      <c r="D126" s="9">
        <v>34</v>
      </c>
      <c r="E126" s="9">
        <v>20</v>
      </c>
      <c r="F126" s="585">
        <v>54</v>
      </c>
    </row>
    <row r="127" spans="1:6" s="195" customFormat="1" ht="17.649999999999999" customHeight="1" x14ac:dyDescent="0.25">
      <c r="A127" s="584">
        <v>125</v>
      </c>
      <c r="B127" s="9">
        <v>117</v>
      </c>
      <c r="C127" s="9" t="s">
        <v>182</v>
      </c>
      <c r="D127" s="9">
        <f>'PARCELS, ARNIE'!E36</f>
        <v>10</v>
      </c>
      <c r="E127" s="9">
        <f>'PARCELS, ARNIE'!F36</f>
        <v>41</v>
      </c>
      <c r="F127" s="585">
        <f>'PARCELS, ARNIE'!G36</f>
        <v>51</v>
      </c>
    </row>
    <row r="128" spans="1:6" s="195" customFormat="1" ht="17.649999999999999" customHeight="1" x14ac:dyDescent="0.25">
      <c r="A128" s="584">
        <v>126</v>
      </c>
      <c r="B128" s="9">
        <v>118</v>
      </c>
      <c r="C128" s="9" t="s">
        <v>181</v>
      </c>
      <c r="D128" s="9">
        <f>'HESLINGTON, MIKE'!E63</f>
        <v>23</v>
      </c>
      <c r="E128" s="9">
        <f>'HESLINGTON, MIKE'!F63</f>
        <v>28</v>
      </c>
      <c r="F128" s="585">
        <f>'HESLINGTON, MIKE'!G63</f>
        <v>51</v>
      </c>
    </row>
    <row r="129" spans="1:6" s="195" customFormat="1" ht="17.649999999999999" customHeight="1" x14ac:dyDescent="0.25">
      <c r="A129" s="584">
        <v>127</v>
      </c>
      <c r="B129" s="9">
        <v>119</v>
      </c>
      <c r="C129" s="9" t="s">
        <v>183</v>
      </c>
      <c r="D129" s="9">
        <v>23</v>
      </c>
      <c r="E129" s="9">
        <v>28</v>
      </c>
      <c r="F129" s="585">
        <v>51</v>
      </c>
    </row>
    <row r="130" spans="1:6" s="195" customFormat="1" ht="17.649999999999999" customHeight="1" x14ac:dyDescent="0.25">
      <c r="A130" s="584">
        <v>128</v>
      </c>
      <c r="B130" s="5">
        <v>133</v>
      </c>
      <c r="C130" s="5" t="s">
        <v>536</v>
      </c>
      <c r="D130" s="5">
        <f>'BEUKEBOOM, BARON (F)'!E69</f>
        <v>15</v>
      </c>
      <c r="E130" s="5">
        <f>'BEUKEBOOM, BARON (F)'!F69</f>
        <v>36</v>
      </c>
      <c r="F130" s="586">
        <f>'BEUKEBOOM, BARON (F)'!G69</f>
        <v>51</v>
      </c>
    </row>
    <row r="131" spans="1:6" s="195" customFormat="1" ht="17.649999999999999" customHeight="1" x14ac:dyDescent="0.25">
      <c r="A131" s="584">
        <v>129</v>
      </c>
      <c r="B131" s="9">
        <v>145</v>
      </c>
      <c r="C131" s="9" t="s">
        <v>470</v>
      </c>
      <c r="D131" s="9">
        <f>'DANIEL, TYLER (WALLY)'!E66</f>
        <v>19</v>
      </c>
      <c r="E131" s="9">
        <f>'DANIEL, TYLER (WALLY)'!F66</f>
        <v>31</v>
      </c>
      <c r="F131" s="585">
        <f>'DANIEL, TYLER (WALLY)'!G66</f>
        <v>50</v>
      </c>
    </row>
    <row r="132" spans="1:6" s="195" customFormat="1" ht="17.649999999999999" customHeight="1" x14ac:dyDescent="0.25">
      <c r="A132" s="584">
        <v>130</v>
      </c>
      <c r="B132" s="9">
        <v>121</v>
      </c>
      <c r="C132" s="9" t="s">
        <v>70</v>
      </c>
      <c r="D132" s="9">
        <f>'BOLAND, MIKE'!E91</f>
        <v>8</v>
      </c>
      <c r="E132" s="9">
        <f>'BOLAND, MIKE'!F91</f>
        <v>41</v>
      </c>
      <c r="F132" s="585">
        <f>'BOLAND, MIKE'!G91</f>
        <v>49</v>
      </c>
    </row>
    <row r="133" spans="1:6" s="195" customFormat="1" ht="17.649999999999999" customHeight="1" x14ac:dyDescent="0.25">
      <c r="A133" s="584">
        <v>131</v>
      </c>
      <c r="B133" s="9">
        <v>122</v>
      </c>
      <c r="C133" s="9" t="s">
        <v>184</v>
      </c>
      <c r="D133" s="9">
        <f>'LA FRAMBOISE, KEVIN'!E42</f>
        <v>17</v>
      </c>
      <c r="E133" s="9">
        <f>'LA FRAMBOISE, KEVIN'!F42</f>
        <v>32</v>
      </c>
      <c r="F133" s="585">
        <f>'LA FRAMBOISE, KEVIN'!G42</f>
        <v>49</v>
      </c>
    </row>
    <row r="134" spans="1:6" s="195" customFormat="1" ht="17.649999999999999" customHeight="1" x14ac:dyDescent="0.25">
      <c r="A134" s="584">
        <v>132</v>
      </c>
      <c r="B134" s="5">
        <v>188</v>
      </c>
      <c r="C134" s="5" t="s">
        <v>606</v>
      </c>
      <c r="D134" s="5">
        <f>'PITTON, MARK'!E41</f>
        <v>19</v>
      </c>
      <c r="E134" s="5">
        <f>'PITTON, MARK'!F41</f>
        <v>30</v>
      </c>
      <c r="F134" s="586">
        <f>'PITTON, MARK'!G41</f>
        <v>49</v>
      </c>
    </row>
    <row r="135" spans="1:6" s="195" customFormat="1" ht="17.649999999999999" customHeight="1" x14ac:dyDescent="0.25">
      <c r="A135" s="584">
        <v>133</v>
      </c>
      <c r="B135" s="5">
        <v>123</v>
      </c>
      <c r="C135" s="5" t="s">
        <v>531</v>
      </c>
      <c r="D135" s="5">
        <f>'LAROSE, ROB'!E24</f>
        <v>21</v>
      </c>
      <c r="E135" s="5">
        <f>'LAROSE, ROB'!F24</f>
        <v>27</v>
      </c>
      <c r="F135" s="586">
        <f>'LAROSE, ROB'!G24</f>
        <v>48</v>
      </c>
    </row>
    <row r="136" spans="1:6" s="195" customFormat="1" ht="17.649999999999999" customHeight="1" x14ac:dyDescent="0.25">
      <c r="A136" s="584">
        <v>134</v>
      </c>
      <c r="B136" s="9">
        <v>124</v>
      </c>
      <c r="C136" s="9" t="s">
        <v>144</v>
      </c>
      <c r="D136" s="9">
        <f>'THORPE, MATT'!E92</f>
        <v>17</v>
      </c>
      <c r="E136" s="9">
        <f>'THORPE, MATT'!F92</f>
        <v>29</v>
      </c>
      <c r="F136" s="585">
        <f>'THORPE, MATT'!G92</f>
        <v>46</v>
      </c>
    </row>
    <row r="137" spans="1:6" s="195" customFormat="1" ht="17.649999999999999" customHeight="1" x14ac:dyDescent="0.25">
      <c r="A137" s="584">
        <v>135</v>
      </c>
      <c r="B137" s="9">
        <v>125</v>
      </c>
      <c r="C137" s="9" t="s">
        <v>148</v>
      </c>
      <c r="D137" s="9">
        <f>'ZIEMANIS, PAUL'!E160</f>
        <v>16</v>
      </c>
      <c r="E137" s="9">
        <f>'ZIEMANIS, PAUL'!F160</f>
        <v>28</v>
      </c>
      <c r="F137" s="585">
        <f>'ZIEMANIS, PAUL'!G160</f>
        <v>44</v>
      </c>
    </row>
    <row r="138" spans="1:6" s="195" customFormat="1" ht="17.649999999999999" customHeight="1" x14ac:dyDescent="0.25">
      <c r="A138" s="584">
        <v>136</v>
      </c>
      <c r="B138" s="9">
        <v>127</v>
      </c>
      <c r="C138" s="9" t="s">
        <v>186</v>
      </c>
      <c r="D138" s="9">
        <v>25</v>
      </c>
      <c r="E138" s="9">
        <v>19</v>
      </c>
      <c r="F138" s="585">
        <v>44</v>
      </c>
    </row>
    <row r="139" spans="1:6" s="195" customFormat="1" ht="17.649999999999999" customHeight="1" x14ac:dyDescent="0.25">
      <c r="A139" s="584">
        <v>137</v>
      </c>
      <c r="B139" s="9">
        <v>128</v>
      </c>
      <c r="C139" s="9" t="s">
        <v>475</v>
      </c>
      <c r="D139" s="9">
        <f>'BEATTIE, SEAN'!E22</f>
        <v>23</v>
      </c>
      <c r="E139" s="9">
        <f>'BEATTIE, SEAN'!F22</f>
        <v>20</v>
      </c>
      <c r="F139" s="585">
        <f>'BEATTIE, SEAN'!G22</f>
        <v>43</v>
      </c>
    </row>
    <row r="140" spans="1:6" s="195" customFormat="1" ht="17.649999999999999" customHeight="1" x14ac:dyDescent="0.25">
      <c r="A140" s="584">
        <v>138</v>
      </c>
      <c r="B140" s="9">
        <v>154</v>
      </c>
      <c r="C140" s="9" t="s">
        <v>468</v>
      </c>
      <c r="D140" s="9">
        <f>'BOWES, RICK'!E96</f>
        <v>18</v>
      </c>
      <c r="E140" s="9">
        <f>'BOWES, RICK'!F96</f>
        <v>25</v>
      </c>
      <c r="F140" s="585">
        <f>'BOWES, RICK'!G96</f>
        <v>43</v>
      </c>
    </row>
    <row r="141" spans="1:6" s="195" customFormat="1" ht="17.649999999999999" customHeight="1" x14ac:dyDescent="0.25">
      <c r="A141" s="584">
        <v>139</v>
      </c>
      <c r="B141" s="9">
        <v>129</v>
      </c>
      <c r="C141" s="9" t="s">
        <v>188</v>
      </c>
      <c r="D141" s="9">
        <v>16</v>
      </c>
      <c r="E141" s="9">
        <v>26</v>
      </c>
      <c r="F141" s="585">
        <v>42</v>
      </c>
    </row>
    <row r="142" spans="1:6" s="195" customFormat="1" ht="17.649999999999999" customHeight="1" x14ac:dyDescent="0.25">
      <c r="A142" s="584">
        <v>140</v>
      </c>
      <c r="B142" s="9">
        <v>130</v>
      </c>
      <c r="C142" s="9" t="s">
        <v>189</v>
      </c>
      <c r="D142" s="9">
        <v>18</v>
      </c>
      <c r="E142" s="9">
        <v>24</v>
      </c>
      <c r="F142" s="585">
        <v>42</v>
      </c>
    </row>
    <row r="143" spans="1:6" s="195" customFormat="1" ht="17.649999999999999" customHeight="1" x14ac:dyDescent="0.25">
      <c r="A143" s="584">
        <v>141</v>
      </c>
      <c r="B143" s="9">
        <v>131</v>
      </c>
      <c r="C143" s="9" t="s">
        <v>190</v>
      </c>
      <c r="D143" s="9">
        <f>'ROSS, ROB'!E28</f>
        <v>18</v>
      </c>
      <c r="E143" s="9">
        <f>'ROSS, ROB'!F28</f>
        <v>24</v>
      </c>
      <c r="F143" s="585">
        <f>'ROSS, ROB'!G28</f>
        <v>42</v>
      </c>
    </row>
    <row r="144" spans="1:6" s="195" customFormat="1" ht="17.649999999999999" customHeight="1" x14ac:dyDescent="0.25">
      <c r="A144" s="584">
        <v>142</v>
      </c>
      <c r="B144" s="9">
        <v>134</v>
      </c>
      <c r="C144" s="9" t="s">
        <v>138</v>
      </c>
      <c r="D144" s="9">
        <f>'SPOONER, GREG'!E78</f>
        <v>15</v>
      </c>
      <c r="E144" s="9">
        <f>'SPOONER, GREG'!F78</f>
        <v>26</v>
      </c>
      <c r="F144" s="585">
        <f>'SPOONER, GREG'!G78</f>
        <v>41</v>
      </c>
    </row>
    <row r="145" spans="1:6" s="195" customFormat="1" ht="17.649999999999999" customHeight="1" x14ac:dyDescent="0.25">
      <c r="A145" s="584">
        <v>143</v>
      </c>
      <c r="B145" s="9">
        <v>135</v>
      </c>
      <c r="C145" s="9" t="s">
        <v>191</v>
      </c>
      <c r="D145" s="9">
        <v>27</v>
      </c>
      <c r="E145" s="9">
        <v>14</v>
      </c>
      <c r="F145" s="585">
        <v>41</v>
      </c>
    </row>
    <row r="146" spans="1:6" s="195" customFormat="1" ht="17.649999999999999" customHeight="1" x14ac:dyDescent="0.25">
      <c r="A146" s="584">
        <v>144</v>
      </c>
      <c r="B146" s="9">
        <v>136</v>
      </c>
      <c r="C146" s="9" t="s">
        <v>283</v>
      </c>
      <c r="D146" s="9">
        <f>'JYHLA, ERIC'!E80</f>
        <v>11</v>
      </c>
      <c r="E146" s="9">
        <f>'JYHLA, ERIC'!F80</f>
        <v>29</v>
      </c>
      <c r="F146" s="585">
        <f>'JYHLA, ERIC'!G80</f>
        <v>40</v>
      </c>
    </row>
    <row r="147" spans="1:6" s="195" customFormat="1" ht="17.649999999999999" customHeight="1" x14ac:dyDescent="0.25">
      <c r="A147" s="584">
        <v>145</v>
      </c>
      <c r="B147" s="9">
        <v>139</v>
      </c>
      <c r="C147" s="9" t="s">
        <v>284</v>
      </c>
      <c r="D147" s="9">
        <f>'VASILAKOS, JERRY'!E72</f>
        <v>7</v>
      </c>
      <c r="E147" s="9">
        <f>'VASILAKOS, JERRY'!F72</f>
        <v>31</v>
      </c>
      <c r="F147" s="585">
        <f>'VASILAKOS, JERRY'!G72</f>
        <v>38</v>
      </c>
    </row>
    <row r="148" spans="1:6" s="195" customFormat="1" ht="17.649999999999999" customHeight="1" x14ac:dyDescent="0.25">
      <c r="A148" s="584">
        <v>146</v>
      </c>
      <c r="B148" s="9">
        <v>140</v>
      </c>
      <c r="C148" s="9" t="s">
        <v>289</v>
      </c>
      <c r="D148" s="9">
        <f>'SHANNON, SARAH'!E44</f>
        <v>4</v>
      </c>
      <c r="E148" s="9">
        <f>'SHANNON, SARAH'!F44</f>
        <v>33</v>
      </c>
      <c r="F148" s="585">
        <f>'SHANNON, SARAH'!G44</f>
        <v>37</v>
      </c>
    </row>
    <row r="149" spans="1:6" s="195" customFormat="1" ht="17.649999999999999" customHeight="1" x14ac:dyDescent="0.25">
      <c r="A149" s="584">
        <v>147</v>
      </c>
      <c r="B149" s="9">
        <v>141</v>
      </c>
      <c r="C149" s="9" t="s">
        <v>204</v>
      </c>
      <c r="D149" s="9">
        <v>14</v>
      </c>
      <c r="E149" s="9">
        <v>23</v>
      </c>
      <c r="F149" s="585">
        <v>37</v>
      </c>
    </row>
    <row r="150" spans="1:6" s="195" customFormat="1" ht="17.649999999999999" customHeight="1" x14ac:dyDescent="0.25">
      <c r="A150" s="584">
        <v>148</v>
      </c>
      <c r="B150" s="5">
        <v>178</v>
      </c>
      <c r="C150" s="5" t="s">
        <v>543</v>
      </c>
      <c r="D150" s="5">
        <f>'NG, GENE'!E79</f>
        <v>11</v>
      </c>
      <c r="E150" s="5">
        <f>'NG, GENE'!F79</f>
        <v>26</v>
      </c>
      <c r="F150" s="586">
        <f>'NG, GENE'!G79</f>
        <v>37</v>
      </c>
    </row>
    <row r="151" spans="1:6" s="195" customFormat="1" ht="17.649999999999999" customHeight="1" x14ac:dyDescent="0.25">
      <c r="A151" s="584">
        <v>149</v>
      </c>
      <c r="B151" s="9">
        <v>143</v>
      </c>
      <c r="C151" s="9" t="s">
        <v>194</v>
      </c>
      <c r="D151" s="9">
        <f>'GREEN, AL'!E54</f>
        <v>16</v>
      </c>
      <c r="E151" s="9">
        <f>'GREEN, AL'!F54</f>
        <v>20</v>
      </c>
      <c r="F151" s="585">
        <f>'GREEN, AL'!G54</f>
        <v>36</v>
      </c>
    </row>
    <row r="152" spans="1:6" s="195" customFormat="1" ht="17.649999999999999" customHeight="1" x14ac:dyDescent="0.25">
      <c r="A152" s="584">
        <v>150</v>
      </c>
      <c r="B152" s="9">
        <v>144</v>
      </c>
      <c r="C152" s="9" t="s">
        <v>95</v>
      </c>
      <c r="D152" s="9">
        <f>'HEINLE, WILFRED'!E103</f>
        <v>7</v>
      </c>
      <c r="E152" s="9">
        <f>'HEINLE, WILFRED'!F103</f>
        <v>28</v>
      </c>
      <c r="F152" s="585">
        <f>'HEINLE, WILFRED'!G103</f>
        <v>35</v>
      </c>
    </row>
    <row r="153" spans="1:6" s="195" customFormat="1" ht="17.649999999999999" customHeight="1" x14ac:dyDescent="0.25">
      <c r="A153" s="584">
        <v>151</v>
      </c>
      <c r="B153" s="9">
        <v>146</v>
      </c>
      <c r="C153" s="9" t="s">
        <v>195</v>
      </c>
      <c r="D153" s="9">
        <v>17</v>
      </c>
      <c r="E153" s="9">
        <v>18</v>
      </c>
      <c r="F153" s="585">
        <v>35</v>
      </c>
    </row>
    <row r="154" spans="1:6" s="195" customFormat="1" ht="17.649999999999999" customHeight="1" x14ac:dyDescent="0.25">
      <c r="A154" s="584">
        <v>152</v>
      </c>
      <c r="B154" s="9">
        <v>147</v>
      </c>
      <c r="C154" s="9" t="s">
        <v>196</v>
      </c>
      <c r="D154" s="9">
        <v>17</v>
      </c>
      <c r="E154" s="9">
        <v>18</v>
      </c>
      <c r="F154" s="585">
        <v>35</v>
      </c>
    </row>
    <row r="155" spans="1:6" s="195" customFormat="1" ht="17.649999999999999" customHeight="1" x14ac:dyDescent="0.25">
      <c r="A155" s="584">
        <v>153</v>
      </c>
      <c r="B155" s="9">
        <v>148</v>
      </c>
      <c r="C155" s="9" t="s">
        <v>193</v>
      </c>
      <c r="D155" s="9">
        <f>'GLASS, JAKE'!E48</f>
        <v>21</v>
      </c>
      <c r="E155" s="9">
        <f>'GLASS, JAKE'!F48</f>
        <v>14</v>
      </c>
      <c r="F155" s="585">
        <f>'GLASS, JAKE'!G48</f>
        <v>35</v>
      </c>
    </row>
    <row r="156" spans="1:6" s="195" customFormat="1" ht="17.649999999999999" customHeight="1" x14ac:dyDescent="0.25">
      <c r="A156" s="584">
        <v>154</v>
      </c>
      <c r="B156" s="9">
        <v>149</v>
      </c>
      <c r="C156" s="9" t="s">
        <v>197</v>
      </c>
      <c r="D156" s="9">
        <v>23</v>
      </c>
      <c r="E156" s="9">
        <v>12</v>
      </c>
      <c r="F156" s="585">
        <v>35</v>
      </c>
    </row>
    <row r="157" spans="1:6" s="195" customFormat="1" ht="17.649999999999999" customHeight="1" x14ac:dyDescent="0.25">
      <c r="A157" s="584">
        <v>155</v>
      </c>
      <c r="B157" s="5">
        <v>182</v>
      </c>
      <c r="C157" s="5" t="s">
        <v>567</v>
      </c>
      <c r="D157" s="5">
        <f>'MARTIN, JOHN'!E51</f>
        <v>19</v>
      </c>
      <c r="E157" s="5">
        <f>'MARTIN, JOHN'!F51</f>
        <v>16</v>
      </c>
      <c r="F157" s="586">
        <f>'MARTIN, JOHN'!G51</f>
        <v>35</v>
      </c>
    </row>
    <row r="158" spans="1:6" s="195" customFormat="1" ht="17.649999999999999" customHeight="1" x14ac:dyDescent="0.25">
      <c r="A158" s="584">
        <v>156</v>
      </c>
      <c r="B158" s="9">
        <v>150</v>
      </c>
      <c r="C158" s="9" t="s">
        <v>198</v>
      </c>
      <c r="D158" s="9">
        <v>12</v>
      </c>
      <c r="E158" s="9">
        <v>22</v>
      </c>
      <c r="F158" s="585">
        <v>34</v>
      </c>
    </row>
    <row r="159" spans="1:6" s="195" customFormat="1" ht="17.649999999999999" customHeight="1" x14ac:dyDescent="0.25">
      <c r="A159" s="584">
        <v>157</v>
      </c>
      <c r="B159" s="9">
        <v>151</v>
      </c>
      <c r="C159" s="9" t="s">
        <v>473</v>
      </c>
      <c r="D159" s="9">
        <f>'ROSENFELD, ERIC'!E33</f>
        <v>13</v>
      </c>
      <c r="E159" s="9">
        <f>'ROSENFELD, ERIC'!F33</f>
        <v>21</v>
      </c>
      <c r="F159" s="585">
        <f>'ROSENFELD, ERIC'!G33</f>
        <v>34</v>
      </c>
    </row>
    <row r="160" spans="1:6" s="195" customFormat="1" ht="17.649999999999999" customHeight="1" x14ac:dyDescent="0.25">
      <c r="A160" s="584">
        <v>158</v>
      </c>
      <c r="B160" s="9">
        <v>152</v>
      </c>
      <c r="C160" s="9" t="s">
        <v>200</v>
      </c>
      <c r="D160" s="9">
        <f>'COLLIER, DENNIS'!E22</f>
        <v>21</v>
      </c>
      <c r="E160" s="9">
        <f>'COLLIER, DENNIS'!F22</f>
        <v>13</v>
      </c>
      <c r="F160" s="585">
        <f>'COLLIER, DENNIS'!G22</f>
        <v>34</v>
      </c>
    </row>
    <row r="161" spans="1:6" s="195" customFormat="1" ht="17.649999999999999" customHeight="1" x14ac:dyDescent="0.25">
      <c r="A161" s="584">
        <v>159</v>
      </c>
      <c r="B161" s="5">
        <v>233</v>
      </c>
      <c r="C161" s="5" t="s">
        <v>601</v>
      </c>
      <c r="D161" s="5">
        <f>'SANGSTER, VAUGHN'!E34</f>
        <v>10</v>
      </c>
      <c r="E161" s="5">
        <f>'SANGSTER, VAUGHN'!F34</f>
        <v>24</v>
      </c>
      <c r="F161" s="586">
        <f>'SANGSTER, VAUGHN'!G34</f>
        <v>34</v>
      </c>
    </row>
    <row r="162" spans="1:6" s="195" customFormat="1" ht="17.649999999999999" customHeight="1" x14ac:dyDescent="0.25">
      <c r="A162" s="584">
        <v>160</v>
      </c>
      <c r="B162" s="9">
        <v>153</v>
      </c>
      <c r="C162" s="9" t="s">
        <v>199</v>
      </c>
      <c r="D162" s="9">
        <v>5</v>
      </c>
      <c r="E162" s="9">
        <v>27</v>
      </c>
      <c r="F162" s="585">
        <v>32</v>
      </c>
    </row>
    <row r="163" spans="1:6" s="195" customFormat="1" ht="17.649999999999999" customHeight="1" x14ac:dyDescent="0.25">
      <c r="A163" s="584">
        <v>161</v>
      </c>
      <c r="B163" s="9">
        <v>155</v>
      </c>
      <c r="C163" s="9" t="s">
        <v>192</v>
      </c>
      <c r="D163" s="9">
        <f>'CLARKE, AL'!E46</f>
        <v>13</v>
      </c>
      <c r="E163" s="9">
        <f>'CLARKE, AL'!F46</f>
        <v>19</v>
      </c>
      <c r="F163" s="585">
        <f>'CLARKE, AL'!G46</f>
        <v>32</v>
      </c>
    </row>
    <row r="164" spans="1:6" s="195" customFormat="1" ht="17.649999999999999" customHeight="1" x14ac:dyDescent="0.25">
      <c r="A164" s="584">
        <v>162</v>
      </c>
      <c r="B164" s="9">
        <v>156</v>
      </c>
      <c r="C164" s="9" t="s">
        <v>201</v>
      </c>
      <c r="D164" s="9">
        <f>'CULLEN, MARK'!E17</f>
        <v>20</v>
      </c>
      <c r="E164" s="9">
        <f>'CULLEN, MARK'!F17</f>
        <v>12</v>
      </c>
      <c r="F164" s="585">
        <f>'CULLEN, MARK'!G17</f>
        <v>32</v>
      </c>
    </row>
    <row r="165" spans="1:6" s="195" customFormat="1" ht="17.649999999999999" customHeight="1" x14ac:dyDescent="0.25">
      <c r="A165" s="584">
        <v>163</v>
      </c>
      <c r="B165" s="9">
        <v>157</v>
      </c>
      <c r="C165" s="9" t="s">
        <v>202</v>
      </c>
      <c r="D165" s="9">
        <v>8</v>
      </c>
      <c r="E165" s="9">
        <v>23</v>
      </c>
      <c r="F165" s="585">
        <v>31</v>
      </c>
    </row>
    <row r="166" spans="1:6" s="195" customFormat="1" ht="17.649999999999999" customHeight="1" x14ac:dyDescent="0.25">
      <c r="A166" s="584">
        <v>164</v>
      </c>
      <c r="B166" s="9">
        <v>158</v>
      </c>
      <c r="C166" s="9" t="s">
        <v>203</v>
      </c>
      <c r="D166" s="9">
        <f>'MICKELTHWAITE, MARK'!E23</f>
        <v>11</v>
      </c>
      <c r="E166" s="9">
        <f>'MICKELTHWAITE, MARK'!F23</f>
        <v>19</v>
      </c>
      <c r="F166" s="585">
        <f>'MICKELTHWAITE, MARK'!G23</f>
        <v>30</v>
      </c>
    </row>
    <row r="167" spans="1:6" s="195" customFormat="1" ht="17.649999999999999" customHeight="1" x14ac:dyDescent="0.25">
      <c r="A167" s="584">
        <v>165</v>
      </c>
      <c r="B167" s="9">
        <v>159</v>
      </c>
      <c r="C167" s="9" t="s">
        <v>75</v>
      </c>
      <c r="D167" s="9">
        <f>'CANHAM, ERIC'!E64</f>
        <v>11</v>
      </c>
      <c r="E167" s="9">
        <f>'CANHAM, ERIC'!F64</f>
        <v>19</v>
      </c>
      <c r="F167" s="585">
        <f>'CANHAM, ERIC'!G64</f>
        <v>30</v>
      </c>
    </row>
    <row r="168" spans="1:6" s="195" customFormat="1" ht="17.649999999999999" customHeight="1" x14ac:dyDescent="0.25">
      <c r="A168" s="584">
        <v>166</v>
      </c>
      <c r="B168" s="9">
        <v>160</v>
      </c>
      <c r="C168" s="9" t="s">
        <v>205</v>
      </c>
      <c r="D168" s="9">
        <v>12</v>
      </c>
      <c r="E168" s="9">
        <v>17</v>
      </c>
      <c r="F168" s="585">
        <v>29</v>
      </c>
    </row>
    <row r="169" spans="1:6" s="195" customFormat="1" ht="17.649999999999999" customHeight="1" x14ac:dyDescent="0.25">
      <c r="A169" s="584">
        <v>167</v>
      </c>
      <c r="B169" s="5">
        <v>194</v>
      </c>
      <c r="C169" s="5" t="s">
        <v>589</v>
      </c>
      <c r="D169" s="5">
        <f>'FOX, STEVE'!E44</f>
        <v>4</v>
      </c>
      <c r="E169" s="5">
        <f>'FOX, STEVE'!F44</f>
        <v>24</v>
      </c>
      <c r="F169" s="586">
        <f>'FOX, STEVE'!G44</f>
        <v>28</v>
      </c>
    </row>
    <row r="170" spans="1:6" s="195" customFormat="1" ht="17.649999999999999" customHeight="1" x14ac:dyDescent="0.25">
      <c r="A170" s="584">
        <v>168</v>
      </c>
      <c r="B170" s="9">
        <v>161</v>
      </c>
      <c r="C170" s="9" t="s">
        <v>206</v>
      </c>
      <c r="D170" s="9">
        <v>12</v>
      </c>
      <c r="E170" s="9">
        <v>15</v>
      </c>
      <c r="F170" s="585">
        <v>27</v>
      </c>
    </row>
    <row r="171" spans="1:6" s="195" customFormat="1" ht="17.649999999999999" customHeight="1" x14ac:dyDescent="0.25">
      <c r="A171" s="584">
        <v>169</v>
      </c>
      <c r="B171" s="5">
        <v>162</v>
      </c>
      <c r="C171" s="5" t="s">
        <v>533</v>
      </c>
      <c r="D171" s="5">
        <f>'BELL, MATT'!E12</f>
        <v>12</v>
      </c>
      <c r="E171" s="5">
        <f>'BELL, MATT'!F12</f>
        <v>15</v>
      </c>
      <c r="F171" s="586">
        <f>'BELL, MATT'!G12</f>
        <v>27</v>
      </c>
    </row>
    <row r="172" spans="1:6" s="195" customFormat="1" ht="17.649999999999999" customHeight="1" x14ac:dyDescent="0.25">
      <c r="A172" s="584">
        <v>170</v>
      </c>
      <c r="B172" s="9">
        <v>163</v>
      </c>
      <c r="C172" s="9" t="s">
        <v>207</v>
      </c>
      <c r="D172" s="9">
        <v>16</v>
      </c>
      <c r="E172" s="9">
        <v>11</v>
      </c>
      <c r="F172" s="585">
        <v>27</v>
      </c>
    </row>
    <row r="173" spans="1:6" s="195" customFormat="1" ht="17.649999999999999" customHeight="1" x14ac:dyDescent="0.25">
      <c r="A173" s="584">
        <v>171</v>
      </c>
      <c r="B173" s="5">
        <v>210</v>
      </c>
      <c r="C173" s="5" t="s">
        <v>599</v>
      </c>
      <c r="D173" s="5">
        <f>'GULLIVER, CONNOR'!E42</f>
        <v>11</v>
      </c>
      <c r="E173" s="5">
        <f>'GULLIVER, CONNOR'!F42</f>
        <v>16</v>
      </c>
      <c r="F173" s="586">
        <f>'GULLIVER, CONNOR'!G42</f>
        <v>27</v>
      </c>
    </row>
    <row r="174" spans="1:6" s="195" customFormat="1" ht="17.649999999999999" customHeight="1" x14ac:dyDescent="0.25">
      <c r="A174" s="584">
        <v>172</v>
      </c>
      <c r="B174" s="9">
        <v>164</v>
      </c>
      <c r="C174" s="9" t="s">
        <v>208</v>
      </c>
      <c r="D174" s="9">
        <v>14</v>
      </c>
      <c r="E174" s="9">
        <v>12</v>
      </c>
      <c r="F174" s="585">
        <v>26</v>
      </c>
    </row>
    <row r="175" spans="1:6" s="195" customFormat="1" ht="17.649999999999999" customHeight="1" x14ac:dyDescent="0.25">
      <c r="A175" s="584">
        <v>173</v>
      </c>
      <c r="B175" s="9">
        <v>165</v>
      </c>
      <c r="C175" s="9" t="s">
        <v>209</v>
      </c>
      <c r="D175" s="9">
        <f>'NEWCOMBE, KEVIN'!E35</f>
        <v>7</v>
      </c>
      <c r="E175" s="9">
        <f>'NEWCOMBE, KEVIN'!F35</f>
        <v>18</v>
      </c>
      <c r="F175" s="585">
        <f>'NEWCOMBE, KEVIN'!G35</f>
        <v>25</v>
      </c>
    </row>
    <row r="176" spans="1:6" s="195" customFormat="1" ht="17.649999999999999" customHeight="1" x14ac:dyDescent="0.25">
      <c r="A176" s="584">
        <v>174</v>
      </c>
      <c r="B176" s="9">
        <v>166</v>
      </c>
      <c r="C176" s="9" t="s">
        <v>469</v>
      </c>
      <c r="D176" s="9">
        <f>'SHERRATT, ED'!E38</f>
        <v>7</v>
      </c>
      <c r="E176" s="9">
        <f>'SHERRATT, ED'!F38</f>
        <v>18</v>
      </c>
      <c r="F176" s="585">
        <f>'SHERRATT, ED'!G38</f>
        <v>25</v>
      </c>
    </row>
    <row r="177" spans="1:6" s="195" customFormat="1" ht="17.649999999999999" customHeight="1" x14ac:dyDescent="0.25">
      <c r="A177" s="584">
        <v>175</v>
      </c>
      <c r="B177" s="9">
        <v>167</v>
      </c>
      <c r="C177" s="9" t="s">
        <v>210</v>
      </c>
      <c r="D177" s="9">
        <v>8</v>
      </c>
      <c r="E177" s="9">
        <v>17</v>
      </c>
      <c r="F177" s="585">
        <v>25</v>
      </c>
    </row>
    <row r="178" spans="1:6" s="195" customFormat="1" ht="17.649999999999999" customHeight="1" x14ac:dyDescent="0.25">
      <c r="A178" s="584">
        <v>176</v>
      </c>
      <c r="B178" s="9">
        <v>168</v>
      </c>
      <c r="C178" s="9" t="s">
        <v>211</v>
      </c>
      <c r="D178" s="9">
        <f>'MCFEETERS, AARON'!E21</f>
        <v>9</v>
      </c>
      <c r="E178" s="9">
        <f>'MCFEETERS, AARON'!F21</f>
        <v>16</v>
      </c>
      <c r="F178" s="585">
        <f>'MCFEETERS, AARON'!G21</f>
        <v>25</v>
      </c>
    </row>
    <row r="179" spans="1:6" s="195" customFormat="1" ht="17.649999999999999" customHeight="1" x14ac:dyDescent="0.25">
      <c r="A179" s="584">
        <v>177</v>
      </c>
      <c r="B179" s="9">
        <v>169</v>
      </c>
      <c r="C179" s="9" t="s">
        <v>212</v>
      </c>
      <c r="D179" s="9">
        <v>10</v>
      </c>
      <c r="E179" s="9">
        <v>15</v>
      </c>
      <c r="F179" s="585">
        <v>25</v>
      </c>
    </row>
    <row r="180" spans="1:6" s="195" customFormat="1" ht="17.649999999999999" customHeight="1" x14ac:dyDescent="0.25">
      <c r="A180" s="584">
        <v>178</v>
      </c>
      <c r="B180" s="9">
        <v>170</v>
      </c>
      <c r="C180" s="9" t="s">
        <v>220</v>
      </c>
      <c r="D180" s="9">
        <f>'JOHNSTON, JEFF'!E14</f>
        <v>10</v>
      </c>
      <c r="E180" s="9">
        <f>'JOHNSTON, JEFF'!F14</f>
        <v>15</v>
      </c>
      <c r="F180" s="585">
        <f>'JOHNSTON, JEFF'!G14</f>
        <v>25</v>
      </c>
    </row>
    <row r="181" spans="1:6" s="195" customFormat="1" ht="17.649999999999999" customHeight="1" x14ac:dyDescent="0.25">
      <c r="A181" s="584">
        <v>179</v>
      </c>
      <c r="B181" s="9">
        <v>171</v>
      </c>
      <c r="C181" s="9" t="s">
        <v>213</v>
      </c>
      <c r="D181" s="9">
        <v>15</v>
      </c>
      <c r="E181" s="9">
        <v>10</v>
      </c>
      <c r="F181" s="585">
        <v>25</v>
      </c>
    </row>
    <row r="182" spans="1:6" s="195" customFormat="1" ht="17.649999999999999" customHeight="1" x14ac:dyDescent="0.25">
      <c r="A182" s="584">
        <v>180</v>
      </c>
      <c r="B182" s="5">
        <v>176</v>
      </c>
      <c r="C182" s="5" t="s">
        <v>546</v>
      </c>
      <c r="D182" s="5">
        <f>'BRENNAN, BRYAN'!E68</f>
        <v>6</v>
      </c>
      <c r="E182" s="5">
        <f>'BRENNAN, BRYAN'!F68</f>
        <v>19</v>
      </c>
      <c r="F182" s="586">
        <f>'BRENNAN, BRYAN'!G68</f>
        <v>25</v>
      </c>
    </row>
    <row r="183" spans="1:6" s="195" customFormat="1" ht="17.649999999999999" customHeight="1" x14ac:dyDescent="0.25">
      <c r="A183" s="584">
        <v>181</v>
      </c>
      <c r="B183" s="9">
        <v>172</v>
      </c>
      <c r="C183" s="9" t="s">
        <v>214</v>
      </c>
      <c r="D183" s="9">
        <v>3</v>
      </c>
      <c r="E183" s="9">
        <v>21</v>
      </c>
      <c r="F183" s="585">
        <v>24</v>
      </c>
    </row>
    <row r="184" spans="1:6" s="195" customFormat="1" ht="17.649999999999999" customHeight="1" x14ac:dyDescent="0.25">
      <c r="A184" s="584">
        <v>182</v>
      </c>
      <c r="B184" s="9">
        <v>173</v>
      </c>
      <c r="C184" s="9" t="s">
        <v>215</v>
      </c>
      <c r="D184" s="9">
        <f>'STERGIOU, GEORGE'!E42</f>
        <v>12</v>
      </c>
      <c r="E184" s="9">
        <f>'STERGIOU, GEORGE'!F42</f>
        <v>12</v>
      </c>
      <c r="F184" s="585">
        <f>'STERGIOU, GEORGE'!G42</f>
        <v>24</v>
      </c>
    </row>
    <row r="185" spans="1:6" s="195" customFormat="1" ht="17.649999999999999" customHeight="1" x14ac:dyDescent="0.25">
      <c r="A185" s="584">
        <v>183</v>
      </c>
      <c r="B185" s="5" t="s">
        <v>633</v>
      </c>
      <c r="C185" s="5" t="s">
        <v>634</v>
      </c>
      <c r="D185" s="5">
        <f>'EVANGELISTA, JON'!E15</f>
        <v>12</v>
      </c>
      <c r="E185" s="5">
        <f>'EVANGELISTA, JON'!F15</f>
        <v>12</v>
      </c>
      <c r="F185" s="586">
        <f>'EVANGELISTA, JON'!G15</f>
        <v>24</v>
      </c>
    </row>
    <row r="186" spans="1:6" s="195" customFormat="1" ht="17.649999999999999" customHeight="1" x14ac:dyDescent="0.25">
      <c r="A186" s="584">
        <v>184</v>
      </c>
      <c r="B186" s="9">
        <v>175</v>
      </c>
      <c r="C186" s="9" t="s">
        <v>216</v>
      </c>
      <c r="D186" s="9">
        <v>5</v>
      </c>
      <c r="E186" s="9">
        <v>18</v>
      </c>
      <c r="F186" s="585">
        <v>23</v>
      </c>
    </row>
    <row r="187" spans="1:6" s="195" customFormat="1" ht="17.649999999999999" customHeight="1" x14ac:dyDescent="0.25">
      <c r="A187" s="584">
        <v>185</v>
      </c>
      <c r="B187" s="9">
        <v>179</v>
      </c>
      <c r="C187" s="9" t="s">
        <v>417</v>
      </c>
      <c r="D187" s="9">
        <f>'COLINS, TYLER'!E20</f>
        <v>9</v>
      </c>
      <c r="E187" s="9">
        <f>'COLINS, TYLER'!F20</f>
        <v>13</v>
      </c>
      <c r="F187" s="585">
        <f>'COLINS, TYLER'!G20</f>
        <v>22</v>
      </c>
    </row>
    <row r="188" spans="1:6" s="195" customFormat="1" ht="17.649999999999999" customHeight="1" x14ac:dyDescent="0.25">
      <c r="A188" s="584">
        <v>186</v>
      </c>
      <c r="B188" s="9">
        <v>180</v>
      </c>
      <c r="C188" s="9" t="s">
        <v>217</v>
      </c>
      <c r="D188" s="9">
        <v>12</v>
      </c>
      <c r="E188" s="9">
        <v>10</v>
      </c>
      <c r="F188" s="585">
        <v>22</v>
      </c>
    </row>
    <row r="189" spans="1:6" s="195" customFormat="1" ht="17.649999999999999" customHeight="1" x14ac:dyDescent="0.25">
      <c r="A189" s="584">
        <v>187</v>
      </c>
      <c r="B189" s="9">
        <v>181</v>
      </c>
      <c r="C189" s="9" t="s">
        <v>219</v>
      </c>
      <c r="D189" s="9">
        <v>12</v>
      </c>
      <c r="E189" s="9">
        <v>9</v>
      </c>
      <c r="F189" s="585">
        <v>21</v>
      </c>
    </row>
    <row r="190" spans="1:6" s="195" customFormat="1" ht="17.649999999999999" customHeight="1" x14ac:dyDescent="0.25">
      <c r="A190" s="584">
        <v>188</v>
      </c>
      <c r="B190" s="9">
        <v>183</v>
      </c>
      <c r="C190" s="9" t="s">
        <v>224</v>
      </c>
      <c r="D190" s="9">
        <f>'WILKIE, ROB'!E18</f>
        <v>12</v>
      </c>
      <c r="E190" s="9">
        <f>'WILKIE, ROB'!F18</f>
        <v>8</v>
      </c>
      <c r="F190" s="585">
        <f>'WILKIE, ROB'!G18</f>
        <v>20</v>
      </c>
    </row>
    <row r="191" spans="1:6" s="195" customFormat="1" ht="17.649999999999999" customHeight="1" x14ac:dyDescent="0.25">
      <c r="A191" s="584">
        <v>189</v>
      </c>
      <c r="B191" s="9">
        <v>184</v>
      </c>
      <c r="C191" s="9" t="s">
        <v>222</v>
      </c>
      <c r="D191" s="9">
        <f>'CARPENTER, RYAN'!E46</f>
        <v>13</v>
      </c>
      <c r="E191" s="9">
        <f>'CARPENTER, RYAN'!F46</f>
        <v>7</v>
      </c>
      <c r="F191" s="585">
        <f>'CARPENTER, RYAN'!G46</f>
        <v>20</v>
      </c>
    </row>
    <row r="192" spans="1:6" s="195" customFormat="1" ht="17.649999999999999" customHeight="1" x14ac:dyDescent="0.25">
      <c r="A192" s="584">
        <v>190</v>
      </c>
      <c r="B192" s="9">
        <v>185</v>
      </c>
      <c r="C192" s="9" t="s">
        <v>223</v>
      </c>
      <c r="D192" s="9">
        <v>14</v>
      </c>
      <c r="E192" s="9">
        <v>6</v>
      </c>
      <c r="F192" s="585">
        <v>20</v>
      </c>
    </row>
    <row r="193" spans="1:6" s="195" customFormat="1" ht="17.649999999999999" customHeight="1" x14ac:dyDescent="0.25">
      <c r="A193" s="584">
        <v>191</v>
      </c>
      <c r="B193" s="5" t="s">
        <v>633</v>
      </c>
      <c r="C193" s="5" t="s">
        <v>635</v>
      </c>
      <c r="D193" s="5">
        <f>'MICHAEL, MATT'!E21</f>
        <v>6</v>
      </c>
      <c r="E193" s="5">
        <f>'MICHAEL, MATT'!F21</f>
        <v>14</v>
      </c>
      <c r="F193" s="586">
        <f>'MICHAEL, MATT'!G21</f>
        <v>20</v>
      </c>
    </row>
    <row r="194" spans="1:6" s="195" customFormat="1" ht="17.649999999999999" customHeight="1" x14ac:dyDescent="0.25">
      <c r="A194" s="584">
        <v>192</v>
      </c>
      <c r="B194" s="9">
        <v>186</v>
      </c>
      <c r="C194" s="9" t="s">
        <v>225</v>
      </c>
      <c r="D194" s="9">
        <f>'HAMMOND, KATH'!E26</f>
        <v>3</v>
      </c>
      <c r="E194" s="9">
        <f>'HAMMOND, KATH'!F26</f>
        <v>16</v>
      </c>
      <c r="F194" s="585">
        <f>'HAMMOND, KATH'!G26</f>
        <v>19</v>
      </c>
    </row>
    <row r="195" spans="1:6" s="195" customFormat="1" ht="17.649999999999999" customHeight="1" x14ac:dyDescent="0.25">
      <c r="A195" s="584">
        <v>193</v>
      </c>
      <c r="B195" s="9">
        <v>187</v>
      </c>
      <c r="C195" s="9" t="s">
        <v>226</v>
      </c>
      <c r="D195" s="9">
        <f>'CIZMAR, MATT'!E15</f>
        <v>6</v>
      </c>
      <c r="E195" s="9">
        <f>'CIZMAR, MATT'!F15</f>
        <v>13</v>
      </c>
      <c r="F195" s="585">
        <f>'CIZMAR, MATT'!G15</f>
        <v>19</v>
      </c>
    </row>
    <row r="196" spans="1:6" s="195" customFormat="1" ht="17.649999999999999" customHeight="1" x14ac:dyDescent="0.25">
      <c r="A196" s="584">
        <v>194</v>
      </c>
      <c r="B196" s="9">
        <v>189</v>
      </c>
      <c r="C196" s="9" t="s">
        <v>227</v>
      </c>
      <c r="D196" s="9">
        <v>7</v>
      </c>
      <c r="E196" s="9">
        <v>12</v>
      </c>
      <c r="F196" s="585">
        <v>19</v>
      </c>
    </row>
    <row r="197" spans="1:6" s="195" customFormat="1" ht="17.649999999999999" customHeight="1" x14ac:dyDescent="0.25">
      <c r="A197" s="584">
        <v>195</v>
      </c>
      <c r="B197" s="5">
        <v>190</v>
      </c>
      <c r="C197" s="5" t="s">
        <v>534</v>
      </c>
      <c r="D197" s="5">
        <f>'CARLUCCI, MATT'!E23</f>
        <v>8</v>
      </c>
      <c r="E197" s="5">
        <f>'CARLUCCI, MATT'!F23</f>
        <v>11</v>
      </c>
      <c r="F197" s="586">
        <f>'CARLUCCI, MATT'!G23</f>
        <v>19</v>
      </c>
    </row>
    <row r="198" spans="1:6" s="195" customFormat="1" ht="17.649999999999999" customHeight="1" x14ac:dyDescent="0.25">
      <c r="A198" s="584">
        <v>196</v>
      </c>
      <c r="B198" s="9">
        <v>191</v>
      </c>
      <c r="C198" s="9" t="s">
        <v>221</v>
      </c>
      <c r="D198" s="9">
        <f>'HOLDGATE, GORD'!E23</f>
        <v>9</v>
      </c>
      <c r="E198" s="9">
        <f>'HOLDGATE, GORD'!F23</f>
        <v>10</v>
      </c>
      <c r="F198" s="585">
        <f>'HOLDGATE, GORD'!G23</f>
        <v>19</v>
      </c>
    </row>
    <row r="199" spans="1:6" s="195" customFormat="1" ht="17.649999999999999" customHeight="1" x14ac:dyDescent="0.25">
      <c r="A199" s="584">
        <v>197</v>
      </c>
      <c r="B199" s="9">
        <v>192</v>
      </c>
      <c r="C199" s="9" t="s">
        <v>228</v>
      </c>
      <c r="D199" s="9">
        <v>11</v>
      </c>
      <c r="E199" s="9">
        <v>8</v>
      </c>
      <c r="F199" s="585">
        <v>19</v>
      </c>
    </row>
    <row r="200" spans="1:6" s="195" customFormat="1" ht="17.649999999999999" customHeight="1" x14ac:dyDescent="0.25">
      <c r="A200" s="584">
        <v>198</v>
      </c>
      <c r="B200" s="9">
        <v>193</v>
      </c>
      <c r="C200" s="9" t="s">
        <v>230</v>
      </c>
      <c r="D200" s="9">
        <v>1</v>
      </c>
      <c r="E200" s="9">
        <v>17</v>
      </c>
      <c r="F200" s="585">
        <v>18</v>
      </c>
    </row>
    <row r="201" spans="1:6" s="195" customFormat="1" ht="17.649999999999999" customHeight="1" x14ac:dyDescent="0.25">
      <c r="A201" s="584">
        <v>199</v>
      </c>
      <c r="B201" s="9">
        <v>195</v>
      </c>
      <c r="C201" s="9" t="s">
        <v>231</v>
      </c>
      <c r="D201" s="9">
        <v>5</v>
      </c>
      <c r="E201" s="9">
        <v>13</v>
      </c>
      <c r="F201" s="585">
        <v>18</v>
      </c>
    </row>
    <row r="202" spans="1:6" s="195" customFormat="1" ht="17.649999999999999" customHeight="1" x14ac:dyDescent="0.25">
      <c r="A202" s="584">
        <v>200</v>
      </c>
      <c r="B202" s="9">
        <v>196</v>
      </c>
      <c r="C202" s="9" t="s">
        <v>233</v>
      </c>
      <c r="D202" s="9">
        <f>'REID, CHRIS'!E24</f>
        <v>6</v>
      </c>
      <c r="E202" s="9">
        <f>'REID, CHRIS'!F24</f>
        <v>12</v>
      </c>
      <c r="F202" s="585">
        <f>'REID, CHRIS'!G24</f>
        <v>18</v>
      </c>
    </row>
    <row r="203" spans="1:6" s="195" customFormat="1" ht="17.649999999999999" customHeight="1" x14ac:dyDescent="0.25">
      <c r="A203" s="584">
        <v>201</v>
      </c>
      <c r="B203" s="9">
        <v>197</v>
      </c>
      <c r="C203" s="9" t="s">
        <v>232</v>
      </c>
      <c r="D203" s="9">
        <f>'NAVO, MIKE'!E14</f>
        <v>10</v>
      </c>
      <c r="E203" s="9">
        <f>'NAVO, MIKE'!F14</f>
        <v>8</v>
      </c>
      <c r="F203" s="585">
        <f>'NAVO, MIKE'!G14</f>
        <v>18</v>
      </c>
    </row>
    <row r="204" spans="1:6" s="195" customFormat="1" ht="17.649999999999999" customHeight="1" x14ac:dyDescent="0.25">
      <c r="A204" s="584">
        <v>202</v>
      </c>
      <c r="B204" s="9">
        <v>198</v>
      </c>
      <c r="C204" s="9" t="s">
        <v>234</v>
      </c>
      <c r="D204" s="9">
        <v>1</v>
      </c>
      <c r="E204" s="9">
        <v>16</v>
      </c>
      <c r="F204" s="585">
        <v>17</v>
      </c>
    </row>
    <row r="205" spans="1:6" s="195" customFormat="1" ht="17.649999999999999" customHeight="1" x14ac:dyDescent="0.25">
      <c r="A205" s="584">
        <v>203</v>
      </c>
      <c r="B205" s="9">
        <v>199</v>
      </c>
      <c r="C205" s="9" t="s">
        <v>235</v>
      </c>
      <c r="D205" s="9">
        <v>5</v>
      </c>
      <c r="E205" s="9">
        <v>12</v>
      </c>
      <c r="F205" s="585">
        <v>17</v>
      </c>
    </row>
    <row r="206" spans="1:6" s="195" customFormat="1" ht="17.649999999999999" customHeight="1" x14ac:dyDescent="0.25">
      <c r="A206" s="584">
        <v>204</v>
      </c>
      <c r="B206" s="9">
        <v>200</v>
      </c>
      <c r="C206" s="9" t="s">
        <v>236</v>
      </c>
      <c r="D206" s="9">
        <v>9</v>
      </c>
      <c r="E206" s="9">
        <v>8</v>
      </c>
      <c r="F206" s="585">
        <v>17</v>
      </c>
    </row>
    <row r="207" spans="1:6" s="195" customFormat="1" ht="17.649999999999999" customHeight="1" x14ac:dyDescent="0.25">
      <c r="A207" s="584">
        <v>205</v>
      </c>
      <c r="B207" s="5">
        <v>249</v>
      </c>
      <c r="C207" s="5" t="s">
        <v>615</v>
      </c>
      <c r="D207" s="5">
        <f>'MCINTYRE, JAMIE'!E36</f>
        <v>6</v>
      </c>
      <c r="E207" s="5">
        <f>'MCINTYRE, JAMIE'!F36</f>
        <v>11</v>
      </c>
      <c r="F207" s="586">
        <f>'MCINTYRE, JAMIE'!G36</f>
        <v>17</v>
      </c>
    </row>
    <row r="208" spans="1:6" s="195" customFormat="1" ht="17.649999999999999" customHeight="1" x14ac:dyDescent="0.25">
      <c r="A208" s="584">
        <v>206</v>
      </c>
      <c r="B208" s="9">
        <v>201</v>
      </c>
      <c r="C208" s="9" t="s">
        <v>237</v>
      </c>
      <c r="D208" s="9">
        <v>4</v>
      </c>
      <c r="E208" s="9">
        <v>12</v>
      </c>
      <c r="F208" s="585">
        <v>16</v>
      </c>
    </row>
    <row r="209" spans="1:6" s="195" customFormat="1" ht="17.649999999999999" customHeight="1" x14ac:dyDescent="0.25">
      <c r="A209" s="584">
        <v>207</v>
      </c>
      <c r="B209" s="9">
        <v>202</v>
      </c>
      <c r="C209" s="9" t="s">
        <v>238</v>
      </c>
      <c r="D209" s="9">
        <v>5</v>
      </c>
      <c r="E209" s="9">
        <v>11</v>
      </c>
      <c r="F209" s="585">
        <v>16</v>
      </c>
    </row>
    <row r="210" spans="1:6" s="195" customFormat="1" ht="17.649999999999999" customHeight="1" x14ac:dyDescent="0.25">
      <c r="A210" s="584">
        <v>208</v>
      </c>
      <c r="B210" s="5">
        <v>214</v>
      </c>
      <c r="C210" s="5" t="s">
        <v>568</v>
      </c>
      <c r="D210" s="5">
        <f>'WILBORE, MIKE'!E37</f>
        <v>3</v>
      </c>
      <c r="E210" s="5">
        <f>'WILBORE, MIKE'!F37</f>
        <v>13</v>
      </c>
      <c r="F210" s="586">
        <f>'WILBORE, MIKE'!G37</f>
        <v>16</v>
      </c>
    </row>
    <row r="211" spans="1:6" s="195" customFormat="1" ht="17.649999999999999" customHeight="1" x14ac:dyDescent="0.25">
      <c r="A211" s="584">
        <v>209</v>
      </c>
      <c r="B211" s="5">
        <v>229</v>
      </c>
      <c r="C211" s="5" t="s">
        <v>610</v>
      </c>
      <c r="D211" s="5">
        <f>'ALONZI, MICHAEL'!E31</f>
        <v>4</v>
      </c>
      <c r="E211" s="5">
        <f>'ALONZI, MICHAEL'!F31</f>
        <v>12</v>
      </c>
      <c r="F211" s="586">
        <f>'ALONZI, MICHAEL'!G31</f>
        <v>16</v>
      </c>
    </row>
    <row r="212" spans="1:6" s="195" customFormat="1" ht="17.649999999999999" customHeight="1" x14ac:dyDescent="0.25">
      <c r="A212" s="584">
        <v>210</v>
      </c>
      <c r="B212" s="5">
        <v>238</v>
      </c>
      <c r="C212" s="5" t="s">
        <v>593</v>
      </c>
      <c r="D212" s="5">
        <f>'NG, ED'!E35</f>
        <v>6</v>
      </c>
      <c r="E212" s="5">
        <f>'NG, ED'!F35</f>
        <v>10</v>
      </c>
      <c r="F212" s="586">
        <f>'NG, ED'!G35</f>
        <v>16</v>
      </c>
    </row>
    <row r="213" spans="1:6" s="195" customFormat="1" ht="17.649999999999999" customHeight="1" x14ac:dyDescent="0.25">
      <c r="A213" s="584">
        <v>211</v>
      </c>
      <c r="B213" s="9">
        <v>203</v>
      </c>
      <c r="C213" s="9" t="s">
        <v>239</v>
      </c>
      <c r="D213" s="9">
        <v>2</v>
      </c>
      <c r="E213" s="9">
        <v>12</v>
      </c>
      <c r="F213" s="585">
        <v>14</v>
      </c>
    </row>
    <row r="214" spans="1:6" s="195" customFormat="1" ht="17.649999999999999" customHeight="1" x14ac:dyDescent="0.25">
      <c r="A214" s="584">
        <v>212</v>
      </c>
      <c r="B214" s="9">
        <v>204</v>
      </c>
      <c r="C214" s="9" t="s">
        <v>240</v>
      </c>
      <c r="D214" s="9">
        <v>3</v>
      </c>
      <c r="E214" s="9">
        <v>11</v>
      </c>
      <c r="F214" s="585">
        <v>14</v>
      </c>
    </row>
    <row r="215" spans="1:6" s="195" customFormat="1" ht="17.649999999999999" customHeight="1" x14ac:dyDescent="0.25">
      <c r="A215" s="584">
        <v>213</v>
      </c>
      <c r="B215" s="5">
        <v>205</v>
      </c>
      <c r="C215" s="5" t="s">
        <v>535</v>
      </c>
      <c r="D215" s="5">
        <f>'COSTA, DANIEL'!E26</f>
        <v>3</v>
      </c>
      <c r="E215" s="5">
        <f>'COSTA, DANIEL'!F26</f>
        <v>11</v>
      </c>
      <c r="F215" s="586">
        <f>'COSTA, DANIEL'!G26</f>
        <v>14</v>
      </c>
    </row>
    <row r="216" spans="1:6" s="195" customFormat="1" ht="17.649999999999999" customHeight="1" x14ac:dyDescent="0.25">
      <c r="A216" s="584">
        <v>214</v>
      </c>
      <c r="B216" s="9">
        <v>206</v>
      </c>
      <c r="C216" s="9" t="s">
        <v>241</v>
      </c>
      <c r="D216" s="9">
        <v>7</v>
      </c>
      <c r="E216" s="9">
        <v>7</v>
      </c>
      <c r="F216" s="585">
        <v>14</v>
      </c>
    </row>
    <row r="217" spans="1:6" s="195" customFormat="1" ht="17.649999999999999" customHeight="1" x14ac:dyDescent="0.25">
      <c r="A217" s="584">
        <v>215</v>
      </c>
      <c r="B217" s="5">
        <v>261</v>
      </c>
      <c r="C217" s="5" t="s">
        <v>595</v>
      </c>
      <c r="D217" s="5">
        <f>'JORDAN, WALKER'!E27</f>
        <v>4</v>
      </c>
      <c r="E217" s="5">
        <f>'JORDAN, WALKER'!F27</f>
        <v>10</v>
      </c>
      <c r="F217" s="586">
        <f>'JORDAN, WALKER'!G27</f>
        <v>14</v>
      </c>
    </row>
    <row r="218" spans="1:6" s="195" customFormat="1" ht="17.649999999999999" customHeight="1" x14ac:dyDescent="0.25">
      <c r="A218" s="584">
        <v>216</v>
      </c>
      <c r="B218" s="9">
        <v>207</v>
      </c>
      <c r="C218" s="9" t="s">
        <v>242</v>
      </c>
      <c r="D218" s="9">
        <f>'MURPHY, RON'!E21</f>
        <v>2</v>
      </c>
      <c r="E218" s="9">
        <f>'MURPHY, RON'!F21</f>
        <v>11</v>
      </c>
      <c r="F218" s="585">
        <f>'MURPHY, RON'!G21</f>
        <v>13</v>
      </c>
    </row>
    <row r="219" spans="1:6" s="195" customFormat="1" ht="17.649999999999999" customHeight="1" x14ac:dyDescent="0.25">
      <c r="A219" s="584">
        <v>217</v>
      </c>
      <c r="B219" s="9">
        <v>208</v>
      </c>
      <c r="C219" s="9" t="s">
        <v>243</v>
      </c>
      <c r="D219" s="9">
        <v>4</v>
      </c>
      <c r="E219" s="9">
        <v>9</v>
      </c>
      <c r="F219" s="585">
        <v>13</v>
      </c>
    </row>
    <row r="220" spans="1:6" s="195" customFormat="1" ht="17.649999999999999" customHeight="1" x14ac:dyDescent="0.25">
      <c r="A220" s="584">
        <v>218</v>
      </c>
      <c r="B220" s="9">
        <v>209</v>
      </c>
      <c r="C220" s="9" t="s">
        <v>218</v>
      </c>
      <c r="D220" s="9">
        <f>'MOUM, TREVOR'!E19</f>
        <v>5</v>
      </c>
      <c r="E220" s="9">
        <f>'MOUM, TREVOR'!F19</f>
        <v>8</v>
      </c>
      <c r="F220" s="585">
        <f>'MOUM, TREVOR'!G19</f>
        <v>13</v>
      </c>
    </row>
    <row r="221" spans="1:6" s="195" customFormat="1" ht="17.649999999999999" customHeight="1" x14ac:dyDescent="0.25">
      <c r="A221" s="584">
        <v>219</v>
      </c>
      <c r="B221" s="5">
        <v>223</v>
      </c>
      <c r="C221" s="5" t="s">
        <v>608</v>
      </c>
      <c r="D221" s="5">
        <f>'LUIS, ANDREW'!E25</f>
        <v>1</v>
      </c>
      <c r="E221" s="5">
        <f>'LUIS, ANDREW'!F25</f>
        <v>12</v>
      </c>
      <c r="F221" s="586">
        <f>'LUIS, ANDREW'!G25</f>
        <v>13</v>
      </c>
    </row>
    <row r="222" spans="1:6" s="195" customFormat="1" ht="17.649999999999999" customHeight="1" x14ac:dyDescent="0.25">
      <c r="A222" s="584">
        <v>220</v>
      </c>
      <c r="B222" s="9">
        <v>211</v>
      </c>
      <c r="C222" s="9" t="s">
        <v>244</v>
      </c>
      <c r="D222" s="9">
        <v>2</v>
      </c>
      <c r="E222" s="9">
        <v>10</v>
      </c>
      <c r="F222" s="585">
        <v>12</v>
      </c>
    </row>
    <row r="223" spans="1:6" s="195" customFormat="1" ht="17.649999999999999" customHeight="1" x14ac:dyDescent="0.25">
      <c r="A223" s="584">
        <v>221</v>
      </c>
      <c r="B223" s="9">
        <v>212</v>
      </c>
      <c r="C223" s="9" t="s">
        <v>245</v>
      </c>
      <c r="D223" s="9">
        <v>3</v>
      </c>
      <c r="E223" s="9">
        <v>9</v>
      </c>
      <c r="F223" s="585">
        <v>12</v>
      </c>
    </row>
    <row r="224" spans="1:6" s="195" customFormat="1" ht="17.649999999999999" customHeight="1" x14ac:dyDescent="0.25">
      <c r="A224" s="584">
        <v>222</v>
      </c>
      <c r="B224" s="9">
        <v>213</v>
      </c>
      <c r="C224" s="9" t="s">
        <v>107</v>
      </c>
      <c r="D224" s="9">
        <f>'LAMBERT, DENNIS'!E52</f>
        <v>3</v>
      </c>
      <c r="E224" s="9">
        <f>'LAMBERT, DENNIS'!F52</f>
        <v>9</v>
      </c>
      <c r="F224" s="585">
        <f>'LAMBERT, DENNIS'!G52</f>
        <v>12</v>
      </c>
    </row>
    <row r="225" spans="1:6" s="195" customFormat="1" ht="17.649999999999999" customHeight="1" x14ac:dyDescent="0.25">
      <c r="A225" s="584">
        <v>223</v>
      </c>
      <c r="B225" s="9">
        <v>215</v>
      </c>
      <c r="C225" s="9" t="s">
        <v>246</v>
      </c>
      <c r="D225" s="9">
        <v>4</v>
      </c>
      <c r="E225" s="9">
        <v>8</v>
      </c>
      <c r="F225" s="585">
        <v>12</v>
      </c>
    </row>
    <row r="226" spans="1:6" s="195" customFormat="1" ht="17.649999999999999" customHeight="1" x14ac:dyDescent="0.25">
      <c r="A226" s="584">
        <v>224</v>
      </c>
      <c r="B226" s="9">
        <v>216</v>
      </c>
      <c r="C226" s="9" t="s">
        <v>109</v>
      </c>
      <c r="D226" s="9">
        <f>'MAJOROSI, ANDREW'!E46</f>
        <v>4</v>
      </c>
      <c r="E226" s="9">
        <f>'MAJOROSI, ANDREW'!F46</f>
        <v>8</v>
      </c>
      <c r="F226" s="585">
        <f>'MAJOROSI, ANDREW'!G46</f>
        <v>12</v>
      </c>
    </row>
    <row r="227" spans="1:6" s="195" customFormat="1" ht="17.649999999999999" customHeight="1" x14ac:dyDescent="0.25">
      <c r="A227" s="584">
        <v>225</v>
      </c>
      <c r="B227" s="5">
        <v>217</v>
      </c>
      <c r="C227" s="5" t="s">
        <v>570</v>
      </c>
      <c r="D227" s="5">
        <f>'BUSSER, MIKE'!E13</f>
        <v>6</v>
      </c>
      <c r="E227" s="5">
        <f>'BUSSER, MIKE'!F13</f>
        <v>6</v>
      </c>
      <c r="F227" s="586">
        <f>'BUSSER, MIKE'!G13</f>
        <v>12</v>
      </c>
    </row>
    <row r="228" spans="1:6" s="195" customFormat="1" ht="17.649999999999999" customHeight="1" x14ac:dyDescent="0.25">
      <c r="A228" s="584">
        <v>226</v>
      </c>
      <c r="B228" s="9">
        <v>218</v>
      </c>
      <c r="C228" s="9" t="s">
        <v>247</v>
      </c>
      <c r="D228" s="9">
        <v>7</v>
      </c>
      <c r="E228" s="9">
        <v>5</v>
      </c>
      <c r="F228" s="585">
        <v>12</v>
      </c>
    </row>
    <row r="229" spans="1:6" s="195" customFormat="1" ht="17.649999999999999" customHeight="1" x14ac:dyDescent="0.25">
      <c r="A229" s="584">
        <v>227</v>
      </c>
      <c r="B229" s="9">
        <v>219</v>
      </c>
      <c r="C229" s="9" t="s">
        <v>248</v>
      </c>
      <c r="D229" s="9">
        <v>7</v>
      </c>
      <c r="E229" s="9">
        <v>5</v>
      </c>
      <c r="F229" s="585">
        <v>12</v>
      </c>
    </row>
    <row r="230" spans="1:6" ht="17.649999999999999" customHeight="1" x14ac:dyDescent="0.25">
      <c r="A230" s="584">
        <v>228</v>
      </c>
      <c r="B230" s="5">
        <v>220</v>
      </c>
      <c r="C230" s="5" t="s">
        <v>569</v>
      </c>
      <c r="D230" s="5">
        <f>'THERIEN, DAN'!E18</f>
        <v>8</v>
      </c>
      <c r="E230" s="5">
        <f>'THERIEN, DAN'!F18</f>
        <v>4</v>
      </c>
      <c r="F230" s="586">
        <f>'THERIEN, DAN'!G18</f>
        <v>12</v>
      </c>
    </row>
    <row r="231" spans="1:6" ht="17.649999999999999" customHeight="1" x14ac:dyDescent="0.25">
      <c r="A231" s="584">
        <v>229</v>
      </c>
      <c r="B231" s="9">
        <v>221</v>
      </c>
      <c r="C231" s="9" t="s">
        <v>249</v>
      </c>
      <c r="D231" s="9">
        <v>2</v>
      </c>
      <c r="E231" s="9">
        <v>9</v>
      </c>
      <c r="F231" s="585">
        <v>11</v>
      </c>
    </row>
    <row r="232" spans="1:6" ht="17.649999999999999" customHeight="1" x14ac:dyDescent="0.25">
      <c r="A232" s="584">
        <v>230</v>
      </c>
      <c r="B232" s="9">
        <v>222</v>
      </c>
      <c r="C232" s="9" t="s">
        <v>250</v>
      </c>
      <c r="D232" s="9">
        <v>2</v>
      </c>
      <c r="E232" s="9">
        <v>9</v>
      </c>
      <c r="F232" s="585">
        <v>11</v>
      </c>
    </row>
    <row r="233" spans="1:6" ht="17.649999999999999" customHeight="1" x14ac:dyDescent="0.25">
      <c r="A233" s="584">
        <v>231</v>
      </c>
      <c r="B233" s="9">
        <v>224</v>
      </c>
      <c r="C233" s="9" t="s">
        <v>118</v>
      </c>
      <c r="D233" s="9">
        <f>'NORMAN, ROGER'!E13</f>
        <v>4</v>
      </c>
      <c r="E233" s="9">
        <f>'NORMAN, ROGER'!F13</f>
        <v>6</v>
      </c>
      <c r="F233" s="585">
        <f>'NORMAN, ROGER'!G13</f>
        <v>10</v>
      </c>
    </row>
    <row r="234" spans="1:6" ht="17.649999999999999" customHeight="1" x14ac:dyDescent="0.25">
      <c r="A234" s="584">
        <v>232</v>
      </c>
      <c r="B234" s="5">
        <v>262</v>
      </c>
      <c r="C234" s="5" t="s">
        <v>612</v>
      </c>
      <c r="D234" s="5">
        <f>'PANZINI, ADAMO'!E29</f>
        <v>2</v>
      </c>
      <c r="E234" s="5">
        <f>'PANZINI, ADAMO'!F29</f>
        <v>8</v>
      </c>
      <c r="F234" s="586">
        <f>'PANZINI, ADAMO'!G29</f>
        <v>10</v>
      </c>
    </row>
    <row r="235" spans="1:6" ht="17.649999999999999" customHeight="1" x14ac:dyDescent="0.25">
      <c r="A235" s="584">
        <v>233</v>
      </c>
      <c r="B235" s="5" t="s">
        <v>633</v>
      </c>
      <c r="C235" s="5" t="s">
        <v>636</v>
      </c>
      <c r="D235" s="5">
        <f>'SCHNEIDER, NATALIE'!E18</f>
        <v>1</v>
      </c>
      <c r="E235" s="5">
        <f>'SCHNEIDER, NATALIE'!F18</f>
        <v>9</v>
      </c>
      <c r="F235" s="586">
        <f>'SCHNEIDER, NATALIE'!G18</f>
        <v>10</v>
      </c>
    </row>
    <row r="236" spans="1:6" ht="17.649999999999999" customHeight="1" x14ac:dyDescent="0.25">
      <c r="A236" s="584">
        <v>234</v>
      </c>
      <c r="B236" s="9">
        <v>225</v>
      </c>
      <c r="C236" s="9" t="s">
        <v>251</v>
      </c>
      <c r="D236" s="9">
        <f>'SAVILLE, SHERRI'!E22</f>
        <v>1</v>
      </c>
      <c r="E236" s="9">
        <f>'SAVILLE, SHERRI'!F22</f>
        <v>8</v>
      </c>
      <c r="F236" s="585">
        <f>'SAVILLE, SHERRI'!G22</f>
        <v>9</v>
      </c>
    </row>
    <row r="237" spans="1:6" ht="17.649999999999999" customHeight="1" x14ac:dyDescent="0.25">
      <c r="A237" s="584">
        <v>235</v>
      </c>
      <c r="B237" s="5">
        <v>226</v>
      </c>
      <c r="C237" s="5" t="s">
        <v>591</v>
      </c>
      <c r="D237" s="5">
        <f>'CRONIN. MATT'!E22</f>
        <v>1</v>
      </c>
      <c r="E237" s="5">
        <f>'CRONIN. MATT'!F22</f>
        <v>8</v>
      </c>
      <c r="F237" s="586">
        <f>'CRONIN. MATT'!G22</f>
        <v>9</v>
      </c>
    </row>
    <row r="238" spans="1:6" ht="17.649999999999999" customHeight="1" x14ac:dyDescent="0.25">
      <c r="A238" s="584">
        <v>236</v>
      </c>
      <c r="B238" s="9">
        <v>227</v>
      </c>
      <c r="C238" s="9" t="s">
        <v>252</v>
      </c>
      <c r="D238" s="9">
        <v>2</v>
      </c>
      <c r="E238" s="9">
        <v>7</v>
      </c>
      <c r="F238" s="585">
        <v>9</v>
      </c>
    </row>
    <row r="239" spans="1:6" ht="17.649999999999999" customHeight="1" x14ac:dyDescent="0.25">
      <c r="A239" s="584">
        <v>237</v>
      </c>
      <c r="B239" s="9">
        <v>228</v>
      </c>
      <c r="C239" s="9" t="s">
        <v>253</v>
      </c>
      <c r="D239" s="9">
        <v>4</v>
      </c>
      <c r="E239" s="9">
        <v>5</v>
      </c>
      <c r="F239" s="585">
        <v>9</v>
      </c>
    </row>
    <row r="240" spans="1:6" ht="17.649999999999999" customHeight="1" x14ac:dyDescent="0.25">
      <c r="A240" s="584">
        <v>238</v>
      </c>
      <c r="B240" s="5">
        <v>230</v>
      </c>
      <c r="C240" s="5" t="s">
        <v>537</v>
      </c>
      <c r="D240" s="5">
        <f>'GLADISH, LEE'!E18</f>
        <v>5</v>
      </c>
      <c r="E240" s="5">
        <f>'GLADISH, LEE'!F18</f>
        <v>4</v>
      </c>
      <c r="F240" s="586">
        <f>'GLADISH, LEE'!G18</f>
        <v>9</v>
      </c>
    </row>
    <row r="241" spans="1:6" ht="17.649999999999999" customHeight="1" x14ac:dyDescent="0.25">
      <c r="A241" s="584">
        <v>239</v>
      </c>
      <c r="B241" s="9">
        <v>231</v>
      </c>
      <c r="C241" s="9" t="s">
        <v>254</v>
      </c>
      <c r="D241" s="9">
        <v>2</v>
      </c>
      <c r="E241" s="9">
        <v>6</v>
      </c>
      <c r="F241" s="585">
        <v>8</v>
      </c>
    </row>
    <row r="242" spans="1:6" ht="17.649999999999999" customHeight="1" x14ac:dyDescent="0.25">
      <c r="A242" s="584">
        <v>240</v>
      </c>
      <c r="B242" s="5">
        <v>232</v>
      </c>
      <c r="C242" s="5" t="s">
        <v>539</v>
      </c>
      <c r="D242" s="5">
        <f>'MAVES, ACEY'!E17</f>
        <v>2</v>
      </c>
      <c r="E242" s="5">
        <f>'MAVES, ACEY'!F17</f>
        <v>6</v>
      </c>
      <c r="F242" s="586">
        <f>'MAVES, ACEY'!G17</f>
        <v>8</v>
      </c>
    </row>
    <row r="243" spans="1:6" ht="17.649999999999999" customHeight="1" x14ac:dyDescent="0.25">
      <c r="A243" s="584">
        <v>241</v>
      </c>
      <c r="B243" s="9">
        <v>234</v>
      </c>
      <c r="C243" s="9" t="s">
        <v>255</v>
      </c>
      <c r="D243" s="9">
        <v>4</v>
      </c>
      <c r="E243" s="9">
        <v>4</v>
      </c>
      <c r="F243" s="585">
        <v>8</v>
      </c>
    </row>
    <row r="244" spans="1:6" ht="17.649999999999999" customHeight="1" x14ac:dyDescent="0.25">
      <c r="A244" s="584">
        <v>242</v>
      </c>
      <c r="B244" s="9">
        <v>235</v>
      </c>
      <c r="C244" s="9" t="s">
        <v>256</v>
      </c>
      <c r="D244" s="9">
        <v>4</v>
      </c>
      <c r="E244" s="9">
        <v>4</v>
      </c>
      <c r="F244" s="585">
        <v>8</v>
      </c>
    </row>
    <row r="245" spans="1:6" x14ac:dyDescent="0.25">
      <c r="A245" s="584">
        <v>243</v>
      </c>
      <c r="B245" s="9">
        <v>236</v>
      </c>
      <c r="C245" s="9" t="s">
        <v>291</v>
      </c>
      <c r="D245" s="9">
        <f>'WHALE, KEVIN'!E13</f>
        <v>4</v>
      </c>
      <c r="E245" s="9">
        <f>'WHALE, KEVIN'!F13</f>
        <v>4</v>
      </c>
      <c r="F245" s="585">
        <f>'WHALE, KEVIN'!G13</f>
        <v>8</v>
      </c>
    </row>
    <row r="246" spans="1:6" x14ac:dyDescent="0.25">
      <c r="A246" s="584">
        <v>244</v>
      </c>
      <c r="B246" s="5">
        <v>248</v>
      </c>
      <c r="C246" s="5" t="s">
        <v>614</v>
      </c>
      <c r="D246" s="5">
        <f>'ALONZI, STEPHANIE'!E31</f>
        <v>0</v>
      </c>
      <c r="E246" s="5">
        <f>'ALONZI, STEPHANIE'!F31</f>
        <v>8</v>
      </c>
      <c r="F246" s="586">
        <f>'ALONZI, STEPHANIE'!G31</f>
        <v>8</v>
      </c>
    </row>
    <row r="247" spans="1:6" x14ac:dyDescent="0.25">
      <c r="A247" s="584">
        <v>245</v>
      </c>
      <c r="B247" s="9">
        <v>237</v>
      </c>
      <c r="C247" s="9" t="s">
        <v>257</v>
      </c>
      <c r="D247" s="9">
        <v>2</v>
      </c>
      <c r="E247" s="9">
        <v>5</v>
      </c>
      <c r="F247" s="585">
        <v>7</v>
      </c>
    </row>
    <row r="248" spans="1:6" x14ac:dyDescent="0.25">
      <c r="A248" s="584">
        <v>246</v>
      </c>
      <c r="B248" s="9">
        <v>239</v>
      </c>
      <c r="C248" s="9" t="s">
        <v>258</v>
      </c>
      <c r="D248" s="9">
        <v>3</v>
      </c>
      <c r="E248" s="9">
        <v>4</v>
      </c>
      <c r="F248" s="585">
        <v>7</v>
      </c>
    </row>
    <row r="249" spans="1:6" x14ac:dyDescent="0.25">
      <c r="A249" s="584">
        <v>247</v>
      </c>
      <c r="B249" s="9">
        <v>240</v>
      </c>
      <c r="C249" s="9" t="s">
        <v>259</v>
      </c>
      <c r="D249" s="9">
        <v>4</v>
      </c>
      <c r="E249" s="9">
        <v>3</v>
      </c>
      <c r="F249" s="585">
        <v>7</v>
      </c>
    </row>
    <row r="250" spans="1:6" x14ac:dyDescent="0.25">
      <c r="A250" s="584">
        <v>248</v>
      </c>
      <c r="B250" s="9">
        <v>241</v>
      </c>
      <c r="C250" s="9" t="s">
        <v>260</v>
      </c>
      <c r="D250" s="9">
        <v>4</v>
      </c>
      <c r="E250" s="9">
        <v>3</v>
      </c>
      <c r="F250" s="585">
        <v>7</v>
      </c>
    </row>
    <row r="251" spans="1:6" x14ac:dyDescent="0.25">
      <c r="A251" s="584">
        <v>249</v>
      </c>
      <c r="B251" s="5">
        <v>242</v>
      </c>
      <c r="C251" s="5" t="s">
        <v>538</v>
      </c>
      <c r="D251" s="5">
        <f>'GEORGY, VINNIE'!E11</f>
        <v>4</v>
      </c>
      <c r="E251" s="5">
        <f>'GEORGY, VINNIE'!F11</f>
        <v>3</v>
      </c>
      <c r="F251" s="586">
        <f>'GEORGY, VINNIE'!G11</f>
        <v>7</v>
      </c>
    </row>
    <row r="252" spans="1:6" x14ac:dyDescent="0.25">
      <c r="A252" s="584">
        <v>250</v>
      </c>
      <c r="B252" s="9">
        <v>243</v>
      </c>
      <c r="C252" s="9" t="s">
        <v>261</v>
      </c>
      <c r="D252" s="9">
        <v>1</v>
      </c>
      <c r="E252" s="9">
        <v>5</v>
      </c>
      <c r="F252" s="585">
        <v>6</v>
      </c>
    </row>
    <row r="253" spans="1:6" x14ac:dyDescent="0.25">
      <c r="A253" s="584">
        <v>251</v>
      </c>
      <c r="B253" s="9">
        <v>244</v>
      </c>
      <c r="C253" s="9" t="s">
        <v>262</v>
      </c>
      <c r="D253" s="9">
        <v>2</v>
      </c>
      <c r="E253" s="9">
        <v>4</v>
      </c>
      <c r="F253" s="585">
        <v>6</v>
      </c>
    </row>
    <row r="254" spans="1:6" x14ac:dyDescent="0.25">
      <c r="A254" s="584">
        <v>252</v>
      </c>
      <c r="B254" s="9">
        <v>245</v>
      </c>
      <c r="C254" s="9" t="s">
        <v>263</v>
      </c>
      <c r="D254" s="9">
        <v>3</v>
      </c>
      <c r="E254" s="9">
        <v>3</v>
      </c>
      <c r="F254" s="585">
        <v>6</v>
      </c>
    </row>
    <row r="255" spans="1:6" x14ac:dyDescent="0.25">
      <c r="A255" s="584">
        <v>253</v>
      </c>
      <c r="B255" s="9">
        <v>246</v>
      </c>
      <c r="C255" s="9" t="s">
        <v>272</v>
      </c>
      <c r="D255" s="9">
        <f>'TARDIFF, FRANCOIS'!E9</f>
        <v>3</v>
      </c>
      <c r="E255" s="9">
        <f>'TARDIFF, FRANCOIS'!F9</f>
        <v>3</v>
      </c>
      <c r="F255" s="585">
        <f>'TARDIFF, FRANCOIS'!G9</f>
        <v>6</v>
      </c>
    </row>
    <row r="256" spans="1:6" x14ac:dyDescent="0.25">
      <c r="A256" s="584">
        <v>254</v>
      </c>
      <c r="B256" s="9">
        <v>247</v>
      </c>
      <c r="C256" s="9" t="s">
        <v>266</v>
      </c>
      <c r="D256" s="9">
        <v>0</v>
      </c>
      <c r="E256" s="9">
        <v>5</v>
      </c>
      <c r="F256" s="585">
        <v>5</v>
      </c>
    </row>
    <row r="257" spans="1:6" x14ac:dyDescent="0.25">
      <c r="A257" s="584">
        <v>255</v>
      </c>
      <c r="B257" s="5">
        <v>250</v>
      </c>
      <c r="C257" s="5" t="s">
        <v>566</v>
      </c>
      <c r="D257" s="5">
        <f>'CONLON, BRAD'!E13</f>
        <v>1</v>
      </c>
      <c r="E257" s="5">
        <f>'CONLON, BRAD'!F13</f>
        <v>4</v>
      </c>
      <c r="F257" s="586">
        <f>'CONLON, BRAD'!G13</f>
        <v>5</v>
      </c>
    </row>
    <row r="258" spans="1:6" x14ac:dyDescent="0.25">
      <c r="A258" s="584">
        <v>256</v>
      </c>
      <c r="B258" s="5">
        <v>251</v>
      </c>
      <c r="C258" s="5" t="s">
        <v>617</v>
      </c>
      <c r="D258" s="5">
        <f>'POLLEY, KRIS'!E12</f>
        <v>1</v>
      </c>
      <c r="E258" s="5">
        <f>'POLLEY, KRIS'!F12</f>
        <v>4</v>
      </c>
      <c r="F258" s="586">
        <f>'POLLEY, KRIS'!G12</f>
        <v>5</v>
      </c>
    </row>
    <row r="259" spans="1:6" x14ac:dyDescent="0.25">
      <c r="A259" s="584">
        <v>257</v>
      </c>
      <c r="B259" s="9">
        <v>252</v>
      </c>
      <c r="C259" s="9" t="s">
        <v>264</v>
      </c>
      <c r="D259" s="9">
        <v>2</v>
      </c>
      <c r="E259" s="9">
        <v>3</v>
      </c>
      <c r="F259" s="585">
        <v>5</v>
      </c>
    </row>
    <row r="260" spans="1:6" x14ac:dyDescent="0.25">
      <c r="A260" s="584">
        <v>258</v>
      </c>
      <c r="B260" s="9">
        <v>253</v>
      </c>
      <c r="C260" s="9" t="s">
        <v>265</v>
      </c>
      <c r="D260" s="9">
        <v>3</v>
      </c>
      <c r="E260" s="9">
        <v>2</v>
      </c>
      <c r="F260" s="585">
        <v>5</v>
      </c>
    </row>
    <row r="261" spans="1:6" x14ac:dyDescent="0.25">
      <c r="A261" s="584">
        <v>259</v>
      </c>
      <c r="B261" s="9">
        <v>254</v>
      </c>
      <c r="C261" s="9" t="s">
        <v>267</v>
      </c>
      <c r="D261" s="9">
        <v>0</v>
      </c>
      <c r="E261" s="9">
        <v>4</v>
      </c>
      <c r="F261" s="585">
        <v>4</v>
      </c>
    </row>
    <row r="262" spans="1:6" x14ac:dyDescent="0.25">
      <c r="A262" s="584">
        <v>260</v>
      </c>
      <c r="B262" s="9">
        <v>255</v>
      </c>
      <c r="C262" s="9" t="s">
        <v>268</v>
      </c>
      <c r="D262" s="9">
        <v>0</v>
      </c>
      <c r="E262" s="9">
        <v>4</v>
      </c>
      <c r="F262" s="585">
        <v>4</v>
      </c>
    </row>
    <row r="263" spans="1:6" x14ac:dyDescent="0.25">
      <c r="A263" s="584">
        <v>261</v>
      </c>
      <c r="B263" s="9">
        <v>256</v>
      </c>
      <c r="C263" s="9" t="s">
        <v>467</v>
      </c>
      <c r="D263" s="9">
        <f>'DI PEDE, NICK'!E11</f>
        <v>0</v>
      </c>
      <c r="E263" s="9">
        <f>'DI PEDE, NICK'!F11</f>
        <v>4</v>
      </c>
      <c r="F263" s="585">
        <f>'DI PEDE, NICK'!G11</f>
        <v>4</v>
      </c>
    </row>
    <row r="264" spans="1:6" x14ac:dyDescent="0.25">
      <c r="A264" s="584">
        <v>262</v>
      </c>
      <c r="B264" s="9">
        <v>257</v>
      </c>
      <c r="C264" s="9" t="s">
        <v>269</v>
      </c>
      <c r="D264" s="9">
        <v>1</v>
      </c>
      <c r="E264" s="9">
        <v>3</v>
      </c>
      <c r="F264" s="585">
        <v>4</v>
      </c>
    </row>
    <row r="265" spans="1:6" x14ac:dyDescent="0.25">
      <c r="A265" s="584">
        <v>263</v>
      </c>
      <c r="B265" s="9">
        <v>258</v>
      </c>
      <c r="C265" s="9" t="s">
        <v>270</v>
      </c>
      <c r="D265" s="9">
        <v>1</v>
      </c>
      <c r="E265" s="9">
        <v>3</v>
      </c>
      <c r="F265" s="585">
        <v>4</v>
      </c>
    </row>
    <row r="266" spans="1:6" x14ac:dyDescent="0.25">
      <c r="A266" s="584">
        <v>264</v>
      </c>
      <c r="B266" s="9">
        <v>259</v>
      </c>
      <c r="C266" s="9" t="s">
        <v>271</v>
      </c>
      <c r="D266" s="9">
        <v>1</v>
      </c>
      <c r="E266" s="9">
        <v>3</v>
      </c>
      <c r="F266" s="585">
        <v>4</v>
      </c>
    </row>
    <row r="267" spans="1:6" x14ac:dyDescent="0.25">
      <c r="A267" s="584">
        <v>265</v>
      </c>
      <c r="B267" s="9">
        <v>260</v>
      </c>
      <c r="C267" s="9" t="s">
        <v>273</v>
      </c>
      <c r="D267" s="9">
        <v>1</v>
      </c>
      <c r="E267" s="9">
        <v>2</v>
      </c>
      <c r="F267" s="585">
        <v>3</v>
      </c>
    </row>
    <row r="268" spans="1:6" x14ac:dyDescent="0.25">
      <c r="A268" s="584">
        <v>266</v>
      </c>
      <c r="B268" s="9">
        <v>263</v>
      </c>
      <c r="C268" s="9" t="s">
        <v>274</v>
      </c>
      <c r="D268" s="9">
        <v>0</v>
      </c>
      <c r="E268" s="9">
        <v>2</v>
      </c>
      <c r="F268" s="585">
        <v>2</v>
      </c>
    </row>
    <row r="269" spans="1:6" x14ac:dyDescent="0.25">
      <c r="A269" s="584">
        <v>267</v>
      </c>
      <c r="B269" s="9">
        <v>264</v>
      </c>
      <c r="C269" s="9" t="s">
        <v>229</v>
      </c>
      <c r="D269" s="9">
        <f>'MOUM, GRAHAM'!E6</f>
        <v>1</v>
      </c>
      <c r="E269" s="9">
        <f>'MOUM, GRAHAM'!F6</f>
        <v>1</v>
      </c>
      <c r="F269" s="585">
        <f>'MOUM, GRAHAM'!G6</f>
        <v>2</v>
      </c>
    </row>
    <row r="270" spans="1:6" x14ac:dyDescent="0.25">
      <c r="A270" s="584">
        <v>268</v>
      </c>
      <c r="B270" s="9">
        <v>265</v>
      </c>
      <c r="C270" s="9" t="s">
        <v>275</v>
      </c>
      <c r="D270" s="9">
        <v>1</v>
      </c>
      <c r="E270" s="9">
        <v>1</v>
      </c>
      <c r="F270" s="585">
        <v>2</v>
      </c>
    </row>
    <row r="271" spans="1:6" x14ac:dyDescent="0.25">
      <c r="A271" s="584">
        <v>269</v>
      </c>
      <c r="B271" s="9">
        <v>266</v>
      </c>
      <c r="C271" s="9" t="s">
        <v>276</v>
      </c>
      <c r="D271" s="9">
        <v>1</v>
      </c>
      <c r="E271" s="9">
        <v>1</v>
      </c>
      <c r="F271" s="585">
        <v>2</v>
      </c>
    </row>
    <row r="272" spans="1:6" x14ac:dyDescent="0.25">
      <c r="A272" s="584">
        <v>270</v>
      </c>
      <c r="B272" s="9">
        <v>267</v>
      </c>
      <c r="C272" s="9" t="s">
        <v>277</v>
      </c>
      <c r="D272" s="9">
        <v>1</v>
      </c>
      <c r="E272" s="9">
        <v>1</v>
      </c>
      <c r="F272" s="585">
        <v>2</v>
      </c>
    </row>
    <row r="273" spans="1:6" ht="18.75" thickBot="1" x14ac:dyDescent="0.3">
      <c r="A273" s="592">
        <v>271</v>
      </c>
      <c r="B273" s="88">
        <v>268</v>
      </c>
      <c r="C273" s="88" t="s">
        <v>499</v>
      </c>
      <c r="D273" s="88">
        <f>'DACOSTA, JORDAN (F)'!E11</f>
        <v>0</v>
      </c>
      <c r="E273" s="88">
        <f>'DACOSTA, JORDAN (F)'!F11</f>
        <v>1</v>
      </c>
      <c r="F273" s="587">
        <f>'DACOSTA, JORDAN (F)'!G11</f>
        <v>1</v>
      </c>
    </row>
    <row r="274" spans="1:6" ht="18.75" thickTop="1" x14ac:dyDescent="0.25"/>
  </sheetData>
  <autoFilter ref="A2:F2" xr:uid="{00000000-0001-0000-0000-000000000000}">
    <sortState xmlns:xlrd2="http://schemas.microsoft.com/office/spreadsheetml/2017/richdata2" ref="A3:F273">
      <sortCondition ref="A2"/>
    </sortState>
  </autoFilter>
  <sortState xmlns:xlrd2="http://schemas.microsoft.com/office/spreadsheetml/2017/richdata2" ref="A3:F270">
    <sortCondition descending="1" ref="F3:F270"/>
  </sortState>
  <mergeCells count="1">
    <mergeCell ref="A1:F1"/>
  </mergeCells>
  <printOptions horizontalCentered="1" verticalCentered="1"/>
  <pageMargins left="0" right="0" top="0.25" bottom="0" header="0" footer="0"/>
  <pageSetup scale="77" fitToHeight="6" orientation="portrait" r:id="rId1"/>
  <rowBreaks count="5" manualBreakCount="5">
    <brk id="52" max="5" man="1"/>
    <brk id="102" max="5" man="1"/>
    <brk id="152" max="5" man="1"/>
    <brk id="202" max="5" man="1"/>
    <brk id="252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M2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6" bestFit="1" customWidth="1"/>
    <col min="2" max="2" width="25.28515625" style="101" bestFit="1" customWidth="1"/>
    <col min="3" max="3" width="19.7109375" style="6" customWidth="1"/>
    <col min="4" max="9" width="9.42578125" style="6" bestFit="1" customWidth="1"/>
    <col min="10" max="16384" width="9.140625" style="6"/>
  </cols>
  <sheetData>
    <row r="1" spans="1:13" ht="18.75" thickBot="1" x14ac:dyDescent="0.3">
      <c r="A1" s="660" t="s">
        <v>457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</row>
    <row r="2" spans="1:13" ht="19.5" thickTop="1" thickBot="1" x14ac:dyDescent="0.3">
      <c r="A2" s="348"/>
      <c r="B2" s="349" t="s">
        <v>0</v>
      </c>
      <c r="C2" s="179" t="s">
        <v>450</v>
      </c>
      <c r="D2" s="179" t="s">
        <v>1</v>
      </c>
      <c r="E2" s="179" t="s">
        <v>2</v>
      </c>
      <c r="F2" s="179" t="s">
        <v>3</v>
      </c>
      <c r="G2" s="179" t="s">
        <v>4</v>
      </c>
      <c r="H2" s="179" t="s">
        <v>5</v>
      </c>
      <c r="I2" s="351" t="s">
        <v>6</v>
      </c>
      <c r="J2" s="350" t="s">
        <v>29</v>
      </c>
      <c r="K2" s="179" t="s">
        <v>30</v>
      </c>
      <c r="L2" s="351" t="s">
        <v>31</v>
      </c>
      <c r="M2" s="180" t="s">
        <v>294</v>
      </c>
    </row>
    <row r="3" spans="1:13" ht="18.75" hidden="1" thickTop="1" x14ac:dyDescent="0.25">
      <c r="A3" s="638" t="s">
        <v>454</v>
      </c>
      <c r="B3" s="45">
        <v>43524</v>
      </c>
      <c r="C3" s="46" t="s">
        <v>453</v>
      </c>
      <c r="D3" s="46">
        <v>1</v>
      </c>
      <c r="E3" s="46">
        <v>1</v>
      </c>
      <c r="F3" s="46">
        <v>1</v>
      </c>
      <c r="G3" s="46">
        <v>2</v>
      </c>
      <c r="H3" s="46">
        <v>0</v>
      </c>
      <c r="I3" s="315">
        <v>0</v>
      </c>
      <c r="J3" s="265"/>
      <c r="K3" s="46">
        <v>1</v>
      </c>
      <c r="L3" s="46"/>
      <c r="M3" s="85"/>
    </row>
    <row r="4" spans="1:13" hidden="1" x14ac:dyDescent="0.25">
      <c r="A4" s="639"/>
      <c r="B4" s="36">
        <v>43517</v>
      </c>
      <c r="C4" s="5" t="s">
        <v>8</v>
      </c>
      <c r="D4" s="5">
        <v>1</v>
      </c>
      <c r="E4" s="5">
        <v>1</v>
      </c>
      <c r="F4" s="5">
        <v>0</v>
      </c>
      <c r="G4" s="5">
        <v>1</v>
      </c>
      <c r="H4" s="5">
        <v>0</v>
      </c>
      <c r="I4" s="316">
        <v>0</v>
      </c>
      <c r="J4" s="266">
        <v>1</v>
      </c>
      <c r="K4" s="5"/>
      <c r="L4" s="5"/>
      <c r="M4" s="86"/>
    </row>
    <row r="5" spans="1:13" hidden="1" x14ac:dyDescent="0.25">
      <c r="A5" s="639"/>
      <c r="B5" s="36">
        <v>43510</v>
      </c>
      <c r="C5" s="5" t="s">
        <v>9</v>
      </c>
      <c r="D5" s="5">
        <v>1</v>
      </c>
      <c r="E5" s="5">
        <v>0</v>
      </c>
      <c r="F5" s="5">
        <v>0</v>
      </c>
      <c r="G5" s="5">
        <v>0</v>
      </c>
      <c r="H5" s="5">
        <v>0</v>
      </c>
      <c r="I5" s="316">
        <v>0</v>
      </c>
      <c r="J5" s="266">
        <v>1</v>
      </c>
      <c r="K5" s="5"/>
      <c r="L5" s="5"/>
      <c r="M5" s="86"/>
    </row>
    <row r="6" spans="1:13" hidden="1" x14ac:dyDescent="0.25">
      <c r="A6" s="639"/>
      <c r="B6" s="36">
        <v>43503</v>
      </c>
      <c r="C6" s="5" t="s">
        <v>455</v>
      </c>
      <c r="D6" s="5">
        <v>1</v>
      </c>
      <c r="E6" s="5">
        <v>1</v>
      </c>
      <c r="F6" s="5">
        <v>3</v>
      </c>
      <c r="G6" s="11">
        <v>4</v>
      </c>
      <c r="H6" s="5">
        <v>0</v>
      </c>
      <c r="I6" s="316">
        <v>0</v>
      </c>
      <c r="J6" s="266">
        <v>1</v>
      </c>
      <c r="K6" s="5"/>
      <c r="L6" s="5"/>
      <c r="M6" s="86"/>
    </row>
    <row r="7" spans="1:13" hidden="1" x14ac:dyDescent="0.25">
      <c r="A7" s="639"/>
      <c r="B7" s="36">
        <v>43496</v>
      </c>
      <c r="C7" s="5" t="s">
        <v>48</v>
      </c>
      <c r="D7" s="5">
        <v>1</v>
      </c>
      <c r="E7" s="5">
        <v>2</v>
      </c>
      <c r="F7" s="5">
        <v>0</v>
      </c>
      <c r="G7" s="11">
        <v>2</v>
      </c>
      <c r="H7" s="5">
        <v>1</v>
      </c>
      <c r="I7" s="316">
        <v>0</v>
      </c>
      <c r="J7" s="266">
        <v>1</v>
      </c>
      <c r="K7" s="5"/>
      <c r="L7" s="5"/>
      <c r="M7" s="86"/>
    </row>
    <row r="8" spans="1:13" hidden="1" x14ac:dyDescent="0.25">
      <c r="A8" s="639"/>
      <c r="B8" s="36">
        <v>43489</v>
      </c>
      <c r="C8" s="5" t="s">
        <v>453</v>
      </c>
      <c r="D8" s="5">
        <v>1</v>
      </c>
      <c r="E8" s="5">
        <v>0</v>
      </c>
      <c r="F8" s="5">
        <v>1</v>
      </c>
      <c r="G8" s="11">
        <v>1</v>
      </c>
      <c r="H8" s="5">
        <v>0</v>
      </c>
      <c r="I8" s="316">
        <v>0</v>
      </c>
      <c r="J8" s="266">
        <v>1</v>
      </c>
      <c r="K8" s="5"/>
      <c r="L8" s="5"/>
      <c r="M8" s="86"/>
    </row>
    <row r="9" spans="1:13" hidden="1" x14ac:dyDescent="0.25">
      <c r="A9" s="639"/>
      <c r="B9" s="36">
        <v>43454</v>
      </c>
      <c r="C9" s="5" t="s">
        <v>455</v>
      </c>
      <c r="D9" s="5">
        <v>1</v>
      </c>
      <c r="E9" s="5">
        <v>1</v>
      </c>
      <c r="F9" s="5">
        <v>2</v>
      </c>
      <c r="G9" s="11">
        <v>3</v>
      </c>
      <c r="H9" s="5">
        <v>0</v>
      </c>
      <c r="I9" s="316">
        <v>0</v>
      </c>
      <c r="J9" s="266">
        <v>1</v>
      </c>
      <c r="K9" s="5"/>
      <c r="L9" s="5"/>
      <c r="M9" s="86"/>
    </row>
    <row r="10" spans="1:13" hidden="1" x14ac:dyDescent="0.25">
      <c r="A10" s="639"/>
      <c r="B10" s="36">
        <v>43447</v>
      </c>
      <c r="C10" s="5" t="s">
        <v>48</v>
      </c>
      <c r="D10" s="5">
        <v>1</v>
      </c>
      <c r="E10" s="5">
        <v>2</v>
      </c>
      <c r="F10" s="5">
        <v>0</v>
      </c>
      <c r="G10" s="11">
        <v>2</v>
      </c>
      <c r="H10" s="5">
        <v>0</v>
      </c>
      <c r="I10" s="316">
        <v>0</v>
      </c>
      <c r="J10" s="266"/>
      <c r="K10" s="5">
        <v>1</v>
      </c>
      <c r="L10" s="5"/>
      <c r="M10" s="86"/>
    </row>
    <row r="11" spans="1:13" hidden="1" x14ac:dyDescent="0.25">
      <c r="A11" s="639"/>
      <c r="B11" s="36">
        <v>43433</v>
      </c>
      <c r="C11" s="5" t="s">
        <v>8</v>
      </c>
      <c r="D11" s="5">
        <v>1</v>
      </c>
      <c r="E11" s="5">
        <v>2</v>
      </c>
      <c r="F11" s="5">
        <v>2</v>
      </c>
      <c r="G11" s="11">
        <v>4</v>
      </c>
      <c r="H11" s="5">
        <v>0</v>
      </c>
      <c r="I11" s="316">
        <v>0</v>
      </c>
      <c r="J11" s="266">
        <v>1</v>
      </c>
      <c r="K11" s="5"/>
      <c r="L11" s="5"/>
      <c r="M11" s="86"/>
    </row>
    <row r="12" spans="1:13" hidden="1" x14ac:dyDescent="0.25">
      <c r="A12" s="639"/>
      <c r="B12" s="36">
        <v>43426</v>
      </c>
      <c r="C12" s="5" t="s">
        <v>9</v>
      </c>
      <c r="D12" s="5">
        <v>1</v>
      </c>
      <c r="E12" s="5">
        <v>3</v>
      </c>
      <c r="F12" s="5">
        <v>1</v>
      </c>
      <c r="G12" s="11">
        <v>4</v>
      </c>
      <c r="H12" s="5">
        <v>1</v>
      </c>
      <c r="I12" s="316">
        <v>0</v>
      </c>
      <c r="J12" s="266">
        <v>1</v>
      </c>
      <c r="K12" s="5"/>
      <c r="L12" s="5"/>
      <c r="M12" s="86"/>
    </row>
    <row r="13" spans="1:13" hidden="1" x14ac:dyDescent="0.25">
      <c r="A13" s="639"/>
      <c r="B13" s="36">
        <v>43412</v>
      </c>
      <c r="C13" s="5" t="s">
        <v>48</v>
      </c>
      <c r="D13" s="5">
        <v>1</v>
      </c>
      <c r="E13" s="5">
        <v>2</v>
      </c>
      <c r="F13" s="5">
        <v>2</v>
      </c>
      <c r="G13" s="11">
        <v>4</v>
      </c>
      <c r="H13" s="5">
        <v>0</v>
      </c>
      <c r="I13" s="316">
        <v>0</v>
      </c>
      <c r="J13" s="266">
        <v>1</v>
      </c>
      <c r="K13" s="5"/>
      <c r="L13" s="5"/>
      <c r="M13" s="86"/>
    </row>
    <row r="14" spans="1:13" hidden="1" x14ac:dyDescent="0.25">
      <c r="A14" s="639"/>
      <c r="B14" s="36">
        <v>43405</v>
      </c>
      <c r="C14" s="5" t="s">
        <v>453</v>
      </c>
      <c r="D14" s="5">
        <v>1</v>
      </c>
      <c r="E14" s="5">
        <v>3</v>
      </c>
      <c r="F14" s="5">
        <v>0</v>
      </c>
      <c r="G14" s="11">
        <v>3</v>
      </c>
      <c r="H14" s="5">
        <v>0</v>
      </c>
      <c r="I14" s="316">
        <v>0</v>
      </c>
      <c r="J14" s="266">
        <v>1</v>
      </c>
      <c r="K14" s="5"/>
      <c r="L14" s="5"/>
      <c r="M14" s="86"/>
    </row>
    <row r="15" spans="1:13" hidden="1" x14ac:dyDescent="0.25">
      <c r="A15" s="639"/>
      <c r="B15" s="36">
        <v>43398</v>
      </c>
      <c r="C15" s="5" t="s">
        <v>8</v>
      </c>
      <c r="D15" s="5">
        <v>1</v>
      </c>
      <c r="E15" s="5">
        <v>1</v>
      </c>
      <c r="F15" s="5">
        <v>1</v>
      </c>
      <c r="G15" s="11">
        <v>2</v>
      </c>
      <c r="H15" s="5">
        <v>0</v>
      </c>
      <c r="I15" s="316">
        <v>0</v>
      </c>
      <c r="J15" s="266">
        <v>1</v>
      </c>
      <c r="K15" s="5"/>
      <c r="L15" s="5"/>
      <c r="M15" s="86"/>
    </row>
    <row r="16" spans="1:13" hidden="1" x14ac:dyDescent="0.25">
      <c r="A16" s="639"/>
      <c r="B16" s="36">
        <v>43391</v>
      </c>
      <c r="C16" s="5" t="s">
        <v>9</v>
      </c>
      <c r="D16" s="5">
        <v>1</v>
      </c>
      <c r="E16" s="5">
        <v>0</v>
      </c>
      <c r="F16" s="5">
        <v>2</v>
      </c>
      <c r="G16" s="11">
        <v>2</v>
      </c>
      <c r="H16" s="5">
        <v>0</v>
      </c>
      <c r="I16" s="316">
        <v>0</v>
      </c>
      <c r="J16" s="266"/>
      <c r="K16" s="5">
        <v>1</v>
      </c>
      <c r="L16" s="5"/>
      <c r="M16" s="86"/>
    </row>
    <row r="17" spans="1:13" hidden="1" x14ac:dyDescent="0.25">
      <c r="A17" s="639"/>
      <c r="B17" s="36">
        <v>43377</v>
      </c>
      <c r="C17" s="5" t="s">
        <v>48</v>
      </c>
      <c r="D17" s="5">
        <v>1</v>
      </c>
      <c r="E17" s="5">
        <v>1</v>
      </c>
      <c r="F17" s="5">
        <v>1</v>
      </c>
      <c r="G17" s="11">
        <v>2</v>
      </c>
      <c r="H17" s="5">
        <v>1</v>
      </c>
      <c r="I17" s="316">
        <v>0</v>
      </c>
      <c r="J17" s="266">
        <v>1</v>
      </c>
      <c r="K17" s="5"/>
      <c r="L17" s="5"/>
      <c r="M17" s="86"/>
    </row>
    <row r="18" spans="1:13" hidden="1" x14ac:dyDescent="0.25">
      <c r="A18" s="639"/>
      <c r="B18" s="36">
        <v>43370</v>
      </c>
      <c r="C18" s="5" t="s">
        <v>453</v>
      </c>
      <c r="D18" s="5">
        <v>1</v>
      </c>
      <c r="E18" s="5">
        <v>1</v>
      </c>
      <c r="F18" s="5">
        <v>2</v>
      </c>
      <c r="G18" s="11">
        <v>3</v>
      </c>
      <c r="H18" s="5">
        <v>0</v>
      </c>
      <c r="I18" s="316">
        <v>0</v>
      </c>
      <c r="J18" s="266"/>
      <c r="K18" s="5">
        <v>1</v>
      </c>
      <c r="L18" s="5"/>
      <c r="M18" s="86"/>
    </row>
    <row r="19" spans="1:13" hidden="1" x14ac:dyDescent="0.25">
      <c r="A19" s="639"/>
      <c r="B19" s="36">
        <v>43363</v>
      </c>
      <c r="C19" s="5" t="s">
        <v>8</v>
      </c>
      <c r="D19" s="5">
        <v>1</v>
      </c>
      <c r="E19" s="5">
        <v>2</v>
      </c>
      <c r="F19" s="5">
        <v>0</v>
      </c>
      <c r="G19" s="11">
        <v>2</v>
      </c>
      <c r="H19" s="5">
        <v>1</v>
      </c>
      <c r="I19" s="316">
        <v>0</v>
      </c>
      <c r="J19" s="266">
        <v>1</v>
      </c>
      <c r="K19" s="5"/>
      <c r="L19" s="5"/>
      <c r="M19" s="86"/>
    </row>
    <row r="20" spans="1:13" ht="18.75" hidden="1" thickBot="1" x14ac:dyDescent="0.3">
      <c r="A20" s="640"/>
      <c r="B20" s="87">
        <v>43356</v>
      </c>
      <c r="C20" s="88" t="s">
        <v>9</v>
      </c>
      <c r="D20" s="88">
        <v>1</v>
      </c>
      <c r="E20" s="88">
        <v>0</v>
      </c>
      <c r="F20" s="88">
        <v>2</v>
      </c>
      <c r="G20" s="106">
        <v>2</v>
      </c>
      <c r="H20" s="88">
        <v>0</v>
      </c>
      <c r="I20" s="317">
        <v>0</v>
      </c>
      <c r="J20" s="267"/>
      <c r="K20" s="88"/>
      <c r="L20" s="88">
        <v>1</v>
      </c>
      <c r="M20" s="89"/>
    </row>
    <row r="21" spans="1:13" s="1" customFormat="1" ht="19.5" thickTop="1" thickBot="1" x14ac:dyDescent="0.3">
      <c r="A21" s="142" t="s">
        <v>45</v>
      </c>
      <c r="B21" s="126" t="s">
        <v>454</v>
      </c>
      <c r="C21" s="124" t="s">
        <v>452</v>
      </c>
      <c r="D21" s="124">
        <f t="shared" ref="D21:I21" si="0">SUM(D3:D20)</f>
        <v>18</v>
      </c>
      <c r="E21" s="124">
        <f t="shared" si="0"/>
        <v>23</v>
      </c>
      <c r="F21" s="124">
        <f t="shared" si="0"/>
        <v>20</v>
      </c>
      <c r="G21" s="247">
        <f t="shared" si="0"/>
        <v>43</v>
      </c>
      <c r="H21" s="248">
        <f t="shared" si="0"/>
        <v>4</v>
      </c>
      <c r="I21" s="216">
        <f t="shared" si="0"/>
        <v>0</v>
      </c>
      <c r="J21" s="191">
        <f>SUM(J3:J20)</f>
        <v>13</v>
      </c>
      <c r="K21" s="124">
        <f>SUM(K3:K20)</f>
        <v>4</v>
      </c>
      <c r="L21" s="124">
        <f>SUM(L3:L20)</f>
        <v>1</v>
      </c>
      <c r="M21" s="294">
        <f>SUM(J21/(J21+K21))</f>
        <v>0.76470588235294112</v>
      </c>
    </row>
    <row r="22" spans="1:13" ht="19.5" thickTop="1" thickBot="1" x14ac:dyDescent="0.3">
      <c r="C22" s="136" t="s">
        <v>24</v>
      </c>
      <c r="D22" s="137">
        <f t="shared" ref="D22:I22" si="1">SUM(D21)</f>
        <v>18</v>
      </c>
      <c r="E22" s="137">
        <f t="shared" si="1"/>
        <v>23</v>
      </c>
      <c r="F22" s="137">
        <f t="shared" si="1"/>
        <v>20</v>
      </c>
      <c r="G22" s="137">
        <f t="shared" si="1"/>
        <v>43</v>
      </c>
      <c r="H22" s="137">
        <f t="shared" si="1"/>
        <v>4</v>
      </c>
      <c r="I22" s="137">
        <f t="shared" si="1"/>
        <v>0</v>
      </c>
      <c r="J22" s="136">
        <f>SUM(J21)</f>
        <v>13</v>
      </c>
      <c r="K22" s="168">
        <f>SUM(K21)</f>
        <v>4</v>
      </c>
      <c r="L22" s="168">
        <f>SUM(L21)</f>
        <v>1</v>
      </c>
      <c r="M22" s="344">
        <f>SUM(J22/(J22+K22))</f>
        <v>0.76470588235294112</v>
      </c>
    </row>
    <row r="23" spans="1:13" ht="18.75" thickBot="1" x14ac:dyDescent="0.3">
      <c r="C23" s="131" t="s">
        <v>25</v>
      </c>
      <c r="D23" s="18"/>
      <c r="E23" s="19">
        <f>SUM(E22/D22)</f>
        <v>1.2777777777777777</v>
      </c>
      <c r="F23" s="19">
        <f>SUM(F22/D22)</f>
        <v>1.1111111111111112</v>
      </c>
      <c r="G23" s="138">
        <f>SUM(G22/D22)</f>
        <v>2.3888888888888888</v>
      </c>
      <c r="H23" s="20"/>
      <c r="I23" s="20"/>
      <c r="J23" s="283">
        <f>SUM(J22/D22)</f>
        <v>0.72222222222222221</v>
      </c>
      <c r="K23" s="21">
        <f>SUM(K22/D22)</f>
        <v>0.22222222222222221</v>
      </c>
      <c r="L23" s="132">
        <f>SUM(L22/D22)</f>
        <v>5.5555555555555552E-2</v>
      </c>
      <c r="M23" s="285"/>
    </row>
    <row r="24" spans="1:13" ht="18.75" thickBot="1" x14ac:dyDescent="0.3">
      <c r="C24" s="133" t="s">
        <v>26</v>
      </c>
      <c r="D24" s="134">
        <f>SUM(D22/1)</f>
        <v>18</v>
      </c>
      <c r="E24" s="134">
        <f>SUM(E23*D24)</f>
        <v>23</v>
      </c>
      <c r="F24" s="134">
        <f>SUM(F23*D24)</f>
        <v>20</v>
      </c>
      <c r="G24" s="135">
        <f>SUM(G23*D24)</f>
        <v>43</v>
      </c>
      <c r="H24" s="16"/>
      <c r="I24" s="16"/>
      <c r="J24" s="284">
        <f>SUM(J22/1)</f>
        <v>13</v>
      </c>
      <c r="K24" s="134">
        <f>SUM(K22/1)</f>
        <v>4</v>
      </c>
      <c r="L24" s="135">
        <f>SUM(L22/1)</f>
        <v>1</v>
      </c>
      <c r="M24" s="285"/>
    </row>
    <row r="25" spans="1:13" ht="18.75" thickTop="1" x14ac:dyDescent="0.25"/>
  </sheetData>
  <mergeCells count="2">
    <mergeCell ref="A1:M1"/>
    <mergeCell ref="A3:A20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F0000"/>
  </sheetPr>
  <dimension ref="A1:M30"/>
  <sheetViews>
    <sheetView zoomScale="75" zoomScaleNormal="75" workbookViewId="0">
      <selection activeCell="M37" sqref="M37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549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7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2" t="s">
        <v>554</v>
      </c>
      <c r="B3" s="254">
        <v>44966</v>
      </c>
      <c r="C3" s="27" t="s">
        <v>555</v>
      </c>
      <c r="D3" s="27">
        <v>1</v>
      </c>
      <c r="E3" s="34">
        <v>6</v>
      </c>
      <c r="F3" s="27">
        <v>2</v>
      </c>
      <c r="G3" s="34">
        <v>8</v>
      </c>
      <c r="H3" s="27">
        <v>1</v>
      </c>
      <c r="I3" s="28">
        <v>0</v>
      </c>
      <c r="J3" s="364">
        <v>1</v>
      </c>
      <c r="K3" s="27"/>
      <c r="L3" s="27"/>
      <c r="M3" s="28"/>
    </row>
    <row r="4" spans="1:13" hidden="1" x14ac:dyDescent="0.25">
      <c r="A4" s="636"/>
      <c r="B4" s="255">
        <v>44959</v>
      </c>
      <c r="C4" s="9" t="s">
        <v>553</v>
      </c>
      <c r="D4" s="9">
        <v>1</v>
      </c>
      <c r="E4" s="15">
        <v>4</v>
      </c>
      <c r="F4" s="9">
        <v>1</v>
      </c>
      <c r="G4" s="15">
        <v>5</v>
      </c>
      <c r="H4" s="9">
        <v>0</v>
      </c>
      <c r="I4" s="29">
        <v>1</v>
      </c>
      <c r="J4" s="365"/>
      <c r="K4" s="9"/>
      <c r="L4" s="9">
        <v>1</v>
      </c>
      <c r="M4" s="29"/>
    </row>
    <row r="5" spans="1:13" hidden="1" x14ac:dyDescent="0.25">
      <c r="A5" s="636"/>
      <c r="B5" s="255">
        <v>44952</v>
      </c>
      <c r="C5" s="9" t="s">
        <v>453</v>
      </c>
      <c r="D5" s="9">
        <v>1</v>
      </c>
      <c r="E5" s="15">
        <v>3</v>
      </c>
      <c r="F5" s="9">
        <v>0</v>
      </c>
      <c r="G5" s="15">
        <v>3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idden="1" x14ac:dyDescent="0.25">
      <c r="A6" s="636"/>
      <c r="B6" s="255">
        <v>44945</v>
      </c>
      <c r="C6" s="9" t="s">
        <v>8</v>
      </c>
      <c r="D6" s="9">
        <v>1</v>
      </c>
      <c r="E6" s="15">
        <v>3</v>
      </c>
      <c r="F6" s="9">
        <v>1</v>
      </c>
      <c r="G6" s="15">
        <v>4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idden="1" x14ac:dyDescent="0.25">
      <c r="A7" s="636"/>
      <c r="B7" s="255">
        <v>44938</v>
      </c>
      <c r="C7" s="9" t="s">
        <v>552</v>
      </c>
      <c r="D7" s="9">
        <v>1</v>
      </c>
      <c r="E7" s="15">
        <v>4</v>
      </c>
      <c r="F7" s="9">
        <v>1</v>
      </c>
      <c r="G7" s="15">
        <v>5</v>
      </c>
      <c r="H7" s="9">
        <v>1</v>
      </c>
      <c r="I7" s="29">
        <v>0</v>
      </c>
      <c r="J7" s="365">
        <v>1</v>
      </c>
      <c r="K7" s="9"/>
      <c r="L7" s="9"/>
      <c r="M7" s="29"/>
    </row>
    <row r="8" spans="1:13" hidden="1" x14ac:dyDescent="0.25">
      <c r="A8" s="636"/>
      <c r="B8" s="255">
        <v>44917</v>
      </c>
      <c r="C8" s="9" t="s">
        <v>555</v>
      </c>
      <c r="D8" s="9">
        <v>1</v>
      </c>
      <c r="E8" s="15">
        <v>2</v>
      </c>
      <c r="F8" s="9">
        <v>3</v>
      </c>
      <c r="G8" s="15">
        <v>5</v>
      </c>
      <c r="H8" s="9">
        <v>1</v>
      </c>
      <c r="I8" s="29">
        <v>0</v>
      </c>
      <c r="J8" s="365">
        <v>1</v>
      </c>
      <c r="K8" s="9"/>
      <c r="L8" s="9"/>
      <c r="M8" s="29"/>
    </row>
    <row r="9" spans="1:13" hidden="1" x14ac:dyDescent="0.25">
      <c r="A9" s="636"/>
      <c r="B9" s="255">
        <v>44910</v>
      </c>
      <c r="C9" s="9" t="s">
        <v>553</v>
      </c>
      <c r="D9" s="9">
        <v>1</v>
      </c>
      <c r="E9" s="15">
        <v>3</v>
      </c>
      <c r="F9" s="9">
        <v>1</v>
      </c>
      <c r="G9" s="15">
        <v>4</v>
      </c>
      <c r="H9" s="9">
        <v>1</v>
      </c>
      <c r="I9" s="29">
        <v>0</v>
      </c>
      <c r="J9" s="365">
        <v>1</v>
      </c>
      <c r="K9" s="9"/>
      <c r="L9" s="9"/>
      <c r="M9" s="29"/>
    </row>
    <row r="10" spans="1:13" hidden="1" x14ac:dyDescent="0.25">
      <c r="A10" s="636"/>
      <c r="B10" s="255">
        <v>44903</v>
      </c>
      <c r="C10" s="9" t="s">
        <v>453</v>
      </c>
      <c r="D10" s="9">
        <v>1</v>
      </c>
      <c r="E10" s="15">
        <v>1</v>
      </c>
      <c r="F10" s="9">
        <v>2</v>
      </c>
      <c r="G10" s="15">
        <v>3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hidden="1" x14ac:dyDescent="0.25">
      <c r="A11" s="636"/>
      <c r="B11" s="255">
        <v>44896</v>
      </c>
      <c r="C11" s="9" t="s">
        <v>8</v>
      </c>
      <c r="D11" s="9">
        <v>1</v>
      </c>
      <c r="E11" s="15">
        <v>3</v>
      </c>
      <c r="F11" s="9">
        <v>0</v>
      </c>
      <c r="G11" s="15">
        <v>3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hidden="1" x14ac:dyDescent="0.25">
      <c r="A12" s="636"/>
      <c r="B12" s="255">
        <v>44882</v>
      </c>
      <c r="C12" s="9" t="s">
        <v>555</v>
      </c>
      <c r="D12" s="9">
        <v>1</v>
      </c>
      <c r="E12" s="15">
        <v>3</v>
      </c>
      <c r="F12" s="9">
        <v>0</v>
      </c>
      <c r="G12" s="15">
        <v>3</v>
      </c>
      <c r="H12" s="9">
        <v>1</v>
      </c>
      <c r="I12" s="29">
        <v>0</v>
      </c>
      <c r="J12" s="365">
        <v>1</v>
      </c>
      <c r="K12" s="9"/>
      <c r="L12" s="9"/>
      <c r="M12" s="29"/>
    </row>
    <row r="13" spans="1:13" hidden="1" x14ac:dyDescent="0.25">
      <c r="A13" s="636"/>
      <c r="B13" s="255">
        <v>44875</v>
      </c>
      <c r="C13" s="9" t="s">
        <v>553</v>
      </c>
      <c r="D13" s="9">
        <v>1</v>
      </c>
      <c r="E13" s="15">
        <v>1</v>
      </c>
      <c r="F13" s="9">
        <v>2</v>
      </c>
      <c r="G13" s="15">
        <v>3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idden="1" x14ac:dyDescent="0.25">
      <c r="A14" s="636"/>
      <c r="B14" s="255">
        <v>44861</v>
      </c>
      <c r="C14" s="9" t="s">
        <v>8</v>
      </c>
      <c r="D14" s="9">
        <v>1</v>
      </c>
      <c r="E14" s="15">
        <v>3</v>
      </c>
      <c r="F14" s="9">
        <v>1</v>
      </c>
      <c r="G14" s="15">
        <v>4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idden="1" x14ac:dyDescent="0.25">
      <c r="A15" s="636"/>
      <c r="B15" s="255">
        <v>44840</v>
      </c>
      <c r="C15" s="9" t="s">
        <v>553</v>
      </c>
      <c r="D15" s="9">
        <v>1</v>
      </c>
      <c r="E15" s="15">
        <v>3</v>
      </c>
      <c r="F15" s="9">
        <v>2</v>
      </c>
      <c r="G15" s="15">
        <v>5</v>
      </c>
      <c r="H15" s="9">
        <v>1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6"/>
      <c r="B16" s="255">
        <v>44833</v>
      </c>
      <c r="C16" s="9" t="s">
        <v>453</v>
      </c>
      <c r="D16" s="9">
        <v>1</v>
      </c>
      <c r="E16" s="15">
        <v>2</v>
      </c>
      <c r="F16" s="9">
        <v>0</v>
      </c>
      <c r="G16" s="15">
        <v>2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idden="1" x14ac:dyDescent="0.25">
      <c r="A17" s="636"/>
      <c r="B17" s="255">
        <v>44826</v>
      </c>
      <c r="C17" s="9" t="s">
        <v>8</v>
      </c>
      <c r="D17" s="9">
        <v>1</v>
      </c>
      <c r="E17" s="15">
        <v>3</v>
      </c>
      <c r="F17" s="9">
        <v>1</v>
      </c>
      <c r="G17" s="15">
        <v>4</v>
      </c>
      <c r="H17" s="9">
        <v>1</v>
      </c>
      <c r="I17" s="29">
        <v>0</v>
      </c>
      <c r="J17" s="365">
        <v>1</v>
      </c>
      <c r="K17" s="9"/>
      <c r="L17" s="9"/>
      <c r="M17" s="29"/>
    </row>
    <row r="18" spans="1:13" ht="18.75" hidden="1" thickBot="1" x14ac:dyDescent="0.3">
      <c r="A18" s="637"/>
      <c r="B18" s="256">
        <v>44819</v>
      </c>
      <c r="C18" s="31" t="s">
        <v>552</v>
      </c>
      <c r="D18" s="31">
        <v>1</v>
      </c>
      <c r="E18" s="33">
        <v>3</v>
      </c>
      <c r="F18" s="31">
        <v>1</v>
      </c>
      <c r="G18" s="33">
        <v>4</v>
      </c>
      <c r="H18" s="31">
        <v>0</v>
      </c>
      <c r="I18" s="32">
        <v>0</v>
      </c>
      <c r="J18" s="366"/>
      <c r="K18" s="31">
        <v>1</v>
      </c>
      <c r="L18" s="31"/>
      <c r="M18" s="32"/>
    </row>
    <row r="19" spans="1:13" ht="19.5" thickTop="1" thickBot="1" x14ac:dyDescent="0.3">
      <c r="A19" s="433" t="s">
        <v>45</v>
      </c>
      <c r="B19" s="414" t="s">
        <v>554</v>
      </c>
      <c r="C19" s="355" t="s">
        <v>452</v>
      </c>
      <c r="D19" s="355">
        <f t="shared" ref="D19:L19" si="0">SUM(D3:D18)</f>
        <v>16</v>
      </c>
      <c r="E19" s="355">
        <f t="shared" si="0"/>
        <v>47</v>
      </c>
      <c r="F19" s="355">
        <f t="shared" si="0"/>
        <v>18</v>
      </c>
      <c r="G19" s="355">
        <f t="shared" si="0"/>
        <v>65</v>
      </c>
      <c r="H19" s="355">
        <f t="shared" si="0"/>
        <v>7</v>
      </c>
      <c r="I19" s="467">
        <f t="shared" si="0"/>
        <v>1</v>
      </c>
      <c r="J19" s="191">
        <f t="shared" si="0"/>
        <v>10</v>
      </c>
      <c r="K19" s="124">
        <f t="shared" si="0"/>
        <v>5</v>
      </c>
      <c r="L19" s="124">
        <f t="shared" si="0"/>
        <v>1</v>
      </c>
      <c r="M19" s="302">
        <f>SUM(J19/(J19+K19))</f>
        <v>0.66666666666666663</v>
      </c>
    </row>
    <row r="20" spans="1:13" ht="18.75" hidden="1" thickTop="1" x14ac:dyDescent="0.25">
      <c r="A20" s="659" t="s">
        <v>540</v>
      </c>
      <c r="B20" s="254">
        <v>44623</v>
      </c>
      <c r="C20" s="27" t="s">
        <v>48</v>
      </c>
      <c r="D20" s="27">
        <v>1</v>
      </c>
      <c r="E20" s="34">
        <v>2</v>
      </c>
      <c r="F20" s="27">
        <v>1</v>
      </c>
      <c r="G20" s="34">
        <v>3</v>
      </c>
      <c r="H20" s="27">
        <v>0</v>
      </c>
      <c r="I20" s="297">
        <v>0</v>
      </c>
      <c r="J20" s="279">
        <v>1</v>
      </c>
      <c r="K20" s="27"/>
      <c r="L20" s="27"/>
      <c r="M20" s="28"/>
    </row>
    <row r="21" spans="1:13" hidden="1" x14ac:dyDescent="0.25">
      <c r="A21" s="631"/>
      <c r="B21" s="255">
        <v>44539</v>
      </c>
      <c r="C21" s="9" t="s">
        <v>48</v>
      </c>
      <c r="D21" s="9">
        <v>1</v>
      </c>
      <c r="E21" s="15">
        <v>1</v>
      </c>
      <c r="F21" s="9">
        <v>0</v>
      </c>
      <c r="G21" s="15">
        <v>1</v>
      </c>
      <c r="H21" s="9">
        <v>0</v>
      </c>
      <c r="I21" s="298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255">
        <v>44532</v>
      </c>
      <c r="C22" s="9" t="s">
        <v>455</v>
      </c>
      <c r="D22" s="9">
        <v>1</v>
      </c>
      <c r="E22" s="15">
        <v>2</v>
      </c>
      <c r="F22" s="9">
        <v>1</v>
      </c>
      <c r="G22" s="15">
        <v>3</v>
      </c>
      <c r="H22" s="9">
        <v>0</v>
      </c>
      <c r="I22" s="298">
        <v>1</v>
      </c>
      <c r="J22" s="280"/>
      <c r="K22" s="9"/>
      <c r="L22" s="9">
        <v>1</v>
      </c>
      <c r="M22" s="29"/>
    </row>
    <row r="23" spans="1:13" hidden="1" x14ac:dyDescent="0.25">
      <c r="A23" s="631"/>
      <c r="B23" s="255">
        <v>44518</v>
      </c>
      <c r="C23" s="9" t="s">
        <v>48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255">
        <v>44497</v>
      </c>
      <c r="C24" s="9" t="s">
        <v>48</v>
      </c>
      <c r="D24" s="9">
        <v>1</v>
      </c>
      <c r="E24" s="9">
        <v>0</v>
      </c>
      <c r="F24" s="9">
        <v>2</v>
      </c>
      <c r="G24" s="9">
        <v>2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t="18.75" hidden="1" thickBot="1" x14ac:dyDescent="0.3">
      <c r="A25" s="630"/>
      <c r="B25" s="256">
        <v>44490</v>
      </c>
      <c r="C25" s="31" t="s">
        <v>455</v>
      </c>
      <c r="D25" s="31">
        <v>1</v>
      </c>
      <c r="E25" s="31">
        <v>0</v>
      </c>
      <c r="F25" s="31">
        <v>1</v>
      </c>
      <c r="G25" s="31">
        <v>1</v>
      </c>
      <c r="H25" s="31">
        <v>0</v>
      </c>
      <c r="I25" s="299">
        <v>0</v>
      </c>
      <c r="J25" s="341">
        <v>1</v>
      </c>
      <c r="K25" s="31"/>
      <c r="L25" s="31"/>
      <c r="M25" s="32"/>
    </row>
    <row r="26" spans="1:13" s="7" customFormat="1" ht="19.5" thickTop="1" thickBot="1" x14ac:dyDescent="0.3">
      <c r="A26" s="142" t="s">
        <v>45</v>
      </c>
      <c r="B26" s="126" t="s">
        <v>540</v>
      </c>
      <c r="C26" s="124" t="s">
        <v>453</v>
      </c>
      <c r="D26" s="124">
        <f t="shared" ref="D26:L26" si="1">SUM(D20:D25)</f>
        <v>6</v>
      </c>
      <c r="E26" s="124">
        <f t="shared" si="1"/>
        <v>5</v>
      </c>
      <c r="F26" s="124">
        <f t="shared" si="1"/>
        <v>5</v>
      </c>
      <c r="G26" s="124">
        <f t="shared" si="1"/>
        <v>10</v>
      </c>
      <c r="H26" s="124">
        <f t="shared" si="1"/>
        <v>0</v>
      </c>
      <c r="I26" s="247">
        <f t="shared" si="1"/>
        <v>1</v>
      </c>
      <c r="J26" s="191">
        <f t="shared" si="1"/>
        <v>3</v>
      </c>
      <c r="K26" s="124">
        <f t="shared" si="1"/>
        <v>2</v>
      </c>
      <c r="L26" s="124">
        <f t="shared" si="1"/>
        <v>1</v>
      </c>
      <c r="M26" s="302">
        <f>SUM(J26/(J26+K26))</f>
        <v>0.6</v>
      </c>
    </row>
    <row r="27" spans="1:13" ht="19.5" thickTop="1" thickBot="1" x14ac:dyDescent="0.3">
      <c r="C27" s="136" t="s">
        <v>24</v>
      </c>
      <c r="D27" s="137">
        <f t="shared" ref="D27:I27" si="2">SUM(D26+D19)</f>
        <v>22</v>
      </c>
      <c r="E27" s="137">
        <f t="shared" si="2"/>
        <v>52</v>
      </c>
      <c r="F27" s="137">
        <f t="shared" si="2"/>
        <v>23</v>
      </c>
      <c r="G27" s="137">
        <f t="shared" si="2"/>
        <v>75</v>
      </c>
      <c r="H27" s="137">
        <f t="shared" si="2"/>
        <v>7</v>
      </c>
      <c r="I27" s="139">
        <f t="shared" si="2"/>
        <v>2</v>
      </c>
      <c r="J27" s="444">
        <f>SUM(J26+J19)</f>
        <v>13</v>
      </c>
      <c r="K27" s="91">
        <f>SUM(K26+K19)</f>
        <v>7</v>
      </c>
      <c r="L27" s="91">
        <f>SUM(L26+L19)</f>
        <v>2</v>
      </c>
      <c r="M27" s="312">
        <f>SUM(J27/(J27+K27))</f>
        <v>0.65</v>
      </c>
    </row>
    <row r="28" spans="1:13" ht="18.75" thickBot="1" x14ac:dyDescent="0.3">
      <c r="C28" s="143" t="s">
        <v>25</v>
      </c>
      <c r="D28" s="24"/>
      <c r="E28" s="25">
        <f>SUM(E27/D27)</f>
        <v>2.3636363636363638</v>
      </c>
      <c r="F28" s="25">
        <f>SUM(F27/D27)</f>
        <v>1.0454545454545454</v>
      </c>
      <c r="G28" s="144">
        <f>SUM(G27/D27)</f>
        <v>3.4090909090909092</v>
      </c>
      <c r="H28" s="20"/>
      <c r="I28" s="20"/>
      <c r="J28" s="307">
        <f>SUM(J27/D27)</f>
        <v>0.59090909090909094</v>
      </c>
      <c r="K28" s="77">
        <f>SUM(K27/D27)</f>
        <v>0.31818181818181818</v>
      </c>
      <c r="L28" s="95">
        <f>SUM(L27/D27)</f>
        <v>9.0909090909090912E-2</v>
      </c>
    </row>
    <row r="29" spans="1:13" ht="18.75" thickBot="1" x14ac:dyDescent="0.3">
      <c r="C29" s="133" t="s">
        <v>26</v>
      </c>
      <c r="D29" s="134">
        <f>SUM(D27/2)</f>
        <v>11</v>
      </c>
      <c r="E29" s="134">
        <f>SUM(E28*D29)</f>
        <v>26</v>
      </c>
      <c r="F29" s="134">
        <f>SUM(F28*D29)</f>
        <v>11.5</v>
      </c>
      <c r="G29" s="135">
        <f>SUM(G28*D29)</f>
        <v>37.5</v>
      </c>
      <c r="J29" s="308">
        <f>SUM(J27/2)</f>
        <v>6.5</v>
      </c>
      <c r="K29" s="97">
        <f>SUM(K27/2)</f>
        <v>3.5</v>
      </c>
      <c r="L29" s="98">
        <f>SUM(L27/2)</f>
        <v>1</v>
      </c>
    </row>
    <row r="30" spans="1:13" ht="18.75" thickTop="1" x14ac:dyDescent="0.25"/>
  </sheetData>
  <mergeCells count="3">
    <mergeCell ref="A1:M1"/>
    <mergeCell ref="A20:A25"/>
    <mergeCell ref="A3:A18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F0000"/>
    <pageSetUpPr fitToPage="1"/>
  </sheetPr>
  <dimension ref="A1:M194"/>
  <sheetViews>
    <sheetView zoomScale="75" zoomScaleNormal="75" workbookViewId="0">
      <selection activeCell="L187" sqref="L187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customWidth="1"/>
    <col min="10" max="16384" width="9.140625" style="16"/>
  </cols>
  <sheetData>
    <row r="1" spans="1:13" ht="19.5" thickTop="1" thickBot="1" x14ac:dyDescent="0.3">
      <c r="A1" s="626" t="s">
        <v>339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2" t="s">
        <v>554</v>
      </c>
      <c r="B3" s="254">
        <v>44966</v>
      </c>
      <c r="C3" s="27" t="s">
        <v>453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idden="1" x14ac:dyDescent="0.25">
      <c r="A4" s="633"/>
      <c r="B4" s="255">
        <v>44952</v>
      </c>
      <c r="C4" s="9" t="s">
        <v>553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/>
      <c r="K4" s="9"/>
      <c r="L4" s="9">
        <v>1</v>
      </c>
      <c r="M4" s="29"/>
    </row>
    <row r="5" spans="1:13" hidden="1" x14ac:dyDescent="0.25">
      <c r="A5" s="633"/>
      <c r="B5" s="255">
        <v>44945</v>
      </c>
      <c r="C5" s="9" t="s">
        <v>452</v>
      </c>
      <c r="D5" s="9">
        <v>1</v>
      </c>
      <c r="E5" s="9">
        <v>1</v>
      </c>
      <c r="F5" s="9">
        <v>1</v>
      </c>
      <c r="G5" s="9">
        <v>2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idden="1" x14ac:dyDescent="0.25">
      <c r="A6" s="633"/>
      <c r="B6" s="255">
        <v>44938</v>
      </c>
      <c r="C6" s="9" t="s">
        <v>555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3"/>
      <c r="B7" s="255">
        <v>44910</v>
      </c>
      <c r="C7" s="9" t="s">
        <v>552</v>
      </c>
      <c r="D7" s="9">
        <v>1</v>
      </c>
      <c r="E7" s="9">
        <v>2</v>
      </c>
      <c r="F7" s="9">
        <v>2</v>
      </c>
      <c r="G7" s="9">
        <v>4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3"/>
      <c r="B8" s="255">
        <v>44903</v>
      </c>
      <c r="C8" s="9" t="s">
        <v>553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idden="1" x14ac:dyDescent="0.25">
      <c r="A9" s="633"/>
      <c r="B9" s="255">
        <v>44882</v>
      </c>
      <c r="C9" s="9" t="s">
        <v>453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/>
      <c r="K9" s="9"/>
      <c r="L9" s="9">
        <v>1</v>
      </c>
      <c r="M9" s="29"/>
    </row>
    <row r="10" spans="1:13" hidden="1" x14ac:dyDescent="0.25">
      <c r="A10" s="633"/>
      <c r="B10" s="255">
        <v>44875</v>
      </c>
      <c r="C10" s="9" t="s">
        <v>552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idden="1" x14ac:dyDescent="0.25">
      <c r="A11" s="633"/>
      <c r="B11" s="255">
        <v>44868</v>
      </c>
      <c r="C11" s="9" t="s">
        <v>553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8">
        <v>0</v>
      </c>
      <c r="J11" s="280"/>
      <c r="K11" s="9"/>
      <c r="L11" s="9">
        <v>1</v>
      </c>
      <c r="M11" s="29"/>
    </row>
    <row r="12" spans="1:13" hidden="1" x14ac:dyDescent="0.25">
      <c r="A12" s="633"/>
      <c r="B12" s="255">
        <v>44854</v>
      </c>
      <c r="C12" s="9" t="s">
        <v>555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/>
      <c r="K12" s="9">
        <v>1</v>
      </c>
      <c r="L12" s="9"/>
      <c r="M12" s="29"/>
    </row>
    <row r="13" spans="1:13" hidden="1" x14ac:dyDescent="0.25">
      <c r="A13" s="633"/>
      <c r="B13" s="255">
        <v>44847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/>
      <c r="K13" s="9">
        <v>1</v>
      </c>
      <c r="L13" s="9"/>
      <c r="M13" s="29"/>
    </row>
    <row r="14" spans="1:13" hidden="1" x14ac:dyDescent="0.25">
      <c r="A14" s="633"/>
      <c r="B14" s="255">
        <v>44840</v>
      </c>
      <c r="C14" s="9" t="s">
        <v>552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8">
        <v>0</v>
      </c>
      <c r="J14" s="280">
        <v>1</v>
      </c>
      <c r="K14" s="9"/>
      <c r="L14" s="9"/>
      <c r="M14" s="29"/>
    </row>
    <row r="15" spans="1:13" hidden="1" x14ac:dyDescent="0.25">
      <c r="A15" s="633"/>
      <c r="B15" s="255">
        <v>44826</v>
      </c>
      <c r="C15" s="9" t="s">
        <v>452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t="18.75" hidden="1" thickBot="1" x14ac:dyDescent="0.3">
      <c r="A16" s="634"/>
      <c r="B16" s="256">
        <v>44819</v>
      </c>
      <c r="C16" s="31" t="s">
        <v>555</v>
      </c>
      <c r="D16" s="31">
        <v>1</v>
      </c>
      <c r="E16" s="31">
        <v>0</v>
      </c>
      <c r="F16" s="31">
        <v>0</v>
      </c>
      <c r="G16" s="31">
        <v>0</v>
      </c>
      <c r="H16" s="31">
        <v>0</v>
      </c>
      <c r="I16" s="299">
        <v>0</v>
      </c>
      <c r="J16" s="341">
        <v>1</v>
      </c>
      <c r="K16" s="31"/>
      <c r="L16" s="31"/>
      <c r="M16" s="32"/>
    </row>
    <row r="17" spans="1:13" ht="19.5" thickTop="1" thickBot="1" x14ac:dyDescent="0.3">
      <c r="A17" s="433" t="s">
        <v>45</v>
      </c>
      <c r="B17" s="414" t="s">
        <v>554</v>
      </c>
      <c r="C17" s="355" t="s">
        <v>8</v>
      </c>
      <c r="D17" s="355">
        <f t="shared" ref="D17:L17" si="0">SUM(D3:D16)</f>
        <v>14</v>
      </c>
      <c r="E17" s="355">
        <f t="shared" si="0"/>
        <v>5</v>
      </c>
      <c r="F17" s="355">
        <f t="shared" si="0"/>
        <v>5</v>
      </c>
      <c r="G17" s="355">
        <f t="shared" si="0"/>
        <v>10</v>
      </c>
      <c r="H17" s="355">
        <f t="shared" si="0"/>
        <v>0</v>
      </c>
      <c r="I17" s="467">
        <f t="shared" si="0"/>
        <v>0</v>
      </c>
      <c r="J17" s="191">
        <f t="shared" si="0"/>
        <v>6</v>
      </c>
      <c r="K17" s="124">
        <f t="shared" si="0"/>
        <v>5</v>
      </c>
      <c r="L17" s="124">
        <f t="shared" si="0"/>
        <v>3</v>
      </c>
      <c r="M17" s="294">
        <f>SUM(J17/(J17+K17))</f>
        <v>0.54545454545454541</v>
      </c>
    </row>
    <row r="18" spans="1:13" ht="18.75" hidden="1" thickTop="1" x14ac:dyDescent="0.25">
      <c r="A18" s="659" t="s">
        <v>500</v>
      </c>
      <c r="B18" s="254">
        <v>43888</v>
      </c>
      <c r="C18" s="27" t="s">
        <v>48</v>
      </c>
      <c r="D18" s="27">
        <v>1</v>
      </c>
      <c r="E18" s="27">
        <v>1</v>
      </c>
      <c r="F18" s="27">
        <v>0</v>
      </c>
      <c r="G18" s="27">
        <v>1</v>
      </c>
      <c r="H18" s="27">
        <v>1</v>
      </c>
      <c r="I18" s="297">
        <v>0</v>
      </c>
      <c r="J18" s="279">
        <v>1</v>
      </c>
      <c r="K18" s="27"/>
      <c r="L18" s="27"/>
      <c r="M18" s="28"/>
    </row>
    <row r="19" spans="1:13" hidden="1" x14ac:dyDescent="0.25">
      <c r="A19" s="631"/>
      <c r="B19" s="255">
        <v>43881</v>
      </c>
      <c r="C19" s="9" t="s">
        <v>452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idden="1" x14ac:dyDescent="0.25">
      <c r="A20" s="631"/>
      <c r="B20" s="255">
        <v>43874</v>
      </c>
      <c r="C20" s="9" t="s">
        <v>455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/>
      <c r="K20" s="9"/>
      <c r="L20" s="9">
        <v>1</v>
      </c>
      <c r="M20" s="29"/>
    </row>
    <row r="21" spans="1:13" hidden="1" x14ac:dyDescent="0.25">
      <c r="A21" s="631"/>
      <c r="B21" s="255">
        <v>43867</v>
      </c>
      <c r="C21" s="9" t="s">
        <v>453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/>
      <c r="K21" s="9"/>
      <c r="L21" s="9">
        <v>1</v>
      </c>
      <c r="M21" s="29"/>
    </row>
    <row r="22" spans="1:13" hidden="1" x14ac:dyDescent="0.25">
      <c r="A22" s="631"/>
      <c r="B22" s="255">
        <v>43853</v>
      </c>
      <c r="C22" s="9" t="s">
        <v>48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8">
        <v>0</v>
      </c>
      <c r="J22" s="280">
        <v>1</v>
      </c>
      <c r="K22" s="9"/>
      <c r="L22" s="9"/>
      <c r="M22" s="29"/>
    </row>
    <row r="23" spans="1:13" hidden="1" x14ac:dyDescent="0.25">
      <c r="A23" s="631"/>
      <c r="B23" s="255">
        <v>43839</v>
      </c>
      <c r="C23" s="9" t="s">
        <v>452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8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255">
        <v>43783</v>
      </c>
      <c r="C24" s="9" t="s">
        <v>453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8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255">
        <v>43769</v>
      </c>
      <c r="C25" s="9" t="s">
        <v>48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8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255">
        <v>43748</v>
      </c>
      <c r="C26" s="9" t="s">
        <v>453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255">
        <v>43741</v>
      </c>
      <c r="C27" s="9" t="s">
        <v>9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8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255">
        <v>43734</v>
      </c>
      <c r="C28" s="9" t="s">
        <v>48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t="18.75" hidden="1" thickBot="1" x14ac:dyDescent="0.3">
      <c r="A29" s="631"/>
      <c r="B29" s="256">
        <v>43727</v>
      </c>
      <c r="C29" s="31" t="s">
        <v>452</v>
      </c>
      <c r="D29" s="31">
        <v>1</v>
      </c>
      <c r="E29" s="31">
        <v>0</v>
      </c>
      <c r="F29" s="31">
        <v>0</v>
      </c>
      <c r="G29" s="31">
        <v>0</v>
      </c>
      <c r="H29" s="31">
        <v>0</v>
      </c>
      <c r="I29" s="299">
        <v>0</v>
      </c>
      <c r="J29" s="341">
        <v>1</v>
      </c>
      <c r="K29" s="31"/>
      <c r="L29" s="31"/>
      <c r="M29" s="32"/>
    </row>
    <row r="30" spans="1:13" s="1" customFormat="1" ht="19.5" thickTop="1" thickBot="1" x14ac:dyDescent="0.3">
      <c r="A30" s="142" t="s">
        <v>45</v>
      </c>
      <c r="B30" s="126" t="s">
        <v>500</v>
      </c>
      <c r="C30" s="124" t="s">
        <v>8</v>
      </c>
      <c r="D30" s="124">
        <f t="shared" ref="D30:L30" si="1">SUM(D18:D29)</f>
        <v>12</v>
      </c>
      <c r="E30" s="124">
        <f t="shared" si="1"/>
        <v>2</v>
      </c>
      <c r="F30" s="124">
        <f t="shared" si="1"/>
        <v>4</v>
      </c>
      <c r="G30" s="124">
        <f t="shared" si="1"/>
        <v>6</v>
      </c>
      <c r="H30" s="124">
        <f t="shared" si="1"/>
        <v>1</v>
      </c>
      <c r="I30" s="247">
        <f t="shared" si="1"/>
        <v>0</v>
      </c>
      <c r="J30" s="191">
        <f t="shared" si="1"/>
        <v>8</v>
      </c>
      <c r="K30" s="124">
        <f t="shared" si="1"/>
        <v>2</v>
      </c>
      <c r="L30" s="124">
        <f t="shared" si="1"/>
        <v>2</v>
      </c>
      <c r="M30" s="294">
        <f>SUM(J30/(J30+K30))</f>
        <v>0.8</v>
      </c>
    </row>
    <row r="31" spans="1:13" ht="18.75" hidden="1" thickTop="1" x14ac:dyDescent="0.25">
      <c r="A31" s="659" t="s">
        <v>454</v>
      </c>
      <c r="B31" s="254">
        <v>43524</v>
      </c>
      <c r="C31" s="27" t="s">
        <v>48</v>
      </c>
      <c r="D31" s="27">
        <v>1</v>
      </c>
      <c r="E31" s="27">
        <v>0</v>
      </c>
      <c r="F31" s="27">
        <v>0</v>
      </c>
      <c r="G31" s="27">
        <v>0</v>
      </c>
      <c r="H31" s="27">
        <v>0</v>
      </c>
      <c r="I31" s="28">
        <v>0</v>
      </c>
      <c r="J31" s="364">
        <v>1</v>
      </c>
      <c r="K31" s="27"/>
      <c r="L31" s="27"/>
      <c r="M31" s="28"/>
    </row>
    <row r="32" spans="1:13" hidden="1" x14ac:dyDescent="0.25">
      <c r="A32" s="631"/>
      <c r="B32" s="255">
        <v>43517</v>
      </c>
      <c r="C32" s="9" t="s">
        <v>452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1"/>
      <c r="B33" s="255">
        <v>43503</v>
      </c>
      <c r="C33" s="9" t="s">
        <v>453</v>
      </c>
      <c r="D33" s="9">
        <v>1</v>
      </c>
      <c r="E33" s="9">
        <v>1</v>
      </c>
      <c r="F33" s="9">
        <v>0</v>
      </c>
      <c r="G33" s="9">
        <v>1</v>
      </c>
      <c r="H33" s="9">
        <v>1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1"/>
      <c r="B34" s="255">
        <v>43496</v>
      </c>
      <c r="C34" s="9" t="s">
        <v>9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1"/>
      <c r="B35" s="255">
        <v>43489</v>
      </c>
      <c r="C35" s="9" t="s">
        <v>48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1"/>
      <c r="B36" s="255">
        <v>43475</v>
      </c>
      <c r="C36" s="9" t="s">
        <v>452</v>
      </c>
      <c r="D36" s="9">
        <v>1</v>
      </c>
      <c r="E36" s="9">
        <v>1</v>
      </c>
      <c r="F36" s="9">
        <v>0</v>
      </c>
      <c r="G36" s="9">
        <v>1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1"/>
      <c r="B37" s="255">
        <v>43454</v>
      </c>
      <c r="C37" s="9" t="s">
        <v>453</v>
      </c>
      <c r="D37" s="9">
        <v>1</v>
      </c>
      <c r="E37" s="9">
        <v>0</v>
      </c>
      <c r="F37" s="9">
        <v>3</v>
      </c>
      <c r="G37" s="9">
        <v>3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1"/>
      <c r="B38" s="255">
        <v>43447</v>
      </c>
      <c r="C38" s="9" t="s">
        <v>9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idden="1" x14ac:dyDescent="0.25">
      <c r="A39" s="631"/>
      <c r="B39" s="255">
        <v>43440</v>
      </c>
      <c r="C39" s="9" t="s">
        <v>48</v>
      </c>
      <c r="D39" s="9">
        <v>1</v>
      </c>
      <c r="E39" s="9">
        <v>1</v>
      </c>
      <c r="F39" s="9">
        <v>2</v>
      </c>
      <c r="G39" s="9">
        <v>3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idden="1" x14ac:dyDescent="0.25">
      <c r="A40" s="631"/>
      <c r="B40" s="255">
        <v>43433</v>
      </c>
      <c r="C40" s="9" t="s">
        <v>452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/>
      <c r="K40" s="9">
        <v>1</v>
      </c>
      <c r="L40" s="9"/>
      <c r="M40" s="29"/>
    </row>
    <row r="41" spans="1:13" hidden="1" x14ac:dyDescent="0.25">
      <c r="A41" s="631"/>
      <c r="B41" s="255">
        <v>43405</v>
      </c>
      <c r="C41" s="9" t="s">
        <v>48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idden="1" x14ac:dyDescent="0.25">
      <c r="A42" s="631"/>
      <c r="B42" s="255">
        <v>43398</v>
      </c>
      <c r="C42" s="9" t="s">
        <v>452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365"/>
      <c r="K42" s="9">
        <v>1</v>
      </c>
      <c r="L42" s="9"/>
      <c r="M42" s="29"/>
    </row>
    <row r="43" spans="1:13" hidden="1" x14ac:dyDescent="0.25">
      <c r="A43" s="631"/>
      <c r="B43" s="255">
        <v>43391</v>
      </c>
      <c r="C43" s="9" t="s">
        <v>455</v>
      </c>
      <c r="D43" s="9">
        <v>1</v>
      </c>
      <c r="E43" s="9">
        <v>2</v>
      </c>
      <c r="F43" s="9">
        <v>1</v>
      </c>
      <c r="G43" s="9">
        <v>3</v>
      </c>
      <c r="H43" s="9">
        <v>1</v>
      </c>
      <c r="I43" s="29">
        <v>0</v>
      </c>
      <c r="J43" s="365">
        <v>1</v>
      </c>
      <c r="K43" s="9"/>
      <c r="L43" s="9"/>
      <c r="M43" s="29"/>
    </row>
    <row r="44" spans="1:13" hidden="1" x14ac:dyDescent="0.25">
      <c r="A44" s="631"/>
      <c r="B44" s="255">
        <v>43384</v>
      </c>
      <c r="C44" s="9" t="s">
        <v>453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365"/>
      <c r="K44" s="9">
        <v>1</v>
      </c>
      <c r="L44" s="9"/>
      <c r="M44" s="29"/>
    </row>
    <row r="45" spans="1:13" hidden="1" x14ac:dyDescent="0.25">
      <c r="A45" s="631"/>
      <c r="B45" s="255">
        <v>43377</v>
      </c>
      <c r="C45" s="9" t="s">
        <v>9</v>
      </c>
      <c r="D45" s="9">
        <v>1</v>
      </c>
      <c r="E45" s="9">
        <v>0</v>
      </c>
      <c r="F45" s="9">
        <v>2</v>
      </c>
      <c r="G45" s="9">
        <v>2</v>
      </c>
      <c r="H45" s="9">
        <v>0</v>
      </c>
      <c r="I45" s="29">
        <v>0</v>
      </c>
      <c r="J45" s="365">
        <v>1</v>
      </c>
      <c r="K45" s="9"/>
      <c r="L45" s="9"/>
      <c r="M45" s="29"/>
    </row>
    <row r="46" spans="1:13" ht="18.75" hidden="1" thickBot="1" x14ac:dyDescent="0.3">
      <c r="A46" s="631"/>
      <c r="B46" s="255">
        <v>43363</v>
      </c>
      <c r="C46" s="9" t="s">
        <v>452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">
        <v>0</v>
      </c>
      <c r="J46" s="365"/>
      <c r="K46" s="9">
        <v>1</v>
      </c>
      <c r="L46" s="9"/>
      <c r="M46" s="29"/>
    </row>
    <row r="47" spans="1:13" s="1" customFormat="1" ht="19.5" thickTop="1" thickBot="1" x14ac:dyDescent="0.3">
      <c r="A47" s="142" t="s">
        <v>45</v>
      </c>
      <c r="B47" s="126" t="s">
        <v>454</v>
      </c>
      <c r="C47" s="124" t="s">
        <v>8</v>
      </c>
      <c r="D47" s="124">
        <f t="shared" ref="D47:I47" si="2">SUM(D31:D46)</f>
        <v>16</v>
      </c>
      <c r="E47" s="124">
        <f t="shared" si="2"/>
        <v>7</v>
      </c>
      <c r="F47" s="124">
        <f t="shared" si="2"/>
        <v>10</v>
      </c>
      <c r="G47" s="124">
        <f t="shared" si="2"/>
        <v>17</v>
      </c>
      <c r="H47" s="124">
        <f t="shared" si="2"/>
        <v>2</v>
      </c>
      <c r="I47" s="124">
        <f t="shared" si="2"/>
        <v>0</v>
      </c>
      <c r="J47" s="191">
        <f>SUM(J31:J46)</f>
        <v>7</v>
      </c>
      <c r="K47" s="124">
        <f>SUM(K31:K46)</f>
        <v>9</v>
      </c>
      <c r="L47" s="124">
        <f>SUM(L31:L46)</f>
        <v>0</v>
      </c>
      <c r="M47" s="294">
        <f>SUM(J47/(J47+K47))</f>
        <v>0.4375</v>
      </c>
    </row>
    <row r="48" spans="1:13" ht="18.75" hidden="1" thickTop="1" x14ac:dyDescent="0.25">
      <c r="A48" s="659" t="s">
        <v>285</v>
      </c>
      <c r="B48" s="26">
        <v>43160</v>
      </c>
      <c r="C48" s="27" t="s">
        <v>9</v>
      </c>
      <c r="D48" s="27">
        <v>1</v>
      </c>
      <c r="E48" s="27">
        <v>0</v>
      </c>
      <c r="F48" s="27">
        <v>0</v>
      </c>
      <c r="G48" s="27">
        <v>0</v>
      </c>
      <c r="H48" s="27">
        <v>0</v>
      </c>
      <c r="I48" s="28">
        <v>0</v>
      </c>
      <c r="J48" s="282"/>
      <c r="K48" s="8">
        <v>1</v>
      </c>
      <c r="L48" s="8"/>
      <c r="M48" s="113"/>
    </row>
    <row r="49" spans="1:13" hidden="1" x14ac:dyDescent="0.25">
      <c r="A49" s="631"/>
      <c r="B49" s="13">
        <v>43146</v>
      </c>
      <c r="C49" s="9" t="s">
        <v>8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13">
        <v>43139</v>
      </c>
      <c r="C50" s="9" t="s">
        <v>27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43132</v>
      </c>
      <c r="C51" s="9" t="s">
        <v>7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13">
        <v>43125</v>
      </c>
      <c r="C52" s="9" t="s">
        <v>9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43104</v>
      </c>
      <c r="C53" s="9" t="s">
        <v>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13">
        <v>43090</v>
      </c>
      <c r="C54" s="9" t="s">
        <v>27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43076</v>
      </c>
      <c r="C55" s="9" t="s">
        <v>9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13">
        <v>43069</v>
      </c>
      <c r="C56" s="9" t="s">
        <v>11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13">
        <v>43062</v>
      </c>
      <c r="C57" s="9" t="s">
        <v>8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43055</v>
      </c>
      <c r="C58" s="9" t="s">
        <v>27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/>
      <c r="L58" s="9">
        <v>1</v>
      </c>
      <c r="M58" s="29"/>
    </row>
    <row r="59" spans="1:13" hidden="1" x14ac:dyDescent="0.25">
      <c r="A59" s="631"/>
      <c r="B59" s="13">
        <v>43048</v>
      </c>
      <c r="C59" s="9" t="s">
        <v>7</v>
      </c>
      <c r="D59" s="9">
        <v>1</v>
      </c>
      <c r="E59" s="9">
        <v>1</v>
      </c>
      <c r="F59" s="9">
        <v>1</v>
      </c>
      <c r="G59" s="9">
        <v>2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43041</v>
      </c>
      <c r="C60" s="9" t="s">
        <v>9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43034</v>
      </c>
      <c r="C61" s="9" t="s">
        <v>11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43027</v>
      </c>
      <c r="C62" s="9" t="s">
        <v>8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43013</v>
      </c>
      <c r="C63" s="9" t="s">
        <v>7</v>
      </c>
      <c r="D63" s="9">
        <v>1</v>
      </c>
      <c r="E63" s="9">
        <v>0</v>
      </c>
      <c r="F63" s="9">
        <v>1</v>
      </c>
      <c r="G63" s="9">
        <v>1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13">
        <v>43006</v>
      </c>
      <c r="C64" s="9" t="s">
        <v>9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42999</v>
      </c>
      <c r="C65" s="9" t="s">
        <v>11</v>
      </c>
      <c r="D65" s="9">
        <v>1</v>
      </c>
      <c r="E65" s="9">
        <v>1</v>
      </c>
      <c r="F65" s="9">
        <v>0</v>
      </c>
      <c r="G65" s="9">
        <v>1</v>
      </c>
      <c r="H65" s="9">
        <v>0</v>
      </c>
      <c r="I65" s="29">
        <v>0</v>
      </c>
      <c r="J65" s="280"/>
      <c r="K65" s="9"/>
      <c r="L65" s="9">
        <v>1</v>
      </c>
      <c r="M65" s="29"/>
    </row>
    <row r="66" spans="1:13" ht="18.75" hidden="1" thickBot="1" x14ac:dyDescent="0.3">
      <c r="A66" s="630"/>
      <c r="B66" s="30">
        <v>42992</v>
      </c>
      <c r="C66" s="31" t="s">
        <v>8</v>
      </c>
      <c r="D66" s="31">
        <v>1</v>
      </c>
      <c r="E66" s="31">
        <v>0</v>
      </c>
      <c r="F66" s="31">
        <v>0</v>
      </c>
      <c r="G66" s="31">
        <v>0</v>
      </c>
      <c r="H66" s="31">
        <v>0</v>
      </c>
      <c r="I66" s="32">
        <v>0</v>
      </c>
      <c r="J66" s="280"/>
      <c r="K66" s="9">
        <v>1</v>
      </c>
      <c r="L66" s="9"/>
      <c r="M66" s="29"/>
    </row>
    <row r="67" spans="1:13" s="1" customFormat="1" ht="19.5" thickTop="1" thickBot="1" x14ac:dyDescent="0.3">
      <c r="A67" s="142" t="s">
        <v>45</v>
      </c>
      <c r="B67" s="126" t="s">
        <v>285</v>
      </c>
      <c r="C67" s="124" t="s">
        <v>10</v>
      </c>
      <c r="D67" s="124">
        <f t="shared" ref="D67:I67" si="3">SUM(D48:D66)</f>
        <v>19</v>
      </c>
      <c r="E67" s="124">
        <f t="shared" si="3"/>
        <v>2</v>
      </c>
      <c r="F67" s="124">
        <f t="shared" si="3"/>
        <v>5</v>
      </c>
      <c r="G67" s="124">
        <f t="shared" si="3"/>
        <v>7</v>
      </c>
      <c r="H67" s="124">
        <f t="shared" si="3"/>
        <v>0</v>
      </c>
      <c r="I67" s="125">
        <f t="shared" si="3"/>
        <v>0</v>
      </c>
      <c r="J67" s="191">
        <f>SUM(J48:J66)</f>
        <v>5</v>
      </c>
      <c r="K67" s="124">
        <f>SUM(K48:K66)</f>
        <v>12</v>
      </c>
      <c r="L67" s="124">
        <f>SUM(L48:L66)</f>
        <v>2</v>
      </c>
      <c r="M67" s="294">
        <f>SUM(J67/(J67+K67))</f>
        <v>0.29411764705882354</v>
      </c>
    </row>
    <row r="68" spans="1:13" ht="18.75" hidden="1" thickTop="1" x14ac:dyDescent="0.25">
      <c r="A68" s="659" t="s">
        <v>18</v>
      </c>
      <c r="B68" s="26">
        <v>42789</v>
      </c>
      <c r="C68" s="27" t="s">
        <v>11</v>
      </c>
      <c r="D68" s="27">
        <v>1</v>
      </c>
      <c r="E68" s="27">
        <v>0</v>
      </c>
      <c r="F68" s="27">
        <v>0</v>
      </c>
      <c r="G68" s="27">
        <v>0</v>
      </c>
      <c r="H68" s="27">
        <v>0</v>
      </c>
      <c r="I68" s="28">
        <v>0</v>
      </c>
      <c r="J68" s="282"/>
      <c r="K68" s="8">
        <v>1</v>
      </c>
      <c r="L68" s="8"/>
      <c r="M68" s="113"/>
    </row>
    <row r="69" spans="1:13" hidden="1" x14ac:dyDescent="0.25">
      <c r="A69" s="631"/>
      <c r="B69" s="13">
        <v>42782</v>
      </c>
      <c r="C69" s="9" t="s">
        <v>8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42768</v>
      </c>
      <c r="C70" s="9" t="s">
        <v>7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13">
        <v>42761</v>
      </c>
      <c r="C71" s="9" t="s">
        <v>9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13">
        <v>42754</v>
      </c>
      <c r="C72" s="9" t="s">
        <v>11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42747</v>
      </c>
      <c r="C73" s="9" t="s">
        <v>8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13">
        <v>42712</v>
      </c>
      <c r="C74" s="9" t="s">
        <v>9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42705</v>
      </c>
      <c r="C75" s="9" t="s">
        <v>11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13">
        <v>42684</v>
      </c>
      <c r="C76" s="9" t="s">
        <v>7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42663</v>
      </c>
      <c r="C77" s="9" t="s">
        <v>8</v>
      </c>
      <c r="D77" s="9">
        <v>1</v>
      </c>
      <c r="E77" s="9">
        <v>1</v>
      </c>
      <c r="F77" s="9">
        <v>0</v>
      </c>
      <c r="G77" s="9">
        <v>1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13">
        <v>42656</v>
      </c>
      <c r="C78" s="9" t="s">
        <v>27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13">
        <v>42649</v>
      </c>
      <c r="C79" s="9" t="s">
        <v>7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42635</v>
      </c>
      <c r="C80" s="9" t="s">
        <v>11</v>
      </c>
      <c r="D80" s="9">
        <v>1</v>
      </c>
      <c r="E80" s="9">
        <v>1</v>
      </c>
      <c r="F80" s="9">
        <v>1</v>
      </c>
      <c r="G80" s="9">
        <v>2</v>
      </c>
      <c r="H80" s="9">
        <v>1</v>
      </c>
      <c r="I80" s="29">
        <v>0</v>
      </c>
      <c r="J80" s="280">
        <v>1</v>
      </c>
      <c r="K80" s="9"/>
      <c r="L80" s="9"/>
      <c r="M80" s="29"/>
    </row>
    <row r="81" spans="1:13" ht="18.75" hidden="1" thickBot="1" x14ac:dyDescent="0.3">
      <c r="A81" s="630"/>
      <c r="B81" s="30">
        <v>42628</v>
      </c>
      <c r="C81" s="31" t="s">
        <v>8</v>
      </c>
      <c r="D81" s="31">
        <v>1</v>
      </c>
      <c r="E81" s="31">
        <v>0</v>
      </c>
      <c r="F81" s="31">
        <v>0</v>
      </c>
      <c r="G81" s="31">
        <v>0</v>
      </c>
      <c r="H81" s="31">
        <v>0</v>
      </c>
      <c r="I81" s="32">
        <v>0</v>
      </c>
      <c r="J81" s="280"/>
      <c r="K81" s="9">
        <v>1</v>
      </c>
      <c r="L81" s="9"/>
      <c r="M81" s="29"/>
    </row>
    <row r="82" spans="1:13" s="1" customFormat="1" ht="19.5" thickTop="1" thickBot="1" x14ac:dyDescent="0.3">
      <c r="A82" s="142" t="s">
        <v>45</v>
      </c>
      <c r="B82" s="126" t="s">
        <v>18</v>
      </c>
      <c r="C82" s="124" t="s">
        <v>10</v>
      </c>
      <c r="D82" s="124">
        <f t="shared" ref="D82:I82" si="4">SUM(D68:D81)</f>
        <v>14</v>
      </c>
      <c r="E82" s="124">
        <f t="shared" si="4"/>
        <v>3</v>
      </c>
      <c r="F82" s="124">
        <f t="shared" si="4"/>
        <v>4</v>
      </c>
      <c r="G82" s="124">
        <f t="shared" si="4"/>
        <v>7</v>
      </c>
      <c r="H82" s="124">
        <f t="shared" si="4"/>
        <v>1</v>
      </c>
      <c r="I82" s="125">
        <f t="shared" si="4"/>
        <v>0</v>
      </c>
      <c r="J82" s="191">
        <f>SUM(J68:J81)</f>
        <v>3</v>
      </c>
      <c r="K82" s="124">
        <f>SUM(K68:K81)</f>
        <v>11</v>
      </c>
      <c r="L82" s="124">
        <f>SUM(L68:L81)</f>
        <v>0</v>
      </c>
      <c r="M82" s="294">
        <f>SUM(J82/(J82+K82))</f>
        <v>0.21428571428571427</v>
      </c>
    </row>
    <row r="83" spans="1:13" ht="18.75" hidden="1" thickTop="1" x14ac:dyDescent="0.25">
      <c r="A83" s="659" t="s">
        <v>17</v>
      </c>
      <c r="B83" s="26">
        <v>42432</v>
      </c>
      <c r="C83" s="27" t="s">
        <v>7</v>
      </c>
      <c r="D83" s="27">
        <v>1</v>
      </c>
      <c r="E83" s="27">
        <v>1</v>
      </c>
      <c r="F83" s="27">
        <v>0</v>
      </c>
      <c r="G83" s="27">
        <v>1</v>
      </c>
      <c r="H83" s="27">
        <v>0</v>
      </c>
      <c r="I83" s="28">
        <v>0</v>
      </c>
      <c r="J83" s="282">
        <v>1</v>
      </c>
      <c r="K83" s="8"/>
      <c r="L83" s="8"/>
      <c r="M83" s="113"/>
    </row>
    <row r="84" spans="1:13" hidden="1" x14ac:dyDescent="0.25">
      <c r="A84" s="631"/>
      <c r="B84" s="13">
        <v>42425</v>
      </c>
      <c r="C84" s="9" t="s">
        <v>13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42418</v>
      </c>
      <c r="C85" s="9" t="s">
        <v>8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42411</v>
      </c>
      <c r="C86" s="9" t="s">
        <v>10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42404</v>
      </c>
      <c r="C87" s="9" t="s">
        <v>12</v>
      </c>
      <c r="D87" s="9">
        <v>1</v>
      </c>
      <c r="E87" s="9">
        <v>1</v>
      </c>
      <c r="F87" s="9">
        <v>2</v>
      </c>
      <c r="G87" s="9">
        <v>3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42390</v>
      </c>
      <c r="C88" s="9" t="s">
        <v>13</v>
      </c>
      <c r="D88" s="9">
        <v>1</v>
      </c>
      <c r="E88" s="9">
        <v>1</v>
      </c>
      <c r="F88" s="9">
        <v>0</v>
      </c>
      <c r="G88" s="9">
        <v>1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42383</v>
      </c>
      <c r="C89" s="9" t="s">
        <v>8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280"/>
      <c r="K89" s="9"/>
      <c r="L89" s="9">
        <v>1</v>
      </c>
      <c r="M89" s="29"/>
    </row>
    <row r="90" spans="1:13" hidden="1" x14ac:dyDescent="0.25">
      <c r="A90" s="631"/>
      <c r="B90" s="13">
        <v>42376</v>
      </c>
      <c r="C90" s="9" t="s">
        <v>10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42355</v>
      </c>
      <c r="C91" s="9" t="s">
        <v>12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42348</v>
      </c>
      <c r="C92" s="9" t="s">
        <v>7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42341</v>
      </c>
      <c r="C93" s="9" t="s">
        <v>13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42334</v>
      </c>
      <c r="C94" s="9" t="s">
        <v>8</v>
      </c>
      <c r="D94" s="9">
        <v>1</v>
      </c>
      <c r="E94" s="9">
        <v>1</v>
      </c>
      <c r="F94" s="9">
        <v>0</v>
      </c>
      <c r="G94" s="9">
        <v>1</v>
      </c>
      <c r="H94" s="9">
        <v>1</v>
      </c>
      <c r="I94" s="29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13">
        <v>42327</v>
      </c>
      <c r="C95" s="9" t="s">
        <v>10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/>
      <c r="L95" s="9">
        <v>1</v>
      </c>
      <c r="M95" s="29"/>
    </row>
    <row r="96" spans="1:13" hidden="1" x14ac:dyDescent="0.25">
      <c r="A96" s="631"/>
      <c r="B96" s="13">
        <v>42306</v>
      </c>
      <c r="C96" s="9" t="s">
        <v>13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42299</v>
      </c>
      <c r="C97" s="9" t="s">
        <v>8</v>
      </c>
      <c r="D97" s="9">
        <v>1</v>
      </c>
      <c r="E97" s="9">
        <v>0</v>
      </c>
      <c r="F97" s="9">
        <v>1</v>
      </c>
      <c r="G97" s="9">
        <v>1</v>
      </c>
      <c r="H97" s="9">
        <v>0</v>
      </c>
      <c r="I97" s="29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13">
        <v>42292</v>
      </c>
      <c r="C98" s="9" t="s">
        <v>10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42285</v>
      </c>
      <c r="C99" s="9" t="s">
        <v>12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42278</v>
      </c>
      <c r="C100" s="9" t="s">
        <v>7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t="18.75" hidden="1" thickBot="1" x14ac:dyDescent="0.3">
      <c r="A101" s="630"/>
      <c r="B101" s="30">
        <v>42271</v>
      </c>
      <c r="C101" s="31" t="s">
        <v>13</v>
      </c>
      <c r="D101" s="31">
        <v>1</v>
      </c>
      <c r="E101" s="31">
        <v>0</v>
      </c>
      <c r="F101" s="31">
        <v>0</v>
      </c>
      <c r="G101" s="31">
        <v>0</v>
      </c>
      <c r="H101" s="31">
        <v>0</v>
      </c>
      <c r="I101" s="32">
        <v>0</v>
      </c>
      <c r="J101" s="280">
        <v>1</v>
      </c>
      <c r="K101" s="9"/>
      <c r="L101" s="9"/>
      <c r="M101" s="29"/>
    </row>
    <row r="102" spans="1:13" s="1" customFormat="1" ht="19.5" thickTop="1" thickBot="1" x14ac:dyDescent="0.3">
      <c r="A102" s="142" t="s">
        <v>45</v>
      </c>
      <c r="B102" s="126" t="s">
        <v>17</v>
      </c>
      <c r="C102" s="124" t="s">
        <v>14</v>
      </c>
      <c r="D102" s="124">
        <f t="shared" ref="D102:I102" si="5">SUM(D83:D101)</f>
        <v>19</v>
      </c>
      <c r="E102" s="124">
        <f t="shared" si="5"/>
        <v>4</v>
      </c>
      <c r="F102" s="124">
        <f t="shared" si="5"/>
        <v>6</v>
      </c>
      <c r="G102" s="124">
        <f t="shared" si="5"/>
        <v>10</v>
      </c>
      <c r="H102" s="124">
        <f t="shared" si="5"/>
        <v>1</v>
      </c>
      <c r="I102" s="125">
        <f t="shared" si="5"/>
        <v>0</v>
      </c>
      <c r="J102" s="191">
        <f>SUM(J83:J101)</f>
        <v>6</v>
      </c>
      <c r="K102" s="124">
        <f>SUM(K83:K101)</f>
        <v>11</v>
      </c>
      <c r="L102" s="124">
        <f>SUM(L83:L101)</f>
        <v>2</v>
      </c>
      <c r="M102" s="294">
        <f>SUM(J102/(J102+K102))</f>
        <v>0.35294117647058826</v>
      </c>
    </row>
    <row r="103" spans="1:13" ht="18.75" hidden="1" thickTop="1" x14ac:dyDescent="0.25">
      <c r="A103" s="659" t="s">
        <v>16</v>
      </c>
      <c r="B103" s="26">
        <v>42061</v>
      </c>
      <c r="C103" s="27" t="s">
        <v>7</v>
      </c>
      <c r="D103" s="27">
        <v>1</v>
      </c>
      <c r="E103" s="27">
        <v>0</v>
      </c>
      <c r="F103" s="27">
        <v>0</v>
      </c>
      <c r="G103" s="27">
        <v>0</v>
      </c>
      <c r="H103" s="27">
        <v>0</v>
      </c>
      <c r="I103" s="28">
        <v>0</v>
      </c>
      <c r="J103" s="282">
        <v>1</v>
      </c>
      <c r="K103" s="8"/>
      <c r="L103" s="8"/>
      <c r="M103" s="113"/>
    </row>
    <row r="104" spans="1:13" hidden="1" x14ac:dyDescent="0.25">
      <c r="A104" s="631"/>
      <c r="B104" s="13">
        <v>42047</v>
      </c>
      <c r="C104" s="9" t="s">
        <v>8</v>
      </c>
      <c r="D104" s="9">
        <v>1</v>
      </c>
      <c r="E104" s="9">
        <v>1</v>
      </c>
      <c r="F104" s="9">
        <v>1</v>
      </c>
      <c r="G104" s="9">
        <v>2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42033</v>
      </c>
      <c r="C105" s="9" t="s">
        <v>12</v>
      </c>
      <c r="D105" s="9">
        <v>1</v>
      </c>
      <c r="E105" s="9">
        <v>2</v>
      </c>
      <c r="F105" s="9">
        <v>1</v>
      </c>
      <c r="G105" s="9">
        <v>3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42026</v>
      </c>
      <c r="C106" s="9" t="s">
        <v>7</v>
      </c>
      <c r="D106" s="9">
        <v>1</v>
      </c>
      <c r="E106" s="9">
        <v>1</v>
      </c>
      <c r="F106" s="9">
        <v>0</v>
      </c>
      <c r="G106" s="9">
        <v>1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idden="1" x14ac:dyDescent="0.25">
      <c r="A107" s="631"/>
      <c r="B107" s="13">
        <v>42019</v>
      </c>
      <c r="C107" s="9" t="s">
        <v>13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42012</v>
      </c>
      <c r="C108" s="9" t="s">
        <v>8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/>
      <c r="L108" s="9">
        <v>1</v>
      </c>
      <c r="M108" s="29"/>
    </row>
    <row r="109" spans="1:13" hidden="1" x14ac:dyDescent="0.25">
      <c r="A109" s="631"/>
      <c r="B109" s="13">
        <v>41991</v>
      </c>
      <c r="C109" s="9" t="s">
        <v>10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/>
      <c r="L109" s="9">
        <v>1</v>
      </c>
      <c r="M109" s="29"/>
    </row>
    <row r="110" spans="1:13" hidden="1" x14ac:dyDescent="0.25">
      <c r="A110" s="631"/>
      <c r="B110" s="13">
        <v>41977</v>
      </c>
      <c r="C110" s="9" t="s">
        <v>7</v>
      </c>
      <c r="D110" s="9">
        <v>1</v>
      </c>
      <c r="E110" s="9">
        <v>1</v>
      </c>
      <c r="F110" s="9">
        <v>0</v>
      </c>
      <c r="G110" s="9">
        <v>1</v>
      </c>
      <c r="H110" s="9">
        <v>1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41963</v>
      </c>
      <c r="C111" s="9" t="s">
        <v>8</v>
      </c>
      <c r="D111" s="9">
        <v>1</v>
      </c>
      <c r="E111" s="9">
        <v>0</v>
      </c>
      <c r="F111" s="9">
        <v>2</v>
      </c>
      <c r="G111" s="9">
        <v>2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41956</v>
      </c>
      <c r="C112" s="9" t="s">
        <v>10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280"/>
      <c r="K112" s="9"/>
      <c r="L112" s="9">
        <v>1</v>
      </c>
      <c r="M112" s="29"/>
    </row>
    <row r="113" spans="1:13" hidden="1" x14ac:dyDescent="0.25">
      <c r="A113" s="631"/>
      <c r="B113" s="13">
        <v>41942</v>
      </c>
      <c r="C113" s="9" t="s">
        <v>7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41935</v>
      </c>
      <c r="C114" s="9" t="s">
        <v>13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41928</v>
      </c>
      <c r="C115" s="9" t="s">
        <v>8</v>
      </c>
      <c r="D115" s="9">
        <v>1</v>
      </c>
      <c r="E115" s="9">
        <v>1</v>
      </c>
      <c r="F115" s="9">
        <v>0</v>
      </c>
      <c r="G115" s="9">
        <v>1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41921</v>
      </c>
      <c r="C116" s="9" t="s">
        <v>10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41914</v>
      </c>
      <c r="C117" s="9" t="s">
        <v>12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41907</v>
      </c>
      <c r="C118" s="9" t="s">
        <v>7</v>
      </c>
      <c r="D118" s="9">
        <v>1</v>
      </c>
      <c r="E118" s="9">
        <v>2</v>
      </c>
      <c r="F118" s="9">
        <v>0</v>
      </c>
      <c r="G118" s="9">
        <v>2</v>
      </c>
      <c r="H118" s="9">
        <v>1</v>
      </c>
      <c r="I118" s="29">
        <v>0</v>
      </c>
      <c r="J118" s="280">
        <v>1</v>
      </c>
      <c r="K118" s="9"/>
      <c r="L118" s="9"/>
      <c r="M118" s="29"/>
    </row>
    <row r="119" spans="1:13" ht="18.75" hidden="1" thickBot="1" x14ac:dyDescent="0.3">
      <c r="A119" s="630"/>
      <c r="B119" s="30">
        <v>41893</v>
      </c>
      <c r="C119" s="31" t="s">
        <v>8</v>
      </c>
      <c r="D119" s="31">
        <v>1</v>
      </c>
      <c r="E119" s="31">
        <v>0</v>
      </c>
      <c r="F119" s="31">
        <v>0</v>
      </c>
      <c r="G119" s="31">
        <v>0</v>
      </c>
      <c r="H119" s="31">
        <v>0</v>
      </c>
      <c r="I119" s="32">
        <v>0</v>
      </c>
      <c r="J119" s="280"/>
      <c r="K119" s="9">
        <v>1</v>
      </c>
      <c r="L119" s="9"/>
      <c r="M119" s="29"/>
    </row>
    <row r="120" spans="1:13" s="1" customFormat="1" ht="19.5" thickTop="1" thickBot="1" x14ac:dyDescent="0.3">
      <c r="A120" s="142" t="s">
        <v>45</v>
      </c>
      <c r="B120" s="126" t="s">
        <v>16</v>
      </c>
      <c r="C120" s="124" t="s">
        <v>14</v>
      </c>
      <c r="D120" s="124">
        <f t="shared" ref="D120:I120" si="6">SUM(D103:D119)</f>
        <v>17</v>
      </c>
      <c r="E120" s="124">
        <f t="shared" si="6"/>
        <v>8</v>
      </c>
      <c r="F120" s="124">
        <f t="shared" si="6"/>
        <v>5</v>
      </c>
      <c r="G120" s="124">
        <f t="shared" si="6"/>
        <v>13</v>
      </c>
      <c r="H120" s="124">
        <f t="shared" si="6"/>
        <v>2</v>
      </c>
      <c r="I120" s="125">
        <f t="shared" si="6"/>
        <v>0</v>
      </c>
      <c r="J120" s="191">
        <f>SUM(J103:J119)</f>
        <v>7</v>
      </c>
      <c r="K120" s="124">
        <f>SUM(K103:K119)</f>
        <v>7</v>
      </c>
      <c r="L120" s="124">
        <f>SUM(L103:L119)</f>
        <v>3</v>
      </c>
      <c r="M120" s="294">
        <f>SUM(J120/(J120+K120))</f>
        <v>0.5</v>
      </c>
    </row>
    <row r="121" spans="1:13" ht="18.75" hidden="1" thickTop="1" x14ac:dyDescent="0.25">
      <c r="A121" s="659" t="s">
        <v>15</v>
      </c>
      <c r="B121" s="26">
        <v>41697</v>
      </c>
      <c r="C121" s="27" t="s">
        <v>12</v>
      </c>
      <c r="D121" s="27">
        <v>1</v>
      </c>
      <c r="E121" s="27">
        <v>0</v>
      </c>
      <c r="F121" s="27">
        <v>0</v>
      </c>
      <c r="G121" s="27">
        <v>0</v>
      </c>
      <c r="H121" s="27">
        <v>0</v>
      </c>
      <c r="I121" s="28">
        <v>0</v>
      </c>
      <c r="J121" s="282"/>
      <c r="K121" s="8"/>
      <c r="L121" s="8">
        <v>1</v>
      </c>
      <c r="M121" s="113"/>
    </row>
    <row r="122" spans="1:13" hidden="1" x14ac:dyDescent="0.25">
      <c r="A122" s="631"/>
      <c r="B122" s="13">
        <v>41690</v>
      </c>
      <c r="C122" s="9" t="s">
        <v>14</v>
      </c>
      <c r="D122" s="9">
        <v>1</v>
      </c>
      <c r="E122" s="9">
        <v>1</v>
      </c>
      <c r="F122" s="9">
        <v>0</v>
      </c>
      <c r="G122" s="9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41683</v>
      </c>
      <c r="C123" s="9" t="s">
        <v>10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41676</v>
      </c>
      <c r="C124" s="9" t="s">
        <v>7</v>
      </c>
      <c r="D124" s="9">
        <v>1</v>
      </c>
      <c r="E124" s="9">
        <v>0</v>
      </c>
      <c r="F124" s="9">
        <v>1</v>
      </c>
      <c r="G124" s="9">
        <v>1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41669</v>
      </c>
      <c r="C125" s="9" t="s">
        <v>8</v>
      </c>
      <c r="D125" s="9">
        <v>1</v>
      </c>
      <c r="E125" s="9">
        <v>0</v>
      </c>
      <c r="F125" s="9">
        <v>4</v>
      </c>
      <c r="G125" s="9">
        <v>4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41662</v>
      </c>
      <c r="C126" s="9" t="s">
        <v>12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41655</v>
      </c>
      <c r="C127" s="9" t="s">
        <v>14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41648</v>
      </c>
      <c r="C128" s="9" t="s">
        <v>10</v>
      </c>
      <c r="D128" s="9">
        <v>1</v>
      </c>
      <c r="E128" s="9">
        <v>1</v>
      </c>
      <c r="F128" s="9">
        <v>0</v>
      </c>
      <c r="G128" s="9">
        <v>1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41627</v>
      </c>
      <c r="C129" s="9" t="s">
        <v>7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41613</v>
      </c>
      <c r="C130" s="9" t="s">
        <v>12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41606</v>
      </c>
      <c r="C131" s="9" t="s">
        <v>14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41599</v>
      </c>
      <c r="C132" s="9" t="s">
        <v>10</v>
      </c>
      <c r="D132" s="9">
        <v>1</v>
      </c>
      <c r="E132" s="9">
        <v>0</v>
      </c>
      <c r="F132" s="9">
        <v>1</v>
      </c>
      <c r="G132" s="9">
        <v>1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41592</v>
      </c>
      <c r="C133" s="9" t="s">
        <v>7</v>
      </c>
      <c r="D133" s="9">
        <v>1</v>
      </c>
      <c r="E133" s="9">
        <v>0</v>
      </c>
      <c r="F133" s="9">
        <v>2</v>
      </c>
      <c r="G133" s="9">
        <v>2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41585</v>
      </c>
      <c r="C134" s="9" t="s">
        <v>8</v>
      </c>
      <c r="D134" s="9">
        <v>1</v>
      </c>
      <c r="E134" s="9">
        <v>0</v>
      </c>
      <c r="F134" s="9">
        <v>1</v>
      </c>
      <c r="G134" s="9">
        <v>1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41571</v>
      </c>
      <c r="C135" s="9" t="s">
        <v>14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41564</v>
      </c>
      <c r="C136" s="9" t="s">
        <v>10</v>
      </c>
      <c r="D136" s="9">
        <v>1</v>
      </c>
      <c r="E136" s="9">
        <v>1</v>
      </c>
      <c r="F136" s="9">
        <v>1</v>
      </c>
      <c r="G136" s="9">
        <v>2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41557</v>
      </c>
      <c r="C137" s="9" t="s">
        <v>7</v>
      </c>
      <c r="D137" s="9">
        <v>1</v>
      </c>
      <c r="E137" s="9">
        <v>1</v>
      </c>
      <c r="F137" s="9">
        <v>0</v>
      </c>
      <c r="G137" s="9">
        <v>1</v>
      </c>
      <c r="H137" s="9">
        <v>1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41550</v>
      </c>
      <c r="C138" s="9" t="s">
        <v>8</v>
      </c>
      <c r="D138" s="9">
        <v>1</v>
      </c>
      <c r="E138" s="9">
        <v>0</v>
      </c>
      <c r="F138" s="9">
        <v>3</v>
      </c>
      <c r="G138" s="9">
        <v>3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41543</v>
      </c>
      <c r="C139" s="9" t="s">
        <v>12</v>
      </c>
      <c r="D139" s="9">
        <v>1</v>
      </c>
      <c r="E139" s="9">
        <v>0</v>
      </c>
      <c r="F139" s="9">
        <v>1</v>
      </c>
      <c r="G139" s="9">
        <v>1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t="18.75" hidden="1" thickBot="1" x14ac:dyDescent="0.3">
      <c r="A140" s="630"/>
      <c r="B140" s="30">
        <v>41529</v>
      </c>
      <c r="C140" s="31" t="s">
        <v>10</v>
      </c>
      <c r="D140" s="31">
        <v>1</v>
      </c>
      <c r="E140" s="31">
        <v>2</v>
      </c>
      <c r="F140" s="31">
        <v>1</v>
      </c>
      <c r="G140" s="31">
        <v>3</v>
      </c>
      <c r="H140" s="31">
        <v>0</v>
      </c>
      <c r="I140" s="32">
        <v>0</v>
      </c>
      <c r="J140" s="280">
        <v>1</v>
      </c>
      <c r="K140" s="9"/>
      <c r="L140" s="9"/>
      <c r="M140" s="29"/>
    </row>
    <row r="141" spans="1:13" s="1" customFormat="1" ht="19.5" thickTop="1" thickBot="1" x14ac:dyDescent="0.3">
      <c r="A141" s="142" t="s">
        <v>45</v>
      </c>
      <c r="B141" s="126" t="s">
        <v>15</v>
      </c>
      <c r="C141" s="124" t="s">
        <v>13</v>
      </c>
      <c r="D141" s="124">
        <f t="shared" ref="D141:I141" si="7">SUM(D121:D140)</f>
        <v>20</v>
      </c>
      <c r="E141" s="124">
        <f t="shared" si="7"/>
        <v>6</v>
      </c>
      <c r="F141" s="124">
        <f t="shared" si="7"/>
        <v>17</v>
      </c>
      <c r="G141" s="124">
        <f t="shared" si="7"/>
        <v>23</v>
      </c>
      <c r="H141" s="124">
        <f t="shared" si="7"/>
        <v>1</v>
      </c>
      <c r="I141" s="125">
        <f t="shared" si="7"/>
        <v>0</v>
      </c>
      <c r="J141" s="191">
        <f>SUM(J121:J140)</f>
        <v>11</v>
      </c>
      <c r="K141" s="124">
        <f>SUM(K121:K140)</f>
        <v>8</v>
      </c>
      <c r="L141" s="124">
        <f>SUM(L121:L140)</f>
        <v>1</v>
      </c>
      <c r="M141" s="294">
        <f>SUM(J141/(J141+K141))</f>
        <v>0.57894736842105265</v>
      </c>
    </row>
    <row r="142" spans="1:13" ht="18.75" hidden="1" thickTop="1" x14ac:dyDescent="0.25">
      <c r="A142" s="659" t="s">
        <v>22</v>
      </c>
      <c r="B142" s="26">
        <v>41333</v>
      </c>
      <c r="C142" s="27" t="s">
        <v>12</v>
      </c>
      <c r="D142" s="27">
        <v>1</v>
      </c>
      <c r="E142" s="27">
        <v>0</v>
      </c>
      <c r="F142" s="27">
        <v>2</v>
      </c>
      <c r="G142" s="27">
        <v>2</v>
      </c>
      <c r="H142" s="27">
        <v>0</v>
      </c>
      <c r="I142" s="28">
        <v>0</v>
      </c>
      <c r="J142" s="282">
        <v>1</v>
      </c>
      <c r="K142" s="8"/>
      <c r="L142" s="8"/>
      <c r="M142" s="113"/>
    </row>
    <row r="143" spans="1:13" hidden="1" x14ac:dyDescent="0.25">
      <c r="A143" s="631"/>
      <c r="B143" s="13">
        <v>41326</v>
      </c>
      <c r="C143" s="9" t="s">
        <v>21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41319</v>
      </c>
      <c r="C144" s="9" t="s">
        <v>20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41312</v>
      </c>
      <c r="C145" s="9" t="s">
        <v>7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41305</v>
      </c>
      <c r="C146" s="9" t="s">
        <v>19</v>
      </c>
      <c r="D146" s="9">
        <v>1</v>
      </c>
      <c r="E146" s="9">
        <v>1</v>
      </c>
      <c r="F146" s="9">
        <v>0</v>
      </c>
      <c r="G146" s="9">
        <v>1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41298</v>
      </c>
      <c r="C147" s="9" t="s">
        <v>12</v>
      </c>
      <c r="D147" s="9">
        <v>1</v>
      </c>
      <c r="E147" s="9">
        <v>1</v>
      </c>
      <c r="F147" s="9">
        <v>0</v>
      </c>
      <c r="G147" s="9">
        <v>1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41291</v>
      </c>
      <c r="C148" s="9" t="s">
        <v>21</v>
      </c>
      <c r="D148" s="9">
        <v>1</v>
      </c>
      <c r="E148" s="9">
        <v>0</v>
      </c>
      <c r="F148" s="9">
        <v>1</v>
      </c>
      <c r="G148" s="9">
        <v>1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41284</v>
      </c>
      <c r="C149" s="9" t="s">
        <v>20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41263</v>
      </c>
      <c r="C150" s="9" t="s">
        <v>7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41256</v>
      </c>
      <c r="C151" s="9" t="s">
        <v>19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idden="1" x14ac:dyDescent="0.25">
      <c r="A152" s="631"/>
      <c r="B152" s="13">
        <v>41249</v>
      </c>
      <c r="C152" s="9" t="s">
        <v>12</v>
      </c>
      <c r="D152" s="9">
        <v>1</v>
      </c>
      <c r="E152" s="9">
        <v>0</v>
      </c>
      <c r="F152" s="9">
        <v>1</v>
      </c>
      <c r="G152" s="9">
        <v>1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41242</v>
      </c>
      <c r="C153" s="9" t="s">
        <v>21</v>
      </c>
      <c r="D153" s="9">
        <v>1</v>
      </c>
      <c r="E153" s="9">
        <v>0</v>
      </c>
      <c r="F153" s="9">
        <v>2</v>
      </c>
      <c r="G153" s="9">
        <v>2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41235</v>
      </c>
      <c r="C154" s="9" t="s">
        <v>20</v>
      </c>
      <c r="D154" s="9">
        <v>1</v>
      </c>
      <c r="E154" s="9">
        <v>0</v>
      </c>
      <c r="F154" s="9">
        <v>3</v>
      </c>
      <c r="G154" s="9">
        <v>3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41221</v>
      </c>
      <c r="C155" s="9" t="s">
        <v>19</v>
      </c>
      <c r="D155" s="9">
        <v>1</v>
      </c>
      <c r="E155" s="9">
        <v>0</v>
      </c>
      <c r="F155" s="9">
        <v>2</v>
      </c>
      <c r="G155" s="9">
        <v>2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41214</v>
      </c>
      <c r="C156" s="9" t="s">
        <v>12</v>
      </c>
      <c r="D156" s="9">
        <v>1</v>
      </c>
      <c r="E156" s="9">
        <v>1</v>
      </c>
      <c r="F156" s="9">
        <v>0</v>
      </c>
      <c r="G156" s="9">
        <v>1</v>
      </c>
      <c r="H156" s="9">
        <v>0</v>
      </c>
      <c r="I156" s="29">
        <v>1</v>
      </c>
      <c r="J156" s="280"/>
      <c r="K156" s="9"/>
      <c r="L156" s="9">
        <v>1</v>
      </c>
      <c r="M156" s="29"/>
    </row>
    <row r="157" spans="1:13" hidden="1" x14ac:dyDescent="0.25">
      <c r="A157" s="631"/>
      <c r="B157" s="13">
        <v>41200</v>
      </c>
      <c r="C157" s="9" t="s">
        <v>20</v>
      </c>
      <c r="D157" s="9">
        <v>1</v>
      </c>
      <c r="E157" s="9">
        <v>1</v>
      </c>
      <c r="F157" s="9">
        <v>2</v>
      </c>
      <c r="G157" s="9">
        <v>3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41193</v>
      </c>
      <c r="C158" s="9" t="s">
        <v>7</v>
      </c>
      <c r="D158" s="9">
        <v>1</v>
      </c>
      <c r="E158" s="9">
        <v>0</v>
      </c>
      <c r="F158" s="9">
        <v>1</v>
      </c>
      <c r="G158" s="9">
        <v>1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41186</v>
      </c>
      <c r="C159" s="9" t="s">
        <v>19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41179</v>
      </c>
      <c r="C160" s="9" t="s">
        <v>12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t="18.75" hidden="1" thickBot="1" x14ac:dyDescent="0.3">
      <c r="A161" s="630"/>
      <c r="B161" s="30">
        <v>41165</v>
      </c>
      <c r="C161" s="31" t="s">
        <v>20</v>
      </c>
      <c r="D161" s="31">
        <v>1</v>
      </c>
      <c r="E161" s="31">
        <v>0</v>
      </c>
      <c r="F161" s="31">
        <v>2</v>
      </c>
      <c r="G161" s="31">
        <v>2</v>
      </c>
      <c r="H161" s="31">
        <v>0</v>
      </c>
      <c r="I161" s="32">
        <v>0</v>
      </c>
      <c r="J161" s="280">
        <v>1</v>
      </c>
      <c r="K161" s="9"/>
      <c r="L161" s="9"/>
      <c r="M161" s="29"/>
    </row>
    <row r="162" spans="1:13" s="1" customFormat="1" ht="19.5" thickTop="1" thickBot="1" x14ac:dyDescent="0.3">
      <c r="A162" s="142" t="s">
        <v>45</v>
      </c>
      <c r="B162" s="126" t="s">
        <v>22</v>
      </c>
      <c r="C162" s="124" t="s">
        <v>13</v>
      </c>
      <c r="D162" s="124">
        <f t="shared" ref="D162:I162" si="8">SUM(D142:D161)</f>
        <v>20</v>
      </c>
      <c r="E162" s="124">
        <f t="shared" si="8"/>
        <v>4</v>
      </c>
      <c r="F162" s="124">
        <f t="shared" si="8"/>
        <v>17</v>
      </c>
      <c r="G162" s="124">
        <f t="shared" si="8"/>
        <v>21</v>
      </c>
      <c r="H162" s="247">
        <f t="shared" si="8"/>
        <v>0</v>
      </c>
      <c r="I162" s="248">
        <f t="shared" si="8"/>
        <v>1</v>
      </c>
      <c r="J162" s="191">
        <f>SUM(J142:J161)</f>
        <v>13</v>
      </c>
      <c r="K162" s="124">
        <f>SUM(K142:K161)</f>
        <v>6</v>
      </c>
      <c r="L162" s="124">
        <f>SUM(L142:L161)</f>
        <v>1</v>
      </c>
      <c r="M162" s="294">
        <f>SUM(J162/(J162+K162))</f>
        <v>0.68421052631578949</v>
      </c>
    </row>
    <row r="163" spans="1:13" ht="18.75" hidden="1" thickTop="1" x14ac:dyDescent="0.25">
      <c r="A163" s="659" t="s">
        <v>23</v>
      </c>
      <c r="B163" s="26">
        <v>40969</v>
      </c>
      <c r="C163" s="27" t="s">
        <v>13</v>
      </c>
      <c r="D163" s="27">
        <v>1</v>
      </c>
      <c r="E163" s="27">
        <v>0</v>
      </c>
      <c r="F163" s="27">
        <v>1</v>
      </c>
      <c r="G163" s="27">
        <v>1</v>
      </c>
      <c r="H163" s="27">
        <v>0</v>
      </c>
      <c r="I163" s="28">
        <v>0</v>
      </c>
      <c r="J163" s="282"/>
      <c r="K163" s="8">
        <v>1</v>
      </c>
      <c r="L163" s="8"/>
      <c r="M163" s="113"/>
    </row>
    <row r="164" spans="1:13" hidden="1" x14ac:dyDescent="0.25">
      <c r="A164" s="631"/>
      <c r="B164" s="13">
        <v>40962</v>
      </c>
      <c r="C164" s="9" t="s">
        <v>20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31"/>
      <c r="B165" s="13">
        <v>40948</v>
      </c>
      <c r="C165" s="9" t="s">
        <v>19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40941</v>
      </c>
      <c r="C166" s="9" t="s">
        <v>21</v>
      </c>
      <c r="D166" s="9">
        <v>1</v>
      </c>
      <c r="E166" s="9">
        <v>0</v>
      </c>
      <c r="F166" s="9">
        <v>2</v>
      </c>
      <c r="G166" s="9">
        <v>2</v>
      </c>
      <c r="H166" s="9">
        <v>0</v>
      </c>
      <c r="I166" s="29">
        <v>0</v>
      </c>
      <c r="J166" s="280">
        <v>1</v>
      </c>
      <c r="K166" s="9"/>
      <c r="L166" s="9"/>
      <c r="M166" s="29"/>
    </row>
    <row r="167" spans="1:13" hidden="1" x14ac:dyDescent="0.25">
      <c r="A167" s="631"/>
      <c r="B167" s="13">
        <v>40934</v>
      </c>
      <c r="C167" s="9" t="s">
        <v>13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/>
      <c r="L167" s="9">
        <v>1</v>
      </c>
      <c r="M167" s="29"/>
    </row>
    <row r="168" spans="1:13" hidden="1" x14ac:dyDescent="0.25">
      <c r="A168" s="631"/>
      <c r="B168" s="13">
        <v>40927</v>
      </c>
      <c r="C168" s="9" t="s">
        <v>20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>
        <v>1</v>
      </c>
      <c r="L168" s="9"/>
      <c r="M168" s="29"/>
    </row>
    <row r="169" spans="1:13" hidden="1" x14ac:dyDescent="0.25">
      <c r="A169" s="631"/>
      <c r="B169" s="13">
        <v>40920</v>
      </c>
      <c r="C169" s="9" t="s">
        <v>7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40892</v>
      </c>
      <c r="C170" s="9" t="s">
        <v>21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40885</v>
      </c>
      <c r="C171" s="9" t="s">
        <v>13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40878</v>
      </c>
      <c r="C172" s="9" t="s">
        <v>20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40871</v>
      </c>
      <c r="C173" s="9" t="s">
        <v>7</v>
      </c>
      <c r="D173" s="9">
        <v>1</v>
      </c>
      <c r="E173" s="9">
        <v>0</v>
      </c>
      <c r="F173" s="9">
        <v>1</v>
      </c>
      <c r="G173" s="9">
        <v>1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40864</v>
      </c>
      <c r="C174" s="9" t="s">
        <v>19</v>
      </c>
      <c r="D174" s="9">
        <v>1</v>
      </c>
      <c r="E174" s="9">
        <v>2</v>
      </c>
      <c r="F174" s="9">
        <v>0</v>
      </c>
      <c r="G174" s="9">
        <v>2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40850</v>
      </c>
      <c r="C175" s="9" t="s">
        <v>13</v>
      </c>
      <c r="D175" s="9">
        <v>1</v>
      </c>
      <c r="E175" s="9">
        <v>0</v>
      </c>
      <c r="F175" s="9">
        <v>2</v>
      </c>
      <c r="G175" s="9">
        <v>2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31"/>
      <c r="B176" s="13">
        <v>40843</v>
      </c>
      <c r="C176" s="9" t="s">
        <v>20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40836</v>
      </c>
      <c r="C177" s="9" t="s">
        <v>7</v>
      </c>
      <c r="D177" s="9">
        <v>1</v>
      </c>
      <c r="E177" s="9">
        <v>1</v>
      </c>
      <c r="F177" s="9">
        <v>0</v>
      </c>
      <c r="G177" s="9">
        <v>1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40829</v>
      </c>
      <c r="C178" s="9" t="s">
        <v>19</v>
      </c>
      <c r="D178" s="9">
        <v>1</v>
      </c>
      <c r="E178" s="9">
        <v>1</v>
      </c>
      <c r="F178" s="9">
        <v>0</v>
      </c>
      <c r="G178" s="9">
        <v>1</v>
      </c>
      <c r="H178" s="9">
        <v>0</v>
      </c>
      <c r="I178" s="29">
        <v>0</v>
      </c>
      <c r="J178" s="280">
        <v>1</v>
      </c>
      <c r="K178" s="9"/>
      <c r="L178" s="9"/>
      <c r="M178" s="29"/>
    </row>
    <row r="179" spans="1:13" hidden="1" x14ac:dyDescent="0.25">
      <c r="A179" s="631"/>
      <c r="B179" s="13">
        <v>40822</v>
      </c>
      <c r="C179" s="9" t="s">
        <v>21</v>
      </c>
      <c r="D179" s="9">
        <v>1</v>
      </c>
      <c r="E179" s="9">
        <v>1</v>
      </c>
      <c r="F179" s="9">
        <v>2</v>
      </c>
      <c r="G179" s="9">
        <v>3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idden="1" x14ac:dyDescent="0.25">
      <c r="A180" s="631"/>
      <c r="B180" s="13">
        <v>40815</v>
      </c>
      <c r="C180" s="9" t="s">
        <v>13</v>
      </c>
      <c r="D180" s="9">
        <v>1</v>
      </c>
      <c r="E180" s="9">
        <v>1</v>
      </c>
      <c r="F180" s="9">
        <v>0</v>
      </c>
      <c r="G180" s="9">
        <v>1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40808</v>
      </c>
      <c r="C181" s="9" t="s">
        <v>20</v>
      </c>
      <c r="D181" s="9">
        <v>1</v>
      </c>
      <c r="E181" s="9">
        <v>0</v>
      </c>
      <c r="F181" s="9">
        <v>1</v>
      </c>
      <c r="G181" s="9">
        <v>1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t="18.75" hidden="1" thickBot="1" x14ac:dyDescent="0.3">
      <c r="A182" s="630"/>
      <c r="B182" s="30">
        <v>40801</v>
      </c>
      <c r="C182" s="31" t="s">
        <v>7</v>
      </c>
      <c r="D182" s="31">
        <v>1</v>
      </c>
      <c r="E182" s="31">
        <v>1</v>
      </c>
      <c r="F182" s="31">
        <v>0</v>
      </c>
      <c r="G182" s="31">
        <v>1</v>
      </c>
      <c r="H182" s="31">
        <v>0</v>
      </c>
      <c r="I182" s="32">
        <v>0</v>
      </c>
      <c r="J182" s="280">
        <v>1</v>
      </c>
      <c r="K182" s="9"/>
      <c r="L182" s="9"/>
      <c r="M182" s="29"/>
    </row>
    <row r="183" spans="1:13" s="1" customFormat="1" ht="19.5" thickTop="1" thickBot="1" x14ac:dyDescent="0.3">
      <c r="A183" s="142" t="s">
        <v>45</v>
      </c>
      <c r="B183" s="126" t="s">
        <v>23</v>
      </c>
      <c r="C183" s="124" t="s">
        <v>12</v>
      </c>
      <c r="D183" s="124">
        <f t="shared" ref="D183:I183" si="9">SUM(D163:D182)</f>
        <v>20</v>
      </c>
      <c r="E183" s="124">
        <f t="shared" si="9"/>
        <v>7</v>
      </c>
      <c r="F183" s="124">
        <f t="shared" si="9"/>
        <v>9</v>
      </c>
      <c r="G183" s="124">
        <f t="shared" si="9"/>
        <v>16</v>
      </c>
      <c r="H183" s="124">
        <f t="shared" si="9"/>
        <v>0</v>
      </c>
      <c r="I183" s="125">
        <f t="shared" si="9"/>
        <v>0</v>
      </c>
      <c r="J183" s="191">
        <f>SUM(J163:J182)</f>
        <v>12</v>
      </c>
      <c r="K183" s="124">
        <f>SUM(K163:K182)</f>
        <v>7</v>
      </c>
      <c r="L183" s="124">
        <f>SUM(L163:L182)</f>
        <v>1</v>
      </c>
      <c r="M183" s="294">
        <f>SUM(J183/(J183+K183))</f>
        <v>0.63157894736842102</v>
      </c>
    </row>
    <row r="184" spans="1:13" ht="19.5" thickTop="1" thickBot="1" x14ac:dyDescent="0.3">
      <c r="C184" s="136" t="s">
        <v>24</v>
      </c>
      <c r="D184" s="137">
        <f t="shared" ref="D184:I184" si="10">SUM(D47+D67+D82+D102+D120+D141+D162+D183+D30+D17)</f>
        <v>171</v>
      </c>
      <c r="E184" s="137">
        <f t="shared" si="10"/>
        <v>48</v>
      </c>
      <c r="F184" s="137">
        <f t="shared" si="10"/>
        <v>82</v>
      </c>
      <c r="G184" s="137">
        <f t="shared" si="10"/>
        <v>130</v>
      </c>
      <c r="H184" s="137">
        <f t="shared" si="10"/>
        <v>8</v>
      </c>
      <c r="I184" s="137">
        <f t="shared" si="10"/>
        <v>1</v>
      </c>
      <c r="J184" s="444">
        <f>SUM(J47+J67+J82+J102+J120+J141+J162+J183+J30+J17)</f>
        <v>78</v>
      </c>
      <c r="K184" s="91">
        <f>SUM(K47+K67+K82+K102+K120+K141+K162+K183+K30+K17)</f>
        <v>78</v>
      </c>
      <c r="L184" s="91">
        <f>SUM(L47+L67+L82+L102+L120+L141+L162+L183+L30+L17)</f>
        <v>15</v>
      </c>
      <c r="M184" s="333">
        <f>SUM(J184/(J184+K184))</f>
        <v>0.5</v>
      </c>
    </row>
    <row r="185" spans="1:13" ht="18.75" thickBot="1" x14ac:dyDescent="0.3">
      <c r="C185" s="143" t="s">
        <v>25</v>
      </c>
      <c r="D185" s="24"/>
      <c r="E185" s="25">
        <f>SUM(E184/D184)</f>
        <v>0.2807017543859649</v>
      </c>
      <c r="F185" s="25">
        <f>SUM(F184/D184)</f>
        <v>0.47953216374269003</v>
      </c>
      <c r="G185" s="144">
        <f>SUM(G184/D184)</f>
        <v>0.76023391812865493</v>
      </c>
      <c r="H185" s="20"/>
      <c r="I185" s="20"/>
      <c r="J185" s="307">
        <f>SUM(J184/D184)</f>
        <v>0.45614035087719296</v>
      </c>
      <c r="K185" s="77">
        <f>SUM(K184/D184)</f>
        <v>0.45614035087719296</v>
      </c>
      <c r="L185" s="95">
        <f>SUM(L184/D184)</f>
        <v>8.771929824561403E-2</v>
      </c>
    </row>
    <row r="186" spans="1:13" ht="18.75" thickBot="1" x14ac:dyDescent="0.3">
      <c r="C186" s="133" t="s">
        <v>26</v>
      </c>
      <c r="D186" s="134">
        <f>SUM(D184/10)</f>
        <v>17.100000000000001</v>
      </c>
      <c r="E186" s="134">
        <f>SUM(E185*D186)</f>
        <v>4.8</v>
      </c>
      <c r="F186" s="134">
        <f>SUM(F185*D186)</f>
        <v>8.2000000000000011</v>
      </c>
      <c r="G186" s="135">
        <f>SUM(G185*D186)</f>
        <v>13</v>
      </c>
      <c r="J186" s="308">
        <f>SUM(J184/10)</f>
        <v>7.8</v>
      </c>
      <c r="K186" s="97">
        <f>SUM(K184/10)</f>
        <v>7.8</v>
      </c>
      <c r="L186" s="98">
        <f>SUM(L184/10)</f>
        <v>1.5</v>
      </c>
    </row>
    <row r="187" spans="1:13" ht="18.75" thickTop="1" x14ac:dyDescent="0.25">
      <c r="A187" s="665" t="s">
        <v>52</v>
      </c>
      <c r="B187" s="45" t="s">
        <v>36</v>
      </c>
      <c r="C187" s="46" t="s">
        <v>12</v>
      </c>
      <c r="D187" s="47"/>
      <c r="E187" s="27">
        <v>10</v>
      </c>
      <c r="F187" s="27">
        <v>8</v>
      </c>
      <c r="G187" s="28">
        <v>18</v>
      </c>
    </row>
    <row r="188" spans="1:13" x14ac:dyDescent="0.25">
      <c r="A188" s="666"/>
      <c r="B188" s="36" t="s">
        <v>37</v>
      </c>
      <c r="C188" s="5" t="s">
        <v>21</v>
      </c>
      <c r="D188" s="37"/>
      <c r="E188" s="9">
        <v>1</v>
      </c>
      <c r="F188" s="9">
        <v>8</v>
      </c>
      <c r="G188" s="29">
        <v>9</v>
      </c>
    </row>
    <row r="189" spans="1:13" x14ac:dyDescent="0.25">
      <c r="A189" s="666"/>
      <c r="B189" s="36" t="s">
        <v>38</v>
      </c>
      <c r="C189" s="5" t="s">
        <v>21</v>
      </c>
      <c r="D189" s="37"/>
      <c r="E189" s="9">
        <v>9</v>
      </c>
      <c r="F189" s="9">
        <v>3</v>
      </c>
      <c r="G189" s="29">
        <v>12</v>
      </c>
    </row>
    <row r="190" spans="1:13" x14ac:dyDescent="0.25">
      <c r="A190" s="666"/>
      <c r="B190" s="36" t="s">
        <v>39</v>
      </c>
      <c r="C190" s="36" t="s">
        <v>12</v>
      </c>
      <c r="D190" s="37"/>
      <c r="E190" s="9">
        <v>7</v>
      </c>
      <c r="F190" s="9">
        <v>8</v>
      </c>
      <c r="G190" s="29">
        <v>15</v>
      </c>
    </row>
    <row r="191" spans="1:13" ht="18.75" thickBot="1" x14ac:dyDescent="0.3">
      <c r="A191" s="666"/>
      <c r="B191" s="36" t="s">
        <v>40</v>
      </c>
      <c r="C191" s="5" t="s">
        <v>12</v>
      </c>
      <c r="D191" s="37"/>
      <c r="E191" s="9">
        <v>11</v>
      </c>
      <c r="F191" s="9">
        <v>9</v>
      </c>
      <c r="G191" s="29">
        <v>20</v>
      </c>
    </row>
    <row r="192" spans="1:13" ht="18.75" thickBot="1" x14ac:dyDescent="0.3">
      <c r="A192" s="49" t="s">
        <v>45</v>
      </c>
      <c r="B192" s="41" t="s">
        <v>52</v>
      </c>
      <c r="C192" s="42"/>
      <c r="D192" s="42"/>
      <c r="E192" s="43">
        <f>SUM(E187:E191)</f>
        <v>38</v>
      </c>
      <c r="F192" s="43">
        <f>SUM(F187:F191)</f>
        <v>36</v>
      </c>
      <c r="G192" s="50">
        <f>SUM(G187:G191)</f>
        <v>74</v>
      </c>
    </row>
    <row r="193" spans="1:7" ht="18.75" thickBot="1" x14ac:dyDescent="0.3">
      <c r="A193" s="51" t="s">
        <v>46</v>
      </c>
      <c r="B193" s="52" t="s">
        <v>484</v>
      </c>
      <c r="C193" s="53"/>
      <c r="D193" s="53"/>
      <c r="E193" s="54">
        <f>SUM(E184+E192)</f>
        <v>86</v>
      </c>
      <c r="F193" s="54">
        <f>SUM(F184+F192)</f>
        <v>118</v>
      </c>
      <c r="G193" s="55">
        <f>SUM(E193+F193)</f>
        <v>204</v>
      </c>
    </row>
    <row r="194" spans="1:7" ht="18.75" thickTop="1" x14ac:dyDescent="0.25"/>
  </sheetData>
  <mergeCells count="12">
    <mergeCell ref="A1:M1"/>
    <mergeCell ref="A48:A66"/>
    <mergeCell ref="A187:A191"/>
    <mergeCell ref="A163:A182"/>
    <mergeCell ref="A68:A81"/>
    <mergeCell ref="A83:A101"/>
    <mergeCell ref="A103:A119"/>
    <mergeCell ref="A121:A140"/>
    <mergeCell ref="A142:A161"/>
    <mergeCell ref="A31:A46"/>
    <mergeCell ref="A18:A29"/>
    <mergeCell ref="A3:A16"/>
  </mergeCells>
  <printOptions horizontalCentered="1" verticalCentered="1"/>
  <pageMargins left="0.2" right="0.2" top="0.25" bottom="0.25" header="0.25" footer="0.3"/>
  <pageSetup scale="84" orientation="landscape" r:id="rId1"/>
  <rowBreaks count="2" manualBreakCount="2">
    <brk id="102" max="16383" man="1"/>
    <brk id="1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F0000"/>
    <pageSetUpPr fitToPage="1"/>
  </sheetPr>
  <dimension ref="A1:M241"/>
  <sheetViews>
    <sheetView zoomScale="75" zoomScaleNormal="75" workbookViewId="0">
      <selection activeCell="O162" sqref="O162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340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2" t="s">
        <v>580</v>
      </c>
      <c r="B3" s="254">
        <v>45351</v>
      </c>
      <c r="C3" s="27" t="s">
        <v>8</v>
      </c>
      <c r="D3" s="27">
        <v>1</v>
      </c>
      <c r="E3" s="27">
        <v>1</v>
      </c>
      <c r="F3" s="27">
        <v>0</v>
      </c>
      <c r="G3" s="27">
        <v>1</v>
      </c>
      <c r="H3" s="27">
        <v>1</v>
      </c>
      <c r="I3" s="28">
        <v>0</v>
      </c>
      <c r="J3" s="364">
        <v>1</v>
      </c>
      <c r="K3" s="27"/>
      <c r="L3" s="27"/>
      <c r="M3" s="28"/>
    </row>
    <row r="4" spans="1:13" hidden="1" x14ac:dyDescent="0.25">
      <c r="A4" s="636"/>
      <c r="B4" s="255">
        <v>45344</v>
      </c>
      <c r="C4" s="9" t="s">
        <v>555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/>
      <c r="L4" s="9">
        <v>1</v>
      </c>
      <c r="M4" s="29"/>
    </row>
    <row r="5" spans="1:13" hidden="1" x14ac:dyDescent="0.25">
      <c r="A5" s="636"/>
      <c r="B5" s="255">
        <v>45337</v>
      </c>
      <c r="C5" s="9" t="s">
        <v>453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idden="1" x14ac:dyDescent="0.25">
      <c r="A6" s="636"/>
      <c r="B6" s="255">
        <v>45330</v>
      </c>
      <c r="C6" s="9" t="s">
        <v>552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idden="1" x14ac:dyDescent="0.25">
      <c r="A7" s="636"/>
      <c r="B7" s="255">
        <v>45302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idden="1" x14ac:dyDescent="0.25">
      <c r="A8" s="636"/>
      <c r="B8" s="255">
        <v>45281</v>
      </c>
      <c r="C8" s="9" t="s">
        <v>552</v>
      </c>
      <c r="D8" s="9">
        <v>1</v>
      </c>
      <c r="E8" s="9">
        <v>0</v>
      </c>
      <c r="F8" s="9">
        <v>2</v>
      </c>
      <c r="G8" s="9">
        <v>2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idden="1" x14ac:dyDescent="0.25">
      <c r="A9" s="636"/>
      <c r="B9" s="255">
        <v>45274</v>
      </c>
      <c r="C9" s="9" t="s">
        <v>452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idden="1" x14ac:dyDescent="0.25">
      <c r="A10" s="636"/>
      <c r="B10" s="255">
        <v>45253</v>
      </c>
      <c r="C10" s="9" t="s">
        <v>453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idden="1" x14ac:dyDescent="0.25">
      <c r="A11" s="636"/>
      <c r="B11" s="255">
        <v>45246</v>
      </c>
      <c r="C11" s="9" t="s">
        <v>552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hidden="1" x14ac:dyDescent="0.25">
      <c r="A12" s="636"/>
      <c r="B12" s="255">
        <v>45239</v>
      </c>
      <c r="C12" s="9" t="s">
        <v>452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idden="1" x14ac:dyDescent="0.25">
      <c r="A13" s="636"/>
      <c r="B13" s="255">
        <v>45232</v>
      </c>
      <c r="C13" s="9" t="s">
        <v>8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hidden="1" x14ac:dyDescent="0.25">
      <c r="A14" s="636"/>
      <c r="B14" s="255">
        <v>45225</v>
      </c>
      <c r="C14" s="9" t="s">
        <v>555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hidden="1" x14ac:dyDescent="0.25">
      <c r="A15" s="636"/>
      <c r="B15" s="255">
        <v>45204</v>
      </c>
      <c r="C15" s="9" t="s">
        <v>452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6"/>
      <c r="B16" s="255">
        <v>45190</v>
      </c>
      <c r="C16" s="9" t="s">
        <v>555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ht="18.75" hidden="1" thickBot="1" x14ac:dyDescent="0.3">
      <c r="A17" s="637"/>
      <c r="B17" s="256">
        <v>45183</v>
      </c>
      <c r="C17" s="31" t="s">
        <v>453</v>
      </c>
      <c r="D17" s="31">
        <v>1</v>
      </c>
      <c r="E17" s="31">
        <v>0</v>
      </c>
      <c r="F17" s="31">
        <v>2</v>
      </c>
      <c r="G17" s="31">
        <v>2</v>
      </c>
      <c r="H17" s="31">
        <v>0</v>
      </c>
      <c r="I17" s="32">
        <v>0</v>
      </c>
      <c r="J17" s="366">
        <v>1</v>
      </c>
      <c r="K17" s="31"/>
      <c r="L17" s="31"/>
      <c r="M17" s="32"/>
    </row>
    <row r="18" spans="1:13" ht="19.5" thickTop="1" thickBot="1" x14ac:dyDescent="0.3">
      <c r="A18" s="487" t="s">
        <v>45</v>
      </c>
      <c r="B18" s="488" t="s">
        <v>580</v>
      </c>
      <c r="C18" s="355" t="s">
        <v>553</v>
      </c>
      <c r="D18" s="355">
        <f t="shared" ref="D18:L18" si="0">SUM(D3:D17)</f>
        <v>15</v>
      </c>
      <c r="E18" s="355">
        <f t="shared" si="0"/>
        <v>1</v>
      </c>
      <c r="F18" s="355">
        <f t="shared" si="0"/>
        <v>8</v>
      </c>
      <c r="G18" s="355">
        <f t="shared" si="0"/>
        <v>9</v>
      </c>
      <c r="H18" s="355">
        <f t="shared" si="0"/>
        <v>1</v>
      </c>
      <c r="I18" s="489">
        <f t="shared" si="0"/>
        <v>0</v>
      </c>
      <c r="J18" s="458">
        <f t="shared" si="0"/>
        <v>8</v>
      </c>
      <c r="K18" s="355">
        <f t="shared" si="0"/>
        <v>4</v>
      </c>
      <c r="L18" s="355">
        <f t="shared" si="0"/>
        <v>3</v>
      </c>
      <c r="M18" s="356">
        <f>SUM(J18/(J18+K18))</f>
        <v>0.66666666666666663</v>
      </c>
    </row>
    <row r="19" spans="1:13" ht="18.75" hidden="1" thickTop="1" x14ac:dyDescent="0.25">
      <c r="A19" s="632" t="s">
        <v>554</v>
      </c>
      <c r="B19" s="254">
        <v>44959</v>
      </c>
      <c r="C19" s="27" t="s">
        <v>452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97">
        <v>0</v>
      </c>
      <c r="J19" s="279"/>
      <c r="K19" s="27"/>
      <c r="L19" s="27">
        <v>1</v>
      </c>
      <c r="M19" s="28"/>
    </row>
    <row r="20" spans="1:13" hidden="1" x14ac:dyDescent="0.25">
      <c r="A20" s="633"/>
      <c r="B20" s="255">
        <v>44952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/>
      <c r="K20" s="9"/>
      <c r="L20" s="9">
        <v>1</v>
      </c>
      <c r="M20" s="29"/>
    </row>
    <row r="21" spans="1:13" hidden="1" x14ac:dyDescent="0.25">
      <c r="A21" s="633"/>
      <c r="B21" s="255">
        <v>44945</v>
      </c>
      <c r="C21" s="9" t="s">
        <v>555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/>
      <c r="K21" s="9">
        <v>1</v>
      </c>
      <c r="L21" s="9"/>
      <c r="M21" s="29"/>
    </row>
    <row r="22" spans="1:13" hidden="1" x14ac:dyDescent="0.25">
      <c r="A22" s="633"/>
      <c r="B22" s="255">
        <v>44917</v>
      </c>
      <c r="C22" s="9" t="s">
        <v>552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8">
        <v>0</v>
      </c>
      <c r="J22" s="280">
        <v>1</v>
      </c>
      <c r="K22" s="9"/>
      <c r="L22" s="9"/>
      <c r="M22" s="29"/>
    </row>
    <row r="23" spans="1:13" hidden="1" x14ac:dyDescent="0.25">
      <c r="A23" s="633"/>
      <c r="B23" s="255">
        <v>44903</v>
      </c>
      <c r="C23" s="9" t="s">
        <v>8</v>
      </c>
      <c r="D23" s="9">
        <v>1</v>
      </c>
      <c r="E23" s="9">
        <v>1</v>
      </c>
      <c r="F23" s="9">
        <v>1</v>
      </c>
      <c r="G23" s="9">
        <v>2</v>
      </c>
      <c r="H23" s="9">
        <v>0</v>
      </c>
      <c r="I23" s="298">
        <v>0</v>
      </c>
      <c r="J23" s="280"/>
      <c r="K23" s="9">
        <v>1</v>
      </c>
      <c r="L23" s="9"/>
      <c r="M23" s="29"/>
    </row>
    <row r="24" spans="1:13" hidden="1" x14ac:dyDescent="0.25">
      <c r="A24" s="633"/>
      <c r="B24" s="255">
        <v>44896</v>
      </c>
      <c r="C24" s="9" t="s">
        <v>555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8">
        <v>0</v>
      </c>
      <c r="J24" s="280"/>
      <c r="K24" s="9"/>
      <c r="L24" s="9">
        <v>1</v>
      </c>
      <c r="M24" s="29"/>
    </row>
    <row r="25" spans="1:13" hidden="1" x14ac:dyDescent="0.25">
      <c r="A25" s="633"/>
      <c r="B25" s="255">
        <v>44882</v>
      </c>
      <c r="C25" s="9" t="s">
        <v>552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8">
        <v>0</v>
      </c>
      <c r="J25" s="280"/>
      <c r="K25" s="9">
        <v>1</v>
      </c>
      <c r="L25" s="9"/>
      <c r="M25" s="29"/>
    </row>
    <row r="26" spans="1:13" hidden="1" x14ac:dyDescent="0.25">
      <c r="A26" s="633"/>
      <c r="B26" s="255">
        <v>44875</v>
      </c>
      <c r="C26" s="9" t="s">
        <v>452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idden="1" x14ac:dyDescent="0.25">
      <c r="A27" s="633"/>
      <c r="B27" s="255">
        <v>44861</v>
      </c>
      <c r="C27" s="9" t="s">
        <v>555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idden="1" x14ac:dyDescent="0.25">
      <c r="A28" s="633"/>
      <c r="B28" s="255">
        <v>44854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idden="1" x14ac:dyDescent="0.25">
      <c r="A29" s="633"/>
      <c r="B29" s="255">
        <v>44847</v>
      </c>
      <c r="C29" s="9" t="s">
        <v>552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8">
        <v>0</v>
      </c>
      <c r="J29" s="280"/>
      <c r="K29" s="9"/>
      <c r="L29" s="9">
        <v>1</v>
      </c>
      <c r="M29" s="29"/>
    </row>
    <row r="30" spans="1:13" hidden="1" x14ac:dyDescent="0.25">
      <c r="A30" s="633"/>
      <c r="B30" s="255">
        <v>44840</v>
      </c>
      <c r="C30" s="9" t="s">
        <v>452</v>
      </c>
      <c r="D30" s="9">
        <v>1</v>
      </c>
      <c r="E30" s="9">
        <v>1</v>
      </c>
      <c r="F30" s="9">
        <v>1</v>
      </c>
      <c r="G30" s="9">
        <v>2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idden="1" x14ac:dyDescent="0.25">
      <c r="A31" s="633"/>
      <c r="B31" s="255">
        <v>44833</v>
      </c>
      <c r="C31" s="9" t="s">
        <v>8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8">
        <v>0</v>
      </c>
      <c r="J31" s="280"/>
      <c r="K31" s="9">
        <v>1</v>
      </c>
      <c r="L31" s="9"/>
      <c r="M31" s="29"/>
    </row>
    <row r="32" spans="1:13" hidden="1" x14ac:dyDescent="0.25">
      <c r="A32" s="633"/>
      <c r="B32" s="255">
        <v>44826</v>
      </c>
      <c r="C32" s="9" t="s">
        <v>555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t="18.75" hidden="1" thickBot="1" x14ac:dyDescent="0.3">
      <c r="A33" s="634"/>
      <c r="B33" s="256">
        <v>44819</v>
      </c>
      <c r="C33" s="31" t="s">
        <v>453</v>
      </c>
      <c r="D33" s="31">
        <v>1</v>
      </c>
      <c r="E33" s="31">
        <v>0</v>
      </c>
      <c r="F33" s="31">
        <v>1</v>
      </c>
      <c r="G33" s="31">
        <v>1</v>
      </c>
      <c r="H33" s="31">
        <v>0</v>
      </c>
      <c r="I33" s="299">
        <v>0</v>
      </c>
      <c r="J33" s="341"/>
      <c r="K33" s="31">
        <v>1</v>
      </c>
      <c r="L33" s="31"/>
      <c r="M33" s="32"/>
    </row>
    <row r="34" spans="1:13" ht="19.5" thickTop="1" thickBot="1" x14ac:dyDescent="0.3">
      <c r="A34" s="433" t="s">
        <v>45</v>
      </c>
      <c r="B34" s="414" t="s">
        <v>554</v>
      </c>
      <c r="C34" s="355" t="s">
        <v>553</v>
      </c>
      <c r="D34" s="355">
        <f t="shared" ref="D34:L34" si="1">SUM(D19:D33)</f>
        <v>15</v>
      </c>
      <c r="E34" s="355">
        <f t="shared" si="1"/>
        <v>4</v>
      </c>
      <c r="F34" s="355">
        <f t="shared" si="1"/>
        <v>6</v>
      </c>
      <c r="G34" s="355">
        <f t="shared" si="1"/>
        <v>10</v>
      </c>
      <c r="H34" s="355">
        <f t="shared" si="1"/>
        <v>0</v>
      </c>
      <c r="I34" s="467">
        <f t="shared" si="1"/>
        <v>0</v>
      </c>
      <c r="J34" s="191">
        <f t="shared" si="1"/>
        <v>2</v>
      </c>
      <c r="K34" s="124">
        <f t="shared" si="1"/>
        <v>9</v>
      </c>
      <c r="L34" s="124">
        <f t="shared" si="1"/>
        <v>4</v>
      </c>
      <c r="M34" s="294">
        <f>SUM(J34/(J34+K34))</f>
        <v>0.18181818181818182</v>
      </c>
    </row>
    <row r="35" spans="1:13" ht="18.75" hidden="1" thickTop="1" x14ac:dyDescent="0.25">
      <c r="A35" s="632" t="s">
        <v>540</v>
      </c>
      <c r="B35" s="254">
        <v>44641</v>
      </c>
      <c r="C35" s="27" t="s">
        <v>455</v>
      </c>
      <c r="D35" s="27">
        <v>1</v>
      </c>
      <c r="E35" s="27">
        <v>0</v>
      </c>
      <c r="F35" s="27">
        <v>0</v>
      </c>
      <c r="G35" s="27">
        <v>0</v>
      </c>
      <c r="H35" s="27">
        <v>0</v>
      </c>
      <c r="I35" s="297">
        <v>0</v>
      </c>
      <c r="J35" s="279"/>
      <c r="K35" s="27">
        <v>1</v>
      </c>
      <c r="L35" s="27"/>
      <c r="M35" s="28"/>
    </row>
    <row r="36" spans="1:13" hidden="1" x14ac:dyDescent="0.25">
      <c r="A36" s="633"/>
      <c r="B36" s="255">
        <v>44637</v>
      </c>
      <c r="C36" s="9" t="s">
        <v>48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8">
        <v>0</v>
      </c>
      <c r="J36" s="280"/>
      <c r="K36" s="9"/>
      <c r="L36" s="9">
        <v>1</v>
      </c>
      <c r="M36" s="29"/>
    </row>
    <row r="37" spans="1:13" hidden="1" x14ac:dyDescent="0.25">
      <c r="A37" s="633"/>
      <c r="B37" s="255">
        <v>44630</v>
      </c>
      <c r="C37" s="9" t="s">
        <v>453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/>
      <c r="L37" s="9">
        <v>1</v>
      </c>
      <c r="M37" s="29"/>
    </row>
    <row r="38" spans="1:13" hidden="1" x14ac:dyDescent="0.25">
      <c r="A38" s="633"/>
      <c r="B38" s="255">
        <v>44623</v>
      </c>
      <c r="C38" s="9" t="s">
        <v>455</v>
      </c>
      <c r="D38" s="9">
        <v>1</v>
      </c>
      <c r="E38" s="9">
        <v>3</v>
      </c>
      <c r="F38" s="9">
        <v>1</v>
      </c>
      <c r="G38" s="9">
        <v>4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3"/>
      <c r="B39" s="255">
        <v>44546</v>
      </c>
      <c r="C39" s="9" t="s">
        <v>453</v>
      </c>
      <c r="D39" s="9">
        <v>1</v>
      </c>
      <c r="E39" s="9">
        <v>1</v>
      </c>
      <c r="F39" s="9">
        <v>0</v>
      </c>
      <c r="G39" s="9">
        <v>1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3"/>
      <c r="B40" s="255">
        <v>44539</v>
      </c>
      <c r="C40" s="9" t="s">
        <v>455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3"/>
      <c r="B41" s="255">
        <v>44532</v>
      </c>
      <c r="C41" s="9" t="s">
        <v>48</v>
      </c>
      <c r="D41" s="9">
        <v>1</v>
      </c>
      <c r="E41" s="9">
        <v>0</v>
      </c>
      <c r="F41" s="9">
        <v>2</v>
      </c>
      <c r="G41" s="9">
        <v>2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44525</v>
      </c>
      <c r="C42" s="9" t="s">
        <v>453</v>
      </c>
      <c r="D42" s="9">
        <v>1</v>
      </c>
      <c r="E42" s="9">
        <v>1</v>
      </c>
      <c r="F42" s="9">
        <v>2</v>
      </c>
      <c r="G42" s="9">
        <v>3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44518</v>
      </c>
      <c r="C43" s="9" t="s">
        <v>455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idden="1" x14ac:dyDescent="0.25">
      <c r="A44" s="633"/>
      <c r="B44" s="255">
        <v>44511</v>
      </c>
      <c r="C44" s="9" t="s">
        <v>48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idden="1" x14ac:dyDescent="0.25">
      <c r="A45" s="633"/>
      <c r="B45" s="255">
        <v>44504</v>
      </c>
      <c r="C45" s="9" t="s">
        <v>453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3"/>
      <c r="B46" s="255">
        <v>44497</v>
      </c>
      <c r="C46" s="9" t="s">
        <v>455</v>
      </c>
      <c r="D46" s="9">
        <v>1</v>
      </c>
      <c r="E46" s="9">
        <v>1</v>
      </c>
      <c r="F46" s="9">
        <v>0</v>
      </c>
      <c r="G46" s="9">
        <v>1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3"/>
      <c r="B47" s="255">
        <v>44490</v>
      </c>
      <c r="C47" s="9" t="s">
        <v>48</v>
      </c>
      <c r="D47" s="9">
        <v>1</v>
      </c>
      <c r="E47" s="9">
        <v>1</v>
      </c>
      <c r="F47" s="9">
        <v>1</v>
      </c>
      <c r="G47" s="9">
        <v>2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t="18.75" hidden="1" thickBot="1" x14ac:dyDescent="0.3">
      <c r="A48" s="634"/>
      <c r="B48" s="256">
        <v>44483</v>
      </c>
      <c r="C48" s="31" t="s">
        <v>453</v>
      </c>
      <c r="D48" s="31">
        <v>1</v>
      </c>
      <c r="E48" s="31">
        <v>0</v>
      </c>
      <c r="F48" s="31">
        <v>0</v>
      </c>
      <c r="G48" s="31">
        <v>0</v>
      </c>
      <c r="H48" s="31">
        <v>0</v>
      </c>
      <c r="I48" s="299">
        <v>0</v>
      </c>
      <c r="J48" s="341"/>
      <c r="K48" s="31"/>
      <c r="L48" s="31">
        <v>1</v>
      </c>
      <c r="M48" s="32"/>
    </row>
    <row r="49" spans="1:13" ht="19.5" thickTop="1" thickBot="1" x14ac:dyDescent="0.3">
      <c r="A49" s="433" t="s">
        <v>45</v>
      </c>
      <c r="B49" s="414" t="s">
        <v>540</v>
      </c>
      <c r="C49" s="355" t="s">
        <v>8</v>
      </c>
      <c r="D49" s="355">
        <f t="shared" ref="D49:L49" si="2">SUM(D35:D48)</f>
        <v>14</v>
      </c>
      <c r="E49" s="355">
        <f t="shared" si="2"/>
        <v>7</v>
      </c>
      <c r="F49" s="355">
        <f t="shared" si="2"/>
        <v>8</v>
      </c>
      <c r="G49" s="355">
        <f t="shared" si="2"/>
        <v>15</v>
      </c>
      <c r="H49" s="355">
        <f t="shared" si="2"/>
        <v>0</v>
      </c>
      <c r="I49" s="467">
        <f t="shared" si="2"/>
        <v>0</v>
      </c>
      <c r="J49" s="354">
        <f t="shared" si="2"/>
        <v>7</v>
      </c>
      <c r="K49" s="355">
        <f t="shared" si="2"/>
        <v>4</v>
      </c>
      <c r="L49" s="355">
        <f t="shared" si="2"/>
        <v>3</v>
      </c>
      <c r="M49" s="356">
        <f>SUM(J49/(J49+K49))</f>
        <v>0.63636363636363635</v>
      </c>
    </row>
    <row r="50" spans="1:13" ht="18.75" hidden="1" thickTop="1" x14ac:dyDescent="0.25">
      <c r="A50" s="632" t="s">
        <v>500</v>
      </c>
      <c r="B50" s="254">
        <v>43881</v>
      </c>
      <c r="C50" s="27" t="s">
        <v>452</v>
      </c>
      <c r="D50" s="27">
        <v>1</v>
      </c>
      <c r="E50" s="27">
        <v>2</v>
      </c>
      <c r="F50" s="27">
        <v>1</v>
      </c>
      <c r="G50" s="27">
        <v>3</v>
      </c>
      <c r="H50" s="27">
        <v>0</v>
      </c>
      <c r="I50" s="297">
        <v>0</v>
      </c>
      <c r="J50" s="279">
        <v>1</v>
      </c>
      <c r="K50" s="27"/>
      <c r="L50" s="27"/>
      <c r="M50" s="28"/>
    </row>
    <row r="51" spans="1:13" hidden="1" x14ac:dyDescent="0.25">
      <c r="A51" s="633"/>
      <c r="B51" s="255">
        <v>43874</v>
      </c>
      <c r="C51" s="9" t="s">
        <v>455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8">
        <v>0</v>
      </c>
      <c r="J51" s="280"/>
      <c r="K51" s="9"/>
      <c r="L51" s="9">
        <v>1</v>
      </c>
      <c r="M51" s="29"/>
    </row>
    <row r="52" spans="1:13" hidden="1" x14ac:dyDescent="0.25">
      <c r="A52" s="633"/>
      <c r="B52" s="255">
        <v>43860</v>
      </c>
      <c r="C52" s="9" t="s">
        <v>9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idden="1" x14ac:dyDescent="0.25">
      <c r="A53" s="633"/>
      <c r="B53" s="255">
        <v>43853</v>
      </c>
      <c r="C53" s="9" t="s">
        <v>48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3"/>
      <c r="B54" s="255">
        <v>43832</v>
      </c>
      <c r="C54" s="9" t="s">
        <v>455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3"/>
      <c r="B55" s="255">
        <v>43804</v>
      </c>
      <c r="C55" s="9" t="s">
        <v>48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idden="1" x14ac:dyDescent="0.25">
      <c r="A56" s="633"/>
      <c r="B56" s="255">
        <v>43797</v>
      </c>
      <c r="C56" s="9" t="s">
        <v>452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3"/>
      <c r="B57" s="255">
        <v>43790</v>
      </c>
      <c r="C57" s="9" t="s">
        <v>455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3"/>
      <c r="B58" s="255">
        <v>43783</v>
      </c>
      <c r="C58" s="9" t="s">
        <v>453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3"/>
      <c r="B59" s="255">
        <v>43776</v>
      </c>
      <c r="C59" s="9" t="s">
        <v>9</v>
      </c>
      <c r="D59" s="9">
        <v>1</v>
      </c>
      <c r="E59" s="9">
        <v>1</v>
      </c>
      <c r="F59" s="9">
        <v>0</v>
      </c>
      <c r="G59" s="9">
        <v>1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3"/>
      <c r="B60" s="255">
        <v>43769</v>
      </c>
      <c r="C60" s="9" t="s">
        <v>48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3"/>
      <c r="B61" s="255">
        <v>43762</v>
      </c>
      <c r="C61" s="9" t="s">
        <v>452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8">
        <v>0</v>
      </c>
      <c r="J61" s="280"/>
      <c r="K61" s="9"/>
      <c r="L61" s="9">
        <v>1</v>
      </c>
      <c r="M61" s="29"/>
    </row>
    <row r="62" spans="1:13" hidden="1" x14ac:dyDescent="0.25">
      <c r="A62" s="633"/>
      <c r="B62" s="255">
        <v>43755</v>
      </c>
      <c r="C62" s="9" t="s">
        <v>455</v>
      </c>
      <c r="D62" s="9">
        <v>1</v>
      </c>
      <c r="E62" s="9">
        <v>0</v>
      </c>
      <c r="F62" s="9">
        <v>2</v>
      </c>
      <c r="G62" s="9">
        <v>2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3"/>
      <c r="B63" s="255">
        <v>43748</v>
      </c>
      <c r="C63" s="9" t="s">
        <v>453</v>
      </c>
      <c r="D63" s="9">
        <v>1</v>
      </c>
      <c r="E63" s="9">
        <v>2</v>
      </c>
      <c r="F63" s="9">
        <v>0</v>
      </c>
      <c r="G63" s="9">
        <v>2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3"/>
      <c r="B64" s="255">
        <v>43741</v>
      </c>
      <c r="C64" s="9" t="s">
        <v>9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idden="1" x14ac:dyDescent="0.25">
      <c r="A65" s="633"/>
      <c r="B65" s="255">
        <v>43727</v>
      </c>
      <c r="C65" s="9" t="s">
        <v>452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t="18.75" hidden="1" thickBot="1" x14ac:dyDescent="0.3">
      <c r="A66" s="634"/>
      <c r="B66" s="256">
        <v>43720</v>
      </c>
      <c r="C66" s="31" t="s">
        <v>455</v>
      </c>
      <c r="D66" s="31">
        <v>1</v>
      </c>
      <c r="E66" s="31">
        <v>0</v>
      </c>
      <c r="F66" s="31">
        <v>0</v>
      </c>
      <c r="G66" s="31">
        <v>0</v>
      </c>
      <c r="H66" s="31">
        <v>0</v>
      </c>
      <c r="I66" s="299">
        <v>0</v>
      </c>
      <c r="J66" s="341">
        <v>1</v>
      </c>
      <c r="K66" s="31"/>
      <c r="L66" s="31"/>
      <c r="M66" s="32"/>
    </row>
    <row r="67" spans="1:13" ht="19.5" thickTop="1" thickBot="1" x14ac:dyDescent="0.3">
      <c r="A67" s="433" t="s">
        <v>45</v>
      </c>
      <c r="B67" s="414" t="s">
        <v>500</v>
      </c>
      <c r="C67" s="355" t="s">
        <v>8</v>
      </c>
      <c r="D67" s="355">
        <f t="shared" ref="D67:L67" si="3">SUM(D50:D66)</f>
        <v>17</v>
      </c>
      <c r="E67" s="355">
        <f t="shared" si="3"/>
        <v>6</v>
      </c>
      <c r="F67" s="355">
        <f t="shared" si="3"/>
        <v>9</v>
      </c>
      <c r="G67" s="355">
        <f t="shared" si="3"/>
        <v>15</v>
      </c>
      <c r="H67" s="355">
        <f t="shared" si="3"/>
        <v>0</v>
      </c>
      <c r="I67" s="467">
        <f t="shared" si="3"/>
        <v>0</v>
      </c>
      <c r="J67" s="191">
        <f t="shared" si="3"/>
        <v>12</v>
      </c>
      <c r="K67" s="124">
        <f t="shared" si="3"/>
        <v>3</v>
      </c>
      <c r="L67" s="124">
        <f t="shared" si="3"/>
        <v>2</v>
      </c>
      <c r="M67" s="294">
        <f>SUM(J67/(J67+K67))</f>
        <v>0.8</v>
      </c>
    </row>
    <row r="68" spans="1:13" ht="18.75" hidden="1" thickTop="1" x14ac:dyDescent="0.25">
      <c r="A68" s="642" t="s">
        <v>454</v>
      </c>
      <c r="B68" s="254">
        <v>43524</v>
      </c>
      <c r="C68" s="27" t="s">
        <v>48</v>
      </c>
      <c r="D68" s="27">
        <v>1</v>
      </c>
      <c r="E68" s="27">
        <v>0</v>
      </c>
      <c r="F68" s="27">
        <v>0</v>
      </c>
      <c r="G68" s="27">
        <v>0</v>
      </c>
      <c r="H68" s="27">
        <v>0</v>
      </c>
      <c r="I68" s="28">
        <v>0</v>
      </c>
      <c r="J68" s="364">
        <v>1</v>
      </c>
      <c r="K68" s="27"/>
      <c r="L68" s="27"/>
      <c r="M68" s="28"/>
    </row>
    <row r="69" spans="1:13" hidden="1" x14ac:dyDescent="0.25">
      <c r="A69" s="636"/>
      <c r="B69" s="255">
        <v>43517</v>
      </c>
      <c r="C69" s="9" t="s">
        <v>452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">
        <v>0</v>
      </c>
      <c r="J69" s="365"/>
      <c r="K69" s="9">
        <v>1</v>
      </c>
      <c r="L69" s="9"/>
      <c r="M69" s="29"/>
    </row>
    <row r="70" spans="1:13" hidden="1" x14ac:dyDescent="0.25">
      <c r="A70" s="636"/>
      <c r="B70" s="255">
        <v>43510</v>
      </c>
      <c r="C70" s="9" t="s">
        <v>455</v>
      </c>
      <c r="D70" s="9">
        <v>1</v>
      </c>
      <c r="E70" s="9">
        <v>2</v>
      </c>
      <c r="F70" s="9">
        <v>0</v>
      </c>
      <c r="G70" s="9">
        <v>2</v>
      </c>
      <c r="H70" s="9">
        <v>0</v>
      </c>
      <c r="I70" s="29">
        <v>0</v>
      </c>
      <c r="J70" s="365">
        <v>1</v>
      </c>
      <c r="K70" s="9"/>
      <c r="L70" s="9"/>
      <c r="M70" s="29"/>
    </row>
    <row r="71" spans="1:13" hidden="1" x14ac:dyDescent="0.25">
      <c r="A71" s="636"/>
      <c r="B71" s="255">
        <v>43447</v>
      </c>
      <c r="C71" s="9" t="s">
        <v>9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365"/>
      <c r="K71" s="9">
        <v>1</v>
      </c>
      <c r="L71" s="9"/>
      <c r="M71" s="29"/>
    </row>
    <row r="72" spans="1:13" hidden="1" x14ac:dyDescent="0.25">
      <c r="A72" s="636"/>
      <c r="B72" s="255">
        <v>43440</v>
      </c>
      <c r="C72" s="9" t="s">
        <v>48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">
        <v>0</v>
      </c>
      <c r="J72" s="365"/>
      <c r="K72" s="9">
        <v>1</v>
      </c>
      <c r="L72" s="9"/>
      <c r="M72" s="29"/>
    </row>
    <row r="73" spans="1:13" hidden="1" x14ac:dyDescent="0.25">
      <c r="A73" s="636"/>
      <c r="B73" s="255">
        <v>43433</v>
      </c>
      <c r="C73" s="9" t="s">
        <v>452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365"/>
      <c r="K73" s="9">
        <v>1</v>
      </c>
      <c r="L73" s="9"/>
      <c r="M73" s="29"/>
    </row>
    <row r="74" spans="1:13" hidden="1" x14ac:dyDescent="0.25">
      <c r="A74" s="636"/>
      <c r="B74" s="255">
        <v>43426</v>
      </c>
      <c r="C74" s="9" t="s">
        <v>455</v>
      </c>
      <c r="D74" s="9">
        <v>1</v>
      </c>
      <c r="E74" s="9">
        <v>2</v>
      </c>
      <c r="F74" s="9">
        <v>1</v>
      </c>
      <c r="G74" s="9">
        <v>3</v>
      </c>
      <c r="H74" s="9">
        <v>0</v>
      </c>
      <c r="I74" s="29">
        <v>0</v>
      </c>
      <c r="J74" s="365"/>
      <c r="K74" s="9">
        <v>1</v>
      </c>
      <c r="L74" s="9"/>
      <c r="M74" s="29"/>
    </row>
    <row r="75" spans="1:13" hidden="1" x14ac:dyDescent="0.25">
      <c r="A75" s="636"/>
      <c r="B75" s="255">
        <v>43419</v>
      </c>
      <c r="C75" s="9" t="s">
        <v>453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365"/>
      <c r="K75" s="9">
        <v>1</v>
      </c>
      <c r="L75" s="9"/>
      <c r="M75" s="29"/>
    </row>
    <row r="76" spans="1:13" hidden="1" x14ac:dyDescent="0.25">
      <c r="A76" s="636"/>
      <c r="B76" s="255">
        <v>43412</v>
      </c>
      <c r="C76" s="9" t="s">
        <v>9</v>
      </c>
      <c r="D76" s="9">
        <v>1</v>
      </c>
      <c r="E76" s="9">
        <v>1</v>
      </c>
      <c r="F76" s="9">
        <v>1</v>
      </c>
      <c r="G76" s="9">
        <v>2</v>
      </c>
      <c r="H76" s="9">
        <v>0</v>
      </c>
      <c r="I76" s="29">
        <v>0</v>
      </c>
      <c r="J76" s="365">
        <v>1</v>
      </c>
      <c r="K76" s="9"/>
      <c r="L76" s="9"/>
      <c r="M76" s="29"/>
    </row>
    <row r="77" spans="1:13" hidden="1" x14ac:dyDescent="0.25">
      <c r="A77" s="636"/>
      <c r="B77" s="255">
        <v>43405</v>
      </c>
      <c r="C77" s="9" t="s">
        <v>48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365"/>
      <c r="K77" s="9">
        <v>1</v>
      </c>
      <c r="L77" s="9"/>
      <c r="M77" s="29"/>
    </row>
    <row r="78" spans="1:13" hidden="1" x14ac:dyDescent="0.25">
      <c r="A78" s="636"/>
      <c r="B78" s="255">
        <v>43398</v>
      </c>
      <c r="C78" s="9" t="s">
        <v>452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365"/>
      <c r="K78" s="9">
        <v>1</v>
      </c>
      <c r="L78" s="9"/>
      <c r="M78" s="29"/>
    </row>
    <row r="79" spans="1:13" hidden="1" x14ac:dyDescent="0.25">
      <c r="A79" s="636"/>
      <c r="B79" s="255">
        <v>43384</v>
      </c>
      <c r="C79" s="9" t="s">
        <v>453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365"/>
      <c r="K79" s="9">
        <v>1</v>
      </c>
      <c r="L79" s="9"/>
      <c r="M79" s="29"/>
    </row>
    <row r="80" spans="1:13" hidden="1" x14ac:dyDescent="0.25">
      <c r="A80" s="636"/>
      <c r="B80" s="255">
        <v>43377</v>
      </c>
      <c r="C80" s="9" t="s">
        <v>9</v>
      </c>
      <c r="D80" s="9">
        <v>1</v>
      </c>
      <c r="E80" s="9">
        <v>1</v>
      </c>
      <c r="F80" s="9">
        <v>0</v>
      </c>
      <c r="G80" s="9">
        <v>1</v>
      </c>
      <c r="H80" s="9">
        <v>0</v>
      </c>
      <c r="I80" s="29">
        <v>0</v>
      </c>
      <c r="J80" s="365">
        <v>1</v>
      </c>
      <c r="K80" s="9"/>
      <c r="L80" s="9"/>
      <c r="M80" s="29"/>
    </row>
    <row r="81" spans="1:13" hidden="1" x14ac:dyDescent="0.25">
      <c r="A81" s="636"/>
      <c r="B81" s="255">
        <v>43370</v>
      </c>
      <c r="C81" s="9" t="s">
        <v>48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365"/>
      <c r="K81" s="9">
        <v>1</v>
      </c>
      <c r="L81" s="9"/>
      <c r="M81" s="29"/>
    </row>
    <row r="82" spans="1:13" hidden="1" x14ac:dyDescent="0.25">
      <c r="A82" s="636"/>
      <c r="B82" s="255">
        <v>43363</v>
      </c>
      <c r="C82" s="9" t="s">
        <v>452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365"/>
      <c r="K82" s="9">
        <v>1</v>
      </c>
      <c r="L82" s="9"/>
      <c r="M82" s="29"/>
    </row>
    <row r="83" spans="1:13" ht="18.75" hidden="1" thickBot="1" x14ac:dyDescent="0.3">
      <c r="A83" s="637"/>
      <c r="B83" s="256">
        <v>43356</v>
      </c>
      <c r="C83" s="31" t="s">
        <v>455</v>
      </c>
      <c r="D83" s="31">
        <v>1</v>
      </c>
      <c r="E83" s="31">
        <v>0</v>
      </c>
      <c r="F83" s="31">
        <v>0</v>
      </c>
      <c r="G83" s="31">
        <v>0</v>
      </c>
      <c r="H83" s="31">
        <v>0</v>
      </c>
      <c r="I83" s="32">
        <v>0</v>
      </c>
      <c r="J83" s="366"/>
      <c r="K83" s="31">
        <v>1</v>
      </c>
      <c r="L83" s="31"/>
      <c r="M83" s="32"/>
    </row>
    <row r="84" spans="1:13" s="1" customFormat="1" ht="19.5" thickTop="1" thickBot="1" x14ac:dyDescent="0.3">
      <c r="A84" s="142" t="s">
        <v>45</v>
      </c>
      <c r="B84" s="126" t="s">
        <v>454</v>
      </c>
      <c r="C84" s="124" t="s">
        <v>8</v>
      </c>
      <c r="D84" s="124">
        <f t="shared" ref="D84:I84" si="4">SUM(D68:D83)</f>
        <v>16</v>
      </c>
      <c r="E84" s="124">
        <f t="shared" si="4"/>
        <v>7</v>
      </c>
      <c r="F84" s="124">
        <f t="shared" si="4"/>
        <v>3</v>
      </c>
      <c r="G84" s="124">
        <f t="shared" si="4"/>
        <v>10</v>
      </c>
      <c r="H84" s="124">
        <f t="shared" si="4"/>
        <v>0</v>
      </c>
      <c r="I84" s="124">
        <f t="shared" si="4"/>
        <v>0</v>
      </c>
      <c r="J84" s="191">
        <f>SUM(J68:J83)</f>
        <v>4</v>
      </c>
      <c r="K84" s="124">
        <f>SUM(K68:K83)</f>
        <v>12</v>
      </c>
      <c r="L84" s="124">
        <f>SUM(L68:L83)</f>
        <v>0</v>
      </c>
      <c r="M84" s="294">
        <f>SUM(J84/(J84+K84))</f>
        <v>0.25</v>
      </c>
    </row>
    <row r="85" spans="1:13" ht="18.75" hidden="1" thickTop="1" x14ac:dyDescent="0.25">
      <c r="A85" s="659" t="s">
        <v>285</v>
      </c>
      <c r="B85" s="26">
        <v>43139</v>
      </c>
      <c r="C85" s="27" t="s">
        <v>8</v>
      </c>
      <c r="D85" s="27">
        <v>1</v>
      </c>
      <c r="E85" s="27">
        <v>1</v>
      </c>
      <c r="F85" s="27">
        <v>0</v>
      </c>
      <c r="G85" s="27">
        <v>1</v>
      </c>
      <c r="H85" s="27">
        <v>0</v>
      </c>
      <c r="I85" s="28">
        <v>0</v>
      </c>
      <c r="J85" s="282"/>
      <c r="K85" s="8">
        <v>1</v>
      </c>
      <c r="L85" s="8"/>
      <c r="M85" s="113"/>
    </row>
    <row r="86" spans="1:13" hidden="1" x14ac:dyDescent="0.25">
      <c r="A86" s="631"/>
      <c r="B86" s="13">
        <v>43132</v>
      </c>
      <c r="C86" s="9" t="s">
        <v>10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13">
        <v>43125</v>
      </c>
      <c r="C87" s="9" t="s">
        <v>27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43118</v>
      </c>
      <c r="C88" s="9" t="s">
        <v>9</v>
      </c>
      <c r="D88" s="9">
        <v>1</v>
      </c>
      <c r="E88" s="9">
        <v>1</v>
      </c>
      <c r="F88" s="9">
        <v>0</v>
      </c>
      <c r="G88" s="9">
        <v>1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43090</v>
      </c>
      <c r="C89" s="9" t="s">
        <v>8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43083</v>
      </c>
      <c r="C90" s="9" t="s">
        <v>10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43076</v>
      </c>
      <c r="C91" s="9" t="s">
        <v>27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13">
        <v>43069</v>
      </c>
      <c r="C92" s="9" t="s">
        <v>9</v>
      </c>
      <c r="D92" s="9">
        <v>1</v>
      </c>
      <c r="E92" s="9">
        <v>0</v>
      </c>
      <c r="F92" s="9">
        <v>1</v>
      </c>
      <c r="G92" s="9">
        <v>1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43062</v>
      </c>
      <c r="C93" s="9" t="s">
        <v>11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43055</v>
      </c>
      <c r="C94" s="9" t="s">
        <v>8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13">
        <v>43048</v>
      </c>
      <c r="C95" s="9" t="s">
        <v>10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43041</v>
      </c>
      <c r="C96" s="9" t="s">
        <v>27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/>
      <c r="K96" s="9"/>
      <c r="L96" s="9">
        <v>1</v>
      </c>
      <c r="M96" s="29"/>
    </row>
    <row r="97" spans="1:13" hidden="1" x14ac:dyDescent="0.25">
      <c r="A97" s="631"/>
      <c r="B97" s="13">
        <v>43034</v>
      </c>
      <c r="C97" s="9" t="s">
        <v>9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43027</v>
      </c>
      <c r="C98" s="9" t="s">
        <v>11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43013</v>
      </c>
      <c r="C99" s="9" t="s">
        <v>10</v>
      </c>
      <c r="D99" s="9">
        <v>1</v>
      </c>
      <c r="E99" s="9">
        <v>1</v>
      </c>
      <c r="F99" s="9">
        <v>1</v>
      </c>
      <c r="G99" s="9">
        <v>2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43006</v>
      </c>
      <c r="C100" s="9" t="s">
        <v>27</v>
      </c>
      <c r="D100" s="9">
        <v>1</v>
      </c>
      <c r="E100" s="9">
        <v>0</v>
      </c>
      <c r="F100" s="9">
        <v>2</v>
      </c>
      <c r="G100" s="9">
        <v>2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t="18.75" hidden="1" thickBot="1" x14ac:dyDescent="0.3">
      <c r="A101" s="630"/>
      <c r="B101" s="30">
        <v>42999</v>
      </c>
      <c r="C101" s="31" t="s">
        <v>9</v>
      </c>
      <c r="D101" s="31">
        <v>1</v>
      </c>
      <c r="E101" s="31">
        <v>1</v>
      </c>
      <c r="F101" s="31">
        <v>0</v>
      </c>
      <c r="G101" s="31">
        <v>1</v>
      </c>
      <c r="H101" s="31">
        <v>0</v>
      </c>
      <c r="I101" s="32">
        <v>1</v>
      </c>
      <c r="J101" s="280"/>
      <c r="K101" s="9">
        <v>1</v>
      </c>
      <c r="L101" s="9"/>
      <c r="M101" s="29"/>
    </row>
    <row r="102" spans="1:13" s="1" customFormat="1" ht="19.5" thickTop="1" thickBot="1" x14ac:dyDescent="0.3">
      <c r="A102" s="142" t="s">
        <v>45</v>
      </c>
      <c r="B102" s="126" t="s">
        <v>285</v>
      </c>
      <c r="C102" s="124" t="s">
        <v>7</v>
      </c>
      <c r="D102" s="124">
        <f t="shared" ref="D102:I102" si="5">SUM(D85:D101)</f>
        <v>17</v>
      </c>
      <c r="E102" s="124">
        <f t="shared" si="5"/>
        <v>4</v>
      </c>
      <c r="F102" s="124">
        <f t="shared" si="5"/>
        <v>6</v>
      </c>
      <c r="G102" s="124">
        <f t="shared" si="5"/>
        <v>10</v>
      </c>
      <c r="H102" s="124">
        <f t="shared" si="5"/>
        <v>0</v>
      </c>
      <c r="I102" s="125">
        <f t="shared" si="5"/>
        <v>1</v>
      </c>
      <c r="J102" s="191">
        <f>SUM(J85:J101)</f>
        <v>6</v>
      </c>
      <c r="K102" s="124">
        <f>SUM(K85:K101)</f>
        <v>10</v>
      </c>
      <c r="L102" s="124">
        <f>SUM(L85:L101)</f>
        <v>1</v>
      </c>
      <c r="M102" s="294">
        <f>SUM(J102/(J102+K102))</f>
        <v>0.375</v>
      </c>
    </row>
    <row r="103" spans="1:13" ht="18.75" hidden="1" thickTop="1" x14ac:dyDescent="0.25">
      <c r="A103" s="659" t="s">
        <v>35</v>
      </c>
      <c r="B103" s="26">
        <v>42796</v>
      </c>
      <c r="C103" s="27" t="s">
        <v>27</v>
      </c>
      <c r="D103" s="27">
        <v>1</v>
      </c>
      <c r="E103" s="27">
        <v>1</v>
      </c>
      <c r="F103" s="27">
        <v>1</v>
      </c>
      <c r="G103" s="27">
        <v>2</v>
      </c>
      <c r="H103" s="27">
        <v>0</v>
      </c>
      <c r="I103" s="28">
        <v>0</v>
      </c>
      <c r="J103" s="282"/>
      <c r="K103" s="8">
        <v>1</v>
      </c>
      <c r="L103" s="8"/>
      <c r="M103" s="113"/>
    </row>
    <row r="104" spans="1:13" hidden="1" x14ac:dyDescent="0.25">
      <c r="A104" s="631"/>
      <c r="B104" s="13">
        <v>42789</v>
      </c>
      <c r="C104" s="9" t="s">
        <v>9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31"/>
      <c r="B105" s="13">
        <v>42782</v>
      </c>
      <c r="C105" s="9" t="s">
        <v>11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42775</v>
      </c>
      <c r="C106" s="9" t="s">
        <v>8</v>
      </c>
      <c r="D106" s="9">
        <v>1</v>
      </c>
      <c r="E106" s="9">
        <v>0</v>
      </c>
      <c r="F106" s="9">
        <v>2</v>
      </c>
      <c r="G106" s="9">
        <v>2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42768</v>
      </c>
      <c r="C107" s="9" t="s">
        <v>10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42761</v>
      </c>
      <c r="C108" s="9" t="s">
        <v>27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42754</v>
      </c>
      <c r="C109" s="9" t="s">
        <v>9</v>
      </c>
      <c r="D109" s="9">
        <v>1</v>
      </c>
      <c r="E109" s="9">
        <v>0</v>
      </c>
      <c r="F109" s="9">
        <v>2</v>
      </c>
      <c r="G109" s="9">
        <v>2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42747</v>
      </c>
      <c r="C110" s="9" t="s">
        <v>11</v>
      </c>
      <c r="D110" s="9">
        <v>1</v>
      </c>
      <c r="E110" s="9">
        <v>1</v>
      </c>
      <c r="F110" s="9">
        <v>2</v>
      </c>
      <c r="G110" s="9">
        <v>3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42740</v>
      </c>
      <c r="C111" s="9" t="s">
        <v>8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42712</v>
      </c>
      <c r="C112" s="9" t="s">
        <v>27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42698</v>
      </c>
      <c r="C113" s="9" t="s">
        <v>11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42684</v>
      </c>
      <c r="C114" s="9" t="s">
        <v>10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31"/>
      <c r="B115" s="13">
        <v>42677</v>
      </c>
      <c r="C115" s="9" t="s">
        <v>27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42670</v>
      </c>
      <c r="C116" s="9" t="s">
        <v>9</v>
      </c>
      <c r="D116" s="9">
        <v>1</v>
      </c>
      <c r="E116" s="9">
        <v>0</v>
      </c>
      <c r="F116" s="9">
        <v>1</v>
      </c>
      <c r="G116" s="9">
        <v>1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42663</v>
      </c>
      <c r="C117" s="9" t="s">
        <v>11</v>
      </c>
      <c r="D117" s="9">
        <v>1</v>
      </c>
      <c r="E117" s="9">
        <v>0</v>
      </c>
      <c r="F117" s="9">
        <v>1</v>
      </c>
      <c r="G117" s="9">
        <v>1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42656</v>
      </c>
      <c r="C118" s="9" t="s">
        <v>8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42649</v>
      </c>
      <c r="C119" s="9" t="s">
        <v>10</v>
      </c>
      <c r="D119" s="9">
        <v>1</v>
      </c>
      <c r="E119" s="9">
        <v>2</v>
      </c>
      <c r="F119" s="9">
        <v>0</v>
      </c>
      <c r="G119" s="9">
        <v>2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42642</v>
      </c>
      <c r="C120" s="9" t="s">
        <v>27</v>
      </c>
      <c r="D120" s="9">
        <v>1</v>
      </c>
      <c r="E120" s="9">
        <v>0</v>
      </c>
      <c r="F120" s="9">
        <v>2</v>
      </c>
      <c r="G120" s="9">
        <v>2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42635</v>
      </c>
      <c r="C121" s="9" t="s">
        <v>9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t="18.75" hidden="1" thickBot="1" x14ac:dyDescent="0.3">
      <c r="A122" s="630"/>
      <c r="B122" s="30">
        <v>42628</v>
      </c>
      <c r="C122" s="31" t="s">
        <v>11</v>
      </c>
      <c r="D122" s="31">
        <v>1</v>
      </c>
      <c r="E122" s="31">
        <v>1</v>
      </c>
      <c r="F122" s="31">
        <v>0</v>
      </c>
      <c r="G122" s="31">
        <v>1</v>
      </c>
      <c r="H122" s="31">
        <v>1</v>
      </c>
      <c r="I122" s="32">
        <v>0</v>
      </c>
      <c r="J122" s="280">
        <v>1</v>
      </c>
      <c r="K122" s="9"/>
      <c r="L122" s="9"/>
      <c r="M122" s="29"/>
    </row>
    <row r="123" spans="1:13" s="1" customFormat="1" ht="19.5" thickTop="1" thickBot="1" x14ac:dyDescent="0.3">
      <c r="A123" s="142" t="s">
        <v>45</v>
      </c>
      <c r="B123" s="126" t="s">
        <v>18</v>
      </c>
      <c r="C123" s="124" t="s">
        <v>7</v>
      </c>
      <c r="D123" s="124">
        <f t="shared" ref="D123:I123" si="6">SUM(D103:D122)</f>
        <v>20</v>
      </c>
      <c r="E123" s="124">
        <f t="shared" si="6"/>
        <v>5</v>
      </c>
      <c r="F123" s="124">
        <f t="shared" si="6"/>
        <v>14</v>
      </c>
      <c r="G123" s="124">
        <f t="shared" si="6"/>
        <v>19</v>
      </c>
      <c r="H123" s="124">
        <f t="shared" si="6"/>
        <v>1</v>
      </c>
      <c r="I123" s="125">
        <f t="shared" si="6"/>
        <v>0</v>
      </c>
      <c r="J123" s="191">
        <f>SUM(J103:J122)</f>
        <v>12</v>
      </c>
      <c r="K123" s="124">
        <f>SUM(K103:K122)</f>
        <v>8</v>
      </c>
      <c r="L123" s="124">
        <f>SUM(L103:L122)</f>
        <v>0</v>
      </c>
      <c r="M123" s="294">
        <f>SUM(J123/(J123+K123))</f>
        <v>0.6</v>
      </c>
    </row>
    <row r="124" spans="1:13" ht="18.75" hidden="1" thickTop="1" x14ac:dyDescent="0.25">
      <c r="A124" s="659" t="s">
        <v>17</v>
      </c>
      <c r="B124" s="26">
        <v>42432</v>
      </c>
      <c r="C124" s="27" t="s">
        <v>12</v>
      </c>
      <c r="D124" s="27">
        <v>1</v>
      </c>
      <c r="E124" s="27">
        <v>0</v>
      </c>
      <c r="F124" s="27">
        <v>2</v>
      </c>
      <c r="G124" s="27">
        <v>2</v>
      </c>
      <c r="H124" s="27">
        <v>0</v>
      </c>
      <c r="I124" s="28">
        <v>0</v>
      </c>
      <c r="J124" s="282">
        <v>1</v>
      </c>
      <c r="K124" s="8"/>
      <c r="L124" s="8"/>
      <c r="M124" s="113"/>
    </row>
    <row r="125" spans="1:13" hidden="1" x14ac:dyDescent="0.25">
      <c r="A125" s="631"/>
      <c r="B125" s="13">
        <v>42425</v>
      </c>
      <c r="C125" s="9" t="s">
        <v>14</v>
      </c>
      <c r="D125" s="9">
        <v>1</v>
      </c>
      <c r="E125" s="9">
        <v>1</v>
      </c>
      <c r="F125" s="9">
        <v>2</v>
      </c>
      <c r="G125" s="9">
        <v>3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42418</v>
      </c>
      <c r="C126" s="9" t="s">
        <v>10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42411</v>
      </c>
      <c r="C127" s="9" t="s">
        <v>7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42404</v>
      </c>
      <c r="C128" s="9" t="s">
        <v>8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42397</v>
      </c>
      <c r="C129" s="9" t="s">
        <v>12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42390</v>
      </c>
      <c r="C130" s="9" t="s">
        <v>14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42383</v>
      </c>
      <c r="C131" s="9" t="s">
        <v>12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42376</v>
      </c>
      <c r="C132" s="9" t="s">
        <v>7</v>
      </c>
      <c r="D132" s="9">
        <v>1</v>
      </c>
      <c r="E132" s="9">
        <v>0</v>
      </c>
      <c r="F132" s="9">
        <v>1</v>
      </c>
      <c r="G132" s="9">
        <v>1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42355</v>
      </c>
      <c r="C133" s="9" t="s">
        <v>8</v>
      </c>
      <c r="D133" s="9">
        <v>1</v>
      </c>
      <c r="E133" s="9">
        <v>1</v>
      </c>
      <c r="F133" s="9">
        <v>1</v>
      </c>
      <c r="G133" s="9">
        <v>2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42348</v>
      </c>
      <c r="C134" s="9" t="s">
        <v>12</v>
      </c>
      <c r="D134" s="9">
        <v>1</v>
      </c>
      <c r="E134" s="9">
        <v>1</v>
      </c>
      <c r="F134" s="9">
        <v>1</v>
      </c>
      <c r="G134" s="9">
        <v>2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42334</v>
      </c>
      <c r="C135" s="9" t="s">
        <v>10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42327</v>
      </c>
      <c r="C136" s="9" t="s">
        <v>7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42313</v>
      </c>
      <c r="C137" s="9" t="s">
        <v>12</v>
      </c>
      <c r="D137" s="9">
        <v>1</v>
      </c>
      <c r="E137" s="9">
        <v>0</v>
      </c>
      <c r="F137" s="9">
        <v>1</v>
      </c>
      <c r="G137" s="9">
        <v>1</v>
      </c>
      <c r="H137" s="9">
        <v>0</v>
      </c>
      <c r="I137" s="29">
        <v>0</v>
      </c>
      <c r="J137" s="280"/>
      <c r="K137" s="9"/>
      <c r="L137" s="9">
        <v>1</v>
      </c>
      <c r="M137" s="29"/>
    </row>
    <row r="138" spans="1:13" hidden="1" x14ac:dyDescent="0.25">
      <c r="A138" s="631"/>
      <c r="B138" s="13">
        <v>42299</v>
      </c>
      <c r="C138" s="9" t="s">
        <v>10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42292</v>
      </c>
      <c r="C139" s="9" t="s">
        <v>7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42271</v>
      </c>
      <c r="C140" s="9" t="s">
        <v>14</v>
      </c>
      <c r="D140" s="9">
        <v>1</v>
      </c>
      <c r="E140" s="9">
        <v>0</v>
      </c>
      <c r="F140" s="9">
        <v>1</v>
      </c>
      <c r="G140" s="9">
        <v>1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t="18.75" hidden="1" thickBot="1" x14ac:dyDescent="0.3">
      <c r="A141" s="630"/>
      <c r="B141" s="30">
        <v>42264</v>
      </c>
      <c r="C141" s="31" t="s">
        <v>10</v>
      </c>
      <c r="D141" s="31">
        <v>1</v>
      </c>
      <c r="E141" s="31">
        <v>0</v>
      </c>
      <c r="F141" s="31">
        <v>0</v>
      </c>
      <c r="G141" s="31">
        <v>0</v>
      </c>
      <c r="H141" s="31">
        <v>0</v>
      </c>
      <c r="I141" s="32">
        <v>0</v>
      </c>
      <c r="J141" s="280">
        <v>1</v>
      </c>
      <c r="K141" s="9"/>
      <c r="L141" s="9"/>
      <c r="M141" s="29"/>
    </row>
    <row r="142" spans="1:13" s="1" customFormat="1" ht="19.5" thickTop="1" thickBot="1" x14ac:dyDescent="0.3">
      <c r="A142" s="142" t="s">
        <v>45</v>
      </c>
      <c r="B142" s="126" t="s">
        <v>17</v>
      </c>
      <c r="C142" s="124" t="s">
        <v>13</v>
      </c>
      <c r="D142" s="124">
        <f t="shared" ref="D142:I142" si="7">SUM(D124:D141)</f>
        <v>18</v>
      </c>
      <c r="E142" s="124">
        <f t="shared" si="7"/>
        <v>3</v>
      </c>
      <c r="F142" s="124">
        <f t="shared" si="7"/>
        <v>11</v>
      </c>
      <c r="G142" s="124">
        <f t="shared" si="7"/>
        <v>14</v>
      </c>
      <c r="H142" s="124">
        <f t="shared" si="7"/>
        <v>0</v>
      </c>
      <c r="I142" s="125">
        <f t="shared" si="7"/>
        <v>0</v>
      </c>
      <c r="J142" s="191">
        <f>SUM(J124:J141)</f>
        <v>5</v>
      </c>
      <c r="K142" s="124">
        <f>SUM(K124:K141)</f>
        <v>12</v>
      </c>
      <c r="L142" s="124">
        <f>SUM(L124:L141)</f>
        <v>1</v>
      </c>
      <c r="M142" s="294">
        <f>SUM(J142/(J142+K142))</f>
        <v>0.29411764705882354</v>
      </c>
    </row>
    <row r="143" spans="1:13" ht="18.75" hidden="1" thickTop="1" x14ac:dyDescent="0.25">
      <c r="A143" s="659" t="s">
        <v>16</v>
      </c>
      <c r="B143" s="26">
        <v>42061</v>
      </c>
      <c r="C143" s="27" t="s">
        <v>12</v>
      </c>
      <c r="D143" s="27">
        <v>1</v>
      </c>
      <c r="E143" s="27">
        <v>1</v>
      </c>
      <c r="F143" s="27">
        <v>1</v>
      </c>
      <c r="G143" s="27">
        <v>2</v>
      </c>
      <c r="H143" s="27">
        <v>1</v>
      </c>
      <c r="I143" s="28">
        <v>0</v>
      </c>
      <c r="J143" s="282">
        <v>1</v>
      </c>
      <c r="K143" s="8"/>
      <c r="L143" s="8"/>
      <c r="M143" s="113"/>
    </row>
    <row r="144" spans="1:13" hidden="1" x14ac:dyDescent="0.25">
      <c r="A144" s="631"/>
      <c r="B144" s="13">
        <v>42054</v>
      </c>
      <c r="C144" s="9" t="s">
        <v>14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42047</v>
      </c>
      <c r="C145" s="9" t="s">
        <v>10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42040</v>
      </c>
      <c r="C146" s="9" t="s">
        <v>7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42026</v>
      </c>
      <c r="C147" s="9" t="s">
        <v>12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42019</v>
      </c>
      <c r="C148" s="9" t="s">
        <v>14</v>
      </c>
      <c r="D148" s="9">
        <v>1</v>
      </c>
      <c r="E148" s="9">
        <v>0</v>
      </c>
      <c r="F148" s="9">
        <v>1</v>
      </c>
      <c r="G148" s="9">
        <v>1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42012</v>
      </c>
      <c r="C149" s="9" t="s">
        <v>10</v>
      </c>
      <c r="D149" s="9">
        <v>1</v>
      </c>
      <c r="E149" s="9">
        <v>1</v>
      </c>
      <c r="F149" s="9">
        <v>0</v>
      </c>
      <c r="G149" s="9">
        <v>1</v>
      </c>
      <c r="H149" s="9">
        <v>1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41991</v>
      </c>
      <c r="C150" s="9" t="s">
        <v>7</v>
      </c>
      <c r="D150" s="9">
        <v>1</v>
      </c>
      <c r="E150" s="9">
        <v>1</v>
      </c>
      <c r="F150" s="9">
        <v>1</v>
      </c>
      <c r="G150" s="9">
        <v>2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41977</v>
      </c>
      <c r="C151" s="9" t="s">
        <v>12</v>
      </c>
      <c r="D151" s="9">
        <v>1</v>
      </c>
      <c r="E151" s="9">
        <v>1</v>
      </c>
      <c r="F151" s="9">
        <v>0</v>
      </c>
      <c r="G151" s="9">
        <v>1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idden="1" x14ac:dyDescent="0.25">
      <c r="A152" s="631"/>
      <c r="B152" s="13">
        <v>41970</v>
      </c>
      <c r="C152" s="9" t="s">
        <v>14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/>
      <c r="K152" s="9"/>
      <c r="L152" s="9">
        <v>1</v>
      </c>
      <c r="M152" s="29"/>
    </row>
    <row r="153" spans="1:13" hidden="1" x14ac:dyDescent="0.25">
      <c r="A153" s="631"/>
      <c r="B153" s="13">
        <v>41963</v>
      </c>
      <c r="C153" s="9" t="s">
        <v>10</v>
      </c>
      <c r="D153" s="9">
        <v>1</v>
      </c>
      <c r="E153" s="9">
        <v>1</v>
      </c>
      <c r="F153" s="9">
        <v>0</v>
      </c>
      <c r="G153" s="9">
        <v>1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idden="1" x14ac:dyDescent="0.25">
      <c r="A154" s="631"/>
      <c r="B154" s="13">
        <v>41956</v>
      </c>
      <c r="C154" s="9" t="s">
        <v>7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41949</v>
      </c>
      <c r="C155" s="9" t="s">
        <v>8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41942</v>
      </c>
      <c r="C156" s="9" t="s">
        <v>12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41921</v>
      </c>
      <c r="C157" s="9" t="s">
        <v>7</v>
      </c>
      <c r="D157" s="9">
        <v>1</v>
      </c>
      <c r="E157" s="9">
        <v>1</v>
      </c>
      <c r="F157" s="9">
        <v>1</v>
      </c>
      <c r="G157" s="9">
        <v>2</v>
      </c>
      <c r="H157" s="9">
        <v>0</v>
      </c>
      <c r="I157" s="29">
        <v>0</v>
      </c>
      <c r="J157" s="280"/>
      <c r="K157" s="9"/>
      <c r="L157" s="9">
        <v>1</v>
      </c>
      <c r="M157" s="29"/>
    </row>
    <row r="158" spans="1:13" hidden="1" x14ac:dyDescent="0.25">
      <c r="A158" s="631"/>
      <c r="B158" s="13">
        <v>41914</v>
      </c>
      <c r="C158" s="9" t="s">
        <v>8</v>
      </c>
      <c r="D158" s="9">
        <v>1</v>
      </c>
      <c r="E158" s="9">
        <v>1</v>
      </c>
      <c r="F158" s="9">
        <v>0</v>
      </c>
      <c r="G158" s="9">
        <v>1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41907</v>
      </c>
      <c r="C159" s="9" t="s">
        <v>12</v>
      </c>
      <c r="D159" s="9">
        <v>1</v>
      </c>
      <c r="E159" s="9">
        <v>2</v>
      </c>
      <c r="F159" s="9">
        <v>3</v>
      </c>
      <c r="G159" s="9">
        <v>5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41900</v>
      </c>
      <c r="C160" s="9" t="s">
        <v>14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t="18.75" hidden="1" thickBot="1" x14ac:dyDescent="0.3">
      <c r="A161" s="630"/>
      <c r="B161" s="30">
        <v>41893</v>
      </c>
      <c r="C161" s="31" t="s">
        <v>10</v>
      </c>
      <c r="D161" s="31">
        <v>1</v>
      </c>
      <c r="E161" s="31">
        <v>1</v>
      </c>
      <c r="F161" s="31">
        <v>1</v>
      </c>
      <c r="G161" s="31">
        <v>2</v>
      </c>
      <c r="H161" s="31">
        <v>0</v>
      </c>
      <c r="I161" s="32">
        <v>0</v>
      </c>
      <c r="J161" s="280"/>
      <c r="K161" s="9">
        <v>1</v>
      </c>
      <c r="L161" s="9"/>
      <c r="M161" s="29"/>
    </row>
    <row r="162" spans="1:13" s="1" customFormat="1" ht="19.5" thickTop="1" thickBot="1" x14ac:dyDescent="0.3">
      <c r="A162" s="142" t="s">
        <v>45</v>
      </c>
      <c r="B162" s="126" t="s">
        <v>16</v>
      </c>
      <c r="C162" s="124" t="s">
        <v>13</v>
      </c>
      <c r="D162" s="124">
        <f t="shared" ref="D162:I162" si="8">SUM(D143:D161)</f>
        <v>19</v>
      </c>
      <c r="E162" s="124">
        <f t="shared" si="8"/>
        <v>10</v>
      </c>
      <c r="F162" s="124">
        <f t="shared" si="8"/>
        <v>11</v>
      </c>
      <c r="G162" s="124">
        <f t="shared" si="8"/>
        <v>21</v>
      </c>
      <c r="H162" s="124">
        <f t="shared" si="8"/>
        <v>2</v>
      </c>
      <c r="I162" s="125">
        <f t="shared" si="8"/>
        <v>0</v>
      </c>
      <c r="J162" s="191">
        <f>SUM(J143:J161)</f>
        <v>10</v>
      </c>
      <c r="K162" s="124">
        <f>SUM(K143:K161)</f>
        <v>7</v>
      </c>
      <c r="L162" s="124">
        <f>SUM(L143:L161)</f>
        <v>2</v>
      </c>
      <c r="M162" s="294">
        <f>SUM(J162/(J162+K162))</f>
        <v>0.58823529411764708</v>
      </c>
    </row>
    <row r="163" spans="1:13" ht="18.75" hidden="1" thickTop="1" x14ac:dyDescent="0.25">
      <c r="A163" s="659" t="s">
        <v>15</v>
      </c>
      <c r="B163" s="26">
        <v>41690</v>
      </c>
      <c r="C163" s="27" t="s">
        <v>13</v>
      </c>
      <c r="D163" s="27">
        <v>1</v>
      </c>
      <c r="E163" s="27">
        <v>0</v>
      </c>
      <c r="F163" s="27">
        <v>0</v>
      </c>
      <c r="G163" s="27">
        <v>0</v>
      </c>
      <c r="H163" s="27">
        <v>0</v>
      </c>
      <c r="I163" s="28">
        <v>0</v>
      </c>
      <c r="J163" s="282"/>
      <c r="K163" s="8">
        <v>1</v>
      </c>
      <c r="L163" s="8"/>
      <c r="M163" s="113"/>
    </row>
    <row r="164" spans="1:13" hidden="1" x14ac:dyDescent="0.25">
      <c r="A164" s="631"/>
      <c r="B164" s="13">
        <v>41676</v>
      </c>
      <c r="C164" s="9" t="s">
        <v>10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31"/>
      <c r="B165" s="13">
        <v>41669</v>
      </c>
      <c r="C165" s="9" t="s">
        <v>12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41662</v>
      </c>
      <c r="C166" s="9" t="s">
        <v>7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>
        <v>1</v>
      </c>
      <c r="K166" s="9"/>
      <c r="L166" s="9"/>
      <c r="M166" s="29"/>
    </row>
    <row r="167" spans="1:13" hidden="1" x14ac:dyDescent="0.25">
      <c r="A167" s="631"/>
      <c r="B167" s="13">
        <v>41648</v>
      </c>
      <c r="C167" s="9" t="s">
        <v>8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41627</v>
      </c>
      <c r="C168" s="9" t="s">
        <v>10</v>
      </c>
      <c r="D168" s="9">
        <v>1</v>
      </c>
      <c r="E168" s="9">
        <v>1</v>
      </c>
      <c r="F168" s="9">
        <v>1</v>
      </c>
      <c r="G168" s="9">
        <v>2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41620</v>
      </c>
      <c r="C169" s="9" t="s">
        <v>12</v>
      </c>
      <c r="D169" s="9">
        <v>1</v>
      </c>
      <c r="E169" s="9">
        <v>1</v>
      </c>
      <c r="F169" s="9">
        <v>0</v>
      </c>
      <c r="G169" s="9">
        <v>1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41613</v>
      </c>
      <c r="C170" s="9" t="s">
        <v>7</v>
      </c>
      <c r="D170" s="9">
        <v>1</v>
      </c>
      <c r="E170" s="9">
        <v>0</v>
      </c>
      <c r="F170" s="9">
        <v>1</v>
      </c>
      <c r="G170" s="9">
        <v>1</v>
      </c>
      <c r="H170" s="9">
        <v>0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41606</v>
      </c>
      <c r="C171" s="9" t="s">
        <v>13</v>
      </c>
      <c r="D171" s="9">
        <v>1</v>
      </c>
      <c r="E171" s="9">
        <v>1</v>
      </c>
      <c r="F171" s="9">
        <v>0</v>
      </c>
      <c r="G171" s="9">
        <v>1</v>
      </c>
      <c r="H171" s="9">
        <v>1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41599</v>
      </c>
      <c r="C172" s="9" t="s">
        <v>8</v>
      </c>
      <c r="D172" s="9">
        <v>1</v>
      </c>
      <c r="E172" s="9">
        <v>1</v>
      </c>
      <c r="F172" s="9">
        <v>2</v>
      </c>
      <c r="G172" s="9">
        <v>3</v>
      </c>
      <c r="H172" s="9">
        <v>0</v>
      </c>
      <c r="I172" s="29">
        <v>0</v>
      </c>
      <c r="J172" s="280"/>
      <c r="K172" s="9"/>
      <c r="L172" s="9">
        <v>1</v>
      </c>
      <c r="M172" s="29"/>
    </row>
    <row r="173" spans="1:13" hidden="1" x14ac:dyDescent="0.25">
      <c r="A173" s="631"/>
      <c r="B173" s="13">
        <v>41592</v>
      </c>
      <c r="C173" s="9" t="s">
        <v>10</v>
      </c>
      <c r="D173" s="9">
        <v>1</v>
      </c>
      <c r="E173" s="9">
        <v>1</v>
      </c>
      <c r="F173" s="9">
        <v>0</v>
      </c>
      <c r="G173" s="9">
        <v>1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idden="1" x14ac:dyDescent="0.25">
      <c r="A174" s="631"/>
      <c r="B174" s="13">
        <v>41585</v>
      </c>
      <c r="C174" s="9" t="s">
        <v>12</v>
      </c>
      <c r="D174" s="9">
        <v>1</v>
      </c>
      <c r="E174" s="9">
        <v>0</v>
      </c>
      <c r="F174" s="9">
        <v>1</v>
      </c>
      <c r="G174" s="9">
        <v>1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41578</v>
      </c>
      <c r="C175" s="9" t="s">
        <v>7</v>
      </c>
      <c r="D175" s="9">
        <v>1</v>
      </c>
      <c r="E175" s="9">
        <v>0</v>
      </c>
      <c r="F175" s="9">
        <v>1</v>
      </c>
      <c r="G175" s="9">
        <v>1</v>
      </c>
      <c r="H175" s="9">
        <v>0</v>
      </c>
      <c r="I175" s="29">
        <v>0</v>
      </c>
      <c r="J175" s="280"/>
      <c r="K175" s="9"/>
      <c r="L175" s="9">
        <v>1</v>
      </c>
      <c r="M175" s="29"/>
    </row>
    <row r="176" spans="1:13" hidden="1" x14ac:dyDescent="0.25">
      <c r="A176" s="631"/>
      <c r="B176" s="13">
        <v>41571</v>
      </c>
      <c r="C176" s="9" t="s">
        <v>13</v>
      </c>
      <c r="D176" s="9">
        <v>1</v>
      </c>
      <c r="E176" s="9">
        <v>0</v>
      </c>
      <c r="F176" s="9">
        <v>1</v>
      </c>
      <c r="G176" s="9">
        <v>1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41564</v>
      </c>
      <c r="C177" s="9" t="s">
        <v>8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41550</v>
      </c>
      <c r="C178" s="9" t="s">
        <v>12</v>
      </c>
      <c r="D178" s="9">
        <v>1</v>
      </c>
      <c r="E178" s="9">
        <v>1</v>
      </c>
      <c r="F178" s="9">
        <v>0</v>
      </c>
      <c r="G178" s="9">
        <v>1</v>
      </c>
      <c r="H178" s="9">
        <v>0</v>
      </c>
      <c r="I178" s="29">
        <v>0</v>
      </c>
      <c r="J178" s="280"/>
      <c r="K178" s="9"/>
      <c r="L178" s="9">
        <v>1</v>
      </c>
      <c r="M178" s="29"/>
    </row>
    <row r="179" spans="1:13" hidden="1" x14ac:dyDescent="0.25">
      <c r="A179" s="631"/>
      <c r="B179" s="13">
        <v>41543</v>
      </c>
      <c r="C179" s="9" t="s">
        <v>7</v>
      </c>
      <c r="D179" s="9">
        <v>1</v>
      </c>
      <c r="E179" s="9">
        <v>0</v>
      </c>
      <c r="F179" s="9">
        <v>1</v>
      </c>
      <c r="G179" s="9">
        <v>1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t="18.75" hidden="1" thickBot="1" x14ac:dyDescent="0.3">
      <c r="A180" s="630"/>
      <c r="B180" s="30">
        <v>41529</v>
      </c>
      <c r="C180" s="31" t="s">
        <v>8</v>
      </c>
      <c r="D180" s="31">
        <v>1</v>
      </c>
      <c r="E180" s="31">
        <v>0</v>
      </c>
      <c r="F180" s="31">
        <v>0</v>
      </c>
      <c r="G180" s="31">
        <v>0</v>
      </c>
      <c r="H180" s="31">
        <v>0</v>
      </c>
      <c r="I180" s="32">
        <v>0</v>
      </c>
      <c r="J180" s="280">
        <v>1</v>
      </c>
      <c r="K180" s="9"/>
      <c r="L180" s="9"/>
      <c r="M180" s="29"/>
    </row>
    <row r="181" spans="1:13" s="1" customFormat="1" ht="19.5" thickTop="1" thickBot="1" x14ac:dyDescent="0.3">
      <c r="A181" s="142" t="s">
        <v>45</v>
      </c>
      <c r="B181" s="126" t="s">
        <v>15</v>
      </c>
      <c r="C181" s="124" t="s">
        <v>14</v>
      </c>
      <c r="D181" s="124">
        <f t="shared" ref="D181:I181" si="9">SUM(D163:D180)</f>
        <v>18</v>
      </c>
      <c r="E181" s="124">
        <f t="shared" si="9"/>
        <v>6</v>
      </c>
      <c r="F181" s="124">
        <f t="shared" si="9"/>
        <v>8</v>
      </c>
      <c r="G181" s="124">
        <f t="shared" si="9"/>
        <v>14</v>
      </c>
      <c r="H181" s="124">
        <f t="shared" si="9"/>
        <v>1</v>
      </c>
      <c r="I181" s="125">
        <f t="shared" si="9"/>
        <v>0</v>
      </c>
      <c r="J181" s="191">
        <f>SUM(J163:J180)</f>
        <v>11</v>
      </c>
      <c r="K181" s="124">
        <f>SUM(K163:K180)</f>
        <v>4</v>
      </c>
      <c r="L181" s="124">
        <f>SUM(L163:L180)</f>
        <v>3</v>
      </c>
      <c r="M181" s="294">
        <f>SUM(J181/(J181+K181))</f>
        <v>0.73333333333333328</v>
      </c>
    </row>
    <row r="182" spans="1:13" ht="18.75" hidden="1" thickTop="1" x14ac:dyDescent="0.25">
      <c r="A182" s="659" t="s">
        <v>22</v>
      </c>
      <c r="B182" s="26">
        <v>41333</v>
      </c>
      <c r="C182" s="27" t="s">
        <v>7</v>
      </c>
      <c r="D182" s="27">
        <v>1</v>
      </c>
      <c r="E182" s="27">
        <v>0</v>
      </c>
      <c r="F182" s="27">
        <v>1</v>
      </c>
      <c r="G182" s="27">
        <v>1</v>
      </c>
      <c r="H182" s="27">
        <v>0</v>
      </c>
      <c r="I182" s="28">
        <v>0</v>
      </c>
      <c r="J182" s="282"/>
      <c r="K182" s="8">
        <v>1</v>
      </c>
      <c r="L182" s="8"/>
      <c r="M182" s="113"/>
    </row>
    <row r="183" spans="1:13" hidden="1" x14ac:dyDescent="0.25">
      <c r="A183" s="631"/>
      <c r="B183" s="13">
        <v>41326</v>
      </c>
      <c r="C183" s="9" t="s">
        <v>13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41319</v>
      </c>
      <c r="C184" s="9" t="s">
        <v>19</v>
      </c>
      <c r="D184" s="9">
        <v>1</v>
      </c>
      <c r="E184" s="9">
        <v>0</v>
      </c>
      <c r="F184" s="9">
        <v>1</v>
      </c>
      <c r="G184" s="9">
        <v>1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41312</v>
      </c>
      <c r="C185" s="9" t="s">
        <v>20</v>
      </c>
      <c r="D185" s="9">
        <v>1</v>
      </c>
      <c r="E185" s="9">
        <v>0</v>
      </c>
      <c r="F185" s="9">
        <v>1</v>
      </c>
      <c r="G185" s="9">
        <v>1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41305</v>
      </c>
      <c r="C186" s="9" t="s">
        <v>12</v>
      </c>
      <c r="D186" s="9">
        <v>1</v>
      </c>
      <c r="E186" s="9">
        <v>1</v>
      </c>
      <c r="F186" s="9">
        <v>0</v>
      </c>
      <c r="G186" s="9">
        <v>1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idden="1" x14ac:dyDescent="0.25">
      <c r="A187" s="631"/>
      <c r="B187" s="13">
        <v>41298</v>
      </c>
      <c r="C187" s="9" t="s">
        <v>7</v>
      </c>
      <c r="D187" s="9">
        <v>1</v>
      </c>
      <c r="E187" s="9">
        <v>1</v>
      </c>
      <c r="F187" s="9">
        <v>0</v>
      </c>
      <c r="G187" s="9">
        <v>1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31"/>
      <c r="B188" s="13">
        <v>41291</v>
      </c>
      <c r="C188" s="9" t="s">
        <v>13</v>
      </c>
      <c r="D188" s="9">
        <v>1</v>
      </c>
      <c r="E188" s="9">
        <v>0</v>
      </c>
      <c r="F188" s="9">
        <v>3</v>
      </c>
      <c r="G188" s="9">
        <v>3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idden="1" x14ac:dyDescent="0.25">
      <c r="A189" s="631"/>
      <c r="B189" s="13">
        <v>41284</v>
      </c>
      <c r="C189" s="9" t="s">
        <v>19</v>
      </c>
      <c r="D189" s="9">
        <v>1</v>
      </c>
      <c r="E189" s="9">
        <v>0</v>
      </c>
      <c r="F189" s="9">
        <v>0</v>
      </c>
      <c r="G189" s="9">
        <v>0</v>
      </c>
      <c r="H189" s="9">
        <v>0</v>
      </c>
      <c r="I189" s="29">
        <v>0</v>
      </c>
      <c r="J189" s="280"/>
      <c r="K189" s="9">
        <v>1</v>
      </c>
      <c r="L189" s="9"/>
      <c r="M189" s="29"/>
    </row>
    <row r="190" spans="1:13" hidden="1" x14ac:dyDescent="0.25">
      <c r="A190" s="631"/>
      <c r="B190" s="13">
        <v>41263</v>
      </c>
      <c r="C190" s="9" t="s">
        <v>20</v>
      </c>
      <c r="D190" s="9">
        <v>1</v>
      </c>
      <c r="E190" s="9">
        <v>0</v>
      </c>
      <c r="F190" s="9">
        <v>1</v>
      </c>
      <c r="G190" s="9">
        <v>1</v>
      </c>
      <c r="H190" s="9">
        <v>0</v>
      </c>
      <c r="I190" s="29">
        <v>0</v>
      </c>
      <c r="J190" s="280">
        <v>1</v>
      </c>
      <c r="K190" s="9"/>
      <c r="L190" s="9"/>
      <c r="M190" s="29"/>
    </row>
    <row r="191" spans="1:13" hidden="1" x14ac:dyDescent="0.25">
      <c r="A191" s="631"/>
      <c r="B191" s="13">
        <v>41256</v>
      </c>
      <c r="C191" s="9" t="s">
        <v>12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41249</v>
      </c>
      <c r="C192" s="9" t="s">
        <v>7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/>
      <c r="K192" s="9">
        <v>1</v>
      </c>
      <c r="L192" s="9"/>
      <c r="M192" s="29"/>
    </row>
    <row r="193" spans="1:13" hidden="1" x14ac:dyDescent="0.25">
      <c r="A193" s="631"/>
      <c r="B193" s="13">
        <v>41242</v>
      </c>
      <c r="C193" s="9" t="s">
        <v>13</v>
      </c>
      <c r="D193" s="9">
        <v>1</v>
      </c>
      <c r="E193" s="9">
        <v>1</v>
      </c>
      <c r="F193" s="9">
        <v>0</v>
      </c>
      <c r="G193" s="9">
        <v>1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41235</v>
      </c>
      <c r="C194" s="9" t="s">
        <v>19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/>
      <c r="K194" s="9">
        <v>1</v>
      </c>
      <c r="L194" s="9"/>
      <c r="M194" s="29"/>
    </row>
    <row r="195" spans="1:13" hidden="1" x14ac:dyDescent="0.25">
      <c r="A195" s="631"/>
      <c r="B195" s="13">
        <v>41228</v>
      </c>
      <c r="C195" s="9" t="s">
        <v>20</v>
      </c>
      <c r="D195" s="9">
        <v>1</v>
      </c>
      <c r="E195" s="9">
        <v>0</v>
      </c>
      <c r="F195" s="9">
        <v>2</v>
      </c>
      <c r="G195" s="9">
        <v>2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idden="1" x14ac:dyDescent="0.25">
      <c r="A196" s="631"/>
      <c r="B196" s="13">
        <v>41221</v>
      </c>
      <c r="C196" s="9" t="s">
        <v>12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41214</v>
      </c>
      <c r="C197" s="9" t="s">
        <v>7</v>
      </c>
      <c r="D197" s="9">
        <v>1</v>
      </c>
      <c r="E197" s="9">
        <v>1</v>
      </c>
      <c r="F197" s="9">
        <v>0</v>
      </c>
      <c r="G197" s="9">
        <v>1</v>
      </c>
      <c r="H197" s="9">
        <v>0</v>
      </c>
      <c r="I197" s="29">
        <v>0</v>
      </c>
      <c r="J197" s="280"/>
      <c r="K197" s="9"/>
      <c r="L197" s="9">
        <v>1</v>
      </c>
      <c r="M197" s="29"/>
    </row>
    <row r="198" spans="1:13" hidden="1" x14ac:dyDescent="0.25">
      <c r="A198" s="631"/>
      <c r="B198" s="13">
        <v>41207</v>
      </c>
      <c r="C198" s="9" t="s">
        <v>13</v>
      </c>
      <c r="D198" s="9">
        <v>1</v>
      </c>
      <c r="E198" s="9">
        <v>0</v>
      </c>
      <c r="F198" s="9">
        <v>0</v>
      </c>
      <c r="G198" s="9">
        <v>0</v>
      </c>
      <c r="H198" s="9">
        <v>0</v>
      </c>
      <c r="I198" s="29">
        <v>0</v>
      </c>
      <c r="J198" s="280">
        <v>1</v>
      </c>
      <c r="K198" s="9"/>
      <c r="L198" s="9"/>
      <c r="M198" s="29"/>
    </row>
    <row r="199" spans="1:13" hidden="1" x14ac:dyDescent="0.25">
      <c r="A199" s="631"/>
      <c r="B199" s="13">
        <v>41200</v>
      </c>
      <c r="C199" s="9" t="s">
        <v>19</v>
      </c>
      <c r="D199" s="9">
        <v>1</v>
      </c>
      <c r="E199" s="9">
        <v>1</v>
      </c>
      <c r="F199" s="9">
        <v>2</v>
      </c>
      <c r="G199" s="9">
        <v>3</v>
      </c>
      <c r="H199" s="9">
        <v>1</v>
      </c>
      <c r="I199" s="29">
        <v>0</v>
      </c>
      <c r="J199" s="280">
        <v>1</v>
      </c>
      <c r="K199" s="9"/>
      <c r="L199" s="9"/>
      <c r="M199" s="29"/>
    </row>
    <row r="200" spans="1:13" hidden="1" x14ac:dyDescent="0.25">
      <c r="A200" s="631"/>
      <c r="B200" s="13">
        <v>41193</v>
      </c>
      <c r="C200" s="9" t="s">
        <v>20</v>
      </c>
      <c r="D200" s="9">
        <v>1</v>
      </c>
      <c r="E200" s="9">
        <v>0</v>
      </c>
      <c r="F200" s="9">
        <v>1</v>
      </c>
      <c r="G200" s="9">
        <v>1</v>
      </c>
      <c r="H200" s="9">
        <v>0</v>
      </c>
      <c r="I200" s="29">
        <v>0</v>
      </c>
      <c r="J200" s="280">
        <v>1</v>
      </c>
      <c r="K200" s="9"/>
      <c r="L200" s="9"/>
      <c r="M200" s="29"/>
    </row>
    <row r="201" spans="1:13" hidden="1" x14ac:dyDescent="0.25">
      <c r="A201" s="631"/>
      <c r="B201" s="13">
        <v>41186</v>
      </c>
      <c r="C201" s="9" t="s">
        <v>12</v>
      </c>
      <c r="D201" s="9">
        <v>1</v>
      </c>
      <c r="E201" s="9">
        <v>0</v>
      </c>
      <c r="F201" s="9">
        <v>1</v>
      </c>
      <c r="G201" s="9">
        <v>1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41179</v>
      </c>
      <c r="C202" s="9" t="s">
        <v>7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41172</v>
      </c>
      <c r="C203" s="9" t="s">
        <v>13</v>
      </c>
      <c r="D203" s="9">
        <v>1</v>
      </c>
      <c r="E203" s="9">
        <v>0</v>
      </c>
      <c r="F203" s="9">
        <v>1</v>
      </c>
      <c r="G203" s="9">
        <v>1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t="18.75" hidden="1" thickBot="1" x14ac:dyDescent="0.3">
      <c r="A204" s="630"/>
      <c r="B204" s="30">
        <v>41165</v>
      </c>
      <c r="C204" s="31" t="s">
        <v>19</v>
      </c>
      <c r="D204" s="31">
        <v>1</v>
      </c>
      <c r="E204" s="31">
        <v>2</v>
      </c>
      <c r="F204" s="31">
        <v>0</v>
      </c>
      <c r="G204" s="31">
        <v>2</v>
      </c>
      <c r="H204" s="31">
        <v>0</v>
      </c>
      <c r="I204" s="32">
        <v>1</v>
      </c>
      <c r="J204" s="280"/>
      <c r="K204" s="9"/>
      <c r="L204" s="9">
        <v>1</v>
      </c>
      <c r="M204" s="29"/>
    </row>
    <row r="205" spans="1:13" s="1" customFormat="1" ht="19.5" thickTop="1" thickBot="1" x14ac:dyDescent="0.3">
      <c r="A205" s="142" t="s">
        <v>45</v>
      </c>
      <c r="B205" s="126" t="s">
        <v>22</v>
      </c>
      <c r="C205" s="247" t="s">
        <v>21</v>
      </c>
      <c r="D205" s="248">
        <f t="shared" ref="D205:I205" si="10">SUM(D182:D204)</f>
        <v>23</v>
      </c>
      <c r="E205" s="216">
        <f t="shared" si="10"/>
        <v>7</v>
      </c>
      <c r="F205" s="124">
        <f t="shared" si="10"/>
        <v>14</v>
      </c>
      <c r="G205" s="124">
        <f t="shared" si="10"/>
        <v>21</v>
      </c>
      <c r="H205" s="247">
        <f t="shared" si="10"/>
        <v>1</v>
      </c>
      <c r="I205" s="248">
        <f t="shared" si="10"/>
        <v>1</v>
      </c>
      <c r="J205" s="191">
        <f>SUM(J182:J204)</f>
        <v>6</v>
      </c>
      <c r="K205" s="124">
        <f>SUM(K182:K204)</f>
        <v>15</v>
      </c>
      <c r="L205" s="124">
        <f>SUM(L182:L204)</f>
        <v>2</v>
      </c>
      <c r="M205" s="294">
        <f>SUM(J205/(J205+K205))</f>
        <v>0.2857142857142857</v>
      </c>
    </row>
    <row r="206" spans="1:13" ht="18.75" hidden="1" thickTop="1" x14ac:dyDescent="0.25">
      <c r="A206" s="659" t="s">
        <v>23</v>
      </c>
      <c r="B206" s="26">
        <v>40969</v>
      </c>
      <c r="C206" s="27" t="s">
        <v>7</v>
      </c>
      <c r="D206" s="27">
        <v>1</v>
      </c>
      <c r="E206" s="27">
        <v>1</v>
      </c>
      <c r="F206" s="27">
        <v>1</v>
      </c>
      <c r="G206" s="27">
        <v>2</v>
      </c>
      <c r="H206" s="27">
        <v>0</v>
      </c>
      <c r="I206" s="28">
        <v>0</v>
      </c>
      <c r="J206" s="282"/>
      <c r="K206" s="8">
        <v>1</v>
      </c>
      <c r="L206" s="8"/>
      <c r="M206" s="113"/>
    </row>
    <row r="207" spans="1:13" hidden="1" x14ac:dyDescent="0.25">
      <c r="A207" s="631"/>
      <c r="B207" s="13">
        <v>40962</v>
      </c>
      <c r="C207" s="9" t="s">
        <v>13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40955</v>
      </c>
      <c r="C208" s="9" t="s">
        <v>19</v>
      </c>
      <c r="D208" s="9">
        <v>1</v>
      </c>
      <c r="E208" s="9">
        <v>0</v>
      </c>
      <c r="F208" s="9">
        <v>1</v>
      </c>
      <c r="G208" s="9">
        <v>1</v>
      </c>
      <c r="H208" s="9">
        <v>0</v>
      </c>
      <c r="I208" s="29">
        <v>0</v>
      </c>
      <c r="J208" s="280"/>
      <c r="K208" s="9">
        <v>1</v>
      </c>
      <c r="L208" s="9"/>
      <c r="M208" s="29"/>
    </row>
    <row r="209" spans="1:13" hidden="1" x14ac:dyDescent="0.25">
      <c r="A209" s="631"/>
      <c r="B209" s="13">
        <v>40948</v>
      </c>
      <c r="C209" s="9" t="s">
        <v>20</v>
      </c>
      <c r="D209" s="9">
        <v>1</v>
      </c>
      <c r="E209" s="9">
        <v>1</v>
      </c>
      <c r="F209" s="9">
        <v>1</v>
      </c>
      <c r="G209" s="9">
        <v>2</v>
      </c>
      <c r="H209" s="9">
        <v>0</v>
      </c>
      <c r="I209" s="29">
        <v>0</v>
      </c>
      <c r="J209" s="280"/>
      <c r="K209" s="9">
        <v>1</v>
      </c>
      <c r="L209" s="9"/>
      <c r="M209" s="29"/>
    </row>
    <row r="210" spans="1:13" hidden="1" x14ac:dyDescent="0.25">
      <c r="A210" s="631"/>
      <c r="B210" s="13">
        <v>40941</v>
      </c>
      <c r="C210" s="9" t="s">
        <v>12</v>
      </c>
      <c r="D210" s="9">
        <v>1</v>
      </c>
      <c r="E210" s="9">
        <v>0</v>
      </c>
      <c r="F210" s="9">
        <v>1</v>
      </c>
      <c r="G210" s="9">
        <v>1</v>
      </c>
      <c r="H210" s="9">
        <v>0</v>
      </c>
      <c r="I210" s="29">
        <v>0</v>
      </c>
      <c r="J210" s="280"/>
      <c r="K210" s="9">
        <v>1</v>
      </c>
      <c r="L210" s="9"/>
      <c r="M210" s="29"/>
    </row>
    <row r="211" spans="1:13" hidden="1" x14ac:dyDescent="0.25">
      <c r="A211" s="631"/>
      <c r="B211" s="13">
        <v>40934</v>
      </c>
      <c r="C211" s="9" t="s">
        <v>7</v>
      </c>
      <c r="D211" s="9">
        <v>1</v>
      </c>
      <c r="E211" s="9">
        <v>0</v>
      </c>
      <c r="F211" s="9">
        <v>3</v>
      </c>
      <c r="G211" s="9">
        <v>3</v>
      </c>
      <c r="H211" s="9">
        <v>0</v>
      </c>
      <c r="I211" s="29">
        <v>0</v>
      </c>
      <c r="J211" s="280">
        <v>1</v>
      </c>
      <c r="K211" s="9"/>
      <c r="L211" s="9"/>
      <c r="M211" s="29"/>
    </row>
    <row r="212" spans="1:13" hidden="1" x14ac:dyDescent="0.25">
      <c r="A212" s="631"/>
      <c r="B212" s="13">
        <v>40927</v>
      </c>
      <c r="C212" s="9" t="s">
        <v>13</v>
      </c>
      <c r="D212" s="9">
        <v>1</v>
      </c>
      <c r="E212" s="9">
        <v>0</v>
      </c>
      <c r="F212" s="9">
        <v>0</v>
      </c>
      <c r="G212" s="9">
        <v>0</v>
      </c>
      <c r="H212" s="9">
        <v>0</v>
      </c>
      <c r="I212" s="29">
        <v>0</v>
      </c>
      <c r="J212" s="280"/>
      <c r="K212" s="9">
        <v>1</v>
      </c>
      <c r="L212" s="9"/>
      <c r="M212" s="29"/>
    </row>
    <row r="213" spans="1:13" hidden="1" x14ac:dyDescent="0.25">
      <c r="A213" s="631"/>
      <c r="B213" s="13">
        <v>40920</v>
      </c>
      <c r="C213" s="9" t="s">
        <v>19</v>
      </c>
      <c r="D213" s="9">
        <v>1</v>
      </c>
      <c r="E213" s="9">
        <v>0</v>
      </c>
      <c r="F213" s="9">
        <v>1</v>
      </c>
      <c r="G213" s="9">
        <v>1</v>
      </c>
      <c r="H213" s="9">
        <v>0</v>
      </c>
      <c r="I213" s="29">
        <v>0</v>
      </c>
      <c r="J213" s="280"/>
      <c r="K213" s="9">
        <v>1</v>
      </c>
      <c r="L213" s="9"/>
      <c r="M213" s="29"/>
    </row>
    <row r="214" spans="1:13" hidden="1" x14ac:dyDescent="0.25">
      <c r="A214" s="631"/>
      <c r="B214" s="13">
        <v>40899</v>
      </c>
      <c r="C214" s="9" t="s">
        <v>20</v>
      </c>
      <c r="D214" s="9">
        <v>1</v>
      </c>
      <c r="E214" s="9">
        <v>0</v>
      </c>
      <c r="F214" s="9">
        <v>1</v>
      </c>
      <c r="G214" s="9">
        <v>1</v>
      </c>
      <c r="H214" s="9">
        <v>0</v>
      </c>
      <c r="I214" s="29">
        <v>0</v>
      </c>
      <c r="J214" s="280"/>
      <c r="K214" s="9"/>
      <c r="L214" s="9">
        <v>1</v>
      </c>
      <c r="M214" s="29"/>
    </row>
    <row r="215" spans="1:13" hidden="1" x14ac:dyDescent="0.25">
      <c r="A215" s="631"/>
      <c r="B215" s="13">
        <v>40892</v>
      </c>
      <c r="C215" s="9" t="s">
        <v>12</v>
      </c>
      <c r="D215" s="9">
        <v>1</v>
      </c>
      <c r="E215" s="9">
        <v>0</v>
      </c>
      <c r="F215" s="9">
        <v>1</v>
      </c>
      <c r="G215" s="9">
        <v>1</v>
      </c>
      <c r="H215" s="9">
        <v>0</v>
      </c>
      <c r="I215" s="29">
        <v>0</v>
      </c>
      <c r="J215" s="280">
        <v>1</v>
      </c>
      <c r="K215" s="9"/>
      <c r="L215" s="9"/>
      <c r="M215" s="29"/>
    </row>
    <row r="216" spans="1:13" hidden="1" x14ac:dyDescent="0.25">
      <c r="A216" s="631"/>
      <c r="B216" s="13">
        <v>40885</v>
      </c>
      <c r="C216" s="9" t="s">
        <v>7</v>
      </c>
      <c r="D216" s="9">
        <v>1</v>
      </c>
      <c r="E216" s="9">
        <v>0</v>
      </c>
      <c r="F216" s="9">
        <v>0</v>
      </c>
      <c r="G216" s="9">
        <v>0</v>
      </c>
      <c r="H216" s="9">
        <v>0</v>
      </c>
      <c r="I216" s="29">
        <v>0</v>
      </c>
      <c r="J216" s="280"/>
      <c r="K216" s="9">
        <v>1</v>
      </c>
      <c r="L216" s="9"/>
      <c r="M216" s="29"/>
    </row>
    <row r="217" spans="1:13" hidden="1" x14ac:dyDescent="0.25">
      <c r="A217" s="631"/>
      <c r="B217" s="13">
        <v>40878</v>
      </c>
      <c r="C217" s="9" t="s">
        <v>13</v>
      </c>
      <c r="D217" s="9">
        <v>1</v>
      </c>
      <c r="E217" s="9">
        <v>1</v>
      </c>
      <c r="F217" s="9">
        <v>1</v>
      </c>
      <c r="G217" s="9">
        <v>2</v>
      </c>
      <c r="H217" s="9">
        <v>0</v>
      </c>
      <c r="I217" s="29">
        <v>0</v>
      </c>
      <c r="J217" s="280">
        <v>1</v>
      </c>
      <c r="K217" s="9"/>
      <c r="L217" s="9"/>
      <c r="M217" s="29"/>
    </row>
    <row r="218" spans="1:13" hidden="1" x14ac:dyDescent="0.25">
      <c r="A218" s="631"/>
      <c r="B218" s="13">
        <v>40871</v>
      </c>
      <c r="C218" s="9" t="s">
        <v>19</v>
      </c>
      <c r="D218" s="9">
        <v>1</v>
      </c>
      <c r="E218" s="9">
        <v>1</v>
      </c>
      <c r="F218" s="9">
        <v>1</v>
      </c>
      <c r="G218" s="9">
        <v>2</v>
      </c>
      <c r="H218" s="9">
        <v>0</v>
      </c>
      <c r="I218" s="29">
        <v>0</v>
      </c>
      <c r="J218" s="280"/>
      <c r="K218" s="9">
        <v>1</v>
      </c>
      <c r="L218" s="9"/>
      <c r="M218" s="29"/>
    </row>
    <row r="219" spans="1:13" hidden="1" x14ac:dyDescent="0.25">
      <c r="A219" s="631"/>
      <c r="B219" s="13">
        <v>40864</v>
      </c>
      <c r="C219" s="9" t="s">
        <v>20</v>
      </c>
      <c r="D219" s="9">
        <v>1</v>
      </c>
      <c r="E219" s="9">
        <v>0</v>
      </c>
      <c r="F219" s="9">
        <v>1</v>
      </c>
      <c r="G219" s="9">
        <v>1</v>
      </c>
      <c r="H219" s="9">
        <v>0</v>
      </c>
      <c r="I219" s="29">
        <v>0</v>
      </c>
      <c r="J219" s="280"/>
      <c r="K219" s="9"/>
      <c r="L219" s="9">
        <v>1</v>
      </c>
      <c r="M219" s="29"/>
    </row>
    <row r="220" spans="1:13" hidden="1" x14ac:dyDescent="0.25">
      <c r="A220" s="631"/>
      <c r="B220" s="13">
        <v>40857</v>
      </c>
      <c r="C220" s="9" t="s">
        <v>12</v>
      </c>
      <c r="D220" s="9">
        <v>1</v>
      </c>
      <c r="E220" s="9">
        <v>1</v>
      </c>
      <c r="F220" s="9">
        <v>0</v>
      </c>
      <c r="G220" s="9">
        <v>1</v>
      </c>
      <c r="H220" s="9">
        <v>0</v>
      </c>
      <c r="I220" s="29">
        <v>0</v>
      </c>
      <c r="J220" s="280"/>
      <c r="K220" s="9">
        <v>1</v>
      </c>
      <c r="L220" s="9"/>
      <c r="M220" s="29"/>
    </row>
    <row r="221" spans="1:13" hidden="1" x14ac:dyDescent="0.25">
      <c r="A221" s="631"/>
      <c r="B221" s="13">
        <v>40850</v>
      </c>
      <c r="C221" s="9" t="s">
        <v>7</v>
      </c>
      <c r="D221" s="9">
        <v>1</v>
      </c>
      <c r="E221" s="9">
        <v>1</v>
      </c>
      <c r="F221" s="9">
        <v>1</v>
      </c>
      <c r="G221" s="9">
        <v>2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idden="1" x14ac:dyDescent="0.25">
      <c r="A222" s="631"/>
      <c r="B222" s="13">
        <v>40843</v>
      </c>
      <c r="C222" s="9" t="s">
        <v>13</v>
      </c>
      <c r="D222" s="9">
        <v>1</v>
      </c>
      <c r="E222" s="9">
        <v>0</v>
      </c>
      <c r="F222" s="9">
        <v>0</v>
      </c>
      <c r="G222" s="9">
        <v>0</v>
      </c>
      <c r="H222" s="9">
        <v>0</v>
      </c>
      <c r="I222" s="29">
        <v>0</v>
      </c>
      <c r="J222" s="280">
        <v>1</v>
      </c>
      <c r="K222" s="9"/>
      <c r="L222" s="9"/>
      <c r="M222" s="29"/>
    </row>
    <row r="223" spans="1:13" hidden="1" x14ac:dyDescent="0.25">
      <c r="A223" s="631"/>
      <c r="B223" s="13">
        <v>40836</v>
      </c>
      <c r="C223" s="9" t="s">
        <v>19</v>
      </c>
      <c r="D223" s="9">
        <v>1</v>
      </c>
      <c r="E223" s="9">
        <v>1</v>
      </c>
      <c r="F223" s="9">
        <v>1</v>
      </c>
      <c r="G223" s="9">
        <v>2</v>
      </c>
      <c r="H223" s="9">
        <v>0</v>
      </c>
      <c r="I223" s="29">
        <v>0</v>
      </c>
      <c r="J223" s="280">
        <v>1</v>
      </c>
      <c r="K223" s="9"/>
      <c r="L223" s="9"/>
      <c r="M223" s="29"/>
    </row>
    <row r="224" spans="1:13" hidden="1" x14ac:dyDescent="0.25">
      <c r="A224" s="631"/>
      <c r="B224" s="13">
        <v>40829</v>
      </c>
      <c r="C224" s="9" t="s">
        <v>20</v>
      </c>
      <c r="D224" s="9">
        <v>1</v>
      </c>
      <c r="E224" s="9">
        <v>2</v>
      </c>
      <c r="F224" s="9">
        <v>1</v>
      </c>
      <c r="G224" s="9">
        <v>3</v>
      </c>
      <c r="H224" s="9">
        <v>0</v>
      </c>
      <c r="I224" s="29">
        <v>0</v>
      </c>
      <c r="J224" s="280">
        <v>1</v>
      </c>
      <c r="K224" s="9"/>
      <c r="L224" s="9"/>
      <c r="M224" s="29"/>
    </row>
    <row r="225" spans="1:13" hidden="1" x14ac:dyDescent="0.25">
      <c r="A225" s="631"/>
      <c r="B225" s="13">
        <v>40822</v>
      </c>
      <c r="C225" s="9" t="s">
        <v>12</v>
      </c>
      <c r="D225" s="9">
        <v>1</v>
      </c>
      <c r="E225" s="9">
        <v>1</v>
      </c>
      <c r="F225" s="9">
        <v>0</v>
      </c>
      <c r="G225" s="9">
        <v>1</v>
      </c>
      <c r="H225" s="9">
        <v>0</v>
      </c>
      <c r="I225" s="29">
        <v>0</v>
      </c>
      <c r="J225" s="280"/>
      <c r="K225" s="9">
        <v>1</v>
      </c>
      <c r="L225" s="9"/>
      <c r="M225" s="29"/>
    </row>
    <row r="226" spans="1:13" hidden="1" x14ac:dyDescent="0.25">
      <c r="A226" s="631"/>
      <c r="B226" s="13">
        <v>40815</v>
      </c>
      <c r="C226" s="9" t="s">
        <v>7</v>
      </c>
      <c r="D226" s="9">
        <v>1</v>
      </c>
      <c r="E226" s="9">
        <v>0</v>
      </c>
      <c r="F226" s="9">
        <v>2</v>
      </c>
      <c r="G226" s="9">
        <v>2</v>
      </c>
      <c r="H226" s="9">
        <v>0</v>
      </c>
      <c r="I226" s="29">
        <v>0</v>
      </c>
      <c r="J226" s="280"/>
      <c r="K226" s="9">
        <v>1</v>
      </c>
      <c r="L226" s="9"/>
      <c r="M226" s="29"/>
    </row>
    <row r="227" spans="1:13" hidden="1" x14ac:dyDescent="0.25">
      <c r="A227" s="631"/>
      <c r="B227" s="13">
        <v>40808</v>
      </c>
      <c r="C227" s="9" t="s">
        <v>13</v>
      </c>
      <c r="D227" s="9">
        <v>1</v>
      </c>
      <c r="E227" s="9">
        <v>0</v>
      </c>
      <c r="F227" s="9">
        <v>0</v>
      </c>
      <c r="G227" s="9">
        <v>0</v>
      </c>
      <c r="H227" s="9">
        <v>0</v>
      </c>
      <c r="I227" s="29">
        <v>0</v>
      </c>
      <c r="J227" s="280">
        <v>1</v>
      </c>
      <c r="K227" s="9"/>
      <c r="L227" s="9"/>
      <c r="M227" s="29"/>
    </row>
    <row r="228" spans="1:13" ht="18.75" hidden="1" thickBot="1" x14ac:dyDescent="0.3">
      <c r="A228" s="630"/>
      <c r="B228" s="30">
        <v>40801</v>
      </c>
      <c r="C228" s="31" t="s">
        <v>19</v>
      </c>
      <c r="D228" s="31">
        <v>1</v>
      </c>
      <c r="E228" s="31">
        <v>0</v>
      </c>
      <c r="F228" s="31">
        <v>0</v>
      </c>
      <c r="G228" s="31">
        <v>0</v>
      </c>
      <c r="H228" s="31">
        <v>0</v>
      </c>
      <c r="I228" s="32">
        <v>0</v>
      </c>
      <c r="J228" s="280">
        <v>1</v>
      </c>
      <c r="K228" s="9"/>
      <c r="L228" s="9"/>
      <c r="M228" s="29"/>
    </row>
    <row r="229" spans="1:13" s="1" customFormat="1" ht="19.5" thickTop="1" thickBot="1" x14ac:dyDescent="0.3">
      <c r="A229" s="142" t="s">
        <v>45</v>
      </c>
      <c r="B229" s="126" t="s">
        <v>23</v>
      </c>
      <c r="C229" s="247" t="s">
        <v>21</v>
      </c>
      <c r="D229" s="248">
        <f t="shared" ref="D229:I229" si="11">SUM(D206:D228)</f>
        <v>23</v>
      </c>
      <c r="E229" s="216">
        <f t="shared" si="11"/>
        <v>10</v>
      </c>
      <c r="F229" s="124">
        <f t="shared" si="11"/>
        <v>18</v>
      </c>
      <c r="G229" s="124">
        <f t="shared" si="11"/>
        <v>28</v>
      </c>
      <c r="H229" s="124">
        <f t="shared" si="11"/>
        <v>0</v>
      </c>
      <c r="I229" s="125">
        <f t="shared" si="11"/>
        <v>0</v>
      </c>
      <c r="J229" s="191">
        <f>SUM(J206:J228)</f>
        <v>10</v>
      </c>
      <c r="K229" s="124">
        <f>SUM(K206:K228)</f>
        <v>11</v>
      </c>
      <c r="L229" s="124">
        <f>SUM(L206:L228)</f>
        <v>2</v>
      </c>
      <c r="M229" s="294">
        <f>SUM(J229/(J229+K229))</f>
        <v>0.47619047619047616</v>
      </c>
    </row>
    <row r="230" spans="1:13" ht="19.5" thickTop="1" thickBot="1" x14ac:dyDescent="0.3">
      <c r="C230" s="136" t="s">
        <v>24</v>
      </c>
      <c r="D230" s="137">
        <f t="shared" ref="D230:L230" si="12">SUM(D67+D84+D102+D123+D142+D162+D181+D205+D229+D49+D34+D18)</f>
        <v>215</v>
      </c>
      <c r="E230" s="137">
        <f t="shared" si="12"/>
        <v>70</v>
      </c>
      <c r="F230" s="137">
        <f t="shared" si="12"/>
        <v>116</v>
      </c>
      <c r="G230" s="137">
        <f t="shared" si="12"/>
        <v>186</v>
      </c>
      <c r="H230" s="137">
        <f t="shared" si="12"/>
        <v>6</v>
      </c>
      <c r="I230" s="139">
        <f t="shared" si="12"/>
        <v>2</v>
      </c>
      <c r="J230" s="444">
        <f t="shared" si="12"/>
        <v>93</v>
      </c>
      <c r="K230" s="91">
        <f t="shared" si="12"/>
        <v>99</v>
      </c>
      <c r="L230" s="450">
        <f t="shared" si="12"/>
        <v>23</v>
      </c>
      <c r="M230" s="396">
        <f>SUM(J230/(J230+K230))</f>
        <v>0.484375</v>
      </c>
    </row>
    <row r="231" spans="1:13" ht="18.75" thickBot="1" x14ac:dyDescent="0.3">
      <c r="C231" s="143" t="s">
        <v>25</v>
      </c>
      <c r="D231" s="24"/>
      <c r="E231" s="25">
        <f>SUM(E230/D230)</f>
        <v>0.32558139534883723</v>
      </c>
      <c r="F231" s="25">
        <f>SUM(F230/D230)</f>
        <v>0.53953488372093028</v>
      </c>
      <c r="G231" s="144">
        <f>SUM(G230/D230)</f>
        <v>0.8651162790697674</v>
      </c>
      <c r="H231" s="20"/>
      <c r="I231" s="20"/>
      <c r="J231" s="307">
        <f>SUM(J230/D230)</f>
        <v>0.4325581395348837</v>
      </c>
      <c r="K231" s="77">
        <f>SUM(K230/D230)</f>
        <v>0.46046511627906977</v>
      </c>
      <c r="L231" s="95">
        <f>SUM(L230/D230)</f>
        <v>0.10697674418604651</v>
      </c>
    </row>
    <row r="232" spans="1:13" ht="18.75" thickBot="1" x14ac:dyDescent="0.3">
      <c r="C232" s="133" t="s">
        <v>26</v>
      </c>
      <c r="D232" s="134">
        <f>SUM(D230/12)</f>
        <v>17.916666666666668</v>
      </c>
      <c r="E232" s="134">
        <f>SUM(E231*D232)</f>
        <v>5.8333333333333339</v>
      </c>
      <c r="F232" s="134">
        <f>SUM(F231*D232)</f>
        <v>9.6666666666666679</v>
      </c>
      <c r="G232" s="135">
        <f>SUM(G231*D232)</f>
        <v>15.5</v>
      </c>
      <c r="J232" s="308">
        <f>SUM(J230/12)</f>
        <v>7.75</v>
      </c>
      <c r="K232" s="97">
        <f>SUM(K230/12)</f>
        <v>8.25</v>
      </c>
      <c r="L232" s="98">
        <f>SUM(L230/12)</f>
        <v>1.9166666666666667</v>
      </c>
    </row>
    <row r="233" spans="1:13" ht="18.75" thickTop="1" x14ac:dyDescent="0.25">
      <c r="A233" s="665" t="s">
        <v>42</v>
      </c>
      <c r="B233" s="45" t="s">
        <v>36</v>
      </c>
      <c r="C233" s="46" t="s">
        <v>21</v>
      </c>
      <c r="D233" s="47"/>
      <c r="E233" s="27">
        <v>7</v>
      </c>
      <c r="F233" s="27">
        <v>8</v>
      </c>
      <c r="G233" s="28">
        <v>15</v>
      </c>
    </row>
    <row r="234" spans="1:13" x14ac:dyDescent="0.25">
      <c r="A234" s="666"/>
      <c r="B234" s="36" t="s">
        <v>37</v>
      </c>
      <c r="C234" s="5" t="s">
        <v>20</v>
      </c>
      <c r="D234" s="37"/>
      <c r="E234" s="9">
        <v>5</v>
      </c>
      <c r="F234" s="9">
        <v>6</v>
      </c>
      <c r="G234" s="29">
        <v>11</v>
      </c>
    </row>
    <row r="235" spans="1:13" x14ac:dyDescent="0.25">
      <c r="A235" s="666"/>
      <c r="B235" s="36" t="s">
        <v>38</v>
      </c>
      <c r="C235" s="5" t="s">
        <v>20</v>
      </c>
      <c r="D235" s="37"/>
      <c r="E235" s="9">
        <v>13</v>
      </c>
      <c r="F235" s="9">
        <v>13</v>
      </c>
      <c r="G235" s="29">
        <v>26</v>
      </c>
    </row>
    <row r="236" spans="1:13" x14ac:dyDescent="0.25">
      <c r="A236" s="666"/>
      <c r="B236" s="36" t="s">
        <v>39</v>
      </c>
      <c r="C236" s="36" t="s">
        <v>20</v>
      </c>
      <c r="D236" s="37"/>
      <c r="E236" s="9">
        <v>5</v>
      </c>
      <c r="F236" s="9">
        <v>14</v>
      </c>
      <c r="G236" s="29">
        <v>19</v>
      </c>
    </row>
    <row r="237" spans="1:13" x14ac:dyDescent="0.25">
      <c r="A237" s="666"/>
      <c r="B237" s="36" t="s">
        <v>40</v>
      </c>
      <c r="C237" s="5" t="s">
        <v>20</v>
      </c>
      <c r="D237" s="37"/>
      <c r="E237" s="9">
        <v>11</v>
      </c>
      <c r="F237" s="9">
        <v>14</v>
      </c>
      <c r="G237" s="29">
        <v>25</v>
      </c>
    </row>
    <row r="238" spans="1:13" ht="18.75" thickBot="1" x14ac:dyDescent="0.3">
      <c r="A238" s="667"/>
      <c r="B238" s="38" t="s">
        <v>41</v>
      </c>
      <c r="C238" s="39" t="s">
        <v>48</v>
      </c>
      <c r="D238" s="40"/>
      <c r="E238" s="23">
        <v>8</v>
      </c>
      <c r="F238" s="23">
        <v>6</v>
      </c>
      <c r="G238" s="48">
        <v>14</v>
      </c>
    </row>
    <row r="239" spans="1:13" ht="18.75" thickBot="1" x14ac:dyDescent="0.3">
      <c r="A239" s="49" t="s">
        <v>45</v>
      </c>
      <c r="B239" s="41" t="s">
        <v>42</v>
      </c>
      <c r="C239" s="42"/>
      <c r="D239" s="42"/>
      <c r="E239" s="43">
        <f>SUM(E233:E238)</f>
        <v>49</v>
      </c>
      <c r="F239" s="43">
        <f>SUM(F233:F238)</f>
        <v>61</v>
      </c>
      <c r="G239" s="50">
        <f>SUM(G233:G238)</f>
        <v>110</v>
      </c>
    </row>
    <row r="240" spans="1:13" ht="18.75" thickBot="1" x14ac:dyDescent="0.3">
      <c r="A240" s="51" t="s">
        <v>46</v>
      </c>
      <c r="B240" s="52" t="s">
        <v>581</v>
      </c>
      <c r="C240" s="53"/>
      <c r="D240" s="53"/>
      <c r="E240" s="54">
        <f>SUM(E230+E239)</f>
        <v>119</v>
      </c>
      <c r="F240" s="54">
        <f>SUM(F230+F239)</f>
        <v>177</v>
      </c>
      <c r="G240" s="55">
        <f>SUM(E240+F240)</f>
        <v>296</v>
      </c>
    </row>
    <row r="241" ht="18.75" thickTop="1" x14ac:dyDescent="0.25"/>
  </sheetData>
  <mergeCells count="14">
    <mergeCell ref="A1:M1"/>
    <mergeCell ref="A85:A101"/>
    <mergeCell ref="A233:A238"/>
    <mergeCell ref="A206:A228"/>
    <mergeCell ref="A103:A122"/>
    <mergeCell ref="A124:A141"/>
    <mergeCell ref="A143:A161"/>
    <mergeCell ref="A163:A180"/>
    <mergeCell ref="A182:A204"/>
    <mergeCell ref="A68:A83"/>
    <mergeCell ref="A50:A66"/>
    <mergeCell ref="A35:A48"/>
    <mergeCell ref="A19:A33"/>
    <mergeCell ref="A3:A17"/>
  </mergeCells>
  <printOptions horizontalCentered="1" verticalCentered="1"/>
  <pageMargins left="0.2" right="0.2" top="0.25" bottom="0.25" header="0.25" footer="0.3"/>
  <pageSetup scale="75" orientation="landscape" r:id="rId1"/>
  <rowBreaks count="2" manualBreakCount="2">
    <brk id="142" max="16383" man="1"/>
    <brk id="205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K138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7" bestFit="1" customWidth="1"/>
    <col min="2" max="2" width="25.28515625" style="101" bestFit="1" customWidth="1"/>
    <col min="3" max="3" width="19.7109375" style="6" customWidth="1"/>
    <col min="4" max="4" width="9.5703125" style="6" bestFit="1" customWidth="1"/>
    <col min="5" max="5" width="9.7109375" style="6" bestFit="1" customWidth="1"/>
    <col min="6" max="9" width="9.5703125" style="6" bestFit="1" customWidth="1"/>
    <col min="10" max="10" width="10" style="104" bestFit="1" customWidth="1"/>
    <col min="11" max="11" width="9.5703125" style="6" bestFit="1" customWidth="1"/>
    <col min="12" max="16384" width="9.140625" style="7"/>
  </cols>
  <sheetData>
    <row r="1" spans="1:11" ht="19.5" thickTop="1" thickBot="1" x14ac:dyDescent="0.3">
      <c r="A1" s="626" t="s">
        <v>395</v>
      </c>
      <c r="B1" s="627"/>
      <c r="C1" s="627"/>
      <c r="D1" s="627"/>
      <c r="E1" s="627"/>
      <c r="F1" s="627"/>
      <c r="G1" s="627"/>
      <c r="H1" s="627"/>
      <c r="I1" s="627"/>
      <c r="J1" s="627"/>
      <c r="K1" s="628"/>
    </row>
    <row r="2" spans="1:11" ht="19.5" thickTop="1" thickBot="1" x14ac:dyDescent="0.3">
      <c r="A2" s="229"/>
      <c r="B2" s="359" t="s">
        <v>0</v>
      </c>
      <c r="C2" s="155" t="s">
        <v>450</v>
      </c>
      <c r="D2" s="179" t="s">
        <v>1</v>
      </c>
      <c r="E2" s="179" t="s">
        <v>28</v>
      </c>
      <c r="F2" s="179" t="s">
        <v>29</v>
      </c>
      <c r="G2" s="179" t="s">
        <v>30</v>
      </c>
      <c r="H2" s="179" t="s">
        <v>31</v>
      </c>
      <c r="I2" s="179" t="s">
        <v>32</v>
      </c>
      <c r="J2" s="407" t="s">
        <v>33</v>
      </c>
      <c r="K2" s="180" t="s">
        <v>34</v>
      </c>
    </row>
    <row r="3" spans="1:11" ht="18.75" thickTop="1" x14ac:dyDescent="0.25">
      <c r="A3" s="642" t="s">
        <v>624</v>
      </c>
      <c r="B3" s="361">
        <v>45715</v>
      </c>
      <c r="C3" s="27" t="s">
        <v>625</v>
      </c>
      <c r="D3" s="46">
        <v>1</v>
      </c>
      <c r="E3" s="46">
        <v>45</v>
      </c>
      <c r="F3" s="46">
        <v>0</v>
      </c>
      <c r="G3" s="46">
        <v>1</v>
      </c>
      <c r="H3" s="46">
        <v>0</v>
      </c>
      <c r="I3" s="46">
        <v>11</v>
      </c>
      <c r="J3" s="111">
        <v>11</v>
      </c>
      <c r="K3" s="85">
        <v>0</v>
      </c>
    </row>
    <row r="4" spans="1:11" x14ac:dyDescent="0.25">
      <c r="A4" s="636"/>
      <c r="B4" s="362">
        <v>45708</v>
      </c>
      <c r="C4" s="9" t="s">
        <v>20</v>
      </c>
      <c r="D4" s="5">
        <v>1</v>
      </c>
      <c r="E4" s="5">
        <v>45</v>
      </c>
      <c r="F4" s="5">
        <v>0</v>
      </c>
      <c r="G4" s="5">
        <v>1</v>
      </c>
      <c r="H4" s="5">
        <v>0</v>
      </c>
      <c r="I4" s="5">
        <v>8</v>
      </c>
      <c r="J4" s="12">
        <v>8</v>
      </c>
      <c r="K4" s="86">
        <v>0</v>
      </c>
    </row>
    <row r="5" spans="1:11" x14ac:dyDescent="0.25">
      <c r="A5" s="636"/>
      <c r="B5" s="362">
        <v>45694</v>
      </c>
      <c r="C5" s="9" t="s">
        <v>8</v>
      </c>
      <c r="D5" s="5">
        <v>1</v>
      </c>
      <c r="E5" s="5">
        <v>45</v>
      </c>
      <c r="F5" s="5">
        <v>0</v>
      </c>
      <c r="G5" s="5">
        <v>1</v>
      </c>
      <c r="H5" s="5">
        <v>0</v>
      </c>
      <c r="I5" s="5">
        <v>6</v>
      </c>
      <c r="J5" s="12">
        <v>6</v>
      </c>
      <c r="K5" s="86">
        <v>0</v>
      </c>
    </row>
    <row r="6" spans="1:11" x14ac:dyDescent="0.25">
      <c r="A6" s="636"/>
      <c r="B6" s="362">
        <v>45687</v>
      </c>
      <c r="C6" s="9" t="s">
        <v>10</v>
      </c>
      <c r="D6" s="5">
        <v>1</v>
      </c>
      <c r="E6" s="5">
        <v>45</v>
      </c>
      <c r="F6" s="5">
        <v>0</v>
      </c>
      <c r="G6" s="5">
        <v>1</v>
      </c>
      <c r="H6" s="5">
        <v>0</v>
      </c>
      <c r="I6" s="5">
        <v>7</v>
      </c>
      <c r="J6" s="12">
        <v>7</v>
      </c>
      <c r="K6" s="86">
        <v>0</v>
      </c>
    </row>
    <row r="7" spans="1:11" x14ac:dyDescent="0.25">
      <c r="A7" s="636"/>
      <c r="B7" s="362">
        <v>45680</v>
      </c>
      <c r="C7" s="9" t="s">
        <v>625</v>
      </c>
      <c r="D7" s="5">
        <v>1</v>
      </c>
      <c r="E7" s="5">
        <v>45</v>
      </c>
      <c r="F7" s="5">
        <v>1</v>
      </c>
      <c r="G7" s="5">
        <v>0</v>
      </c>
      <c r="H7" s="5">
        <v>0</v>
      </c>
      <c r="I7" s="5">
        <v>3</v>
      </c>
      <c r="J7" s="12">
        <v>3</v>
      </c>
      <c r="K7" s="86">
        <v>0</v>
      </c>
    </row>
    <row r="8" spans="1:11" x14ac:dyDescent="0.25">
      <c r="A8" s="636"/>
      <c r="B8" s="362">
        <v>45673</v>
      </c>
      <c r="C8" s="9" t="s">
        <v>20</v>
      </c>
      <c r="D8" s="5">
        <v>1</v>
      </c>
      <c r="E8" s="5">
        <v>45</v>
      </c>
      <c r="F8" s="5">
        <v>0</v>
      </c>
      <c r="G8" s="5">
        <v>1</v>
      </c>
      <c r="H8" s="5">
        <v>0</v>
      </c>
      <c r="I8" s="5">
        <v>7</v>
      </c>
      <c r="J8" s="12">
        <v>7</v>
      </c>
      <c r="K8" s="86">
        <v>0</v>
      </c>
    </row>
    <row r="9" spans="1:11" x14ac:dyDescent="0.25">
      <c r="A9" s="636"/>
      <c r="B9" s="362">
        <v>45666</v>
      </c>
      <c r="C9" s="9" t="s">
        <v>553</v>
      </c>
      <c r="D9" s="5">
        <v>1</v>
      </c>
      <c r="E9" s="5">
        <v>45</v>
      </c>
      <c r="F9" s="5">
        <v>0</v>
      </c>
      <c r="G9" s="5">
        <v>1</v>
      </c>
      <c r="H9" s="5">
        <v>0</v>
      </c>
      <c r="I9" s="5">
        <v>4</v>
      </c>
      <c r="J9" s="12">
        <v>4</v>
      </c>
      <c r="K9" s="86">
        <v>0</v>
      </c>
    </row>
    <row r="10" spans="1:11" x14ac:dyDescent="0.25">
      <c r="A10" s="636"/>
      <c r="B10" s="362">
        <v>45645</v>
      </c>
      <c r="C10" s="9" t="s">
        <v>8</v>
      </c>
      <c r="D10" s="5">
        <v>1</v>
      </c>
      <c r="E10" s="5">
        <v>45</v>
      </c>
      <c r="F10" s="5">
        <v>0</v>
      </c>
      <c r="G10" s="5">
        <v>1</v>
      </c>
      <c r="H10" s="5">
        <v>0</v>
      </c>
      <c r="I10" s="5">
        <v>6</v>
      </c>
      <c r="J10" s="12">
        <v>6</v>
      </c>
      <c r="K10" s="86">
        <v>0</v>
      </c>
    </row>
    <row r="11" spans="1:11" x14ac:dyDescent="0.25">
      <c r="A11" s="636"/>
      <c r="B11" s="362">
        <v>45638</v>
      </c>
      <c r="C11" s="9" t="s">
        <v>10</v>
      </c>
      <c r="D11" s="5">
        <v>1</v>
      </c>
      <c r="E11" s="5">
        <v>45</v>
      </c>
      <c r="F11" s="5">
        <v>0</v>
      </c>
      <c r="G11" s="5">
        <v>1</v>
      </c>
      <c r="H11" s="5">
        <v>0</v>
      </c>
      <c r="I11" s="5">
        <v>6</v>
      </c>
      <c r="J11" s="12">
        <v>6</v>
      </c>
      <c r="K11" s="86">
        <v>0</v>
      </c>
    </row>
    <row r="12" spans="1:11" x14ac:dyDescent="0.25">
      <c r="A12" s="636"/>
      <c r="B12" s="362">
        <v>45631</v>
      </c>
      <c r="C12" s="9" t="s">
        <v>625</v>
      </c>
      <c r="D12" s="5">
        <v>1</v>
      </c>
      <c r="E12" s="5">
        <v>45</v>
      </c>
      <c r="F12" s="5">
        <v>1</v>
      </c>
      <c r="G12" s="5">
        <v>0</v>
      </c>
      <c r="H12" s="5">
        <v>0</v>
      </c>
      <c r="I12" s="5">
        <v>5</v>
      </c>
      <c r="J12" s="12">
        <v>5</v>
      </c>
      <c r="K12" s="86">
        <v>0</v>
      </c>
    </row>
    <row r="13" spans="1:11" x14ac:dyDescent="0.25">
      <c r="A13" s="636"/>
      <c r="B13" s="362">
        <v>45617</v>
      </c>
      <c r="C13" s="9" t="s">
        <v>553</v>
      </c>
      <c r="D13" s="5">
        <v>1</v>
      </c>
      <c r="E13" s="5">
        <v>45</v>
      </c>
      <c r="F13" s="5">
        <v>0</v>
      </c>
      <c r="G13" s="5">
        <v>1</v>
      </c>
      <c r="H13" s="5">
        <v>0</v>
      </c>
      <c r="I13" s="5">
        <v>4</v>
      </c>
      <c r="J13" s="12">
        <v>4</v>
      </c>
      <c r="K13" s="86">
        <v>0</v>
      </c>
    </row>
    <row r="14" spans="1:11" x14ac:dyDescent="0.25">
      <c r="A14" s="636"/>
      <c r="B14" s="362">
        <v>45603</v>
      </c>
      <c r="C14" s="9" t="s">
        <v>10</v>
      </c>
      <c r="D14" s="5">
        <v>1</v>
      </c>
      <c r="E14" s="5">
        <v>45</v>
      </c>
      <c r="F14" s="5">
        <v>0</v>
      </c>
      <c r="G14" s="5">
        <v>1</v>
      </c>
      <c r="H14" s="5">
        <v>0</v>
      </c>
      <c r="I14" s="5">
        <v>9</v>
      </c>
      <c r="J14" s="12">
        <v>9</v>
      </c>
      <c r="K14" s="86">
        <v>0</v>
      </c>
    </row>
    <row r="15" spans="1:11" x14ac:dyDescent="0.25">
      <c r="A15" s="636"/>
      <c r="B15" s="362">
        <v>45596</v>
      </c>
      <c r="C15" s="9" t="s">
        <v>625</v>
      </c>
      <c r="D15" s="5">
        <v>1</v>
      </c>
      <c r="E15" s="5">
        <v>45</v>
      </c>
      <c r="F15" s="5">
        <v>0</v>
      </c>
      <c r="G15" s="5">
        <v>1</v>
      </c>
      <c r="H15" s="5">
        <v>0</v>
      </c>
      <c r="I15" s="5">
        <v>7</v>
      </c>
      <c r="J15" s="12">
        <v>7</v>
      </c>
      <c r="K15" s="86">
        <v>0</v>
      </c>
    </row>
    <row r="16" spans="1:11" x14ac:dyDescent="0.25">
      <c r="A16" s="636"/>
      <c r="B16" s="362">
        <v>45589</v>
      </c>
      <c r="C16" s="9" t="s">
        <v>20</v>
      </c>
      <c r="D16" s="5">
        <v>1</v>
      </c>
      <c r="E16" s="5">
        <v>45</v>
      </c>
      <c r="F16" s="5">
        <v>1</v>
      </c>
      <c r="G16" s="5">
        <v>0</v>
      </c>
      <c r="H16" s="5">
        <v>0</v>
      </c>
      <c r="I16" s="5">
        <v>5</v>
      </c>
      <c r="J16" s="12">
        <v>5</v>
      </c>
      <c r="K16" s="86">
        <v>0</v>
      </c>
    </row>
    <row r="17" spans="1:11" x14ac:dyDescent="0.25">
      <c r="A17" s="636"/>
      <c r="B17" s="362">
        <v>45582</v>
      </c>
      <c r="C17" s="9" t="s">
        <v>553</v>
      </c>
      <c r="D17" s="5">
        <v>1</v>
      </c>
      <c r="E17" s="5">
        <v>45</v>
      </c>
      <c r="F17" s="5">
        <v>1</v>
      </c>
      <c r="G17" s="5">
        <v>0</v>
      </c>
      <c r="H17" s="5">
        <v>0</v>
      </c>
      <c r="I17" s="5">
        <v>3</v>
      </c>
      <c r="J17" s="12">
        <v>3</v>
      </c>
      <c r="K17" s="86">
        <v>0</v>
      </c>
    </row>
    <row r="18" spans="1:11" x14ac:dyDescent="0.25">
      <c r="A18" s="636"/>
      <c r="B18" s="362">
        <v>45575</v>
      </c>
      <c r="C18" s="9" t="s">
        <v>8</v>
      </c>
      <c r="D18" s="5">
        <v>1</v>
      </c>
      <c r="E18" s="5">
        <v>45</v>
      </c>
      <c r="F18" s="5">
        <v>1</v>
      </c>
      <c r="G18" s="5">
        <v>0</v>
      </c>
      <c r="H18" s="5">
        <v>0</v>
      </c>
      <c r="I18" s="5">
        <v>1</v>
      </c>
      <c r="J18" s="12">
        <v>1</v>
      </c>
      <c r="K18" s="86">
        <v>0</v>
      </c>
    </row>
    <row r="19" spans="1:11" x14ac:dyDescent="0.25">
      <c r="A19" s="636"/>
      <c r="B19" s="362">
        <v>45554</v>
      </c>
      <c r="C19" s="9" t="s">
        <v>20</v>
      </c>
      <c r="D19" s="5">
        <v>1</v>
      </c>
      <c r="E19" s="5">
        <v>45</v>
      </c>
      <c r="F19" s="5">
        <v>1</v>
      </c>
      <c r="G19" s="5">
        <v>0</v>
      </c>
      <c r="H19" s="5">
        <v>0</v>
      </c>
      <c r="I19" s="5">
        <v>4</v>
      </c>
      <c r="J19" s="12">
        <v>4</v>
      </c>
      <c r="K19" s="86">
        <v>0</v>
      </c>
    </row>
    <row r="20" spans="1:11" ht="18.75" thickBot="1" x14ac:dyDescent="0.3">
      <c r="A20" s="637"/>
      <c r="B20" s="363">
        <v>45547</v>
      </c>
      <c r="C20" s="31" t="s">
        <v>553</v>
      </c>
      <c r="D20" s="88">
        <v>1</v>
      </c>
      <c r="E20" s="88">
        <v>45</v>
      </c>
      <c r="F20" s="88">
        <v>0</v>
      </c>
      <c r="G20" s="88">
        <v>1</v>
      </c>
      <c r="H20" s="88">
        <v>0</v>
      </c>
      <c r="I20" s="88">
        <v>11</v>
      </c>
      <c r="J20" s="112">
        <v>11</v>
      </c>
      <c r="K20" s="89">
        <v>0</v>
      </c>
    </row>
    <row r="21" spans="1:11" ht="19.5" thickTop="1" thickBot="1" x14ac:dyDescent="0.3">
      <c r="A21" s="490" t="s">
        <v>45</v>
      </c>
      <c r="B21" s="411" t="s">
        <v>624</v>
      </c>
      <c r="C21" s="124" t="s">
        <v>453</v>
      </c>
      <c r="D21" s="124">
        <f t="shared" ref="D21:I21" si="0">SUM(D3:D20)</f>
        <v>18</v>
      </c>
      <c r="E21" s="124">
        <f t="shared" si="0"/>
        <v>810</v>
      </c>
      <c r="F21" s="247">
        <f t="shared" si="0"/>
        <v>6</v>
      </c>
      <c r="G21" s="248">
        <f t="shared" si="0"/>
        <v>12</v>
      </c>
      <c r="H21" s="249">
        <f t="shared" si="0"/>
        <v>0</v>
      </c>
      <c r="I21" s="248">
        <f t="shared" si="0"/>
        <v>107</v>
      </c>
      <c r="J21" s="581">
        <f>SUM(I21/D21)</f>
        <v>5.9444444444444446</v>
      </c>
      <c r="K21" s="125">
        <f>SUM(K3:K20)</f>
        <v>0</v>
      </c>
    </row>
    <row r="22" spans="1:11" ht="18.75" hidden="1" thickTop="1" x14ac:dyDescent="0.25">
      <c r="A22" s="659" t="s">
        <v>580</v>
      </c>
      <c r="B22" s="361">
        <v>45351</v>
      </c>
      <c r="C22" s="27" t="s">
        <v>452</v>
      </c>
      <c r="D22" s="46">
        <v>1</v>
      </c>
      <c r="E22" s="46">
        <v>45</v>
      </c>
      <c r="F22" s="46">
        <v>0</v>
      </c>
      <c r="G22" s="46">
        <v>1</v>
      </c>
      <c r="H22" s="46">
        <v>0</v>
      </c>
      <c r="I22" s="46">
        <v>12</v>
      </c>
      <c r="J22" s="111">
        <v>12</v>
      </c>
      <c r="K22" s="85">
        <v>0</v>
      </c>
    </row>
    <row r="23" spans="1:11" hidden="1" x14ac:dyDescent="0.25">
      <c r="A23" s="631"/>
      <c r="B23" s="362">
        <v>45344</v>
      </c>
      <c r="C23" s="9" t="s">
        <v>552</v>
      </c>
      <c r="D23" s="5">
        <v>1</v>
      </c>
      <c r="E23" s="5">
        <v>45</v>
      </c>
      <c r="F23" s="5">
        <v>0</v>
      </c>
      <c r="G23" s="5">
        <v>0</v>
      </c>
      <c r="H23" s="5">
        <v>1</v>
      </c>
      <c r="I23" s="5">
        <v>3</v>
      </c>
      <c r="J23" s="12">
        <v>3</v>
      </c>
      <c r="K23" s="86">
        <v>0</v>
      </c>
    </row>
    <row r="24" spans="1:11" hidden="1" x14ac:dyDescent="0.25">
      <c r="A24" s="631"/>
      <c r="B24" s="362">
        <v>45330</v>
      </c>
      <c r="C24" s="9" t="s">
        <v>8</v>
      </c>
      <c r="D24" s="5">
        <v>1</v>
      </c>
      <c r="E24" s="5">
        <v>45</v>
      </c>
      <c r="F24" s="5">
        <v>1</v>
      </c>
      <c r="G24" s="5">
        <v>0</v>
      </c>
      <c r="H24" s="5">
        <v>0</v>
      </c>
      <c r="I24" s="5">
        <v>3</v>
      </c>
      <c r="J24" s="12">
        <v>3</v>
      </c>
      <c r="K24" s="86">
        <v>0</v>
      </c>
    </row>
    <row r="25" spans="1:11" hidden="1" x14ac:dyDescent="0.25">
      <c r="A25" s="631"/>
      <c r="B25" s="362">
        <v>45323</v>
      </c>
      <c r="C25" s="9" t="s">
        <v>555</v>
      </c>
      <c r="D25" s="5">
        <v>1</v>
      </c>
      <c r="E25" s="5">
        <v>45</v>
      </c>
      <c r="F25" s="5">
        <v>0</v>
      </c>
      <c r="G25" s="5">
        <v>1</v>
      </c>
      <c r="H25" s="5">
        <v>0</v>
      </c>
      <c r="I25" s="5">
        <v>5</v>
      </c>
      <c r="J25" s="12">
        <v>5</v>
      </c>
      <c r="K25" s="86">
        <v>0</v>
      </c>
    </row>
    <row r="26" spans="1:11" hidden="1" x14ac:dyDescent="0.25">
      <c r="A26" s="631"/>
      <c r="B26" s="362">
        <v>45316</v>
      </c>
      <c r="C26" s="9" t="s">
        <v>452</v>
      </c>
      <c r="D26" s="5">
        <v>1</v>
      </c>
      <c r="E26" s="5">
        <v>45</v>
      </c>
      <c r="F26" s="5">
        <v>1</v>
      </c>
      <c r="G26" s="5">
        <v>0</v>
      </c>
      <c r="H26" s="5">
        <v>0</v>
      </c>
      <c r="I26" s="5">
        <v>2</v>
      </c>
      <c r="J26" s="12">
        <v>2</v>
      </c>
      <c r="K26" s="86">
        <v>0</v>
      </c>
    </row>
    <row r="27" spans="1:11" hidden="1" x14ac:dyDescent="0.25">
      <c r="A27" s="631"/>
      <c r="B27" s="362">
        <v>45309</v>
      </c>
      <c r="C27" s="9" t="s">
        <v>552</v>
      </c>
      <c r="D27" s="5">
        <v>1</v>
      </c>
      <c r="E27" s="5">
        <v>45</v>
      </c>
      <c r="F27" s="5">
        <v>0</v>
      </c>
      <c r="G27" s="5">
        <v>1</v>
      </c>
      <c r="H27" s="5">
        <v>0</v>
      </c>
      <c r="I27" s="5">
        <v>7</v>
      </c>
      <c r="J27" s="12">
        <v>7</v>
      </c>
      <c r="K27" s="86">
        <v>0</v>
      </c>
    </row>
    <row r="28" spans="1:11" hidden="1" x14ac:dyDescent="0.25">
      <c r="A28" s="631"/>
      <c r="B28" s="362">
        <v>45302</v>
      </c>
      <c r="C28" s="9" t="s">
        <v>553</v>
      </c>
      <c r="D28" s="5">
        <v>1</v>
      </c>
      <c r="E28" s="5">
        <v>45</v>
      </c>
      <c r="F28" s="5">
        <v>0</v>
      </c>
      <c r="G28" s="5">
        <v>1</v>
      </c>
      <c r="H28" s="5">
        <v>0</v>
      </c>
      <c r="I28" s="5">
        <v>5</v>
      </c>
      <c r="J28" s="12">
        <v>5</v>
      </c>
      <c r="K28" s="86">
        <v>0</v>
      </c>
    </row>
    <row r="29" spans="1:11" hidden="1" x14ac:dyDescent="0.25">
      <c r="A29" s="631"/>
      <c r="B29" s="362">
        <v>45281</v>
      </c>
      <c r="C29" s="9" t="s">
        <v>8</v>
      </c>
      <c r="D29" s="5">
        <v>1</v>
      </c>
      <c r="E29" s="5">
        <v>45</v>
      </c>
      <c r="F29" s="5">
        <v>1</v>
      </c>
      <c r="G29" s="5">
        <v>0</v>
      </c>
      <c r="H29" s="5">
        <v>0</v>
      </c>
      <c r="I29" s="5">
        <v>5</v>
      </c>
      <c r="J29" s="12">
        <v>5</v>
      </c>
      <c r="K29" s="86">
        <v>0</v>
      </c>
    </row>
    <row r="30" spans="1:11" hidden="1" x14ac:dyDescent="0.25">
      <c r="A30" s="631"/>
      <c r="B30" s="362">
        <v>45274</v>
      </c>
      <c r="C30" s="9" t="s">
        <v>555</v>
      </c>
      <c r="D30" s="5">
        <v>1</v>
      </c>
      <c r="E30" s="5">
        <v>45</v>
      </c>
      <c r="F30" s="5">
        <v>0</v>
      </c>
      <c r="G30" s="5">
        <v>1</v>
      </c>
      <c r="H30" s="5">
        <v>0</v>
      </c>
      <c r="I30" s="5">
        <v>6</v>
      </c>
      <c r="J30" s="12">
        <v>6</v>
      </c>
      <c r="K30" s="86">
        <v>0</v>
      </c>
    </row>
    <row r="31" spans="1:11" hidden="1" x14ac:dyDescent="0.25">
      <c r="A31" s="631"/>
      <c r="B31" s="362">
        <v>45267</v>
      </c>
      <c r="C31" s="9" t="s">
        <v>452</v>
      </c>
      <c r="D31" s="5">
        <v>1</v>
      </c>
      <c r="E31" s="5">
        <v>45</v>
      </c>
      <c r="F31" s="5">
        <v>1</v>
      </c>
      <c r="G31" s="5">
        <v>0</v>
      </c>
      <c r="H31" s="5">
        <v>0</v>
      </c>
      <c r="I31" s="5">
        <v>4</v>
      </c>
      <c r="J31" s="12">
        <v>4</v>
      </c>
      <c r="K31" s="86">
        <v>0</v>
      </c>
    </row>
    <row r="32" spans="1:11" hidden="1" x14ac:dyDescent="0.25">
      <c r="A32" s="631"/>
      <c r="B32" s="362">
        <v>45260</v>
      </c>
      <c r="C32" s="9" t="s">
        <v>552</v>
      </c>
      <c r="D32" s="5">
        <v>1</v>
      </c>
      <c r="E32" s="5">
        <v>45</v>
      </c>
      <c r="F32" s="5">
        <v>1</v>
      </c>
      <c r="G32" s="5">
        <v>0</v>
      </c>
      <c r="H32" s="5">
        <v>0</v>
      </c>
      <c r="I32" s="5">
        <v>0</v>
      </c>
      <c r="J32" s="12">
        <v>0</v>
      </c>
      <c r="K32" s="86">
        <v>1</v>
      </c>
    </row>
    <row r="33" spans="1:11" hidden="1" x14ac:dyDescent="0.25">
      <c r="A33" s="631"/>
      <c r="B33" s="362">
        <v>45253</v>
      </c>
      <c r="C33" s="9" t="s">
        <v>553</v>
      </c>
      <c r="D33" s="5">
        <v>1</v>
      </c>
      <c r="E33" s="5">
        <v>45</v>
      </c>
      <c r="F33" s="5">
        <v>1</v>
      </c>
      <c r="G33" s="5">
        <v>0</v>
      </c>
      <c r="H33" s="5">
        <v>0</v>
      </c>
      <c r="I33" s="5">
        <v>3</v>
      </c>
      <c r="J33" s="12">
        <v>3</v>
      </c>
      <c r="K33" s="86">
        <v>0</v>
      </c>
    </row>
    <row r="34" spans="1:11" hidden="1" x14ac:dyDescent="0.25">
      <c r="A34" s="631"/>
      <c r="B34" s="362">
        <v>45246</v>
      </c>
      <c r="C34" s="9" t="s">
        <v>8</v>
      </c>
      <c r="D34" s="5">
        <v>1</v>
      </c>
      <c r="E34" s="5">
        <v>45</v>
      </c>
      <c r="F34" s="5">
        <v>1</v>
      </c>
      <c r="G34" s="5">
        <v>0</v>
      </c>
      <c r="H34" s="5">
        <v>0</v>
      </c>
      <c r="I34" s="5">
        <v>4</v>
      </c>
      <c r="J34" s="12">
        <v>4</v>
      </c>
      <c r="K34" s="86">
        <v>0</v>
      </c>
    </row>
    <row r="35" spans="1:11" hidden="1" x14ac:dyDescent="0.25">
      <c r="A35" s="631"/>
      <c r="B35" s="362">
        <v>45239</v>
      </c>
      <c r="C35" s="9" t="s">
        <v>555</v>
      </c>
      <c r="D35" s="5">
        <v>1</v>
      </c>
      <c r="E35" s="5">
        <v>45</v>
      </c>
      <c r="F35" s="5">
        <v>0</v>
      </c>
      <c r="G35" s="5">
        <v>0</v>
      </c>
      <c r="H35" s="5">
        <v>1</v>
      </c>
      <c r="I35" s="5">
        <v>4</v>
      </c>
      <c r="J35" s="12">
        <v>4</v>
      </c>
      <c r="K35" s="86">
        <v>0</v>
      </c>
    </row>
    <row r="36" spans="1:11" hidden="1" x14ac:dyDescent="0.25">
      <c r="A36" s="631"/>
      <c r="B36" s="362">
        <v>45232</v>
      </c>
      <c r="C36" s="9" t="s">
        <v>452</v>
      </c>
      <c r="D36" s="5">
        <v>1</v>
      </c>
      <c r="E36" s="5">
        <v>45</v>
      </c>
      <c r="F36" s="5">
        <v>0</v>
      </c>
      <c r="G36" s="5">
        <v>1</v>
      </c>
      <c r="H36" s="5">
        <v>0</v>
      </c>
      <c r="I36" s="5">
        <v>6</v>
      </c>
      <c r="J36" s="12">
        <v>6</v>
      </c>
      <c r="K36" s="86">
        <v>0</v>
      </c>
    </row>
    <row r="37" spans="1:11" ht="18.75" hidden="1" thickBot="1" x14ac:dyDescent="0.3">
      <c r="A37" s="630"/>
      <c r="B37" s="545">
        <v>45183</v>
      </c>
      <c r="C37" s="23" t="s">
        <v>553</v>
      </c>
      <c r="D37" s="39">
        <v>1</v>
      </c>
      <c r="E37" s="39">
        <v>45</v>
      </c>
      <c r="F37" s="39">
        <v>0</v>
      </c>
      <c r="G37" s="39">
        <v>1</v>
      </c>
      <c r="H37" s="39">
        <v>0</v>
      </c>
      <c r="I37" s="39">
        <v>8</v>
      </c>
      <c r="J37" s="546">
        <v>8</v>
      </c>
      <c r="K37" s="187">
        <v>0</v>
      </c>
    </row>
    <row r="38" spans="1:11" ht="19.5" thickTop="1" thickBot="1" x14ac:dyDescent="0.3">
      <c r="A38" s="490" t="s">
        <v>45</v>
      </c>
      <c r="B38" s="411" t="s">
        <v>580</v>
      </c>
      <c r="C38" s="124" t="s">
        <v>453</v>
      </c>
      <c r="D38" s="124">
        <f t="shared" ref="D38:I38" si="1">SUM(D22:D37)</f>
        <v>16</v>
      </c>
      <c r="E38" s="124">
        <f t="shared" si="1"/>
        <v>720</v>
      </c>
      <c r="F38" s="124">
        <f t="shared" si="1"/>
        <v>7</v>
      </c>
      <c r="G38" s="124">
        <f t="shared" si="1"/>
        <v>7</v>
      </c>
      <c r="H38" s="124">
        <f t="shared" si="1"/>
        <v>2</v>
      </c>
      <c r="I38" s="124">
        <f t="shared" si="1"/>
        <v>77</v>
      </c>
      <c r="J38" s="377">
        <f>SUM(I38/D38)</f>
        <v>4.8125</v>
      </c>
      <c r="K38" s="248">
        <f>SUM(K22:K37)</f>
        <v>1</v>
      </c>
    </row>
    <row r="39" spans="1:11" ht="18.75" hidden="1" thickTop="1" x14ac:dyDescent="0.25">
      <c r="A39" s="632" t="s">
        <v>554</v>
      </c>
      <c r="B39" s="361">
        <v>44966</v>
      </c>
      <c r="C39" s="27" t="s">
        <v>8</v>
      </c>
      <c r="D39" s="46">
        <v>1</v>
      </c>
      <c r="E39" s="46">
        <v>45</v>
      </c>
      <c r="F39" s="46">
        <v>1</v>
      </c>
      <c r="G39" s="46">
        <v>0</v>
      </c>
      <c r="H39" s="46">
        <v>0</v>
      </c>
      <c r="I39" s="46">
        <v>3</v>
      </c>
      <c r="J39" s="111">
        <v>3</v>
      </c>
      <c r="K39" s="85">
        <v>0</v>
      </c>
    </row>
    <row r="40" spans="1:11" hidden="1" x14ac:dyDescent="0.25">
      <c r="A40" s="633"/>
      <c r="B40" s="362">
        <v>44959</v>
      </c>
      <c r="C40" s="9" t="s">
        <v>555</v>
      </c>
      <c r="D40" s="5">
        <v>1</v>
      </c>
      <c r="E40" s="5">
        <v>45</v>
      </c>
      <c r="F40" s="5">
        <v>1</v>
      </c>
      <c r="G40" s="5">
        <v>0</v>
      </c>
      <c r="H40" s="5">
        <v>0</v>
      </c>
      <c r="I40" s="5">
        <v>1</v>
      </c>
      <c r="J40" s="12">
        <v>1</v>
      </c>
      <c r="K40" s="86">
        <v>0</v>
      </c>
    </row>
    <row r="41" spans="1:11" hidden="1" x14ac:dyDescent="0.25">
      <c r="A41" s="633"/>
      <c r="B41" s="362">
        <v>44952</v>
      </c>
      <c r="C41" s="9" t="s">
        <v>452</v>
      </c>
      <c r="D41" s="5">
        <v>1</v>
      </c>
      <c r="E41" s="5">
        <v>45</v>
      </c>
      <c r="F41" s="5">
        <v>1</v>
      </c>
      <c r="G41" s="5">
        <v>0</v>
      </c>
      <c r="H41" s="5">
        <v>0</v>
      </c>
      <c r="I41" s="5">
        <v>6</v>
      </c>
      <c r="J41" s="12">
        <v>6</v>
      </c>
      <c r="K41" s="86">
        <v>0</v>
      </c>
    </row>
    <row r="42" spans="1:11" hidden="1" x14ac:dyDescent="0.25">
      <c r="A42" s="633"/>
      <c r="B42" s="362">
        <v>44945</v>
      </c>
      <c r="C42" s="9" t="s">
        <v>552</v>
      </c>
      <c r="D42" s="5">
        <v>1</v>
      </c>
      <c r="E42" s="5">
        <v>45</v>
      </c>
      <c r="F42" s="5">
        <v>1</v>
      </c>
      <c r="G42" s="5">
        <v>0</v>
      </c>
      <c r="H42" s="5">
        <v>0</v>
      </c>
      <c r="I42" s="5">
        <v>3</v>
      </c>
      <c r="J42" s="12">
        <v>3</v>
      </c>
      <c r="K42" s="86">
        <v>0</v>
      </c>
    </row>
    <row r="43" spans="1:11" hidden="1" x14ac:dyDescent="0.25">
      <c r="A43" s="633"/>
      <c r="B43" s="362">
        <v>44938</v>
      </c>
      <c r="C43" s="9" t="s">
        <v>553</v>
      </c>
      <c r="D43" s="5">
        <v>1</v>
      </c>
      <c r="E43" s="5">
        <v>45</v>
      </c>
      <c r="F43" s="5">
        <v>0</v>
      </c>
      <c r="G43" s="5">
        <v>1</v>
      </c>
      <c r="H43" s="5">
        <v>0</v>
      </c>
      <c r="I43" s="5">
        <v>4</v>
      </c>
      <c r="J43" s="12">
        <v>4</v>
      </c>
      <c r="K43" s="86">
        <v>0</v>
      </c>
    </row>
    <row r="44" spans="1:11" hidden="1" x14ac:dyDescent="0.25">
      <c r="A44" s="633"/>
      <c r="B44" s="362">
        <v>44917</v>
      </c>
      <c r="C44" s="9" t="s">
        <v>8</v>
      </c>
      <c r="D44" s="5">
        <v>1</v>
      </c>
      <c r="E44" s="5">
        <v>45</v>
      </c>
      <c r="F44" s="5">
        <v>1</v>
      </c>
      <c r="G44" s="5">
        <v>0</v>
      </c>
      <c r="H44" s="5">
        <v>0</v>
      </c>
      <c r="I44" s="5">
        <v>6</v>
      </c>
      <c r="J44" s="12">
        <v>6</v>
      </c>
      <c r="K44" s="86">
        <v>0</v>
      </c>
    </row>
    <row r="45" spans="1:11" hidden="1" x14ac:dyDescent="0.25">
      <c r="A45" s="633"/>
      <c r="B45" s="362">
        <v>44903</v>
      </c>
      <c r="C45" s="9" t="s">
        <v>452</v>
      </c>
      <c r="D45" s="5">
        <v>1</v>
      </c>
      <c r="E45" s="5">
        <v>45</v>
      </c>
      <c r="F45" s="5">
        <v>0</v>
      </c>
      <c r="G45" s="5">
        <v>1</v>
      </c>
      <c r="H45" s="5">
        <v>0</v>
      </c>
      <c r="I45" s="5">
        <v>8</v>
      </c>
      <c r="J45" s="12">
        <v>8</v>
      </c>
      <c r="K45" s="86">
        <v>0</v>
      </c>
    </row>
    <row r="46" spans="1:11" hidden="1" x14ac:dyDescent="0.25">
      <c r="A46" s="633"/>
      <c r="B46" s="362">
        <v>44896</v>
      </c>
      <c r="C46" s="9" t="s">
        <v>552</v>
      </c>
      <c r="D46" s="5">
        <v>1</v>
      </c>
      <c r="E46" s="5">
        <v>45</v>
      </c>
      <c r="F46" s="11">
        <v>1</v>
      </c>
      <c r="G46" s="5">
        <v>0</v>
      </c>
      <c r="H46" s="5">
        <v>0</v>
      </c>
      <c r="I46" s="5">
        <v>3</v>
      </c>
      <c r="J46" s="12">
        <v>3</v>
      </c>
      <c r="K46" s="86">
        <v>0</v>
      </c>
    </row>
    <row r="47" spans="1:11" hidden="1" x14ac:dyDescent="0.25">
      <c r="A47" s="633"/>
      <c r="B47" s="362">
        <v>44889</v>
      </c>
      <c r="C47" s="9" t="s">
        <v>553</v>
      </c>
      <c r="D47" s="5">
        <v>1</v>
      </c>
      <c r="E47" s="5">
        <v>45</v>
      </c>
      <c r="F47" s="11">
        <v>1</v>
      </c>
      <c r="G47" s="5">
        <v>0</v>
      </c>
      <c r="H47" s="5">
        <v>0</v>
      </c>
      <c r="I47" s="5">
        <v>3</v>
      </c>
      <c r="J47" s="12">
        <v>3</v>
      </c>
      <c r="K47" s="86">
        <v>0</v>
      </c>
    </row>
    <row r="48" spans="1:11" hidden="1" x14ac:dyDescent="0.25">
      <c r="A48" s="633"/>
      <c r="B48" s="362">
        <v>44875</v>
      </c>
      <c r="C48" s="9" t="s">
        <v>555</v>
      </c>
      <c r="D48" s="5">
        <v>1</v>
      </c>
      <c r="E48" s="5">
        <v>45</v>
      </c>
      <c r="F48" s="11">
        <v>1</v>
      </c>
      <c r="G48" s="5">
        <v>0</v>
      </c>
      <c r="H48" s="5">
        <v>0</v>
      </c>
      <c r="I48" s="5">
        <v>0</v>
      </c>
      <c r="J48" s="12">
        <v>0</v>
      </c>
      <c r="K48" s="86">
        <v>1</v>
      </c>
    </row>
    <row r="49" spans="1:11" hidden="1" x14ac:dyDescent="0.25">
      <c r="A49" s="633"/>
      <c r="B49" s="362">
        <v>44868</v>
      </c>
      <c r="C49" s="9" t="s">
        <v>452</v>
      </c>
      <c r="D49" s="5">
        <v>1</v>
      </c>
      <c r="E49" s="5">
        <v>45</v>
      </c>
      <c r="F49" s="11">
        <v>1</v>
      </c>
      <c r="G49" s="5">
        <v>0</v>
      </c>
      <c r="H49" s="5">
        <v>0</v>
      </c>
      <c r="I49" s="5">
        <v>5</v>
      </c>
      <c r="J49" s="12">
        <v>5</v>
      </c>
      <c r="K49" s="86">
        <v>0</v>
      </c>
    </row>
    <row r="50" spans="1:11" hidden="1" x14ac:dyDescent="0.25">
      <c r="A50" s="633"/>
      <c r="B50" s="362">
        <v>44847</v>
      </c>
      <c r="C50" s="9" t="s">
        <v>8</v>
      </c>
      <c r="D50" s="5">
        <v>1</v>
      </c>
      <c r="E50" s="5">
        <v>45</v>
      </c>
      <c r="F50" s="11">
        <v>1</v>
      </c>
      <c r="G50" s="5">
        <v>0</v>
      </c>
      <c r="H50" s="5">
        <v>0</v>
      </c>
      <c r="I50" s="5">
        <v>5</v>
      </c>
      <c r="J50" s="12">
        <v>5</v>
      </c>
      <c r="K50" s="86">
        <v>0</v>
      </c>
    </row>
    <row r="51" spans="1:11" hidden="1" x14ac:dyDescent="0.25">
      <c r="A51" s="633"/>
      <c r="B51" s="362">
        <v>44826</v>
      </c>
      <c r="C51" s="9" t="s">
        <v>552</v>
      </c>
      <c r="D51" s="5">
        <v>1</v>
      </c>
      <c r="E51" s="5">
        <v>45</v>
      </c>
      <c r="F51" s="5">
        <v>0</v>
      </c>
      <c r="G51" s="5">
        <v>1</v>
      </c>
      <c r="H51" s="5">
        <v>0</v>
      </c>
      <c r="I51" s="5">
        <v>8</v>
      </c>
      <c r="J51" s="12">
        <v>8</v>
      </c>
      <c r="K51" s="86">
        <v>0</v>
      </c>
    </row>
    <row r="52" spans="1:11" ht="18.75" hidden="1" thickBot="1" x14ac:dyDescent="0.3">
      <c r="A52" s="634"/>
      <c r="B52" s="363">
        <v>44819</v>
      </c>
      <c r="C52" s="31" t="s">
        <v>553</v>
      </c>
      <c r="D52" s="88">
        <v>1</v>
      </c>
      <c r="E52" s="88">
        <v>45</v>
      </c>
      <c r="F52" s="88">
        <v>1</v>
      </c>
      <c r="G52" s="88">
        <v>0</v>
      </c>
      <c r="H52" s="88">
        <v>0</v>
      </c>
      <c r="I52" s="88">
        <v>2</v>
      </c>
      <c r="J52" s="112">
        <v>2</v>
      </c>
      <c r="K52" s="89">
        <v>0</v>
      </c>
    </row>
    <row r="53" spans="1:11" ht="19.5" thickTop="1" thickBot="1" x14ac:dyDescent="0.3">
      <c r="A53" s="142" t="s">
        <v>45</v>
      </c>
      <c r="B53" s="126" t="s">
        <v>554</v>
      </c>
      <c r="C53" s="124" t="s">
        <v>453</v>
      </c>
      <c r="D53" s="124">
        <f t="shared" ref="D53:I53" si="2">SUM(D39:D52)</f>
        <v>14</v>
      </c>
      <c r="E53" s="124">
        <f t="shared" si="2"/>
        <v>630</v>
      </c>
      <c r="F53" s="124">
        <f t="shared" si="2"/>
        <v>11</v>
      </c>
      <c r="G53" s="124">
        <f t="shared" si="2"/>
        <v>3</v>
      </c>
      <c r="H53" s="124">
        <f t="shared" si="2"/>
        <v>0</v>
      </c>
      <c r="I53" s="124">
        <f t="shared" si="2"/>
        <v>57</v>
      </c>
      <c r="J53" s="167">
        <f>SUM(I53/D53)</f>
        <v>4.0714285714285712</v>
      </c>
      <c r="K53" s="125">
        <f>SUM(K39:K52)</f>
        <v>1</v>
      </c>
    </row>
    <row r="54" spans="1:11" ht="18.75" hidden="1" thickTop="1" x14ac:dyDescent="0.25">
      <c r="A54" s="659" t="s">
        <v>540</v>
      </c>
      <c r="B54" s="361">
        <v>44641</v>
      </c>
      <c r="C54" s="27" t="s">
        <v>48</v>
      </c>
      <c r="D54" s="46">
        <v>1</v>
      </c>
      <c r="E54" s="46">
        <v>45</v>
      </c>
      <c r="F54" s="46">
        <v>0</v>
      </c>
      <c r="G54" s="46">
        <v>1</v>
      </c>
      <c r="H54" s="46">
        <v>0</v>
      </c>
      <c r="I54" s="46">
        <v>6</v>
      </c>
      <c r="J54" s="111">
        <v>6</v>
      </c>
      <c r="K54" s="85">
        <v>0</v>
      </c>
    </row>
    <row r="55" spans="1:11" hidden="1" x14ac:dyDescent="0.25">
      <c r="A55" s="631"/>
      <c r="B55" s="362">
        <v>44637</v>
      </c>
      <c r="C55" s="9" t="s">
        <v>455</v>
      </c>
      <c r="D55" s="5">
        <v>1</v>
      </c>
      <c r="E55" s="5">
        <v>45</v>
      </c>
      <c r="F55" s="5">
        <v>0</v>
      </c>
      <c r="G55" s="5">
        <v>1</v>
      </c>
      <c r="H55" s="5">
        <v>0</v>
      </c>
      <c r="I55" s="5">
        <v>7</v>
      </c>
      <c r="J55" s="12">
        <v>7</v>
      </c>
      <c r="K55" s="86">
        <v>0</v>
      </c>
    </row>
    <row r="56" spans="1:11" hidden="1" x14ac:dyDescent="0.25">
      <c r="A56" s="631"/>
      <c r="B56" s="362">
        <v>44623</v>
      </c>
      <c r="C56" s="9" t="s">
        <v>48</v>
      </c>
      <c r="D56" s="5">
        <v>1</v>
      </c>
      <c r="E56" s="5">
        <v>45</v>
      </c>
      <c r="F56" s="5">
        <v>1</v>
      </c>
      <c r="G56" s="5">
        <v>0</v>
      </c>
      <c r="H56" s="5">
        <v>0</v>
      </c>
      <c r="I56" s="5">
        <v>0</v>
      </c>
      <c r="J56" s="12">
        <v>0</v>
      </c>
      <c r="K56" s="86">
        <v>1</v>
      </c>
    </row>
    <row r="57" spans="1:11" hidden="1" x14ac:dyDescent="0.25">
      <c r="A57" s="631"/>
      <c r="B57" s="362">
        <v>44616</v>
      </c>
      <c r="C57" s="9" t="s">
        <v>455</v>
      </c>
      <c r="D57" s="5">
        <v>1</v>
      </c>
      <c r="E57" s="5">
        <v>45</v>
      </c>
      <c r="F57" s="5">
        <v>0</v>
      </c>
      <c r="G57" s="5">
        <v>1</v>
      </c>
      <c r="H57" s="5">
        <v>0</v>
      </c>
      <c r="I57" s="5">
        <v>6</v>
      </c>
      <c r="J57" s="12">
        <v>6</v>
      </c>
      <c r="K57" s="86">
        <v>0</v>
      </c>
    </row>
    <row r="58" spans="1:11" hidden="1" x14ac:dyDescent="0.25">
      <c r="A58" s="631"/>
      <c r="B58" s="362">
        <v>44609</v>
      </c>
      <c r="C58" s="9" t="s">
        <v>8</v>
      </c>
      <c r="D58" s="5">
        <v>1</v>
      </c>
      <c r="E58" s="5">
        <v>45</v>
      </c>
      <c r="F58" s="5">
        <v>0</v>
      </c>
      <c r="G58" s="5">
        <v>0</v>
      </c>
      <c r="H58" s="5">
        <v>1</v>
      </c>
      <c r="I58" s="5">
        <v>2</v>
      </c>
      <c r="J58" s="12">
        <v>2</v>
      </c>
      <c r="K58" s="86">
        <v>0</v>
      </c>
    </row>
    <row r="59" spans="1:11" hidden="1" x14ac:dyDescent="0.25">
      <c r="A59" s="631"/>
      <c r="B59" s="362">
        <v>44602</v>
      </c>
      <c r="C59" s="9" t="s">
        <v>48</v>
      </c>
      <c r="D59" s="5">
        <v>1</v>
      </c>
      <c r="E59" s="5">
        <v>45</v>
      </c>
      <c r="F59" s="5">
        <v>0</v>
      </c>
      <c r="G59" s="11">
        <v>1</v>
      </c>
      <c r="H59" s="5">
        <v>0</v>
      </c>
      <c r="I59" s="5">
        <v>10</v>
      </c>
      <c r="J59" s="12">
        <v>10</v>
      </c>
      <c r="K59" s="86">
        <v>0</v>
      </c>
    </row>
    <row r="60" spans="1:11" hidden="1" x14ac:dyDescent="0.25">
      <c r="A60" s="631"/>
      <c r="B60" s="362">
        <v>44595</v>
      </c>
      <c r="C60" s="9" t="s">
        <v>455</v>
      </c>
      <c r="D60" s="5">
        <v>1</v>
      </c>
      <c r="E60" s="5">
        <v>45</v>
      </c>
      <c r="F60" s="5">
        <v>0</v>
      </c>
      <c r="G60" s="11">
        <v>1</v>
      </c>
      <c r="H60" s="5">
        <v>0</v>
      </c>
      <c r="I60" s="5">
        <v>8</v>
      </c>
      <c r="J60" s="12">
        <v>8</v>
      </c>
      <c r="K60" s="86">
        <v>0</v>
      </c>
    </row>
    <row r="61" spans="1:11" hidden="1" x14ac:dyDescent="0.25">
      <c r="A61" s="631"/>
      <c r="B61" s="362">
        <v>44546</v>
      </c>
      <c r="C61" s="9" t="s">
        <v>8</v>
      </c>
      <c r="D61" s="5">
        <v>1</v>
      </c>
      <c r="E61" s="5">
        <v>45</v>
      </c>
      <c r="F61" s="5">
        <v>0</v>
      </c>
      <c r="G61" s="11">
        <v>1</v>
      </c>
      <c r="H61" s="5">
        <v>0</v>
      </c>
      <c r="I61" s="5">
        <v>6</v>
      </c>
      <c r="J61" s="12">
        <v>6</v>
      </c>
      <c r="K61" s="86">
        <v>0</v>
      </c>
    </row>
    <row r="62" spans="1:11" hidden="1" x14ac:dyDescent="0.25">
      <c r="A62" s="631"/>
      <c r="B62" s="362">
        <v>44539</v>
      </c>
      <c r="C62" s="9" t="s">
        <v>48</v>
      </c>
      <c r="D62" s="5">
        <v>1</v>
      </c>
      <c r="E62" s="5">
        <v>45</v>
      </c>
      <c r="F62" s="5">
        <v>0</v>
      </c>
      <c r="G62" s="11">
        <v>1</v>
      </c>
      <c r="H62" s="5">
        <v>0</v>
      </c>
      <c r="I62" s="5">
        <v>4</v>
      </c>
      <c r="J62" s="12">
        <v>4</v>
      </c>
      <c r="K62" s="86">
        <v>0</v>
      </c>
    </row>
    <row r="63" spans="1:11" hidden="1" x14ac:dyDescent="0.25">
      <c r="A63" s="631"/>
      <c r="B63" s="362">
        <v>44525</v>
      </c>
      <c r="C63" s="9" t="s">
        <v>8</v>
      </c>
      <c r="D63" s="5">
        <v>1</v>
      </c>
      <c r="E63" s="5">
        <v>45</v>
      </c>
      <c r="F63" s="5">
        <v>0</v>
      </c>
      <c r="G63" s="11">
        <v>1</v>
      </c>
      <c r="H63" s="5">
        <v>0</v>
      </c>
      <c r="I63" s="5">
        <v>5</v>
      </c>
      <c r="J63" s="12">
        <v>5</v>
      </c>
      <c r="K63" s="86">
        <v>0</v>
      </c>
    </row>
    <row r="64" spans="1:11" hidden="1" x14ac:dyDescent="0.25">
      <c r="A64" s="631"/>
      <c r="B64" s="362">
        <v>44518</v>
      </c>
      <c r="C64" s="9" t="s">
        <v>48</v>
      </c>
      <c r="D64" s="5">
        <v>1</v>
      </c>
      <c r="E64" s="5">
        <v>45</v>
      </c>
      <c r="F64" s="5">
        <v>0</v>
      </c>
      <c r="G64" s="11">
        <v>1</v>
      </c>
      <c r="H64" s="5">
        <v>0</v>
      </c>
      <c r="I64" s="5">
        <v>4</v>
      </c>
      <c r="J64" s="12">
        <v>4</v>
      </c>
      <c r="K64" s="86">
        <v>0</v>
      </c>
    </row>
    <row r="65" spans="1:11" hidden="1" x14ac:dyDescent="0.25">
      <c r="A65" s="631"/>
      <c r="B65" s="362">
        <v>44511</v>
      </c>
      <c r="C65" s="9" t="s">
        <v>455</v>
      </c>
      <c r="D65" s="5">
        <v>1</v>
      </c>
      <c r="E65" s="5">
        <v>45</v>
      </c>
      <c r="F65" s="5">
        <v>0</v>
      </c>
      <c r="G65" s="11">
        <v>1</v>
      </c>
      <c r="H65" s="5">
        <v>0</v>
      </c>
      <c r="I65" s="5">
        <v>7</v>
      </c>
      <c r="J65" s="12">
        <v>7</v>
      </c>
      <c r="K65" s="86">
        <v>0</v>
      </c>
    </row>
    <row r="66" spans="1:11" hidden="1" x14ac:dyDescent="0.25">
      <c r="A66" s="631"/>
      <c r="B66" s="362">
        <v>44504</v>
      </c>
      <c r="C66" s="9" t="s">
        <v>8</v>
      </c>
      <c r="D66" s="5">
        <v>1</v>
      </c>
      <c r="E66" s="5">
        <v>45</v>
      </c>
      <c r="F66" s="5">
        <v>0</v>
      </c>
      <c r="G66" s="11">
        <v>1</v>
      </c>
      <c r="H66" s="5">
        <v>0</v>
      </c>
      <c r="I66" s="5">
        <v>8</v>
      </c>
      <c r="J66" s="12">
        <v>8</v>
      </c>
      <c r="K66" s="86">
        <v>0</v>
      </c>
    </row>
    <row r="67" spans="1:11" hidden="1" x14ac:dyDescent="0.25">
      <c r="A67" s="631"/>
      <c r="B67" s="362">
        <v>44497</v>
      </c>
      <c r="C67" s="9" t="s">
        <v>48</v>
      </c>
      <c r="D67" s="5">
        <v>1</v>
      </c>
      <c r="E67" s="5">
        <v>45</v>
      </c>
      <c r="F67" s="5">
        <v>1</v>
      </c>
      <c r="G67" s="5">
        <v>0</v>
      </c>
      <c r="H67" s="5">
        <v>0</v>
      </c>
      <c r="I67" s="5">
        <v>2</v>
      </c>
      <c r="J67" s="12">
        <v>2</v>
      </c>
      <c r="K67" s="86">
        <v>0</v>
      </c>
    </row>
    <row r="68" spans="1:11" hidden="1" x14ac:dyDescent="0.25">
      <c r="A68" s="631"/>
      <c r="B68" s="362">
        <v>44490</v>
      </c>
      <c r="C68" s="9" t="s">
        <v>455</v>
      </c>
      <c r="D68" s="5">
        <v>1</v>
      </c>
      <c r="E68" s="5">
        <v>45</v>
      </c>
      <c r="F68" s="5">
        <v>1</v>
      </c>
      <c r="G68" s="5">
        <v>0</v>
      </c>
      <c r="H68" s="5">
        <v>0</v>
      </c>
      <c r="I68" s="5">
        <v>4</v>
      </c>
      <c r="J68" s="12">
        <v>4</v>
      </c>
      <c r="K68" s="86">
        <v>0</v>
      </c>
    </row>
    <row r="69" spans="1:11" ht="18.75" hidden="1" thickBot="1" x14ac:dyDescent="0.3">
      <c r="A69" s="630"/>
      <c r="B69" s="363">
        <v>44483</v>
      </c>
      <c r="C69" s="31" t="s">
        <v>8</v>
      </c>
      <c r="D69" s="88">
        <v>1</v>
      </c>
      <c r="E69" s="88">
        <v>45</v>
      </c>
      <c r="F69" s="88">
        <v>0</v>
      </c>
      <c r="G69" s="88">
        <v>0</v>
      </c>
      <c r="H69" s="88">
        <v>1</v>
      </c>
      <c r="I69" s="88">
        <v>3</v>
      </c>
      <c r="J69" s="112">
        <v>3</v>
      </c>
      <c r="K69" s="89">
        <v>0</v>
      </c>
    </row>
    <row r="70" spans="1:11" s="16" customFormat="1" ht="19.5" thickTop="1" thickBot="1" x14ac:dyDescent="0.3">
      <c r="A70" s="142" t="s">
        <v>45</v>
      </c>
      <c r="B70" s="126" t="s">
        <v>540</v>
      </c>
      <c r="C70" s="124" t="s">
        <v>453</v>
      </c>
      <c r="D70" s="124">
        <f t="shared" ref="D70:I70" si="3">SUM(D54:D69)</f>
        <v>16</v>
      </c>
      <c r="E70" s="124">
        <f t="shared" si="3"/>
        <v>720</v>
      </c>
      <c r="F70" s="124">
        <f t="shared" si="3"/>
        <v>3</v>
      </c>
      <c r="G70" s="124">
        <f t="shared" si="3"/>
        <v>11</v>
      </c>
      <c r="H70" s="124">
        <f t="shared" si="3"/>
        <v>2</v>
      </c>
      <c r="I70" s="124">
        <f t="shared" si="3"/>
        <v>82</v>
      </c>
      <c r="J70" s="167">
        <f>SUM(I70/D70)</f>
        <v>5.125</v>
      </c>
      <c r="K70" s="125">
        <f>SUM(K54:K69)</f>
        <v>1</v>
      </c>
    </row>
    <row r="71" spans="1:11" ht="18.75" hidden="1" thickTop="1" x14ac:dyDescent="0.25">
      <c r="A71" s="659" t="s">
        <v>500</v>
      </c>
      <c r="B71" s="361">
        <v>43888</v>
      </c>
      <c r="C71" s="27" t="s">
        <v>452</v>
      </c>
      <c r="D71" s="46">
        <v>1</v>
      </c>
      <c r="E71" s="46">
        <v>45</v>
      </c>
      <c r="F71" s="46">
        <v>1</v>
      </c>
      <c r="G71" s="46">
        <v>0</v>
      </c>
      <c r="H71" s="46">
        <v>0</v>
      </c>
      <c r="I71" s="46">
        <v>2</v>
      </c>
      <c r="J71" s="111">
        <v>2</v>
      </c>
      <c r="K71" s="85">
        <v>0</v>
      </c>
    </row>
    <row r="72" spans="1:11" hidden="1" x14ac:dyDescent="0.25">
      <c r="A72" s="631"/>
      <c r="B72" s="362">
        <v>43881</v>
      </c>
      <c r="C72" s="9" t="s">
        <v>9</v>
      </c>
      <c r="D72" s="5">
        <v>1</v>
      </c>
      <c r="E72" s="5">
        <v>45</v>
      </c>
      <c r="F72" s="5">
        <v>0</v>
      </c>
      <c r="G72" s="5">
        <v>1</v>
      </c>
      <c r="H72" s="5">
        <v>0</v>
      </c>
      <c r="I72" s="5">
        <v>6</v>
      </c>
      <c r="J72" s="12">
        <v>6</v>
      </c>
      <c r="K72" s="86">
        <v>0</v>
      </c>
    </row>
    <row r="73" spans="1:11" hidden="1" x14ac:dyDescent="0.25">
      <c r="A73" s="631"/>
      <c r="B73" s="362">
        <v>43867</v>
      </c>
      <c r="C73" s="9" t="s">
        <v>8</v>
      </c>
      <c r="D73" s="5">
        <v>1</v>
      </c>
      <c r="E73" s="5">
        <v>45</v>
      </c>
      <c r="F73" s="5">
        <v>0</v>
      </c>
      <c r="G73" s="5">
        <v>0</v>
      </c>
      <c r="H73" s="5">
        <v>1</v>
      </c>
      <c r="I73" s="5">
        <v>3</v>
      </c>
      <c r="J73" s="12">
        <v>3</v>
      </c>
      <c r="K73" s="86">
        <v>0</v>
      </c>
    </row>
    <row r="74" spans="1:11" hidden="1" x14ac:dyDescent="0.25">
      <c r="A74" s="631"/>
      <c r="B74" s="362">
        <v>43860</v>
      </c>
      <c r="C74" s="9" t="s">
        <v>455</v>
      </c>
      <c r="D74" s="5">
        <v>1</v>
      </c>
      <c r="E74" s="5">
        <v>45</v>
      </c>
      <c r="F74" s="5">
        <v>0</v>
      </c>
      <c r="G74" s="5">
        <v>1</v>
      </c>
      <c r="H74" s="5">
        <v>0</v>
      </c>
      <c r="I74" s="5">
        <v>5</v>
      </c>
      <c r="J74" s="12">
        <v>5</v>
      </c>
      <c r="K74" s="86">
        <v>0</v>
      </c>
    </row>
    <row r="75" spans="1:11" hidden="1" x14ac:dyDescent="0.25">
      <c r="A75" s="631"/>
      <c r="B75" s="362">
        <v>43853</v>
      </c>
      <c r="C75" s="9" t="s">
        <v>452</v>
      </c>
      <c r="D75" s="5">
        <v>1</v>
      </c>
      <c r="E75" s="5">
        <v>45</v>
      </c>
      <c r="F75" s="5">
        <v>1</v>
      </c>
      <c r="G75" s="5">
        <v>0</v>
      </c>
      <c r="H75" s="5">
        <v>0</v>
      </c>
      <c r="I75" s="5">
        <v>3</v>
      </c>
      <c r="J75" s="12">
        <v>3</v>
      </c>
      <c r="K75" s="86">
        <v>0</v>
      </c>
    </row>
    <row r="76" spans="1:11" hidden="1" x14ac:dyDescent="0.25">
      <c r="A76" s="631"/>
      <c r="B76" s="362">
        <v>43839</v>
      </c>
      <c r="C76" s="9" t="s">
        <v>9</v>
      </c>
      <c r="D76" s="5">
        <v>1</v>
      </c>
      <c r="E76" s="5">
        <v>45</v>
      </c>
      <c r="F76" s="5">
        <v>0</v>
      </c>
      <c r="G76" s="5">
        <v>0</v>
      </c>
      <c r="H76" s="5">
        <v>1</v>
      </c>
      <c r="I76" s="5">
        <v>2</v>
      </c>
      <c r="J76" s="12">
        <v>2</v>
      </c>
      <c r="K76" s="86">
        <v>0</v>
      </c>
    </row>
    <row r="77" spans="1:11" hidden="1" x14ac:dyDescent="0.25">
      <c r="A77" s="631"/>
      <c r="B77" s="362">
        <v>43818</v>
      </c>
      <c r="C77" s="9" t="s">
        <v>8</v>
      </c>
      <c r="D77" s="5">
        <v>1</v>
      </c>
      <c r="E77" s="5">
        <v>45</v>
      </c>
      <c r="F77" s="5">
        <v>1</v>
      </c>
      <c r="G77" s="5">
        <v>0</v>
      </c>
      <c r="H77" s="5">
        <v>0</v>
      </c>
      <c r="I77" s="5">
        <v>4</v>
      </c>
      <c r="J77" s="12">
        <v>4</v>
      </c>
      <c r="K77" s="86">
        <v>0</v>
      </c>
    </row>
    <row r="78" spans="1:11" hidden="1" x14ac:dyDescent="0.25">
      <c r="A78" s="631"/>
      <c r="B78" s="362">
        <v>43811</v>
      </c>
      <c r="C78" s="9" t="s">
        <v>455</v>
      </c>
      <c r="D78" s="5">
        <v>1</v>
      </c>
      <c r="E78" s="5">
        <v>45</v>
      </c>
      <c r="F78" s="5">
        <v>1</v>
      </c>
      <c r="G78" s="5">
        <v>0</v>
      </c>
      <c r="H78" s="5">
        <v>0</v>
      </c>
      <c r="I78" s="5">
        <v>3</v>
      </c>
      <c r="J78" s="12">
        <v>3</v>
      </c>
      <c r="K78" s="86">
        <v>0</v>
      </c>
    </row>
    <row r="79" spans="1:11" hidden="1" x14ac:dyDescent="0.25">
      <c r="A79" s="631"/>
      <c r="B79" s="362">
        <v>43797</v>
      </c>
      <c r="C79" s="9" t="s">
        <v>9</v>
      </c>
      <c r="D79" s="5">
        <v>1</v>
      </c>
      <c r="E79" s="5">
        <v>45</v>
      </c>
      <c r="F79" s="5">
        <v>0</v>
      </c>
      <c r="G79" s="5">
        <v>1</v>
      </c>
      <c r="H79" s="5">
        <v>0</v>
      </c>
      <c r="I79" s="5">
        <v>9</v>
      </c>
      <c r="J79" s="12">
        <v>9</v>
      </c>
      <c r="K79" s="86">
        <v>0</v>
      </c>
    </row>
    <row r="80" spans="1:11" hidden="1" x14ac:dyDescent="0.25">
      <c r="A80" s="631"/>
      <c r="B80" s="362">
        <v>43790</v>
      </c>
      <c r="C80" s="9" t="s">
        <v>48</v>
      </c>
      <c r="D80" s="5">
        <v>1</v>
      </c>
      <c r="E80" s="5">
        <v>45</v>
      </c>
      <c r="F80" s="5">
        <v>0</v>
      </c>
      <c r="G80" s="5">
        <v>1</v>
      </c>
      <c r="H80" s="5">
        <v>0</v>
      </c>
      <c r="I80" s="5">
        <v>5</v>
      </c>
      <c r="J80" s="12">
        <v>5</v>
      </c>
      <c r="K80" s="86">
        <v>0</v>
      </c>
    </row>
    <row r="81" spans="1:11" hidden="1" x14ac:dyDescent="0.25">
      <c r="A81" s="631"/>
      <c r="B81" s="362">
        <v>43783</v>
      </c>
      <c r="C81" s="9" t="s">
        <v>8</v>
      </c>
      <c r="D81" s="5">
        <v>1</v>
      </c>
      <c r="E81" s="5">
        <v>45</v>
      </c>
      <c r="F81" s="5">
        <v>1</v>
      </c>
      <c r="G81" s="5">
        <v>0</v>
      </c>
      <c r="H81" s="5">
        <v>0</v>
      </c>
      <c r="I81" s="5">
        <v>4</v>
      </c>
      <c r="J81" s="12">
        <v>4</v>
      </c>
      <c r="K81" s="86">
        <v>0</v>
      </c>
    </row>
    <row r="82" spans="1:11" hidden="1" x14ac:dyDescent="0.25">
      <c r="A82" s="631"/>
      <c r="B82" s="362">
        <v>43776</v>
      </c>
      <c r="C82" s="9" t="s">
        <v>455</v>
      </c>
      <c r="D82" s="5">
        <v>1</v>
      </c>
      <c r="E82" s="5">
        <v>45</v>
      </c>
      <c r="F82" s="5">
        <v>0</v>
      </c>
      <c r="G82" s="5">
        <v>0</v>
      </c>
      <c r="H82" s="5">
        <v>1</v>
      </c>
      <c r="I82" s="5">
        <v>6</v>
      </c>
      <c r="J82" s="12">
        <v>6</v>
      </c>
      <c r="K82" s="86">
        <v>0</v>
      </c>
    </row>
    <row r="83" spans="1:11" hidden="1" x14ac:dyDescent="0.25">
      <c r="A83" s="631"/>
      <c r="B83" s="362">
        <v>43769</v>
      </c>
      <c r="C83" s="9" t="s">
        <v>452</v>
      </c>
      <c r="D83" s="5">
        <v>1</v>
      </c>
      <c r="E83" s="5">
        <v>45</v>
      </c>
      <c r="F83" s="5">
        <v>1</v>
      </c>
      <c r="G83" s="5">
        <v>0</v>
      </c>
      <c r="H83" s="5">
        <v>0</v>
      </c>
      <c r="I83" s="5">
        <v>6</v>
      </c>
      <c r="J83" s="12">
        <v>6</v>
      </c>
      <c r="K83" s="86">
        <v>0</v>
      </c>
    </row>
    <row r="84" spans="1:11" hidden="1" x14ac:dyDescent="0.25">
      <c r="A84" s="631"/>
      <c r="B84" s="362">
        <v>43762</v>
      </c>
      <c r="C84" s="9" t="s">
        <v>9</v>
      </c>
      <c r="D84" s="5">
        <v>1</v>
      </c>
      <c r="E84" s="5">
        <v>45</v>
      </c>
      <c r="F84" s="5">
        <v>1</v>
      </c>
      <c r="G84" s="5">
        <v>0</v>
      </c>
      <c r="H84" s="5">
        <v>0</v>
      </c>
      <c r="I84" s="5">
        <v>1</v>
      </c>
      <c r="J84" s="12">
        <v>1</v>
      </c>
      <c r="K84" s="86">
        <v>0</v>
      </c>
    </row>
    <row r="85" spans="1:11" hidden="1" x14ac:dyDescent="0.25">
      <c r="A85" s="631"/>
      <c r="B85" s="362">
        <v>43755</v>
      </c>
      <c r="C85" s="9" t="s">
        <v>48</v>
      </c>
      <c r="D85" s="5">
        <v>1</v>
      </c>
      <c r="E85" s="5">
        <v>45</v>
      </c>
      <c r="F85" s="5">
        <v>1</v>
      </c>
      <c r="G85" s="5">
        <v>0</v>
      </c>
      <c r="H85" s="5">
        <v>0</v>
      </c>
      <c r="I85" s="5">
        <v>3</v>
      </c>
      <c r="J85" s="12">
        <v>3</v>
      </c>
      <c r="K85" s="86">
        <v>0</v>
      </c>
    </row>
    <row r="86" spans="1:11" hidden="1" x14ac:dyDescent="0.25">
      <c r="A86" s="631"/>
      <c r="B86" s="362">
        <v>43748</v>
      </c>
      <c r="C86" s="9" t="s">
        <v>8</v>
      </c>
      <c r="D86" s="5">
        <v>1</v>
      </c>
      <c r="E86" s="5">
        <v>45</v>
      </c>
      <c r="F86" s="5">
        <v>1</v>
      </c>
      <c r="G86" s="5">
        <v>0</v>
      </c>
      <c r="H86" s="5">
        <v>0</v>
      </c>
      <c r="I86" s="5">
        <v>6</v>
      </c>
      <c r="J86" s="12">
        <v>6</v>
      </c>
      <c r="K86" s="86">
        <v>0</v>
      </c>
    </row>
    <row r="87" spans="1:11" hidden="1" x14ac:dyDescent="0.25">
      <c r="A87" s="631"/>
      <c r="B87" s="362">
        <v>43727</v>
      </c>
      <c r="C87" s="9" t="s">
        <v>9</v>
      </c>
      <c r="D87" s="5">
        <v>1</v>
      </c>
      <c r="E87" s="5">
        <v>45</v>
      </c>
      <c r="F87" s="5">
        <v>0</v>
      </c>
      <c r="G87" s="5">
        <v>1</v>
      </c>
      <c r="H87" s="5">
        <v>0</v>
      </c>
      <c r="I87" s="5">
        <v>8</v>
      </c>
      <c r="J87" s="12">
        <v>8</v>
      </c>
      <c r="K87" s="86">
        <v>0</v>
      </c>
    </row>
    <row r="88" spans="1:11" ht="18.75" hidden="1" thickBot="1" x14ac:dyDescent="0.3">
      <c r="A88" s="630"/>
      <c r="B88" s="363">
        <v>43720</v>
      </c>
      <c r="C88" s="31" t="s">
        <v>48</v>
      </c>
      <c r="D88" s="88">
        <v>1</v>
      </c>
      <c r="E88" s="88">
        <v>45</v>
      </c>
      <c r="F88" s="88">
        <v>1</v>
      </c>
      <c r="G88" s="88">
        <v>0</v>
      </c>
      <c r="H88" s="88">
        <v>0</v>
      </c>
      <c r="I88" s="88">
        <v>3</v>
      </c>
      <c r="J88" s="112">
        <v>3</v>
      </c>
      <c r="K88" s="89">
        <v>0</v>
      </c>
    </row>
    <row r="89" spans="1:11" s="16" customFormat="1" ht="19.5" thickTop="1" thickBot="1" x14ac:dyDescent="0.3">
      <c r="A89" s="142" t="s">
        <v>45</v>
      </c>
      <c r="B89" s="126" t="s">
        <v>500</v>
      </c>
      <c r="C89" s="124" t="s">
        <v>453</v>
      </c>
      <c r="D89" s="124">
        <f t="shared" ref="D89:I89" si="4">SUM(D71:D88)</f>
        <v>18</v>
      </c>
      <c r="E89" s="124">
        <f t="shared" si="4"/>
        <v>810</v>
      </c>
      <c r="F89" s="124">
        <f t="shared" si="4"/>
        <v>10</v>
      </c>
      <c r="G89" s="124">
        <f t="shared" si="4"/>
        <v>5</v>
      </c>
      <c r="H89" s="124">
        <f t="shared" si="4"/>
        <v>3</v>
      </c>
      <c r="I89" s="124">
        <f t="shared" si="4"/>
        <v>79</v>
      </c>
      <c r="J89" s="167">
        <f>SUM(I89/D89)</f>
        <v>4.3888888888888893</v>
      </c>
      <c r="K89" s="125">
        <f>SUM(K71:K88)</f>
        <v>0</v>
      </c>
    </row>
    <row r="90" spans="1:11" ht="18.75" hidden="1" thickTop="1" x14ac:dyDescent="0.25">
      <c r="A90" s="659" t="s">
        <v>454</v>
      </c>
      <c r="B90" s="45">
        <v>43524</v>
      </c>
      <c r="C90" s="27" t="s">
        <v>452</v>
      </c>
      <c r="D90" s="46">
        <v>1</v>
      </c>
      <c r="E90" s="46">
        <v>45</v>
      </c>
      <c r="F90" s="46">
        <v>1</v>
      </c>
      <c r="G90" s="46">
        <v>0</v>
      </c>
      <c r="H90" s="46">
        <v>0</v>
      </c>
      <c r="I90" s="46">
        <v>4</v>
      </c>
      <c r="J90" s="111">
        <v>4</v>
      </c>
      <c r="K90" s="85">
        <v>0</v>
      </c>
    </row>
    <row r="91" spans="1:11" hidden="1" x14ac:dyDescent="0.25">
      <c r="A91" s="631"/>
      <c r="B91" s="36">
        <v>43517</v>
      </c>
      <c r="C91" s="9" t="s">
        <v>9</v>
      </c>
      <c r="D91" s="5">
        <v>1</v>
      </c>
      <c r="E91" s="5">
        <v>45</v>
      </c>
      <c r="F91" s="5">
        <v>0</v>
      </c>
      <c r="G91" s="5">
        <v>1</v>
      </c>
      <c r="H91" s="5">
        <v>0</v>
      </c>
      <c r="I91" s="5">
        <v>4</v>
      </c>
      <c r="J91" s="12">
        <v>4</v>
      </c>
      <c r="K91" s="86">
        <v>0</v>
      </c>
    </row>
    <row r="92" spans="1:11" hidden="1" x14ac:dyDescent="0.25">
      <c r="A92" s="631"/>
      <c r="B92" s="36">
        <v>43503</v>
      </c>
      <c r="C92" s="9" t="s">
        <v>8</v>
      </c>
      <c r="D92" s="5">
        <v>1</v>
      </c>
      <c r="E92" s="5">
        <v>45</v>
      </c>
      <c r="F92" s="5">
        <v>0</v>
      </c>
      <c r="G92" s="5">
        <v>1</v>
      </c>
      <c r="H92" s="5">
        <v>0</v>
      </c>
      <c r="I92" s="5">
        <v>7</v>
      </c>
      <c r="J92" s="12">
        <v>7</v>
      </c>
      <c r="K92" s="86">
        <v>0</v>
      </c>
    </row>
    <row r="93" spans="1:11" hidden="1" x14ac:dyDescent="0.25">
      <c r="A93" s="631"/>
      <c r="B93" s="36">
        <v>43496</v>
      </c>
      <c r="C93" s="9" t="s">
        <v>455</v>
      </c>
      <c r="D93" s="5">
        <v>1</v>
      </c>
      <c r="E93" s="5">
        <v>45</v>
      </c>
      <c r="F93" s="5">
        <v>0</v>
      </c>
      <c r="G93" s="5">
        <v>0</v>
      </c>
      <c r="H93" s="5">
        <v>1</v>
      </c>
      <c r="I93" s="5">
        <v>6</v>
      </c>
      <c r="J93" s="12">
        <v>6</v>
      </c>
      <c r="K93" s="86">
        <v>0</v>
      </c>
    </row>
    <row r="94" spans="1:11" hidden="1" x14ac:dyDescent="0.25">
      <c r="A94" s="631"/>
      <c r="B94" s="36">
        <v>43489</v>
      </c>
      <c r="C94" s="9" t="s">
        <v>452</v>
      </c>
      <c r="D94" s="5">
        <v>1</v>
      </c>
      <c r="E94" s="5">
        <v>45</v>
      </c>
      <c r="F94" s="5">
        <v>0</v>
      </c>
      <c r="G94" s="5">
        <v>1</v>
      </c>
      <c r="H94" s="5">
        <v>0</v>
      </c>
      <c r="I94" s="5">
        <v>7</v>
      </c>
      <c r="J94" s="12">
        <v>7</v>
      </c>
      <c r="K94" s="86">
        <v>0</v>
      </c>
    </row>
    <row r="95" spans="1:11" hidden="1" x14ac:dyDescent="0.25">
      <c r="A95" s="631"/>
      <c r="B95" s="36">
        <v>43475</v>
      </c>
      <c r="C95" s="9" t="s">
        <v>9</v>
      </c>
      <c r="D95" s="5">
        <v>1</v>
      </c>
      <c r="E95" s="5">
        <v>45</v>
      </c>
      <c r="F95" s="5">
        <v>0</v>
      </c>
      <c r="G95" s="5">
        <v>1</v>
      </c>
      <c r="H95" s="5">
        <v>0</v>
      </c>
      <c r="I95" s="5">
        <v>7</v>
      </c>
      <c r="J95" s="12">
        <v>7</v>
      </c>
      <c r="K95" s="86">
        <v>0</v>
      </c>
    </row>
    <row r="96" spans="1:11" hidden="1" x14ac:dyDescent="0.25">
      <c r="A96" s="631"/>
      <c r="B96" s="36">
        <v>43468</v>
      </c>
      <c r="C96" s="9" t="s">
        <v>48</v>
      </c>
      <c r="D96" s="5">
        <v>1</v>
      </c>
      <c r="E96" s="5">
        <v>45</v>
      </c>
      <c r="F96" s="5">
        <v>1</v>
      </c>
      <c r="G96" s="5">
        <v>0</v>
      </c>
      <c r="H96" s="5">
        <v>0</v>
      </c>
      <c r="I96" s="5">
        <v>4</v>
      </c>
      <c r="J96" s="12">
        <v>4</v>
      </c>
      <c r="K96" s="86">
        <v>0</v>
      </c>
    </row>
    <row r="97" spans="1:11" hidden="1" x14ac:dyDescent="0.25">
      <c r="A97" s="631"/>
      <c r="B97" s="36">
        <v>43454</v>
      </c>
      <c r="C97" s="9" t="s">
        <v>8</v>
      </c>
      <c r="D97" s="5">
        <v>1</v>
      </c>
      <c r="E97" s="5">
        <v>45</v>
      </c>
      <c r="F97" s="5">
        <v>0</v>
      </c>
      <c r="G97" s="5">
        <v>1</v>
      </c>
      <c r="H97" s="5">
        <v>0</v>
      </c>
      <c r="I97" s="5">
        <v>8</v>
      </c>
      <c r="J97" s="12">
        <v>8</v>
      </c>
      <c r="K97" s="86">
        <v>0</v>
      </c>
    </row>
    <row r="98" spans="1:11" hidden="1" x14ac:dyDescent="0.25">
      <c r="A98" s="631"/>
      <c r="B98" s="36">
        <v>43447</v>
      </c>
      <c r="C98" s="9" t="s">
        <v>455</v>
      </c>
      <c r="D98" s="5">
        <v>1</v>
      </c>
      <c r="E98" s="5">
        <v>45</v>
      </c>
      <c r="F98" s="5">
        <v>1</v>
      </c>
      <c r="G98" s="5">
        <v>0</v>
      </c>
      <c r="H98" s="5">
        <v>0</v>
      </c>
      <c r="I98" s="5">
        <v>4</v>
      </c>
      <c r="J98" s="12">
        <v>4</v>
      </c>
      <c r="K98" s="86">
        <v>0</v>
      </c>
    </row>
    <row r="99" spans="1:11" hidden="1" x14ac:dyDescent="0.25">
      <c r="A99" s="631"/>
      <c r="B99" s="36">
        <v>43440</v>
      </c>
      <c r="C99" s="9" t="s">
        <v>452</v>
      </c>
      <c r="D99" s="5">
        <v>1</v>
      </c>
      <c r="E99" s="5">
        <v>45</v>
      </c>
      <c r="F99" s="5">
        <v>1</v>
      </c>
      <c r="G99" s="5">
        <v>0</v>
      </c>
      <c r="H99" s="5">
        <v>0</v>
      </c>
      <c r="I99" s="5">
        <v>2</v>
      </c>
      <c r="J99" s="12">
        <v>2</v>
      </c>
      <c r="K99" s="86">
        <v>0</v>
      </c>
    </row>
    <row r="100" spans="1:11" hidden="1" x14ac:dyDescent="0.25">
      <c r="A100" s="631"/>
      <c r="B100" s="36">
        <v>43433</v>
      </c>
      <c r="C100" s="9" t="s">
        <v>9</v>
      </c>
      <c r="D100" s="5">
        <v>1</v>
      </c>
      <c r="E100" s="5">
        <v>45</v>
      </c>
      <c r="F100" s="5">
        <v>0</v>
      </c>
      <c r="G100" s="5">
        <v>0</v>
      </c>
      <c r="H100" s="5">
        <v>1</v>
      </c>
      <c r="I100" s="5">
        <v>3</v>
      </c>
      <c r="J100" s="12">
        <v>3</v>
      </c>
      <c r="K100" s="86">
        <v>0</v>
      </c>
    </row>
    <row r="101" spans="1:11" hidden="1" x14ac:dyDescent="0.25">
      <c r="A101" s="631"/>
      <c r="B101" s="36">
        <v>43426</v>
      </c>
      <c r="C101" s="9" t="s">
        <v>48</v>
      </c>
      <c r="D101" s="5">
        <v>1</v>
      </c>
      <c r="E101" s="5">
        <v>45</v>
      </c>
      <c r="F101" s="5">
        <v>1</v>
      </c>
      <c r="G101" s="5">
        <v>0</v>
      </c>
      <c r="H101" s="5">
        <v>0</v>
      </c>
      <c r="I101" s="5">
        <v>6</v>
      </c>
      <c r="J101" s="12">
        <v>6</v>
      </c>
      <c r="K101" s="86">
        <v>0</v>
      </c>
    </row>
    <row r="102" spans="1:11" hidden="1" x14ac:dyDescent="0.25">
      <c r="A102" s="631"/>
      <c r="B102" s="36">
        <v>43419</v>
      </c>
      <c r="C102" s="9" t="s">
        <v>8</v>
      </c>
      <c r="D102" s="5">
        <v>1</v>
      </c>
      <c r="E102" s="5">
        <v>45</v>
      </c>
      <c r="F102" s="5">
        <v>1</v>
      </c>
      <c r="G102" s="5">
        <v>0</v>
      </c>
      <c r="H102" s="5">
        <v>0</v>
      </c>
      <c r="I102" s="5">
        <v>5</v>
      </c>
      <c r="J102" s="12">
        <v>5</v>
      </c>
      <c r="K102" s="86">
        <v>0</v>
      </c>
    </row>
    <row r="103" spans="1:11" hidden="1" x14ac:dyDescent="0.25">
      <c r="A103" s="631"/>
      <c r="B103" s="36">
        <v>43405</v>
      </c>
      <c r="C103" s="9" t="s">
        <v>452</v>
      </c>
      <c r="D103" s="5">
        <v>1</v>
      </c>
      <c r="E103" s="5">
        <v>45</v>
      </c>
      <c r="F103" s="5">
        <v>0</v>
      </c>
      <c r="G103" s="5">
        <v>1</v>
      </c>
      <c r="H103" s="5">
        <v>0</v>
      </c>
      <c r="I103" s="5">
        <v>7</v>
      </c>
      <c r="J103" s="12">
        <v>7</v>
      </c>
      <c r="K103" s="86">
        <v>0</v>
      </c>
    </row>
    <row r="104" spans="1:11" hidden="1" x14ac:dyDescent="0.25">
      <c r="A104" s="631"/>
      <c r="B104" s="36">
        <v>43398</v>
      </c>
      <c r="C104" s="9" t="s">
        <v>9</v>
      </c>
      <c r="D104" s="5">
        <v>1</v>
      </c>
      <c r="E104" s="5">
        <v>45</v>
      </c>
      <c r="F104" s="11">
        <v>1</v>
      </c>
      <c r="G104" s="5">
        <v>0</v>
      </c>
      <c r="H104" s="5">
        <v>0</v>
      </c>
      <c r="I104" s="5">
        <v>4</v>
      </c>
      <c r="J104" s="12">
        <v>4</v>
      </c>
      <c r="K104" s="86">
        <v>0</v>
      </c>
    </row>
    <row r="105" spans="1:11" hidden="1" x14ac:dyDescent="0.25">
      <c r="A105" s="631"/>
      <c r="B105" s="36">
        <v>43391</v>
      </c>
      <c r="C105" s="9" t="s">
        <v>48</v>
      </c>
      <c r="D105" s="5">
        <v>1</v>
      </c>
      <c r="E105" s="5">
        <v>45</v>
      </c>
      <c r="F105" s="11">
        <v>1</v>
      </c>
      <c r="G105" s="5">
        <v>0</v>
      </c>
      <c r="H105" s="5">
        <v>0</v>
      </c>
      <c r="I105" s="5">
        <v>5</v>
      </c>
      <c r="J105" s="12">
        <v>5</v>
      </c>
      <c r="K105" s="86">
        <v>0</v>
      </c>
    </row>
    <row r="106" spans="1:11" hidden="1" x14ac:dyDescent="0.25">
      <c r="A106" s="631"/>
      <c r="B106" s="36">
        <v>43384</v>
      </c>
      <c r="C106" s="9" t="s">
        <v>8</v>
      </c>
      <c r="D106" s="5">
        <v>1</v>
      </c>
      <c r="E106" s="5">
        <v>45</v>
      </c>
      <c r="F106" s="11">
        <v>1</v>
      </c>
      <c r="G106" s="5">
        <v>0</v>
      </c>
      <c r="H106" s="5">
        <v>0</v>
      </c>
      <c r="I106" s="5">
        <v>1</v>
      </c>
      <c r="J106" s="12">
        <v>1</v>
      </c>
      <c r="K106" s="86">
        <v>0</v>
      </c>
    </row>
    <row r="107" spans="1:11" hidden="1" x14ac:dyDescent="0.25">
      <c r="A107" s="631"/>
      <c r="B107" s="36">
        <v>43377</v>
      </c>
      <c r="C107" s="9" t="s">
        <v>455</v>
      </c>
      <c r="D107" s="5">
        <v>1</v>
      </c>
      <c r="E107" s="5">
        <v>45</v>
      </c>
      <c r="F107" s="11">
        <v>1</v>
      </c>
      <c r="G107" s="5">
        <v>0</v>
      </c>
      <c r="H107" s="5">
        <v>0</v>
      </c>
      <c r="I107" s="5">
        <v>3</v>
      </c>
      <c r="J107" s="12">
        <v>3</v>
      </c>
      <c r="K107" s="86">
        <v>0</v>
      </c>
    </row>
    <row r="108" spans="1:11" hidden="1" x14ac:dyDescent="0.25">
      <c r="A108" s="631"/>
      <c r="B108" s="36">
        <v>43370</v>
      </c>
      <c r="C108" s="9" t="s">
        <v>452</v>
      </c>
      <c r="D108" s="5">
        <v>1</v>
      </c>
      <c r="E108" s="5">
        <v>45</v>
      </c>
      <c r="F108" s="11">
        <v>1</v>
      </c>
      <c r="G108" s="5">
        <v>0</v>
      </c>
      <c r="H108" s="5">
        <v>0</v>
      </c>
      <c r="I108" s="5">
        <v>8</v>
      </c>
      <c r="J108" s="12">
        <v>8</v>
      </c>
      <c r="K108" s="86">
        <v>0</v>
      </c>
    </row>
    <row r="109" spans="1:11" hidden="1" x14ac:dyDescent="0.25">
      <c r="A109" s="631"/>
      <c r="B109" s="36">
        <v>43363</v>
      </c>
      <c r="C109" s="9" t="s">
        <v>9</v>
      </c>
      <c r="D109" s="5">
        <v>1</v>
      </c>
      <c r="E109" s="5">
        <v>45</v>
      </c>
      <c r="F109" s="11">
        <v>1</v>
      </c>
      <c r="G109" s="5">
        <v>0</v>
      </c>
      <c r="H109" s="5">
        <v>0</v>
      </c>
      <c r="I109" s="5">
        <v>2</v>
      </c>
      <c r="J109" s="12">
        <v>2</v>
      </c>
      <c r="K109" s="86">
        <v>0</v>
      </c>
    </row>
    <row r="110" spans="1:11" ht="18.75" hidden="1" thickBot="1" x14ac:dyDescent="0.3">
      <c r="A110" s="630"/>
      <c r="B110" s="87">
        <v>43356</v>
      </c>
      <c r="C110" s="31" t="s">
        <v>48</v>
      </c>
      <c r="D110" s="88">
        <v>1</v>
      </c>
      <c r="E110" s="88">
        <v>45</v>
      </c>
      <c r="F110" s="106">
        <v>1</v>
      </c>
      <c r="G110" s="88">
        <v>0</v>
      </c>
      <c r="H110" s="88">
        <v>0</v>
      </c>
      <c r="I110" s="88">
        <v>6</v>
      </c>
      <c r="J110" s="112">
        <v>6</v>
      </c>
      <c r="K110" s="89">
        <v>0</v>
      </c>
    </row>
    <row r="111" spans="1:11" s="16" customFormat="1" ht="19.5" thickTop="1" thickBot="1" x14ac:dyDescent="0.3">
      <c r="A111" s="142" t="s">
        <v>45</v>
      </c>
      <c r="B111" s="126" t="s">
        <v>454</v>
      </c>
      <c r="C111" s="124" t="s">
        <v>453</v>
      </c>
      <c r="D111" s="124">
        <f t="shared" ref="D111:I111" si="5">SUM(D90:D110)</f>
        <v>21</v>
      </c>
      <c r="E111" s="124">
        <f t="shared" si="5"/>
        <v>945</v>
      </c>
      <c r="F111" s="124">
        <f t="shared" si="5"/>
        <v>13</v>
      </c>
      <c r="G111" s="124">
        <f t="shared" si="5"/>
        <v>6</v>
      </c>
      <c r="H111" s="124">
        <f t="shared" si="5"/>
        <v>2</v>
      </c>
      <c r="I111" s="124">
        <f t="shared" si="5"/>
        <v>103</v>
      </c>
      <c r="J111" s="167">
        <f>SUM(I111/D111)</f>
        <v>4.9047619047619051</v>
      </c>
      <c r="K111" s="125">
        <f>SUM(K90:K110)</f>
        <v>0</v>
      </c>
    </row>
    <row r="112" spans="1:11" ht="18.75" hidden="1" thickTop="1" x14ac:dyDescent="0.25">
      <c r="A112" s="638" t="s">
        <v>285</v>
      </c>
      <c r="B112" s="45">
        <v>43153</v>
      </c>
      <c r="C112" s="46" t="s">
        <v>7</v>
      </c>
      <c r="D112" s="46">
        <v>1</v>
      </c>
      <c r="E112" s="46">
        <v>45</v>
      </c>
      <c r="F112" s="46">
        <v>0</v>
      </c>
      <c r="G112" s="46">
        <v>1</v>
      </c>
      <c r="H112" s="46">
        <v>0</v>
      </c>
      <c r="I112" s="46">
        <v>7</v>
      </c>
      <c r="J112" s="111">
        <v>7</v>
      </c>
      <c r="K112" s="85">
        <v>0</v>
      </c>
    </row>
    <row r="113" spans="1:11" hidden="1" x14ac:dyDescent="0.25">
      <c r="A113" s="639"/>
      <c r="B113" s="36">
        <v>43139</v>
      </c>
      <c r="C113" s="5" t="s">
        <v>11</v>
      </c>
      <c r="D113" s="5">
        <v>1</v>
      </c>
      <c r="E113" s="5">
        <v>45</v>
      </c>
      <c r="F113" s="5">
        <v>1</v>
      </c>
      <c r="G113" s="5">
        <v>0</v>
      </c>
      <c r="H113" s="5">
        <v>0</v>
      </c>
      <c r="I113" s="5">
        <v>7</v>
      </c>
      <c r="J113" s="12">
        <v>7</v>
      </c>
      <c r="K113" s="86">
        <v>0</v>
      </c>
    </row>
    <row r="114" spans="1:11" hidden="1" x14ac:dyDescent="0.25">
      <c r="A114" s="639"/>
      <c r="B114" s="36">
        <v>43132</v>
      </c>
      <c r="C114" s="5" t="s">
        <v>8</v>
      </c>
      <c r="D114" s="5">
        <v>1</v>
      </c>
      <c r="E114" s="5">
        <v>45</v>
      </c>
      <c r="F114" s="5">
        <v>0</v>
      </c>
      <c r="G114" s="5">
        <v>1</v>
      </c>
      <c r="H114" s="5">
        <v>0</v>
      </c>
      <c r="I114" s="5">
        <v>6</v>
      </c>
      <c r="J114" s="12">
        <v>6</v>
      </c>
      <c r="K114" s="86">
        <v>0</v>
      </c>
    </row>
    <row r="115" spans="1:11" hidden="1" x14ac:dyDescent="0.25">
      <c r="A115" s="639"/>
      <c r="B115" s="36">
        <v>43125</v>
      </c>
      <c r="C115" s="5" t="s">
        <v>10</v>
      </c>
      <c r="D115" s="5">
        <v>1</v>
      </c>
      <c r="E115" s="5">
        <v>45</v>
      </c>
      <c r="F115" s="11">
        <v>1</v>
      </c>
      <c r="G115" s="5">
        <v>0</v>
      </c>
      <c r="H115" s="5">
        <v>0</v>
      </c>
      <c r="I115" s="5">
        <v>4</v>
      </c>
      <c r="J115" s="12">
        <v>4</v>
      </c>
      <c r="K115" s="86">
        <v>0</v>
      </c>
    </row>
    <row r="116" spans="1:11" hidden="1" x14ac:dyDescent="0.25">
      <c r="A116" s="639"/>
      <c r="B116" s="36">
        <v>43118</v>
      </c>
      <c r="C116" s="5" t="s">
        <v>7</v>
      </c>
      <c r="D116" s="5">
        <v>1</v>
      </c>
      <c r="E116" s="5">
        <v>45</v>
      </c>
      <c r="F116" s="11">
        <v>1</v>
      </c>
      <c r="G116" s="5">
        <v>0</v>
      </c>
      <c r="H116" s="5">
        <v>0</v>
      </c>
      <c r="I116" s="5">
        <v>3</v>
      </c>
      <c r="J116" s="12">
        <v>3</v>
      </c>
      <c r="K116" s="86">
        <v>0</v>
      </c>
    </row>
    <row r="117" spans="1:11" hidden="1" x14ac:dyDescent="0.25">
      <c r="A117" s="639"/>
      <c r="B117" s="36">
        <v>43104</v>
      </c>
      <c r="C117" s="5" t="s">
        <v>27</v>
      </c>
      <c r="D117" s="5">
        <v>1</v>
      </c>
      <c r="E117" s="5">
        <v>45</v>
      </c>
      <c r="F117" s="11">
        <v>1</v>
      </c>
      <c r="G117" s="5">
        <v>0</v>
      </c>
      <c r="H117" s="5">
        <v>0</v>
      </c>
      <c r="I117" s="5">
        <v>6</v>
      </c>
      <c r="J117" s="12">
        <v>6</v>
      </c>
      <c r="K117" s="86">
        <v>0</v>
      </c>
    </row>
    <row r="118" spans="1:11" hidden="1" x14ac:dyDescent="0.25">
      <c r="A118" s="639"/>
      <c r="B118" s="36">
        <v>43083</v>
      </c>
      <c r="C118" s="5" t="s">
        <v>8</v>
      </c>
      <c r="D118" s="5">
        <v>1</v>
      </c>
      <c r="E118" s="5">
        <v>45</v>
      </c>
      <c r="F118" s="11">
        <v>1</v>
      </c>
      <c r="G118" s="5">
        <v>0</v>
      </c>
      <c r="H118" s="5">
        <v>0</v>
      </c>
      <c r="I118" s="5">
        <v>4</v>
      </c>
      <c r="J118" s="12">
        <v>4</v>
      </c>
      <c r="K118" s="86">
        <v>0</v>
      </c>
    </row>
    <row r="119" spans="1:11" hidden="1" x14ac:dyDescent="0.25">
      <c r="A119" s="639"/>
      <c r="B119" s="36">
        <v>43076</v>
      </c>
      <c r="C119" s="5" t="s">
        <v>10</v>
      </c>
      <c r="D119" s="5">
        <v>1</v>
      </c>
      <c r="E119" s="5">
        <v>45</v>
      </c>
      <c r="F119" s="11">
        <v>1</v>
      </c>
      <c r="G119" s="5">
        <v>0</v>
      </c>
      <c r="H119" s="5">
        <v>0</v>
      </c>
      <c r="I119" s="5">
        <v>3</v>
      </c>
      <c r="J119" s="12">
        <v>3</v>
      </c>
      <c r="K119" s="86">
        <v>0</v>
      </c>
    </row>
    <row r="120" spans="1:11" hidden="1" x14ac:dyDescent="0.25">
      <c r="A120" s="639"/>
      <c r="B120" s="36">
        <v>43069</v>
      </c>
      <c r="C120" s="5" t="s">
        <v>7</v>
      </c>
      <c r="D120" s="5">
        <v>1</v>
      </c>
      <c r="E120" s="5">
        <v>45</v>
      </c>
      <c r="F120" s="11">
        <v>1</v>
      </c>
      <c r="G120" s="5">
        <v>0</v>
      </c>
      <c r="H120" s="5">
        <v>0</v>
      </c>
      <c r="I120" s="5">
        <v>5</v>
      </c>
      <c r="J120" s="12">
        <v>5</v>
      </c>
      <c r="K120" s="86">
        <v>0</v>
      </c>
    </row>
    <row r="121" spans="1:11" hidden="1" x14ac:dyDescent="0.25">
      <c r="A121" s="639"/>
      <c r="B121" s="36">
        <v>43062</v>
      </c>
      <c r="C121" s="5" t="s">
        <v>27</v>
      </c>
      <c r="D121" s="5">
        <v>1</v>
      </c>
      <c r="E121" s="5">
        <v>45</v>
      </c>
      <c r="F121" s="11">
        <v>1</v>
      </c>
      <c r="G121" s="5">
        <v>0</v>
      </c>
      <c r="H121" s="5">
        <v>0</v>
      </c>
      <c r="I121" s="5">
        <v>7</v>
      </c>
      <c r="J121" s="12">
        <v>7</v>
      </c>
      <c r="K121" s="86">
        <v>0</v>
      </c>
    </row>
    <row r="122" spans="1:11" hidden="1" x14ac:dyDescent="0.25">
      <c r="A122" s="639"/>
      <c r="B122" s="36">
        <v>43055</v>
      </c>
      <c r="C122" s="5" t="s">
        <v>11</v>
      </c>
      <c r="D122" s="5">
        <v>1</v>
      </c>
      <c r="E122" s="5">
        <v>45</v>
      </c>
      <c r="F122" s="11">
        <v>1</v>
      </c>
      <c r="G122" s="5">
        <v>0</v>
      </c>
      <c r="H122" s="5">
        <v>0</v>
      </c>
      <c r="I122" s="5">
        <v>5</v>
      </c>
      <c r="J122" s="12">
        <v>5</v>
      </c>
      <c r="K122" s="86">
        <v>0</v>
      </c>
    </row>
    <row r="123" spans="1:11" hidden="1" x14ac:dyDescent="0.25">
      <c r="A123" s="639"/>
      <c r="B123" s="36">
        <v>43048</v>
      </c>
      <c r="C123" s="5" t="s">
        <v>8</v>
      </c>
      <c r="D123" s="5">
        <v>1</v>
      </c>
      <c r="E123" s="5">
        <v>45</v>
      </c>
      <c r="F123" s="5">
        <v>0</v>
      </c>
      <c r="G123" s="5">
        <v>1</v>
      </c>
      <c r="H123" s="5">
        <v>0</v>
      </c>
      <c r="I123" s="5">
        <v>7</v>
      </c>
      <c r="J123" s="12">
        <v>7</v>
      </c>
      <c r="K123" s="86">
        <v>0</v>
      </c>
    </row>
    <row r="124" spans="1:11" hidden="1" x14ac:dyDescent="0.25">
      <c r="A124" s="639"/>
      <c r="B124" s="36">
        <v>43041</v>
      </c>
      <c r="C124" s="5" t="s">
        <v>10</v>
      </c>
      <c r="D124" s="5">
        <v>1</v>
      </c>
      <c r="E124" s="5">
        <v>45</v>
      </c>
      <c r="F124" s="5">
        <v>1</v>
      </c>
      <c r="G124" s="5">
        <v>0</v>
      </c>
      <c r="H124" s="5">
        <v>0</v>
      </c>
      <c r="I124" s="5">
        <v>4</v>
      </c>
      <c r="J124" s="12">
        <v>4</v>
      </c>
      <c r="K124" s="86">
        <v>0</v>
      </c>
    </row>
    <row r="125" spans="1:11" hidden="1" x14ac:dyDescent="0.25">
      <c r="A125" s="639"/>
      <c r="B125" s="36">
        <v>43034</v>
      </c>
      <c r="C125" s="5" t="s">
        <v>7</v>
      </c>
      <c r="D125" s="5">
        <v>1</v>
      </c>
      <c r="E125" s="5">
        <v>45</v>
      </c>
      <c r="F125" s="5">
        <v>1</v>
      </c>
      <c r="G125" s="5">
        <v>0</v>
      </c>
      <c r="H125" s="5">
        <v>0</v>
      </c>
      <c r="I125" s="5">
        <v>1</v>
      </c>
      <c r="J125" s="12">
        <v>1</v>
      </c>
      <c r="K125" s="86">
        <v>0</v>
      </c>
    </row>
    <row r="126" spans="1:11" hidden="1" x14ac:dyDescent="0.25">
      <c r="A126" s="639"/>
      <c r="B126" s="36">
        <v>43027</v>
      </c>
      <c r="C126" s="5" t="s">
        <v>27</v>
      </c>
      <c r="D126" s="5">
        <v>1</v>
      </c>
      <c r="E126" s="5">
        <v>45</v>
      </c>
      <c r="F126" s="5">
        <v>0</v>
      </c>
      <c r="G126" s="5">
        <v>0</v>
      </c>
      <c r="H126" s="5">
        <v>1</v>
      </c>
      <c r="I126" s="5">
        <v>5</v>
      </c>
      <c r="J126" s="12">
        <v>5</v>
      </c>
      <c r="K126" s="86">
        <v>0</v>
      </c>
    </row>
    <row r="127" spans="1:11" hidden="1" x14ac:dyDescent="0.25">
      <c r="A127" s="639"/>
      <c r="B127" s="36">
        <v>42999</v>
      </c>
      <c r="C127" s="5" t="s">
        <v>7</v>
      </c>
      <c r="D127" s="5">
        <v>1</v>
      </c>
      <c r="E127" s="5">
        <v>45</v>
      </c>
      <c r="F127" s="5">
        <v>0</v>
      </c>
      <c r="G127" s="5">
        <v>0</v>
      </c>
      <c r="H127" s="5">
        <v>1</v>
      </c>
      <c r="I127" s="5">
        <v>3</v>
      </c>
      <c r="J127" s="12">
        <v>3</v>
      </c>
      <c r="K127" s="86">
        <v>0</v>
      </c>
    </row>
    <row r="128" spans="1:11" ht="18.75" hidden="1" thickBot="1" x14ac:dyDescent="0.3">
      <c r="A128" s="640"/>
      <c r="B128" s="87">
        <v>42992</v>
      </c>
      <c r="C128" s="88" t="s">
        <v>27</v>
      </c>
      <c r="D128" s="88">
        <v>1</v>
      </c>
      <c r="E128" s="88">
        <v>45</v>
      </c>
      <c r="F128" s="88">
        <v>0</v>
      </c>
      <c r="G128" s="88">
        <v>1</v>
      </c>
      <c r="H128" s="88">
        <v>0</v>
      </c>
      <c r="I128" s="88">
        <v>10</v>
      </c>
      <c r="J128" s="112">
        <v>10</v>
      </c>
      <c r="K128" s="89">
        <v>0</v>
      </c>
    </row>
    <row r="129" spans="1:11" s="16" customFormat="1" ht="19.5" thickTop="1" thickBot="1" x14ac:dyDescent="0.3">
      <c r="A129" s="142" t="s">
        <v>45</v>
      </c>
      <c r="B129" s="126" t="s">
        <v>285</v>
      </c>
      <c r="C129" s="124" t="s">
        <v>9</v>
      </c>
      <c r="D129" s="124">
        <f t="shared" ref="D129:I129" si="6">SUM(D112:D128)</f>
        <v>17</v>
      </c>
      <c r="E129" s="124">
        <f t="shared" si="6"/>
        <v>765</v>
      </c>
      <c r="F129" s="124">
        <f t="shared" si="6"/>
        <v>11</v>
      </c>
      <c r="G129" s="124">
        <f t="shared" si="6"/>
        <v>4</v>
      </c>
      <c r="H129" s="124">
        <f t="shared" si="6"/>
        <v>2</v>
      </c>
      <c r="I129" s="124">
        <f t="shared" si="6"/>
        <v>87</v>
      </c>
      <c r="J129" s="167">
        <f>SUM(I129/D129)</f>
        <v>5.117647058823529</v>
      </c>
      <c r="K129" s="125">
        <f>SUM(K112:K128)</f>
        <v>0</v>
      </c>
    </row>
    <row r="130" spans="1:11" ht="18.75" thickTop="1" x14ac:dyDescent="0.25">
      <c r="A130"/>
      <c r="B130" s="197"/>
      <c r="C130" s="90" t="s">
        <v>24</v>
      </c>
      <c r="D130" s="91">
        <f t="shared" ref="D130:I130" si="7">SUM(D129+D111+D89+D70+D53+D38+D21)</f>
        <v>120</v>
      </c>
      <c r="E130" s="91">
        <f t="shared" si="7"/>
        <v>5400</v>
      </c>
      <c r="F130" s="91">
        <f t="shared" si="7"/>
        <v>61</v>
      </c>
      <c r="G130" s="91">
        <f t="shared" si="7"/>
        <v>48</v>
      </c>
      <c r="H130" s="91">
        <f t="shared" si="7"/>
        <v>11</v>
      </c>
      <c r="I130" s="91">
        <f t="shared" si="7"/>
        <v>592</v>
      </c>
      <c r="J130" s="92">
        <f>SUM(I130/D130)</f>
        <v>4.9333333333333336</v>
      </c>
      <c r="K130" s="93">
        <f>SUM(K129+K111+K89+K70+K53+K38+K21)</f>
        <v>3</v>
      </c>
    </row>
    <row r="131" spans="1:11" x14ac:dyDescent="0.25">
      <c r="A131"/>
      <c r="B131" s="197"/>
      <c r="C131" s="94" t="s">
        <v>25</v>
      </c>
      <c r="D131" s="75"/>
      <c r="E131" s="76">
        <f>SUM(E130/D130)</f>
        <v>45</v>
      </c>
      <c r="F131" s="76">
        <f>SUM(F130/D130)</f>
        <v>0.5083333333333333</v>
      </c>
      <c r="G131" s="76">
        <f>SUM(G130/D130)</f>
        <v>0.4</v>
      </c>
      <c r="H131" s="77">
        <f>SUM(H130/D130)</f>
        <v>9.166666666666666E-2</v>
      </c>
      <c r="I131" s="77">
        <f>SUM(I130/D130)</f>
        <v>4.9333333333333336</v>
      </c>
      <c r="J131" s="77">
        <f>SUM(I130/D130)</f>
        <v>4.9333333333333336</v>
      </c>
      <c r="K131" s="95">
        <f>SUM(K130/F130)</f>
        <v>4.9180327868852458E-2</v>
      </c>
    </row>
    <row r="132" spans="1:11" ht="18.75" thickBot="1" x14ac:dyDescent="0.3">
      <c r="A132"/>
      <c r="B132" s="197"/>
      <c r="C132" s="96" t="s">
        <v>26</v>
      </c>
      <c r="D132" s="97">
        <f>SUM(D130/7)</f>
        <v>17.142857142857142</v>
      </c>
      <c r="E132" s="97">
        <f>SUM(E131*D132)</f>
        <v>771.42857142857144</v>
      </c>
      <c r="F132" s="97">
        <f>SUM(F131*D132)</f>
        <v>8.7142857142857135</v>
      </c>
      <c r="G132" s="97">
        <f>SUM(G131*D132)</f>
        <v>6.8571428571428577</v>
      </c>
      <c r="H132" s="97">
        <f>SUM(H131*D132)</f>
        <v>1.5714285714285712</v>
      </c>
      <c r="I132" s="97">
        <f>SUM(I131*D132)</f>
        <v>84.571428571428569</v>
      </c>
      <c r="J132" s="97">
        <f>SUM(I130/D130)</f>
        <v>4.9333333333333336</v>
      </c>
      <c r="K132" s="98">
        <f>SUM(K130/7)</f>
        <v>0.42857142857142855</v>
      </c>
    </row>
    <row r="133" spans="1:11" ht="18.75" thickTop="1" x14ac:dyDescent="0.25">
      <c r="I133" s="7"/>
      <c r="J133" s="408"/>
      <c r="K133" s="7"/>
    </row>
    <row r="134" spans="1:11" x14ac:dyDescent="0.25">
      <c r="I134" s="7"/>
      <c r="J134" s="408"/>
      <c r="K134" s="7"/>
    </row>
    <row r="135" spans="1:11" x14ac:dyDescent="0.25">
      <c r="I135" s="7"/>
      <c r="J135" s="408"/>
      <c r="K135" s="7"/>
    </row>
    <row r="136" spans="1:11" x14ac:dyDescent="0.25">
      <c r="I136" s="7"/>
      <c r="J136" s="408"/>
      <c r="K136" s="7"/>
    </row>
    <row r="137" spans="1:11" x14ac:dyDescent="0.25">
      <c r="I137" s="7"/>
      <c r="J137" s="408"/>
      <c r="K137" s="7"/>
    </row>
    <row r="138" spans="1:11" x14ac:dyDescent="0.25">
      <c r="I138" s="7"/>
      <c r="J138" s="408"/>
      <c r="K138" s="7"/>
    </row>
  </sheetData>
  <mergeCells count="8">
    <mergeCell ref="A112:A128"/>
    <mergeCell ref="A1:K1"/>
    <mergeCell ref="A90:A110"/>
    <mergeCell ref="A71:A88"/>
    <mergeCell ref="A54:A69"/>
    <mergeCell ref="A39:A52"/>
    <mergeCell ref="A22:A37"/>
    <mergeCell ref="A3:A20"/>
  </mergeCells>
  <printOptions horizontalCentered="1" verticalCentered="1"/>
  <pageMargins left="0.2" right="0.2" top="0.25" bottom="0.25" header="0.25" footer="0.3"/>
  <pageSetup scale="98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K27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20.42578125" style="16" bestFit="1" customWidth="1"/>
    <col min="4" max="9" width="9.7109375" style="16" bestFit="1" customWidth="1"/>
    <col min="10" max="10" width="9.7109375" style="20" bestFit="1" customWidth="1"/>
    <col min="11" max="11" width="9.7109375" style="16" bestFit="1" customWidth="1"/>
    <col min="12" max="16384" width="9.140625" style="16"/>
  </cols>
  <sheetData>
    <row r="1" spans="1:11" ht="19.5" thickTop="1" thickBot="1" x14ac:dyDescent="0.3">
      <c r="A1" s="626" t="s">
        <v>390</v>
      </c>
      <c r="B1" s="627"/>
      <c r="C1" s="627"/>
      <c r="D1" s="627"/>
      <c r="E1" s="627"/>
      <c r="F1" s="627"/>
      <c r="G1" s="627"/>
      <c r="H1" s="627"/>
      <c r="I1" s="627"/>
      <c r="J1" s="627"/>
      <c r="K1" s="628"/>
    </row>
    <row r="2" spans="1:11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28</v>
      </c>
      <c r="F2" s="155" t="s">
        <v>29</v>
      </c>
      <c r="G2" s="155" t="s">
        <v>30</v>
      </c>
      <c r="H2" s="155" t="s">
        <v>31</v>
      </c>
      <c r="I2" s="155" t="s">
        <v>32</v>
      </c>
      <c r="J2" s="405" t="s">
        <v>33</v>
      </c>
      <c r="K2" s="156" t="s">
        <v>34</v>
      </c>
    </row>
    <row r="3" spans="1:11" ht="18.75" thickTop="1" x14ac:dyDescent="0.25">
      <c r="A3" s="659" t="s">
        <v>624</v>
      </c>
      <c r="B3" s="254">
        <v>45715</v>
      </c>
      <c r="C3" s="27" t="s">
        <v>453</v>
      </c>
      <c r="D3" s="27">
        <v>1</v>
      </c>
      <c r="E3" s="27">
        <v>45</v>
      </c>
      <c r="F3" s="27">
        <v>1</v>
      </c>
      <c r="G3" s="27">
        <v>0</v>
      </c>
      <c r="H3" s="27">
        <v>0</v>
      </c>
      <c r="I3" s="27">
        <v>4</v>
      </c>
      <c r="J3" s="78">
        <v>4</v>
      </c>
      <c r="K3" s="28">
        <v>0</v>
      </c>
    </row>
    <row r="4" spans="1:11" x14ac:dyDescent="0.25">
      <c r="A4" s="631"/>
      <c r="B4" s="255">
        <v>45708</v>
      </c>
      <c r="C4" s="9" t="s">
        <v>8</v>
      </c>
      <c r="D4" s="9">
        <v>1</v>
      </c>
      <c r="E4" s="9">
        <v>45</v>
      </c>
      <c r="F4" s="9">
        <v>0</v>
      </c>
      <c r="G4" s="9">
        <v>1</v>
      </c>
      <c r="H4" s="9">
        <v>0</v>
      </c>
      <c r="I4" s="9">
        <v>7</v>
      </c>
      <c r="J4" s="74">
        <v>7</v>
      </c>
      <c r="K4" s="29">
        <v>0</v>
      </c>
    </row>
    <row r="5" spans="1:11" x14ac:dyDescent="0.25">
      <c r="A5" s="631"/>
      <c r="B5" s="255">
        <v>45701</v>
      </c>
      <c r="C5" s="9" t="s">
        <v>20</v>
      </c>
      <c r="D5" s="9">
        <v>1</v>
      </c>
      <c r="E5" s="9">
        <v>45</v>
      </c>
      <c r="F5" s="9">
        <v>1</v>
      </c>
      <c r="G5" s="9">
        <v>0</v>
      </c>
      <c r="H5" s="9">
        <v>0</v>
      </c>
      <c r="I5" s="9">
        <v>2</v>
      </c>
      <c r="J5" s="74">
        <v>2</v>
      </c>
      <c r="K5" s="29">
        <v>0</v>
      </c>
    </row>
    <row r="6" spans="1:11" x14ac:dyDescent="0.25">
      <c r="A6" s="631"/>
      <c r="B6" s="255">
        <v>45694</v>
      </c>
      <c r="C6" s="9" t="s">
        <v>10</v>
      </c>
      <c r="D6" s="9">
        <v>1</v>
      </c>
      <c r="E6" s="9">
        <v>45</v>
      </c>
      <c r="F6" s="9">
        <v>1</v>
      </c>
      <c r="G6" s="9">
        <v>0</v>
      </c>
      <c r="H6" s="9">
        <v>0</v>
      </c>
      <c r="I6" s="9">
        <v>2</v>
      </c>
      <c r="J6" s="74">
        <v>2</v>
      </c>
      <c r="K6" s="29">
        <v>0</v>
      </c>
    </row>
    <row r="7" spans="1:11" x14ac:dyDescent="0.25">
      <c r="A7" s="631"/>
      <c r="B7" s="255">
        <v>45687</v>
      </c>
      <c r="C7" s="9" t="s">
        <v>553</v>
      </c>
      <c r="D7" s="9">
        <v>1</v>
      </c>
      <c r="E7" s="9">
        <v>45</v>
      </c>
      <c r="F7" s="9">
        <v>1</v>
      </c>
      <c r="G7" s="9">
        <v>0</v>
      </c>
      <c r="H7" s="9">
        <v>0</v>
      </c>
      <c r="I7" s="9">
        <v>4</v>
      </c>
      <c r="J7" s="74">
        <v>4</v>
      </c>
      <c r="K7" s="29">
        <v>0</v>
      </c>
    </row>
    <row r="8" spans="1:11" x14ac:dyDescent="0.25">
      <c r="A8" s="631"/>
      <c r="B8" s="255">
        <v>45680</v>
      </c>
      <c r="C8" s="9" t="s">
        <v>453</v>
      </c>
      <c r="D8" s="9">
        <v>1</v>
      </c>
      <c r="E8" s="9">
        <v>45</v>
      </c>
      <c r="F8" s="9">
        <v>0</v>
      </c>
      <c r="G8" s="9">
        <v>1</v>
      </c>
      <c r="H8" s="9">
        <v>0</v>
      </c>
      <c r="I8" s="9">
        <v>5</v>
      </c>
      <c r="J8" s="74">
        <v>5</v>
      </c>
      <c r="K8" s="29">
        <v>0</v>
      </c>
    </row>
    <row r="9" spans="1:11" x14ac:dyDescent="0.25">
      <c r="A9" s="631"/>
      <c r="B9" s="255">
        <v>45673</v>
      </c>
      <c r="C9" s="9" t="s">
        <v>8</v>
      </c>
      <c r="D9" s="9">
        <v>1</v>
      </c>
      <c r="E9" s="9">
        <v>45</v>
      </c>
      <c r="F9" s="9">
        <v>0</v>
      </c>
      <c r="G9" s="9">
        <v>1</v>
      </c>
      <c r="H9" s="9">
        <v>0</v>
      </c>
      <c r="I9" s="9">
        <v>3</v>
      </c>
      <c r="J9" s="74">
        <v>3</v>
      </c>
      <c r="K9" s="29">
        <v>0</v>
      </c>
    </row>
    <row r="10" spans="1:11" x14ac:dyDescent="0.25">
      <c r="A10" s="631"/>
      <c r="B10" s="255">
        <v>45666</v>
      </c>
      <c r="C10" s="9" t="s">
        <v>20</v>
      </c>
      <c r="D10" s="9">
        <v>1</v>
      </c>
      <c r="E10" s="9">
        <v>45</v>
      </c>
      <c r="F10" s="9">
        <v>1</v>
      </c>
      <c r="G10" s="9">
        <v>0</v>
      </c>
      <c r="H10" s="9">
        <v>0</v>
      </c>
      <c r="I10" s="9">
        <v>1</v>
      </c>
      <c r="J10" s="74">
        <v>1</v>
      </c>
      <c r="K10" s="29">
        <v>0</v>
      </c>
    </row>
    <row r="11" spans="1:11" x14ac:dyDescent="0.25">
      <c r="A11" s="631"/>
      <c r="B11" s="255">
        <v>45645</v>
      </c>
      <c r="C11" s="9" t="s">
        <v>10</v>
      </c>
      <c r="D11" s="9">
        <v>1</v>
      </c>
      <c r="E11" s="9">
        <v>45</v>
      </c>
      <c r="F11" s="9">
        <v>0</v>
      </c>
      <c r="G11" s="9">
        <v>1</v>
      </c>
      <c r="H11" s="9">
        <v>0</v>
      </c>
      <c r="I11" s="9">
        <v>4</v>
      </c>
      <c r="J11" s="74">
        <v>4</v>
      </c>
      <c r="K11" s="29">
        <v>0</v>
      </c>
    </row>
    <row r="12" spans="1:11" x14ac:dyDescent="0.25">
      <c r="A12" s="631"/>
      <c r="B12" s="255">
        <v>45638</v>
      </c>
      <c r="C12" s="9" t="s">
        <v>553</v>
      </c>
      <c r="D12" s="9">
        <v>1</v>
      </c>
      <c r="E12" s="9">
        <v>45</v>
      </c>
      <c r="F12" s="9">
        <v>0</v>
      </c>
      <c r="G12" s="9">
        <v>0</v>
      </c>
      <c r="H12" s="9">
        <v>1</v>
      </c>
      <c r="I12" s="9">
        <v>5</v>
      </c>
      <c r="J12" s="74">
        <v>5</v>
      </c>
      <c r="K12" s="29">
        <v>0</v>
      </c>
    </row>
    <row r="13" spans="1:11" x14ac:dyDescent="0.25">
      <c r="A13" s="631"/>
      <c r="B13" s="255">
        <v>45631</v>
      </c>
      <c r="C13" s="9" t="s">
        <v>453</v>
      </c>
      <c r="D13" s="9">
        <v>1</v>
      </c>
      <c r="E13" s="9">
        <v>45</v>
      </c>
      <c r="F13" s="9">
        <v>0</v>
      </c>
      <c r="G13" s="9">
        <v>1</v>
      </c>
      <c r="H13" s="9">
        <v>0</v>
      </c>
      <c r="I13" s="9">
        <v>6</v>
      </c>
      <c r="J13" s="74">
        <v>6</v>
      </c>
      <c r="K13" s="29">
        <v>0</v>
      </c>
    </row>
    <row r="14" spans="1:11" x14ac:dyDescent="0.25">
      <c r="A14" s="631"/>
      <c r="B14" s="255">
        <v>45624</v>
      </c>
      <c r="C14" s="9" t="s">
        <v>8</v>
      </c>
      <c r="D14" s="9">
        <v>1</v>
      </c>
      <c r="E14" s="9">
        <v>45</v>
      </c>
      <c r="F14" s="9">
        <v>0</v>
      </c>
      <c r="G14" s="9">
        <v>1</v>
      </c>
      <c r="H14" s="9">
        <v>0</v>
      </c>
      <c r="I14" s="9">
        <v>6</v>
      </c>
      <c r="J14" s="74">
        <v>6</v>
      </c>
      <c r="K14" s="29">
        <v>0</v>
      </c>
    </row>
    <row r="15" spans="1:11" x14ac:dyDescent="0.25">
      <c r="A15" s="631"/>
      <c r="B15" s="255">
        <v>45617</v>
      </c>
      <c r="C15" s="9" t="s">
        <v>20</v>
      </c>
      <c r="D15" s="9">
        <v>1</v>
      </c>
      <c r="E15" s="9">
        <v>45</v>
      </c>
      <c r="F15" s="9">
        <v>0</v>
      </c>
      <c r="G15" s="9">
        <v>0</v>
      </c>
      <c r="H15" s="9">
        <v>1</v>
      </c>
      <c r="I15" s="9">
        <v>6</v>
      </c>
      <c r="J15" s="74">
        <v>6</v>
      </c>
      <c r="K15" s="29">
        <v>0</v>
      </c>
    </row>
    <row r="16" spans="1:11" x14ac:dyDescent="0.25">
      <c r="A16" s="631"/>
      <c r="B16" s="255">
        <v>45603</v>
      </c>
      <c r="C16" s="9" t="s">
        <v>553</v>
      </c>
      <c r="D16" s="9">
        <v>1</v>
      </c>
      <c r="E16" s="9">
        <v>45</v>
      </c>
      <c r="F16" s="9">
        <v>0</v>
      </c>
      <c r="G16" s="9">
        <v>0</v>
      </c>
      <c r="H16" s="9">
        <v>1</v>
      </c>
      <c r="I16" s="9">
        <v>5</v>
      </c>
      <c r="J16" s="74">
        <v>5</v>
      </c>
      <c r="K16" s="29">
        <v>0</v>
      </c>
    </row>
    <row r="17" spans="1:11" x14ac:dyDescent="0.25">
      <c r="A17" s="631"/>
      <c r="B17" s="255">
        <v>45596</v>
      </c>
      <c r="C17" s="9" t="s">
        <v>453</v>
      </c>
      <c r="D17" s="9">
        <v>1</v>
      </c>
      <c r="E17" s="9">
        <v>45</v>
      </c>
      <c r="F17" s="9">
        <v>1</v>
      </c>
      <c r="G17" s="9">
        <v>0</v>
      </c>
      <c r="H17" s="9">
        <v>0</v>
      </c>
      <c r="I17" s="9">
        <v>4</v>
      </c>
      <c r="J17" s="74">
        <v>4</v>
      </c>
      <c r="K17" s="29">
        <v>0</v>
      </c>
    </row>
    <row r="18" spans="1:11" x14ac:dyDescent="0.25">
      <c r="A18" s="631"/>
      <c r="B18" s="255">
        <v>45582</v>
      </c>
      <c r="C18" s="9" t="s">
        <v>20</v>
      </c>
      <c r="D18" s="9">
        <v>1</v>
      </c>
      <c r="E18" s="9">
        <v>45</v>
      </c>
      <c r="F18" s="9">
        <v>1</v>
      </c>
      <c r="G18" s="9">
        <v>0</v>
      </c>
      <c r="H18" s="9">
        <v>0</v>
      </c>
      <c r="I18" s="9">
        <v>5</v>
      </c>
      <c r="J18" s="74">
        <v>5</v>
      </c>
      <c r="K18" s="29">
        <v>0</v>
      </c>
    </row>
    <row r="19" spans="1:11" ht="18.75" thickBot="1" x14ac:dyDescent="0.3">
      <c r="A19" s="630"/>
      <c r="B19" s="256">
        <v>45575</v>
      </c>
      <c r="C19" s="31" t="s">
        <v>10</v>
      </c>
      <c r="D19" s="31">
        <v>1</v>
      </c>
      <c r="E19" s="31">
        <v>45</v>
      </c>
      <c r="F19" s="31">
        <v>1</v>
      </c>
      <c r="G19" s="31">
        <v>0</v>
      </c>
      <c r="H19" s="31">
        <v>0</v>
      </c>
      <c r="I19" s="31">
        <v>6</v>
      </c>
      <c r="J19" s="79">
        <v>6</v>
      </c>
      <c r="K19" s="32">
        <v>0</v>
      </c>
    </row>
    <row r="20" spans="1:11" ht="19.5" thickTop="1" thickBot="1" x14ac:dyDescent="0.3">
      <c r="A20" s="410" t="s">
        <v>45</v>
      </c>
      <c r="B20" s="404" t="s">
        <v>624</v>
      </c>
      <c r="C20" s="165" t="s">
        <v>625</v>
      </c>
      <c r="D20" s="165">
        <f t="shared" ref="D20:I20" si="0">SUM(D3:D19)</f>
        <v>17</v>
      </c>
      <c r="E20" s="165">
        <f t="shared" si="0"/>
        <v>765</v>
      </c>
      <c r="F20" s="165">
        <f t="shared" si="0"/>
        <v>8</v>
      </c>
      <c r="G20" s="455">
        <f t="shared" si="0"/>
        <v>6</v>
      </c>
      <c r="H20" s="248">
        <f t="shared" si="0"/>
        <v>3</v>
      </c>
      <c r="I20" s="469">
        <f t="shared" si="0"/>
        <v>75</v>
      </c>
      <c r="J20" s="457">
        <f>SUM(I20/D20)</f>
        <v>4.4117647058823533</v>
      </c>
      <c r="K20" s="166">
        <f>SUM(K3:K19)</f>
        <v>0</v>
      </c>
    </row>
    <row r="21" spans="1:11" ht="18.75" hidden="1" thickTop="1" x14ac:dyDescent="0.25">
      <c r="A21" s="659" t="s">
        <v>580</v>
      </c>
      <c r="B21" s="26">
        <v>45351</v>
      </c>
      <c r="C21" s="27" t="s">
        <v>453</v>
      </c>
      <c r="D21" s="27">
        <v>1</v>
      </c>
      <c r="E21" s="27">
        <v>45</v>
      </c>
      <c r="F21" s="27">
        <v>1</v>
      </c>
      <c r="G21" s="27">
        <v>0</v>
      </c>
      <c r="H21" s="27">
        <v>0</v>
      </c>
      <c r="I21" s="27">
        <v>8</v>
      </c>
      <c r="J21" s="78">
        <v>8</v>
      </c>
      <c r="K21" s="28">
        <v>0</v>
      </c>
    </row>
    <row r="22" spans="1:11" hidden="1" x14ac:dyDescent="0.25">
      <c r="A22" s="631"/>
      <c r="B22" s="13">
        <v>45344</v>
      </c>
      <c r="C22" s="9" t="s">
        <v>8</v>
      </c>
      <c r="D22" s="9">
        <v>1</v>
      </c>
      <c r="E22" s="9">
        <v>45</v>
      </c>
      <c r="F22" s="9">
        <v>0</v>
      </c>
      <c r="G22" s="9">
        <v>1</v>
      </c>
      <c r="H22" s="9">
        <v>0</v>
      </c>
      <c r="I22" s="9">
        <v>4</v>
      </c>
      <c r="J22" s="74">
        <v>4</v>
      </c>
      <c r="K22" s="29">
        <v>0</v>
      </c>
    </row>
    <row r="23" spans="1:11" hidden="1" x14ac:dyDescent="0.25">
      <c r="A23" s="631"/>
      <c r="B23" s="13">
        <v>45337</v>
      </c>
      <c r="C23" s="9" t="s">
        <v>552</v>
      </c>
      <c r="D23" s="9">
        <v>1</v>
      </c>
      <c r="E23" s="9">
        <v>45</v>
      </c>
      <c r="F23" s="9">
        <v>1</v>
      </c>
      <c r="G23" s="9">
        <v>0</v>
      </c>
      <c r="H23" s="9">
        <v>0</v>
      </c>
      <c r="I23" s="9">
        <v>6</v>
      </c>
      <c r="J23" s="74">
        <v>6</v>
      </c>
      <c r="K23" s="29">
        <v>0</v>
      </c>
    </row>
    <row r="24" spans="1:11" hidden="1" x14ac:dyDescent="0.25">
      <c r="A24" s="631"/>
      <c r="B24" s="13">
        <v>45330</v>
      </c>
      <c r="C24" s="9" t="s">
        <v>555</v>
      </c>
      <c r="D24" s="9">
        <v>1</v>
      </c>
      <c r="E24" s="9">
        <v>45</v>
      </c>
      <c r="F24" s="9">
        <v>1</v>
      </c>
      <c r="G24" s="9">
        <v>0</v>
      </c>
      <c r="H24" s="9">
        <v>0</v>
      </c>
      <c r="I24" s="9">
        <v>1</v>
      </c>
      <c r="J24" s="74">
        <v>1</v>
      </c>
      <c r="K24" s="29">
        <v>0</v>
      </c>
    </row>
    <row r="25" spans="1:11" hidden="1" x14ac:dyDescent="0.25">
      <c r="A25" s="631"/>
      <c r="B25" s="13">
        <v>45323</v>
      </c>
      <c r="C25" s="9" t="s">
        <v>553</v>
      </c>
      <c r="D25" s="9">
        <v>1</v>
      </c>
      <c r="E25" s="9">
        <v>45</v>
      </c>
      <c r="F25" s="9">
        <v>0</v>
      </c>
      <c r="G25" s="9">
        <v>1</v>
      </c>
      <c r="H25" s="9">
        <v>0</v>
      </c>
      <c r="I25" s="9">
        <v>6</v>
      </c>
      <c r="J25" s="74">
        <v>6</v>
      </c>
      <c r="K25" s="29">
        <v>0</v>
      </c>
    </row>
    <row r="26" spans="1:11" hidden="1" x14ac:dyDescent="0.25">
      <c r="A26" s="631"/>
      <c r="B26" s="13">
        <v>45316</v>
      </c>
      <c r="C26" s="9" t="s">
        <v>453</v>
      </c>
      <c r="D26" s="9">
        <v>1</v>
      </c>
      <c r="E26" s="9">
        <v>45</v>
      </c>
      <c r="F26" s="9">
        <v>0</v>
      </c>
      <c r="G26" s="9">
        <v>1</v>
      </c>
      <c r="H26" s="9">
        <v>0</v>
      </c>
      <c r="I26" s="9">
        <v>3</v>
      </c>
      <c r="J26" s="74">
        <v>3</v>
      </c>
      <c r="K26" s="29">
        <v>0</v>
      </c>
    </row>
    <row r="27" spans="1:11" hidden="1" x14ac:dyDescent="0.25">
      <c r="A27" s="631"/>
      <c r="B27" s="13">
        <v>45309</v>
      </c>
      <c r="C27" s="9" t="s">
        <v>8</v>
      </c>
      <c r="D27" s="9">
        <v>1</v>
      </c>
      <c r="E27" s="9">
        <v>45</v>
      </c>
      <c r="F27" s="9">
        <v>1</v>
      </c>
      <c r="G27" s="9">
        <v>0</v>
      </c>
      <c r="H27" s="9">
        <v>0</v>
      </c>
      <c r="I27" s="9">
        <v>2</v>
      </c>
      <c r="J27" s="74">
        <v>2</v>
      </c>
      <c r="K27" s="29">
        <v>0</v>
      </c>
    </row>
    <row r="28" spans="1:11" hidden="1" x14ac:dyDescent="0.25">
      <c r="A28" s="631"/>
      <c r="B28" s="13">
        <v>45302</v>
      </c>
      <c r="C28" s="9" t="s">
        <v>552</v>
      </c>
      <c r="D28" s="9">
        <v>1</v>
      </c>
      <c r="E28" s="9">
        <v>45</v>
      </c>
      <c r="F28" s="9">
        <v>1</v>
      </c>
      <c r="G28" s="9">
        <v>0</v>
      </c>
      <c r="H28" s="9">
        <v>0</v>
      </c>
      <c r="I28" s="9">
        <v>4</v>
      </c>
      <c r="J28" s="74">
        <v>4</v>
      </c>
      <c r="K28" s="29">
        <v>0</v>
      </c>
    </row>
    <row r="29" spans="1:11" hidden="1" x14ac:dyDescent="0.25">
      <c r="A29" s="631"/>
      <c r="B29" s="13">
        <v>45281</v>
      </c>
      <c r="C29" s="9" t="s">
        <v>555</v>
      </c>
      <c r="D29" s="9">
        <v>1</v>
      </c>
      <c r="E29" s="9">
        <v>45</v>
      </c>
      <c r="F29" s="9">
        <v>1</v>
      </c>
      <c r="G29" s="9">
        <v>0</v>
      </c>
      <c r="H29" s="9">
        <v>0</v>
      </c>
      <c r="I29" s="9">
        <v>4</v>
      </c>
      <c r="J29" s="74">
        <v>4</v>
      </c>
      <c r="K29" s="29">
        <v>0</v>
      </c>
    </row>
    <row r="30" spans="1:11" hidden="1" x14ac:dyDescent="0.25">
      <c r="A30" s="631"/>
      <c r="B30" s="13">
        <v>45274</v>
      </c>
      <c r="C30" s="9" t="s">
        <v>553</v>
      </c>
      <c r="D30" s="9">
        <v>1</v>
      </c>
      <c r="E30" s="9">
        <v>45</v>
      </c>
      <c r="F30" s="9">
        <v>0</v>
      </c>
      <c r="G30" s="9">
        <v>1</v>
      </c>
      <c r="H30" s="9">
        <v>0</v>
      </c>
      <c r="I30" s="9">
        <v>6</v>
      </c>
      <c r="J30" s="74">
        <v>6</v>
      </c>
      <c r="K30" s="29">
        <v>0</v>
      </c>
    </row>
    <row r="31" spans="1:11" hidden="1" x14ac:dyDescent="0.25">
      <c r="A31" s="631"/>
      <c r="B31" s="13">
        <v>45267</v>
      </c>
      <c r="C31" s="9" t="s">
        <v>453</v>
      </c>
      <c r="D31" s="9">
        <v>1</v>
      </c>
      <c r="E31" s="9">
        <v>45</v>
      </c>
      <c r="F31" s="9">
        <v>0</v>
      </c>
      <c r="G31" s="9">
        <v>1</v>
      </c>
      <c r="H31" s="9">
        <v>0</v>
      </c>
      <c r="I31" s="9">
        <v>6</v>
      </c>
      <c r="J31" s="74">
        <v>6</v>
      </c>
      <c r="K31" s="29">
        <v>0</v>
      </c>
    </row>
    <row r="32" spans="1:11" hidden="1" x14ac:dyDescent="0.25">
      <c r="A32" s="631"/>
      <c r="B32" s="13">
        <v>45260</v>
      </c>
      <c r="C32" s="9" t="s">
        <v>8</v>
      </c>
      <c r="D32" s="9">
        <v>1</v>
      </c>
      <c r="E32" s="9">
        <v>45</v>
      </c>
      <c r="F32" s="9">
        <v>1</v>
      </c>
      <c r="G32" s="9">
        <v>0</v>
      </c>
      <c r="H32" s="9">
        <v>0</v>
      </c>
      <c r="I32" s="9">
        <v>3</v>
      </c>
      <c r="J32" s="74">
        <v>3</v>
      </c>
      <c r="K32" s="29">
        <v>0</v>
      </c>
    </row>
    <row r="33" spans="1:11" hidden="1" x14ac:dyDescent="0.25">
      <c r="A33" s="631"/>
      <c r="B33" s="13">
        <v>45253</v>
      </c>
      <c r="C33" s="9" t="s">
        <v>552</v>
      </c>
      <c r="D33" s="9">
        <v>1</v>
      </c>
      <c r="E33" s="9">
        <v>45</v>
      </c>
      <c r="F33" s="9">
        <v>1</v>
      </c>
      <c r="G33" s="9">
        <v>0</v>
      </c>
      <c r="H33" s="9">
        <v>0</v>
      </c>
      <c r="I33" s="9">
        <v>4</v>
      </c>
      <c r="J33" s="74">
        <v>4</v>
      </c>
      <c r="K33" s="29">
        <v>0</v>
      </c>
    </row>
    <row r="34" spans="1:11" hidden="1" x14ac:dyDescent="0.25">
      <c r="A34" s="631"/>
      <c r="B34" s="13">
        <v>45232</v>
      </c>
      <c r="C34" s="9" t="s">
        <v>453</v>
      </c>
      <c r="D34" s="9">
        <v>1</v>
      </c>
      <c r="E34" s="9">
        <v>45</v>
      </c>
      <c r="F34" s="9">
        <v>1</v>
      </c>
      <c r="G34" s="9">
        <v>0</v>
      </c>
      <c r="H34" s="9">
        <v>0</v>
      </c>
      <c r="I34" s="9">
        <v>4</v>
      </c>
      <c r="J34" s="74">
        <v>4</v>
      </c>
      <c r="K34" s="29">
        <v>0</v>
      </c>
    </row>
    <row r="35" spans="1:11" hidden="1" x14ac:dyDescent="0.25">
      <c r="A35" s="631"/>
      <c r="B35" s="13">
        <v>45225</v>
      </c>
      <c r="C35" s="9" t="s">
        <v>8</v>
      </c>
      <c r="D35" s="9">
        <v>1</v>
      </c>
      <c r="E35" s="9">
        <v>45</v>
      </c>
      <c r="F35" s="9">
        <v>1</v>
      </c>
      <c r="G35" s="9">
        <v>0</v>
      </c>
      <c r="H35" s="9">
        <v>0</v>
      </c>
      <c r="I35" s="9">
        <v>5</v>
      </c>
      <c r="J35" s="74">
        <v>5</v>
      </c>
      <c r="K35" s="29">
        <v>0</v>
      </c>
    </row>
    <row r="36" spans="1:11" hidden="1" x14ac:dyDescent="0.25">
      <c r="A36" s="631"/>
      <c r="B36" s="13">
        <v>45218</v>
      </c>
      <c r="C36" s="9" t="s">
        <v>552</v>
      </c>
      <c r="D36" s="9">
        <v>1</v>
      </c>
      <c r="E36" s="9">
        <v>45</v>
      </c>
      <c r="F36" s="9">
        <v>0</v>
      </c>
      <c r="G36" s="9">
        <v>1</v>
      </c>
      <c r="H36" s="9">
        <v>0</v>
      </c>
      <c r="I36" s="9">
        <v>5</v>
      </c>
      <c r="J36" s="74">
        <v>5</v>
      </c>
      <c r="K36" s="29">
        <v>0</v>
      </c>
    </row>
    <row r="37" spans="1:11" hidden="1" x14ac:dyDescent="0.25">
      <c r="A37" s="631"/>
      <c r="B37" s="13">
        <v>45211</v>
      </c>
      <c r="C37" s="9" t="s">
        <v>555</v>
      </c>
      <c r="D37" s="9">
        <v>1</v>
      </c>
      <c r="E37" s="9">
        <v>45</v>
      </c>
      <c r="F37" s="9">
        <v>1</v>
      </c>
      <c r="G37" s="9">
        <v>0</v>
      </c>
      <c r="H37" s="9">
        <v>0</v>
      </c>
      <c r="I37" s="9">
        <v>5</v>
      </c>
      <c r="J37" s="74">
        <v>5</v>
      </c>
      <c r="K37" s="29">
        <v>0</v>
      </c>
    </row>
    <row r="38" spans="1:11" hidden="1" x14ac:dyDescent="0.25">
      <c r="A38" s="631"/>
      <c r="B38" s="13">
        <v>45204</v>
      </c>
      <c r="C38" s="9" t="s">
        <v>553</v>
      </c>
      <c r="D38" s="9">
        <v>1</v>
      </c>
      <c r="E38" s="9">
        <v>45</v>
      </c>
      <c r="F38" s="9">
        <v>0</v>
      </c>
      <c r="G38" s="9">
        <v>1</v>
      </c>
      <c r="H38" s="9">
        <v>0</v>
      </c>
      <c r="I38" s="9">
        <v>4</v>
      </c>
      <c r="J38" s="74">
        <v>4</v>
      </c>
      <c r="K38" s="29">
        <v>0</v>
      </c>
    </row>
    <row r="39" spans="1:11" hidden="1" x14ac:dyDescent="0.25">
      <c r="A39" s="631"/>
      <c r="B39" s="13">
        <v>45190</v>
      </c>
      <c r="C39" s="9" t="s">
        <v>8</v>
      </c>
      <c r="D39" s="9">
        <v>1</v>
      </c>
      <c r="E39" s="9">
        <v>45</v>
      </c>
      <c r="F39" s="9">
        <v>0</v>
      </c>
      <c r="G39" s="9">
        <v>1</v>
      </c>
      <c r="H39" s="9">
        <v>0</v>
      </c>
      <c r="I39" s="9">
        <v>8</v>
      </c>
      <c r="J39" s="74">
        <v>8</v>
      </c>
      <c r="K39" s="29">
        <v>0</v>
      </c>
    </row>
    <row r="40" spans="1:11" ht="18.75" hidden="1" thickBot="1" x14ac:dyDescent="0.3">
      <c r="A40" s="630"/>
      <c r="B40" s="30">
        <v>45183</v>
      </c>
      <c r="C40" s="31" t="s">
        <v>552</v>
      </c>
      <c r="D40" s="31">
        <v>1</v>
      </c>
      <c r="E40" s="31">
        <v>45</v>
      </c>
      <c r="F40" s="31">
        <v>1</v>
      </c>
      <c r="G40" s="31">
        <v>0</v>
      </c>
      <c r="H40" s="31">
        <v>0</v>
      </c>
      <c r="I40" s="31">
        <v>6</v>
      </c>
      <c r="J40" s="79">
        <v>6</v>
      </c>
      <c r="K40" s="32">
        <v>0</v>
      </c>
    </row>
    <row r="41" spans="1:11" ht="19.5" thickTop="1" thickBot="1" x14ac:dyDescent="0.3">
      <c r="A41" s="410" t="s">
        <v>45</v>
      </c>
      <c r="B41" s="404" t="s">
        <v>580</v>
      </c>
      <c r="C41" s="165" t="s">
        <v>452</v>
      </c>
      <c r="D41" s="165">
        <f t="shared" ref="D41:I41" si="1">SUM(D21:D40)</f>
        <v>20</v>
      </c>
      <c r="E41" s="455">
        <f t="shared" si="1"/>
        <v>900</v>
      </c>
      <c r="F41" s="248">
        <f t="shared" si="1"/>
        <v>12</v>
      </c>
      <c r="G41" s="469">
        <f t="shared" si="1"/>
        <v>8</v>
      </c>
      <c r="H41" s="165">
        <f t="shared" si="1"/>
        <v>0</v>
      </c>
      <c r="I41" s="165">
        <f t="shared" si="1"/>
        <v>94</v>
      </c>
      <c r="J41" s="457">
        <f>SUM(I41/D41)</f>
        <v>4.7</v>
      </c>
      <c r="K41" s="166">
        <f>SUM(K21:K40)</f>
        <v>0</v>
      </c>
    </row>
    <row r="42" spans="1:11" ht="18.75" hidden="1" thickTop="1" x14ac:dyDescent="0.25">
      <c r="A42" s="632" t="s">
        <v>554</v>
      </c>
      <c r="B42" s="254">
        <v>44966</v>
      </c>
      <c r="C42" s="27" t="s">
        <v>555</v>
      </c>
      <c r="D42" s="27">
        <v>1</v>
      </c>
      <c r="E42" s="27">
        <v>45</v>
      </c>
      <c r="F42" s="27">
        <v>1</v>
      </c>
      <c r="G42" s="27">
        <v>0</v>
      </c>
      <c r="H42" s="27">
        <v>0</v>
      </c>
      <c r="I42" s="27">
        <v>6</v>
      </c>
      <c r="J42" s="78">
        <v>6</v>
      </c>
      <c r="K42" s="28">
        <v>0</v>
      </c>
    </row>
    <row r="43" spans="1:11" hidden="1" x14ac:dyDescent="0.25">
      <c r="A43" s="633"/>
      <c r="B43" s="255">
        <v>44959</v>
      </c>
      <c r="C43" s="9" t="s">
        <v>553</v>
      </c>
      <c r="D43" s="9">
        <v>1</v>
      </c>
      <c r="E43" s="9">
        <v>45</v>
      </c>
      <c r="F43" s="9">
        <v>0</v>
      </c>
      <c r="G43" s="9">
        <v>0</v>
      </c>
      <c r="H43" s="9">
        <v>1</v>
      </c>
      <c r="I43" s="9">
        <v>7</v>
      </c>
      <c r="J43" s="74">
        <v>7</v>
      </c>
      <c r="K43" s="29">
        <v>0</v>
      </c>
    </row>
    <row r="44" spans="1:11" hidden="1" x14ac:dyDescent="0.25">
      <c r="A44" s="633"/>
      <c r="B44" s="255">
        <v>44952</v>
      </c>
      <c r="C44" s="9" t="s">
        <v>453</v>
      </c>
      <c r="D44" s="9">
        <v>1</v>
      </c>
      <c r="E44" s="9">
        <v>45</v>
      </c>
      <c r="F44" s="9">
        <v>0</v>
      </c>
      <c r="G44" s="9">
        <v>1</v>
      </c>
      <c r="H44" s="9">
        <v>0</v>
      </c>
      <c r="I44" s="9">
        <v>7</v>
      </c>
      <c r="J44" s="74">
        <v>7</v>
      </c>
      <c r="K44" s="29">
        <v>0</v>
      </c>
    </row>
    <row r="45" spans="1:11" hidden="1" x14ac:dyDescent="0.25">
      <c r="A45" s="633"/>
      <c r="B45" s="255">
        <v>44945</v>
      </c>
      <c r="C45" s="9" t="s">
        <v>8</v>
      </c>
      <c r="D45" s="9">
        <v>1</v>
      </c>
      <c r="E45" s="9">
        <v>45</v>
      </c>
      <c r="F45" s="9">
        <v>1</v>
      </c>
      <c r="G45" s="9">
        <v>0</v>
      </c>
      <c r="H45" s="9">
        <v>0</v>
      </c>
      <c r="I45" s="9">
        <v>7</v>
      </c>
      <c r="J45" s="74">
        <v>7</v>
      </c>
      <c r="K45" s="29">
        <v>0</v>
      </c>
    </row>
    <row r="46" spans="1:11" hidden="1" x14ac:dyDescent="0.25">
      <c r="A46" s="633"/>
      <c r="B46" s="255">
        <v>44938</v>
      </c>
      <c r="C46" s="9" t="s">
        <v>552</v>
      </c>
      <c r="D46" s="9">
        <v>1</v>
      </c>
      <c r="E46" s="9">
        <v>45</v>
      </c>
      <c r="F46" s="9">
        <v>1</v>
      </c>
      <c r="G46" s="9">
        <v>0</v>
      </c>
      <c r="H46" s="9">
        <v>0</v>
      </c>
      <c r="I46" s="9">
        <v>4</v>
      </c>
      <c r="J46" s="74">
        <v>4</v>
      </c>
      <c r="K46" s="29">
        <v>0</v>
      </c>
    </row>
    <row r="47" spans="1:11" hidden="1" x14ac:dyDescent="0.25">
      <c r="A47" s="633"/>
      <c r="B47" s="255">
        <v>44910</v>
      </c>
      <c r="C47" s="9" t="s">
        <v>553</v>
      </c>
      <c r="D47" s="9">
        <v>1</v>
      </c>
      <c r="E47" s="9">
        <v>45</v>
      </c>
      <c r="F47" s="9">
        <v>1</v>
      </c>
      <c r="G47" s="9">
        <v>0</v>
      </c>
      <c r="H47" s="9">
        <v>0</v>
      </c>
      <c r="I47" s="9">
        <v>6</v>
      </c>
      <c r="J47" s="74">
        <v>6</v>
      </c>
      <c r="K47" s="29">
        <v>0</v>
      </c>
    </row>
    <row r="48" spans="1:11" hidden="1" x14ac:dyDescent="0.25">
      <c r="A48" s="633"/>
      <c r="B48" s="255">
        <v>44903</v>
      </c>
      <c r="C48" s="9" t="s">
        <v>453</v>
      </c>
      <c r="D48" s="9">
        <v>1</v>
      </c>
      <c r="E48" s="9">
        <v>45</v>
      </c>
      <c r="F48" s="9">
        <v>1</v>
      </c>
      <c r="G48" s="9">
        <v>0</v>
      </c>
      <c r="H48" s="9">
        <v>0</v>
      </c>
      <c r="I48" s="9">
        <v>3</v>
      </c>
      <c r="J48" s="74">
        <v>3</v>
      </c>
      <c r="K48" s="29">
        <v>0</v>
      </c>
    </row>
    <row r="49" spans="1:11" hidden="1" x14ac:dyDescent="0.25">
      <c r="A49" s="633"/>
      <c r="B49" s="255">
        <v>44896</v>
      </c>
      <c r="C49" s="9" t="s">
        <v>8</v>
      </c>
      <c r="D49" s="9">
        <v>1</v>
      </c>
      <c r="E49" s="9">
        <v>45</v>
      </c>
      <c r="F49" s="9">
        <v>0</v>
      </c>
      <c r="G49" s="9">
        <v>1</v>
      </c>
      <c r="H49" s="9">
        <v>0</v>
      </c>
      <c r="I49" s="9">
        <v>7</v>
      </c>
      <c r="J49" s="74">
        <v>7</v>
      </c>
      <c r="K49" s="29">
        <v>0</v>
      </c>
    </row>
    <row r="50" spans="1:11" hidden="1" x14ac:dyDescent="0.25">
      <c r="A50" s="633"/>
      <c r="B50" s="255">
        <v>44882</v>
      </c>
      <c r="C50" s="9" t="s">
        <v>555</v>
      </c>
      <c r="D50" s="9">
        <v>1</v>
      </c>
      <c r="E50" s="9">
        <v>45</v>
      </c>
      <c r="F50" s="9">
        <v>0</v>
      </c>
      <c r="G50" s="9">
        <v>1</v>
      </c>
      <c r="H50" s="9">
        <v>0</v>
      </c>
      <c r="I50" s="9">
        <v>6</v>
      </c>
      <c r="J50" s="74">
        <v>6</v>
      </c>
      <c r="K50" s="29">
        <v>0</v>
      </c>
    </row>
    <row r="51" spans="1:11" hidden="1" x14ac:dyDescent="0.25">
      <c r="A51" s="633"/>
      <c r="B51" s="255">
        <v>44875</v>
      </c>
      <c r="C51" s="9" t="s">
        <v>553</v>
      </c>
      <c r="D51" s="9">
        <v>1</v>
      </c>
      <c r="E51" s="9">
        <v>45</v>
      </c>
      <c r="F51" s="9">
        <v>0</v>
      </c>
      <c r="G51" s="9">
        <v>1</v>
      </c>
      <c r="H51" s="9">
        <v>0</v>
      </c>
      <c r="I51" s="9">
        <v>9</v>
      </c>
      <c r="J51" s="74">
        <v>9</v>
      </c>
      <c r="K51" s="29">
        <v>0</v>
      </c>
    </row>
    <row r="52" spans="1:11" hidden="1" x14ac:dyDescent="0.25">
      <c r="A52" s="633"/>
      <c r="B52" s="255">
        <v>44868</v>
      </c>
      <c r="C52" s="9" t="s">
        <v>453</v>
      </c>
      <c r="D52" s="9">
        <v>1</v>
      </c>
      <c r="E52" s="9">
        <v>45</v>
      </c>
      <c r="F52" s="9">
        <v>0</v>
      </c>
      <c r="G52" s="9">
        <v>0</v>
      </c>
      <c r="H52" s="9">
        <v>1</v>
      </c>
      <c r="I52" s="9">
        <v>3</v>
      </c>
      <c r="J52" s="74">
        <v>3</v>
      </c>
      <c r="K52" s="29">
        <v>0</v>
      </c>
    </row>
    <row r="53" spans="1:11" hidden="1" x14ac:dyDescent="0.25">
      <c r="A53" s="633"/>
      <c r="B53" s="255">
        <v>44861</v>
      </c>
      <c r="C53" s="9" t="s">
        <v>8</v>
      </c>
      <c r="D53" s="9">
        <v>1</v>
      </c>
      <c r="E53" s="9">
        <v>45</v>
      </c>
      <c r="F53" s="9">
        <v>0</v>
      </c>
      <c r="G53" s="9">
        <v>1</v>
      </c>
      <c r="H53" s="9">
        <v>0</v>
      </c>
      <c r="I53" s="9">
        <v>7</v>
      </c>
      <c r="J53" s="74">
        <v>7</v>
      </c>
      <c r="K53" s="29">
        <v>0</v>
      </c>
    </row>
    <row r="54" spans="1:11" hidden="1" x14ac:dyDescent="0.25">
      <c r="A54" s="633"/>
      <c r="B54" s="255">
        <v>44854</v>
      </c>
      <c r="C54" s="9" t="s">
        <v>552</v>
      </c>
      <c r="D54" s="9">
        <v>1</v>
      </c>
      <c r="E54" s="9">
        <v>45</v>
      </c>
      <c r="F54" s="9">
        <v>1</v>
      </c>
      <c r="G54" s="9">
        <v>0</v>
      </c>
      <c r="H54" s="9">
        <v>0</v>
      </c>
      <c r="I54" s="9">
        <v>7</v>
      </c>
      <c r="J54" s="74">
        <v>7</v>
      </c>
      <c r="K54" s="29">
        <v>0</v>
      </c>
    </row>
    <row r="55" spans="1:11" hidden="1" x14ac:dyDescent="0.25">
      <c r="A55" s="633"/>
      <c r="B55" s="255">
        <v>44847</v>
      </c>
      <c r="C55" s="9" t="s">
        <v>555</v>
      </c>
      <c r="D55" s="9">
        <v>1</v>
      </c>
      <c r="E55" s="9">
        <v>45</v>
      </c>
      <c r="F55" s="9">
        <v>0</v>
      </c>
      <c r="G55" s="9">
        <v>0</v>
      </c>
      <c r="H55" s="9">
        <v>1</v>
      </c>
      <c r="I55" s="9">
        <v>3</v>
      </c>
      <c r="J55" s="74">
        <v>3</v>
      </c>
      <c r="K55" s="29">
        <v>0</v>
      </c>
    </row>
    <row r="56" spans="1:11" hidden="1" x14ac:dyDescent="0.25">
      <c r="A56" s="633"/>
      <c r="B56" s="255">
        <v>44840</v>
      </c>
      <c r="C56" s="9" t="s">
        <v>553</v>
      </c>
      <c r="D56" s="9">
        <v>1</v>
      </c>
      <c r="E56" s="9">
        <v>45</v>
      </c>
      <c r="F56" s="9">
        <v>0</v>
      </c>
      <c r="G56" s="9">
        <v>1</v>
      </c>
      <c r="H56" s="9">
        <v>0</v>
      </c>
      <c r="I56" s="9">
        <v>9</v>
      </c>
      <c r="J56" s="74">
        <v>9</v>
      </c>
      <c r="K56" s="29">
        <v>0</v>
      </c>
    </row>
    <row r="57" spans="1:11" hidden="1" x14ac:dyDescent="0.25">
      <c r="A57" s="633"/>
      <c r="B57" s="255">
        <v>44833</v>
      </c>
      <c r="C57" s="9" t="s">
        <v>453</v>
      </c>
      <c r="D57" s="9">
        <v>1</v>
      </c>
      <c r="E57" s="9">
        <v>45</v>
      </c>
      <c r="F57" s="9">
        <v>0</v>
      </c>
      <c r="G57" s="9">
        <v>1</v>
      </c>
      <c r="H57" s="9">
        <v>0</v>
      </c>
      <c r="I57" s="9">
        <v>4</v>
      </c>
      <c r="J57" s="74">
        <v>4</v>
      </c>
      <c r="K57" s="29">
        <v>0</v>
      </c>
    </row>
    <row r="58" spans="1:11" hidden="1" x14ac:dyDescent="0.25">
      <c r="A58" s="633"/>
      <c r="B58" s="255">
        <v>44826</v>
      </c>
      <c r="C58" s="9" t="s">
        <v>8</v>
      </c>
      <c r="D58" s="9">
        <v>1</v>
      </c>
      <c r="E58" s="9">
        <v>45</v>
      </c>
      <c r="F58" s="9">
        <v>0</v>
      </c>
      <c r="G58" s="9">
        <v>1</v>
      </c>
      <c r="H58" s="9">
        <v>0</v>
      </c>
      <c r="I58" s="9">
        <v>4</v>
      </c>
      <c r="J58" s="74">
        <v>4</v>
      </c>
      <c r="K58" s="29">
        <v>0</v>
      </c>
    </row>
    <row r="59" spans="1:11" ht="18.75" hidden="1" thickBot="1" x14ac:dyDescent="0.3">
      <c r="A59" s="634"/>
      <c r="B59" s="256">
        <v>44819</v>
      </c>
      <c r="C59" s="31" t="s">
        <v>552</v>
      </c>
      <c r="D59" s="31">
        <v>1</v>
      </c>
      <c r="E59" s="31">
        <v>45</v>
      </c>
      <c r="F59" s="31">
        <v>0</v>
      </c>
      <c r="G59" s="31">
        <v>1</v>
      </c>
      <c r="H59" s="31">
        <v>0</v>
      </c>
      <c r="I59" s="31">
        <v>3</v>
      </c>
      <c r="J59" s="79">
        <v>3</v>
      </c>
      <c r="K59" s="32">
        <v>0</v>
      </c>
    </row>
    <row r="60" spans="1:11" ht="19.5" thickTop="1" thickBot="1" x14ac:dyDescent="0.3">
      <c r="A60" s="410" t="s">
        <v>45</v>
      </c>
      <c r="B60" s="164" t="s">
        <v>554</v>
      </c>
      <c r="C60" s="165" t="s">
        <v>452</v>
      </c>
      <c r="D60" s="165">
        <f t="shared" ref="D60:I60" si="2">SUM(D42:D59)</f>
        <v>18</v>
      </c>
      <c r="E60" s="165">
        <f t="shared" si="2"/>
        <v>810</v>
      </c>
      <c r="F60" s="165">
        <f t="shared" si="2"/>
        <v>6</v>
      </c>
      <c r="G60" s="165">
        <f t="shared" si="2"/>
        <v>9</v>
      </c>
      <c r="H60" s="165">
        <f t="shared" si="2"/>
        <v>3</v>
      </c>
      <c r="I60" s="165">
        <f t="shared" si="2"/>
        <v>102</v>
      </c>
      <c r="J60" s="457">
        <f>SUM(I60/D60)</f>
        <v>5.666666666666667</v>
      </c>
      <c r="K60" s="166">
        <f>SUM(K42:K59)</f>
        <v>0</v>
      </c>
    </row>
    <row r="61" spans="1:11" ht="18.75" hidden="1" thickTop="1" x14ac:dyDescent="0.25">
      <c r="A61" s="659" t="s">
        <v>540</v>
      </c>
      <c r="B61" s="254">
        <v>44637</v>
      </c>
      <c r="C61" s="27" t="s">
        <v>453</v>
      </c>
      <c r="D61" s="27">
        <v>1</v>
      </c>
      <c r="E61" s="27">
        <v>45</v>
      </c>
      <c r="F61" s="27">
        <v>1</v>
      </c>
      <c r="G61" s="27">
        <v>0</v>
      </c>
      <c r="H61" s="27">
        <v>0</v>
      </c>
      <c r="I61" s="27">
        <v>4</v>
      </c>
      <c r="J61" s="78">
        <v>4</v>
      </c>
      <c r="K61" s="28">
        <v>0</v>
      </c>
    </row>
    <row r="62" spans="1:11" hidden="1" x14ac:dyDescent="0.25">
      <c r="A62" s="631"/>
      <c r="B62" s="255">
        <v>44623</v>
      </c>
      <c r="C62" s="9" t="s">
        <v>8</v>
      </c>
      <c r="D62" s="9">
        <v>1</v>
      </c>
      <c r="E62" s="9">
        <v>45</v>
      </c>
      <c r="F62" s="9">
        <v>0</v>
      </c>
      <c r="G62" s="9">
        <v>1</v>
      </c>
      <c r="H62" s="9">
        <v>0</v>
      </c>
      <c r="I62" s="9">
        <v>9</v>
      </c>
      <c r="J62" s="74">
        <v>9</v>
      </c>
      <c r="K62" s="29">
        <v>0</v>
      </c>
    </row>
    <row r="63" spans="1:11" hidden="1" x14ac:dyDescent="0.25">
      <c r="A63" s="631"/>
      <c r="B63" s="255">
        <v>44616</v>
      </c>
      <c r="C63" s="9" t="s">
        <v>453</v>
      </c>
      <c r="D63" s="9">
        <v>1</v>
      </c>
      <c r="E63" s="9">
        <v>45</v>
      </c>
      <c r="F63" s="9">
        <v>1</v>
      </c>
      <c r="G63" s="9">
        <v>0</v>
      </c>
      <c r="H63" s="9">
        <v>0</v>
      </c>
      <c r="I63" s="9">
        <v>4</v>
      </c>
      <c r="J63" s="74">
        <v>4</v>
      </c>
      <c r="K63" s="29">
        <v>0</v>
      </c>
    </row>
    <row r="64" spans="1:11" hidden="1" x14ac:dyDescent="0.25">
      <c r="A64" s="631"/>
      <c r="B64" s="255">
        <v>44609</v>
      </c>
      <c r="C64" s="9" t="s">
        <v>48</v>
      </c>
      <c r="D64" s="9">
        <v>1</v>
      </c>
      <c r="E64" s="9">
        <v>45</v>
      </c>
      <c r="F64" s="9">
        <v>0</v>
      </c>
      <c r="G64" s="9">
        <v>1</v>
      </c>
      <c r="H64" s="9">
        <v>0</v>
      </c>
      <c r="I64" s="9">
        <v>9</v>
      </c>
      <c r="J64" s="74">
        <v>9</v>
      </c>
      <c r="K64" s="29">
        <v>0</v>
      </c>
    </row>
    <row r="65" spans="1:11" hidden="1" x14ac:dyDescent="0.25">
      <c r="A65" s="631"/>
      <c r="B65" s="255">
        <v>44602</v>
      </c>
      <c r="C65" s="9" t="s">
        <v>8</v>
      </c>
      <c r="D65" s="9">
        <v>1</v>
      </c>
      <c r="E65" s="9">
        <v>45</v>
      </c>
      <c r="F65" s="9">
        <v>1</v>
      </c>
      <c r="G65" s="9">
        <v>0</v>
      </c>
      <c r="H65" s="9">
        <v>0</v>
      </c>
      <c r="I65" s="9">
        <v>8</v>
      </c>
      <c r="J65" s="74">
        <v>8</v>
      </c>
      <c r="K65" s="29">
        <v>0</v>
      </c>
    </row>
    <row r="66" spans="1:11" hidden="1" x14ac:dyDescent="0.25">
      <c r="A66" s="631"/>
      <c r="B66" s="255">
        <v>44546</v>
      </c>
      <c r="C66" s="9" t="s">
        <v>48</v>
      </c>
      <c r="D66" s="9">
        <v>1</v>
      </c>
      <c r="E66" s="9">
        <v>45</v>
      </c>
      <c r="F66" s="9">
        <v>1</v>
      </c>
      <c r="G66" s="9">
        <v>0</v>
      </c>
      <c r="H66" s="9">
        <v>0</v>
      </c>
      <c r="I66" s="9">
        <v>5</v>
      </c>
      <c r="J66" s="74">
        <v>5</v>
      </c>
      <c r="K66" s="29">
        <v>0</v>
      </c>
    </row>
    <row r="67" spans="1:11" hidden="1" x14ac:dyDescent="0.25">
      <c r="A67" s="631"/>
      <c r="B67" s="255">
        <v>44539</v>
      </c>
      <c r="C67" s="9" t="s">
        <v>8</v>
      </c>
      <c r="D67" s="9">
        <v>1</v>
      </c>
      <c r="E67" s="9">
        <v>45</v>
      </c>
      <c r="F67" s="9">
        <v>1</v>
      </c>
      <c r="G67" s="9">
        <v>0</v>
      </c>
      <c r="H67" s="9">
        <v>0</v>
      </c>
      <c r="I67" s="9">
        <v>5</v>
      </c>
      <c r="J67" s="74">
        <v>5</v>
      </c>
      <c r="K67" s="29">
        <v>0</v>
      </c>
    </row>
    <row r="68" spans="1:11" hidden="1" x14ac:dyDescent="0.25">
      <c r="A68" s="631"/>
      <c r="B68" s="255">
        <v>44532</v>
      </c>
      <c r="C68" s="9" t="s">
        <v>453</v>
      </c>
      <c r="D68" s="9">
        <v>1</v>
      </c>
      <c r="E68" s="9">
        <v>45</v>
      </c>
      <c r="F68" s="9">
        <v>0</v>
      </c>
      <c r="G68" s="9">
        <v>0</v>
      </c>
      <c r="H68" s="9">
        <v>1</v>
      </c>
      <c r="I68" s="9">
        <v>7</v>
      </c>
      <c r="J68" s="74">
        <v>7</v>
      </c>
      <c r="K68" s="29">
        <v>0</v>
      </c>
    </row>
    <row r="69" spans="1:11" hidden="1" x14ac:dyDescent="0.25">
      <c r="A69" s="631"/>
      <c r="B69" s="255">
        <v>44525</v>
      </c>
      <c r="C69" s="9" t="s">
        <v>48</v>
      </c>
      <c r="D69" s="9">
        <v>1</v>
      </c>
      <c r="E69" s="9">
        <v>45</v>
      </c>
      <c r="F69" s="9">
        <v>0</v>
      </c>
      <c r="G69" s="9">
        <v>1</v>
      </c>
      <c r="H69" s="9">
        <v>0</v>
      </c>
      <c r="I69" s="9">
        <v>10</v>
      </c>
      <c r="J69" s="74">
        <v>10</v>
      </c>
      <c r="K69" s="29">
        <v>0</v>
      </c>
    </row>
    <row r="70" spans="1:11" hidden="1" x14ac:dyDescent="0.25">
      <c r="A70" s="631"/>
      <c r="B70" s="255">
        <v>44518</v>
      </c>
      <c r="C70" s="9" t="s">
        <v>8</v>
      </c>
      <c r="D70" s="9">
        <v>1</v>
      </c>
      <c r="E70" s="9">
        <v>45</v>
      </c>
      <c r="F70" s="9">
        <v>1</v>
      </c>
      <c r="G70" s="9">
        <v>0</v>
      </c>
      <c r="H70" s="9">
        <v>0</v>
      </c>
      <c r="I70" s="9">
        <v>7</v>
      </c>
      <c r="J70" s="74">
        <v>7</v>
      </c>
      <c r="K70" s="29">
        <v>0</v>
      </c>
    </row>
    <row r="71" spans="1:11" hidden="1" x14ac:dyDescent="0.25">
      <c r="A71" s="631"/>
      <c r="B71" s="255">
        <v>44511</v>
      </c>
      <c r="C71" s="9" t="s">
        <v>453</v>
      </c>
      <c r="D71" s="9">
        <v>1</v>
      </c>
      <c r="E71" s="9">
        <v>45</v>
      </c>
      <c r="F71" s="9">
        <v>1</v>
      </c>
      <c r="G71" s="9">
        <v>0</v>
      </c>
      <c r="H71" s="9">
        <v>0</v>
      </c>
      <c r="I71" s="9">
        <v>5</v>
      </c>
      <c r="J71" s="74">
        <v>5</v>
      </c>
      <c r="K71" s="29">
        <v>0</v>
      </c>
    </row>
    <row r="72" spans="1:11" hidden="1" x14ac:dyDescent="0.25">
      <c r="A72" s="631"/>
      <c r="B72" s="255">
        <v>44497</v>
      </c>
      <c r="C72" s="9" t="s">
        <v>8</v>
      </c>
      <c r="D72" s="9">
        <v>1</v>
      </c>
      <c r="E72" s="9">
        <v>45</v>
      </c>
      <c r="F72" s="9">
        <v>0</v>
      </c>
      <c r="G72" s="9">
        <v>1</v>
      </c>
      <c r="H72" s="9">
        <v>0</v>
      </c>
      <c r="I72" s="9">
        <v>8</v>
      </c>
      <c r="J72" s="74">
        <v>8</v>
      </c>
      <c r="K72" s="29">
        <v>0</v>
      </c>
    </row>
    <row r="73" spans="1:11" ht="18.75" hidden="1" thickBot="1" x14ac:dyDescent="0.3">
      <c r="A73" s="630"/>
      <c r="B73" s="256">
        <v>44490</v>
      </c>
      <c r="C73" s="31" t="s">
        <v>453</v>
      </c>
      <c r="D73" s="31">
        <v>1</v>
      </c>
      <c r="E73" s="31">
        <v>45</v>
      </c>
      <c r="F73" s="31">
        <v>0</v>
      </c>
      <c r="G73" s="31">
        <v>1</v>
      </c>
      <c r="H73" s="31">
        <v>0</v>
      </c>
      <c r="I73" s="31">
        <v>8</v>
      </c>
      <c r="J73" s="79">
        <v>8</v>
      </c>
      <c r="K73" s="32">
        <v>0</v>
      </c>
    </row>
    <row r="74" spans="1:11" ht="19.5" thickTop="1" thickBot="1" x14ac:dyDescent="0.3">
      <c r="A74" s="410" t="s">
        <v>45</v>
      </c>
      <c r="B74" s="164" t="s">
        <v>540</v>
      </c>
      <c r="C74" s="165" t="s">
        <v>455</v>
      </c>
      <c r="D74" s="165">
        <f t="shared" ref="D74:I74" si="3">SUM(D61:D73)</f>
        <v>13</v>
      </c>
      <c r="E74" s="165">
        <f t="shared" si="3"/>
        <v>585</v>
      </c>
      <c r="F74" s="165">
        <f t="shared" si="3"/>
        <v>7</v>
      </c>
      <c r="G74" s="165">
        <f t="shared" si="3"/>
        <v>5</v>
      </c>
      <c r="H74" s="165">
        <f t="shared" si="3"/>
        <v>1</v>
      </c>
      <c r="I74" s="165">
        <f t="shared" si="3"/>
        <v>89</v>
      </c>
      <c r="J74" s="457">
        <f>SUM(I74/D74)</f>
        <v>6.8461538461538458</v>
      </c>
      <c r="K74" s="166">
        <f>SUM(K61:K73)</f>
        <v>0</v>
      </c>
    </row>
    <row r="75" spans="1:11" ht="18.75" hidden="1" thickTop="1" x14ac:dyDescent="0.25">
      <c r="A75" s="659" t="s">
        <v>500</v>
      </c>
      <c r="B75" s="254">
        <v>43888</v>
      </c>
      <c r="C75" s="27" t="s">
        <v>453</v>
      </c>
      <c r="D75" s="27">
        <v>1</v>
      </c>
      <c r="E75" s="27">
        <v>45</v>
      </c>
      <c r="F75" s="27">
        <v>0</v>
      </c>
      <c r="G75" s="27">
        <v>1</v>
      </c>
      <c r="H75" s="27">
        <v>0</v>
      </c>
      <c r="I75" s="27">
        <v>4</v>
      </c>
      <c r="J75" s="78">
        <v>4</v>
      </c>
      <c r="K75" s="28">
        <v>0</v>
      </c>
    </row>
    <row r="76" spans="1:11" hidden="1" x14ac:dyDescent="0.25">
      <c r="A76" s="631"/>
      <c r="B76" s="255">
        <v>43881</v>
      </c>
      <c r="C76" s="9" t="s">
        <v>8</v>
      </c>
      <c r="D76" s="9">
        <v>1</v>
      </c>
      <c r="E76" s="9">
        <v>45</v>
      </c>
      <c r="F76" s="9">
        <v>0</v>
      </c>
      <c r="G76" s="9">
        <v>1</v>
      </c>
      <c r="H76" s="9">
        <v>0</v>
      </c>
      <c r="I76" s="9">
        <v>10</v>
      </c>
      <c r="J76" s="74">
        <v>10</v>
      </c>
      <c r="K76" s="29">
        <v>0</v>
      </c>
    </row>
    <row r="77" spans="1:11" hidden="1" x14ac:dyDescent="0.25">
      <c r="A77" s="631"/>
      <c r="B77" s="255">
        <v>43874</v>
      </c>
      <c r="C77" s="9" t="s">
        <v>9</v>
      </c>
      <c r="D77" s="9">
        <v>1</v>
      </c>
      <c r="E77" s="9">
        <v>45</v>
      </c>
      <c r="F77" s="9">
        <v>0</v>
      </c>
      <c r="G77" s="9">
        <v>0</v>
      </c>
      <c r="H77" s="9">
        <v>1</v>
      </c>
      <c r="I77" s="9">
        <v>5</v>
      </c>
      <c r="J77" s="74">
        <v>5</v>
      </c>
      <c r="K77" s="29">
        <v>0</v>
      </c>
    </row>
    <row r="78" spans="1:11" hidden="1" x14ac:dyDescent="0.25">
      <c r="A78" s="631"/>
      <c r="B78" s="255">
        <v>43867</v>
      </c>
      <c r="C78" s="9" t="s">
        <v>455</v>
      </c>
      <c r="D78" s="9">
        <v>1</v>
      </c>
      <c r="E78" s="9">
        <v>45</v>
      </c>
      <c r="F78" s="9">
        <v>0</v>
      </c>
      <c r="G78" s="9">
        <v>1</v>
      </c>
      <c r="H78" s="9">
        <v>0</v>
      </c>
      <c r="I78" s="9">
        <v>9</v>
      </c>
      <c r="J78" s="74">
        <v>9</v>
      </c>
      <c r="K78" s="29">
        <v>0</v>
      </c>
    </row>
    <row r="79" spans="1:11" hidden="1" x14ac:dyDescent="0.25">
      <c r="A79" s="631"/>
      <c r="B79" s="255">
        <v>43860</v>
      </c>
      <c r="C79" s="9" t="s">
        <v>48</v>
      </c>
      <c r="D79" s="9">
        <v>1</v>
      </c>
      <c r="E79" s="9">
        <v>45</v>
      </c>
      <c r="F79" s="9">
        <v>1</v>
      </c>
      <c r="G79" s="9">
        <v>0</v>
      </c>
      <c r="H79" s="9">
        <v>0</v>
      </c>
      <c r="I79" s="9">
        <v>5</v>
      </c>
      <c r="J79" s="74">
        <v>5</v>
      </c>
      <c r="K79" s="29">
        <v>0</v>
      </c>
    </row>
    <row r="80" spans="1:11" hidden="1" x14ac:dyDescent="0.25">
      <c r="A80" s="631"/>
      <c r="B80" s="255">
        <v>43853</v>
      </c>
      <c r="C80" s="9" t="s">
        <v>453</v>
      </c>
      <c r="D80" s="9">
        <v>1</v>
      </c>
      <c r="E80" s="9">
        <v>45</v>
      </c>
      <c r="F80" s="9">
        <v>0</v>
      </c>
      <c r="G80" s="15">
        <v>1</v>
      </c>
      <c r="H80" s="9">
        <v>0</v>
      </c>
      <c r="I80" s="9">
        <v>4</v>
      </c>
      <c r="J80" s="74">
        <v>4</v>
      </c>
      <c r="K80" s="29">
        <v>0</v>
      </c>
    </row>
    <row r="81" spans="1:11" hidden="1" x14ac:dyDescent="0.25">
      <c r="A81" s="631"/>
      <c r="B81" s="255">
        <v>43839</v>
      </c>
      <c r="C81" s="9" t="s">
        <v>8</v>
      </c>
      <c r="D81" s="9">
        <v>1</v>
      </c>
      <c r="E81" s="9">
        <v>45</v>
      </c>
      <c r="F81" s="9">
        <v>0</v>
      </c>
      <c r="G81" s="15">
        <v>1</v>
      </c>
      <c r="H81" s="9">
        <v>0</v>
      </c>
      <c r="I81" s="9">
        <v>4</v>
      </c>
      <c r="J81" s="74">
        <v>4</v>
      </c>
      <c r="K81" s="29">
        <v>0</v>
      </c>
    </row>
    <row r="82" spans="1:11" hidden="1" x14ac:dyDescent="0.25">
      <c r="A82" s="631"/>
      <c r="B82" s="255">
        <v>43832</v>
      </c>
      <c r="C82" s="9" t="s">
        <v>9</v>
      </c>
      <c r="D82" s="9">
        <v>1</v>
      </c>
      <c r="E82" s="9">
        <v>45</v>
      </c>
      <c r="F82" s="9">
        <v>0</v>
      </c>
      <c r="G82" s="15">
        <v>1</v>
      </c>
      <c r="H82" s="9">
        <v>0</v>
      </c>
      <c r="I82" s="9">
        <v>5</v>
      </c>
      <c r="J82" s="74">
        <v>5</v>
      </c>
      <c r="K82" s="29">
        <v>0</v>
      </c>
    </row>
    <row r="83" spans="1:11" hidden="1" x14ac:dyDescent="0.25">
      <c r="A83" s="631"/>
      <c r="B83" s="255">
        <v>43818</v>
      </c>
      <c r="C83" s="9" t="s">
        <v>455</v>
      </c>
      <c r="D83" s="9">
        <v>1</v>
      </c>
      <c r="E83" s="9">
        <v>45</v>
      </c>
      <c r="F83" s="9">
        <v>0</v>
      </c>
      <c r="G83" s="15">
        <v>1</v>
      </c>
      <c r="H83" s="9">
        <v>0</v>
      </c>
      <c r="I83" s="9">
        <v>2</v>
      </c>
      <c r="J83" s="74">
        <v>2</v>
      </c>
      <c r="K83" s="29">
        <v>0</v>
      </c>
    </row>
    <row r="84" spans="1:11" hidden="1" x14ac:dyDescent="0.25">
      <c r="A84" s="631"/>
      <c r="B84" s="255">
        <v>43811</v>
      </c>
      <c r="C84" s="9" t="s">
        <v>48</v>
      </c>
      <c r="D84" s="9">
        <v>1</v>
      </c>
      <c r="E84" s="9">
        <v>45</v>
      </c>
      <c r="F84" s="9">
        <v>0</v>
      </c>
      <c r="G84" s="15">
        <v>1</v>
      </c>
      <c r="H84" s="9">
        <v>0</v>
      </c>
      <c r="I84" s="9">
        <v>6</v>
      </c>
      <c r="J84" s="74">
        <v>6</v>
      </c>
      <c r="K84" s="29">
        <v>0</v>
      </c>
    </row>
    <row r="85" spans="1:11" hidden="1" x14ac:dyDescent="0.25">
      <c r="A85" s="631"/>
      <c r="B85" s="255">
        <v>43797</v>
      </c>
      <c r="C85" s="9" t="s">
        <v>8</v>
      </c>
      <c r="D85" s="9">
        <v>1</v>
      </c>
      <c r="E85" s="9">
        <v>45</v>
      </c>
      <c r="F85" s="9">
        <v>0</v>
      </c>
      <c r="G85" s="15">
        <v>1</v>
      </c>
      <c r="H85" s="9">
        <v>0</v>
      </c>
      <c r="I85" s="9">
        <v>4</v>
      </c>
      <c r="J85" s="74">
        <v>4</v>
      </c>
      <c r="K85" s="29">
        <v>0</v>
      </c>
    </row>
    <row r="86" spans="1:11" hidden="1" x14ac:dyDescent="0.25">
      <c r="A86" s="631"/>
      <c r="B86" s="255">
        <v>43790</v>
      </c>
      <c r="C86" s="9" t="s">
        <v>9</v>
      </c>
      <c r="D86" s="9">
        <v>1</v>
      </c>
      <c r="E86" s="9">
        <v>45</v>
      </c>
      <c r="F86" s="9">
        <v>1</v>
      </c>
      <c r="G86" s="9">
        <v>0</v>
      </c>
      <c r="H86" s="9">
        <v>0</v>
      </c>
      <c r="I86" s="9">
        <v>4</v>
      </c>
      <c r="J86" s="74">
        <v>4</v>
      </c>
      <c r="K86" s="29">
        <v>0</v>
      </c>
    </row>
    <row r="87" spans="1:11" hidden="1" x14ac:dyDescent="0.25">
      <c r="A87" s="631"/>
      <c r="B87" s="255">
        <v>43783</v>
      </c>
      <c r="C87" s="9" t="s">
        <v>455</v>
      </c>
      <c r="D87" s="9">
        <v>1</v>
      </c>
      <c r="E87" s="9">
        <v>45</v>
      </c>
      <c r="F87" s="9">
        <v>0</v>
      </c>
      <c r="G87" s="9">
        <v>1</v>
      </c>
      <c r="H87" s="9">
        <v>0</v>
      </c>
      <c r="I87" s="9">
        <v>7</v>
      </c>
      <c r="J87" s="74">
        <v>7</v>
      </c>
      <c r="K87" s="29">
        <v>0</v>
      </c>
    </row>
    <row r="88" spans="1:11" hidden="1" x14ac:dyDescent="0.25">
      <c r="A88" s="631"/>
      <c r="B88" s="255">
        <v>43776</v>
      </c>
      <c r="C88" s="9" t="s">
        <v>48</v>
      </c>
      <c r="D88" s="9">
        <v>1</v>
      </c>
      <c r="E88" s="9">
        <v>45</v>
      </c>
      <c r="F88" s="9">
        <v>0</v>
      </c>
      <c r="G88" s="9">
        <v>1</v>
      </c>
      <c r="H88" s="9">
        <v>0</v>
      </c>
      <c r="I88" s="9">
        <v>8</v>
      </c>
      <c r="J88" s="74">
        <v>8</v>
      </c>
      <c r="K88" s="29">
        <v>0</v>
      </c>
    </row>
    <row r="89" spans="1:11" hidden="1" x14ac:dyDescent="0.25">
      <c r="A89" s="631"/>
      <c r="B89" s="255">
        <v>43769</v>
      </c>
      <c r="C89" s="9" t="s">
        <v>453</v>
      </c>
      <c r="D89" s="9">
        <v>1</v>
      </c>
      <c r="E89" s="9">
        <v>45</v>
      </c>
      <c r="F89" s="9">
        <v>0</v>
      </c>
      <c r="G89" s="9">
        <v>1</v>
      </c>
      <c r="H89" s="9">
        <v>0</v>
      </c>
      <c r="I89" s="9">
        <v>9</v>
      </c>
      <c r="J89" s="74">
        <v>9</v>
      </c>
      <c r="K89" s="29">
        <v>0</v>
      </c>
    </row>
    <row r="90" spans="1:11" hidden="1" x14ac:dyDescent="0.25">
      <c r="A90" s="631"/>
      <c r="B90" s="255">
        <v>43762</v>
      </c>
      <c r="C90" s="9" t="s">
        <v>8</v>
      </c>
      <c r="D90" s="9">
        <v>1</v>
      </c>
      <c r="E90" s="9">
        <v>45</v>
      </c>
      <c r="F90" s="9">
        <v>0</v>
      </c>
      <c r="G90" s="9">
        <v>0</v>
      </c>
      <c r="H90" s="9">
        <v>1</v>
      </c>
      <c r="I90" s="9">
        <v>4</v>
      </c>
      <c r="J90" s="74">
        <v>4</v>
      </c>
      <c r="K90" s="29">
        <v>0</v>
      </c>
    </row>
    <row r="91" spans="1:11" hidden="1" x14ac:dyDescent="0.25">
      <c r="A91" s="631"/>
      <c r="B91" s="255">
        <v>43755</v>
      </c>
      <c r="C91" s="9" t="s">
        <v>9</v>
      </c>
      <c r="D91" s="9">
        <v>1</v>
      </c>
      <c r="E91" s="9">
        <v>45</v>
      </c>
      <c r="F91" s="9">
        <v>0</v>
      </c>
      <c r="G91" s="9">
        <v>0</v>
      </c>
      <c r="H91" s="9">
        <v>1</v>
      </c>
      <c r="I91" s="9">
        <v>5</v>
      </c>
      <c r="J91" s="74">
        <v>5</v>
      </c>
      <c r="K91" s="29">
        <v>0</v>
      </c>
    </row>
    <row r="92" spans="1:11" hidden="1" x14ac:dyDescent="0.25">
      <c r="A92" s="631"/>
      <c r="B92" s="255">
        <v>43748</v>
      </c>
      <c r="C92" s="9" t="s">
        <v>455</v>
      </c>
      <c r="D92" s="9">
        <v>1</v>
      </c>
      <c r="E92" s="9">
        <v>45</v>
      </c>
      <c r="F92" s="9">
        <v>1</v>
      </c>
      <c r="G92" s="9">
        <v>0</v>
      </c>
      <c r="H92" s="9">
        <v>0</v>
      </c>
      <c r="I92" s="9">
        <v>6</v>
      </c>
      <c r="J92" s="74">
        <v>6</v>
      </c>
      <c r="K92" s="29">
        <v>0</v>
      </c>
    </row>
    <row r="93" spans="1:11" hidden="1" x14ac:dyDescent="0.25">
      <c r="A93" s="631"/>
      <c r="B93" s="255">
        <v>43734</v>
      </c>
      <c r="C93" s="9" t="s">
        <v>453</v>
      </c>
      <c r="D93" s="9">
        <v>1</v>
      </c>
      <c r="E93" s="9">
        <v>45</v>
      </c>
      <c r="F93" s="9">
        <v>1</v>
      </c>
      <c r="G93" s="9">
        <v>0</v>
      </c>
      <c r="H93" s="9">
        <v>0</v>
      </c>
      <c r="I93" s="9">
        <v>2</v>
      </c>
      <c r="J93" s="74">
        <v>2</v>
      </c>
      <c r="K93" s="29">
        <v>0</v>
      </c>
    </row>
    <row r="94" spans="1:11" hidden="1" x14ac:dyDescent="0.25">
      <c r="A94" s="631"/>
      <c r="B94" s="255">
        <v>43727</v>
      </c>
      <c r="C94" s="9" t="s">
        <v>8</v>
      </c>
      <c r="D94" s="9">
        <v>1</v>
      </c>
      <c r="E94" s="9">
        <v>45</v>
      </c>
      <c r="F94" s="9">
        <v>0</v>
      </c>
      <c r="G94" s="9">
        <v>1</v>
      </c>
      <c r="H94" s="9">
        <v>0</v>
      </c>
      <c r="I94" s="9">
        <v>6</v>
      </c>
      <c r="J94" s="74">
        <v>6</v>
      </c>
      <c r="K94" s="29">
        <v>0</v>
      </c>
    </row>
    <row r="95" spans="1:11" ht="18.75" hidden="1" thickBot="1" x14ac:dyDescent="0.3">
      <c r="A95" s="630"/>
      <c r="B95" s="256">
        <v>43720</v>
      </c>
      <c r="C95" s="31" t="s">
        <v>9</v>
      </c>
      <c r="D95" s="31">
        <v>1</v>
      </c>
      <c r="E95" s="31">
        <v>45</v>
      </c>
      <c r="F95" s="31">
        <v>0</v>
      </c>
      <c r="G95" s="31">
        <v>1</v>
      </c>
      <c r="H95" s="31">
        <v>0</v>
      </c>
      <c r="I95" s="31">
        <v>9</v>
      </c>
      <c r="J95" s="79">
        <v>9</v>
      </c>
      <c r="K95" s="32">
        <v>0</v>
      </c>
    </row>
    <row r="96" spans="1:11" ht="19.5" thickTop="1" thickBot="1" x14ac:dyDescent="0.3">
      <c r="A96" s="410" t="s">
        <v>45</v>
      </c>
      <c r="B96" s="164" t="s">
        <v>500</v>
      </c>
      <c r="C96" s="165" t="s">
        <v>452</v>
      </c>
      <c r="D96" s="165">
        <f t="shared" ref="D96:I96" si="4">SUM(D75:D95)</f>
        <v>21</v>
      </c>
      <c r="E96" s="165">
        <f t="shared" si="4"/>
        <v>945</v>
      </c>
      <c r="F96" s="455">
        <f t="shared" si="4"/>
        <v>4</v>
      </c>
      <c r="G96" s="248">
        <f t="shared" si="4"/>
        <v>14</v>
      </c>
      <c r="H96" s="456">
        <f t="shared" si="4"/>
        <v>3</v>
      </c>
      <c r="I96" s="248">
        <f t="shared" si="4"/>
        <v>118</v>
      </c>
      <c r="J96" s="457">
        <f>SUM(I96/D96)</f>
        <v>5.6190476190476186</v>
      </c>
      <c r="K96" s="166">
        <f>SUM(K75:K95)</f>
        <v>0</v>
      </c>
    </row>
    <row r="97" spans="1:11" ht="18.75" hidden="1" thickTop="1" x14ac:dyDescent="0.25">
      <c r="A97" s="631" t="s">
        <v>454</v>
      </c>
      <c r="B97" s="14">
        <v>43524</v>
      </c>
      <c r="C97" s="8" t="s">
        <v>453</v>
      </c>
      <c r="D97" s="8">
        <v>1</v>
      </c>
      <c r="E97" s="8">
        <v>45</v>
      </c>
      <c r="F97" s="8">
        <v>0</v>
      </c>
      <c r="G97" s="8">
        <v>1</v>
      </c>
      <c r="H97" s="8">
        <v>0</v>
      </c>
      <c r="I97" s="8">
        <v>7</v>
      </c>
      <c r="J97" s="406">
        <v>7</v>
      </c>
      <c r="K97" s="113">
        <v>0</v>
      </c>
    </row>
    <row r="98" spans="1:11" hidden="1" x14ac:dyDescent="0.25">
      <c r="A98" s="631"/>
      <c r="B98" s="13">
        <v>43517</v>
      </c>
      <c r="C98" s="9" t="s">
        <v>8</v>
      </c>
      <c r="D98" s="9">
        <v>1</v>
      </c>
      <c r="E98" s="9">
        <v>45</v>
      </c>
      <c r="F98" s="15">
        <v>1</v>
      </c>
      <c r="G98" s="9">
        <v>0</v>
      </c>
      <c r="H98" s="9">
        <v>0</v>
      </c>
      <c r="I98" s="9">
        <v>5</v>
      </c>
      <c r="J98" s="74">
        <v>5</v>
      </c>
      <c r="K98" s="29">
        <v>0</v>
      </c>
    </row>
    <row r="99" spans="1:11" hidden="1" x14ac:dyDescent="0.25">
      <c r="A99" s="631"/>
      <c r="B99" s="13">
        <v>43510</v>
      </c>
      <c r="C99" s="9" t="s">
        <v>9</v>
      </c>
      <c r="D99" s="9">
        <v>1</v>
      </c>
      <c r="E99" s="9">
        <v>45</v>
      </c>
      <c r="F99" s="15">
        <v>1</v>
      </c>
      <c r="G99" s="9">
        <v>0</v>
      </c>
      <c r="H99" s="9">
        <v>0</v>
      </c>
      <c r="I99" s="9">
        <v>3</v>
      </c>
      <c r="J99" s="74">
        <v>3</v>
      </c>
      <c r="K99" s="29">
        <v>0</v>
      </c>
    </row>
    <row r="100" spans="1:11" hidden="1" x14ac:dyDescent="0.25">
      <c r="A100" s="631"/>
      <c r="B100" s="13">
        <v>43503</v>
      </c>
      <c r="C100" s="9" t="s">
        <v>455</v>
      </c>
      <c r="D100" s="9">
        <v>1</v>
      </c>
      <c r="E100" s="9">
        <v>45</v>
      </c>
      <c r="F100" s="15">
        <v>1</v>
      </c>
      <c r="G100" s="9">
        <v>0</v>
      </c>
      <c r="H100" s="9">
        <v>0</v>
      </c>
      <c r="I100" s="9">
        <v>4</v>
      </c>
      <c r="J100" s="74">
        <v>4</v>
      </c>
      <c r="K100" s="29">
        <v>0</v>
      </c>
    </row>
    <row r="101" spans="1:11" hidden="1" x14ac:dyDescent="0.25">
      <c r="A101" s="631"/>
      <c r="B101" s="13">
        <v>43496</v>
      </c>
      <c r="C101" s="9" t="s">
        <v>48</v>
      </c>
      <c r="D101" s="9">
        <v>1</v>
      </c>
      <c r="E101" s="9">
        <v>45</v>
      </c>
      <c r="F101" s="15">
        <v>1</v>
      </c>
      <c r="G101" s="9">
        <v>0</v>
      </c>
      <c r="H101" s="9">
        <v>0</v>
      </c>
      <c r="I101" s="9">
        <v>7</v>
      </c>
      <c r="J101" s="74">
        <v>7</v>
      </c>
      <c r="K101" s="29">
        <v>0</v>
      </c>
    </row>
    <row r="102" spans="1:11" hidden="1" x14ac:dyDescent="0.25">
      <c r="A102" s="631"/>
      <c r="B102" s="13">
        <v>43489</v>
      </c>
      <c r="C102" s="9" t="s">
        <v>453</v>
      </c>
      <c r="D102" s="9">
        <v>1</v>
      </c>
      <c r="E102" s="9">
        <v>45</v>
      </c>
      <c r="F102" s="15">
        <v>1</v>
      </c>
      <c r="G102" s="9">
        <v>0</v>
      </c>
      <c r="H102" s="9">
        <v>0</v>
      </c>
      <c r="I102" s="9">
        <v>3</v>
      </c>
      <c r="J102" s="74">
        <v>3</v>
      </c>
      <c r="K102" s="29">
        <v>0</v>
      </c>
    </row>
    <row r="103" spans="1:11" hidden="1" x14ac:dyDescent="0.25">
      <c r="A103" s="631"/>
      <c r="B103" s="13">
        <v>43475</v>
      </c>
      <c r="C103" s="9" t="s">
        <v>8</v>
      </c>
      <c r="D103" s="9">
        <v>1</v>
      </c>
      <c r="E103" s="9">
        <v>45</v>
      </c>
      <c r="F103" s="9">
        <v>0</v>
      </c>
      <c r="G103" s="9">
        <v>1</v>
      </c>
      <c r="H103" s="9">
        <v>0</v>
      </c>
      <c r="I103" s="9">
        <v>6</v>
      </c>
      <c r="J103" s="74">
        <v>6</v>
      </c>
      <c r="K103" s="29">
        <v>0</v>
      </c>
    </row>
    <row r="104" spans="1:11" hidden="1" x14ac:dyDescent="0.25">
      <c r="A104" s="631"/>
      <c r="B104" s="13">
        <v>43468</v>
      </c>
      <c r="C104" s="9" t="s">
        <v>9</v>
      </c>
      <c r="D104" s="9">
        <v>1</v>
      </c>
      <c r="E104" s="9">
        <v>45</v>
      </c>
      <c r="F104" s="9">
        <v>1</v>
      </c>
      <c r="G104" s="9">
        <v>0</v>
      </c>
      <c r="H104" s="9">
        <v>0</v>
      </c>
      <c r="I104" s="9">
        <v>3</v>
      </c>
      <c r="J104" s="74">
        <v>3</v>
      </c>
      <c r="K104" s="29">
        <v>0</v>
      </c>
    </row>
    <row r="105" spans="1:11" hidden="1" x14ac:dyDescent="0.25">
      <c r="A105" s="631"/>
      <c r="B105" s="13">
        <v>43454</v>
      </c>
      <c r="C105" s="9" t="s">
        <v>455</v>
      </c>
      <c r="D105" s="9">
        <v>1</v>
      </c>
      <c r="E105" s="9">
        <v>45</v>
      </c>
      <c r="F105" s="9">
        <v>1</v>
      </c>
      <c r="G105" s="9">
        <v>0</v>
      </c>
      <c r="H105" s="9">
        <v>0</v>
      </c>
      <c r="I105" s="9">
        <v>2</v>
      </c>
      <c r="J105" s="74">
        <v>2</v>
      </c>
      <c r="K105" s="29">
        <v>0</v>
      </c>
    </row>
    <row r="106" spans="1:11" hidden="1" x14ac:dyDescent="0.25">
      <c r="A106" s="631"/>
      <c r="B106" s="13">
        <v>43447</v>
      </c>
      <c r="C106" s="9" t="s">
        <v>48</v>
      </c>
      <c r="D106" s="9">
        <v>1</v>
      </c>
      <c r="E106" s="9">
        <v>45</v>
      </c>
      <c r="F106" s="9">
        <v>0</v>
      </c>
      <c r="G106" s="9">
        <v>1</v>
      </c>
      <c r="H106" s="9">
        <v>0</v>
      </c>
      <c r="I106" s="9">
        <v>7</v>
      </c>
      <c r="J106" s="74">
        <v>7</v>
      </c>
      <c r="K106" s="29">
        <v>0</v>
      </c>
    </row>
    <row r="107" spans="1:11" hidden="1" x14ac:dyDescent="0.25">
      <c r="A107" s="631"/>
      <c r="B107" s="13">
        <v>43440</v>
      </c>
      <c r="C107" s="9" t="s">
        <v>453</v>
      </c>
      <c r="D107" s="9">
        <v>1</v>
      </c>
      <c r="E107" s="9">
        <v>45</v>
      </c>
      <c r="F107" s="9">
        <v>0</v>
      </c>
      <c r="G107" s="9">
        <v>1</v>
      </c>
      <c r="H107" s="9">
        <v>0</v>
      </c>
      <c r="I107" s="9">
        <v>8</v>
      </c>
      <c r="J107" s="74">
        <v>8</v>
      </c>
      <c r="K107" s="29">
        <v>0</v>
      </c>
    </row>
    <row r="108" spans="1:11" hidden="1" x14ac:dyDescent="0.25">
      <c r="A108" s="631"/>
      <c r="B108" s="13">
        <v>43433</v>
      </c>
      <c r="C108" s="9" t="s">
        <v>8</v>
      </c>
      <c r="D108" s="9">
        <v>1</v>
      </c>
      <c r="E108" s="9">
        <v>45</v>
      </c>
      <c r="F108" s="15">
        <v>1</v>
      </c>
      <c r="G108" s="9">
        <v>0</v>
      </c>
      <c r="H108" s="9">
        <v>0</v>
      </c>
      <c r="I108" s="9">
        <v>2</v>
      </c>
      <c r="J108" s="74">
        <v>2</v>
      </c>
      <c r="K108" s="29">
        <v>0</v>
      </c>
    </row>
    <row r="109" spans="1:11" hidden="1" x14ac:dyDescent="0.25">
      <c r="A109" s="631"/>
      <c r="B109" s="13">
        <v>43426</v>
      </c>
      <c r="C109" s="9" t="s">
        <v>9</v>
      </c>
      <c r="D109" s="9">
        <v>1</v>
      </c>
      <c r="E109" s="9">
        <v>45</v>
      </c>
      <c r="F109" s="15">
        <v>1</v>
      </c>
      <c r="G109" s="9">
        <v>0</v>
      </c>
      <c r="H109" s="9">
        <v>0</v>
      </c>
      <c r="I109" s="9">
        <v>4</v>
      </c>
      <c r="J109" s="74">
        <v>4</v>
      </c>
      <c r="K109" s="29">
        <v>0</v>
      </c>
    </row>
    <row r="110" spans="1:11" hidden="1" x14ac:dyDescent="0.25">
      <c r="A110" s="631"/>
      <c r="B110" s="13">
        <v>43419</v>
      </c>
      <c r="C110" s="9" t="s">
        <v>455</v>
      </c>
      <c r="D110" s="9">
        <v>1</v>
      </c>
      <c r="E110" s="9">
        <v>45</v>
      </c>
      <c r="F110" s="15">
        <v>1</v>
      </c>
      <c r="G110" s="9">
        <v>0</v>
      </c>
      <c r="H110" s="9">
        <v>0</v>
      </c>
      <c r="I110" s="9">
        <v>3</v>
      </c>
      <c r="J110" s="74">
        <v>3</v>
      </c>
      <c r="K110" s="29">
        <v>0</v>
      </c>
    </row>
    <row r="111" spans="1:11" hidden="1" x14ac:dyDescent="0.25">
      <c r="A111" s="631"/>
      <c r="B111" s="13">
        <v>43412</v>
      </c>
      <c r="C111" s="9" t="s">
        <v>48</v>
      </c>
      <c r="D111" s="9">
        <v>1</v>
      </c>
      <c r="E111" s="9">
        <v>45</v>
      </c>
      <c r="F111" s="15">
        <v>1</v>
      </c>
      <c r="G111" s="9">
        <v>0</v>
      </c>
      <c r="H111" s="9">
        <v>0</v>
      </c>
      <c r="I111" s="9">
        <v>5</v>
      </c>
      <c r="J111" s="74">
        <v>5</v>
      </c>
      <c r="K111" s="29">
        <v>0</v>
      </c>
    </row>
    <row r="112" spans="1:11" hidden="1" x14ac:dyDescent="0.25">
      <c r="A112" s="631"/>
      <c r="B112" s="13">
        <v>43405</v>
      </c>
      <c r="C112" s="9" t="s">
        <v>453</v>
      </c>
      <c r="D112" s="9">
        <v>1</v>
      </c>
      <c r="E112" s="9">
        <v>45</v>
      </c>
      <c r="F112" s="15">
        <v>1</v>
      </c>
      <c r="G112" s="9">
        <v>0</v>
      </c>
      <c r="H112" s="9">
        <v>0</v>
      </c>
      <c r="I112" s="9">
        <v>3</v>
      </c>
      <c r="J112" s="74">
        <v>3</v>
      </c>
      <c r="K112" s="29">
        <v>0</v>
      </c>
    </row>
    <row r="113" spans="1:11" hidden="1" x14ac:dyDescent="0.25">
      <c r="A113" s="631"/>
      <c r="B113" s="13">
        <v>43398</v>
      </c>
      <c r="C113" s="9" t="s">
        <v>8</v>
      </c>
      <c r="D113" s="9">
        <v>1</v>
      </c>
      <c r="E113" s="9">
        <v>45</v>
      </c>
      <c r="F113" s="15">
        <v>1</v>
      </c>
      <c r="G113" s="9">
        <v>0</v>
      </c>
      <c r="H113" s="9">
        <v>0</v>
      </c>
      <c r="I113" s="9">
        <v>5</v>
      </c>
      <c r="J113" s="74">
        <v>5</v>
      </c>
      <c r="K113" s="29">
        <v>0</v>
      </c>
    </row>
    <row r="114" spans="1:11" hidden="1" x14ac:dyDescent="0.25">
      <c r="A114" s="631"/>
      <c r="B114" s="13">
        <v>43391</v>
      </c>
      <c r="C114" s="9" t="s">
        <v>9</v>
      </c>
      <c r="D114" s="9">
        <v>1</v>
      </c>
      <c r="E114" s="9">
        <v>45</v>
      </c>
      <c r="F114" s="9">
        <v>0</v>
      </c>
      <c r="G114" s="9">
        <v>1</v>
      </c>
      <c r="H114" s="9">
        <v>0</v>
      </c>
      <c r="I114" s="9">
        <v>5</v>
      </c>
      <c r="J114" s="74">
        <v>5</v>
      </c>
      <c r="K114" s="29">
        <v>0</v>
      </c>
    </row>
    <row r="115" spans="1:11" hidden="1" x14ac:dyDescent="0.25">
      <c r="A115" s="631"/>
      <c r="B115" s="13">
        <v>43384</v>
      </c>
      <c r="C115" s="9" t="s">
        <v>455</v>
      </c>
      <c r="D115" s="9">
        <v>1</v>
      </c>
      <c r="E115" s="9">
        <v>45</v>
      </c>
      <c r="F115" s="9">
        <v>0</v>
      </c>
      <c r="G115" s="9">
        <v>0</v>
      </c>
      <c r="H115" s="9">
        <v>1</v>
      </c>
      <c r="I115" s="9">
        <v>5</v>
      </c>
      <c r="J115" s="74">
        <v>5</v>
      </c>
      <c r="K115" s="29">
        <v>0</v>
      </c>
    </row>
    <row r="116" spans="1:11" hidden="1" x14ac:dyDescent="0.25">
      <c r="A116" s="631"/>
      <c r="B116" s="13">
        <v>43377</v>
      </c>
      <c r="C116" s="9" t="s">
        <v>48</v>
      </c>
      <c r="D116" s="9">
        <v>1</v>
      </c>
      <c r="E116" s="9">
        <v>45</v>
      </c>
      <c r="F116" s="9">
        <v>1</v>
      </c>
      <c r="G116" s="9">
        <v>0</v>
      </c>
      <c r="H116" s="9">
        <v>0</v>
      </c>
      <c r="I116" s="9">
        <v>2</v>
      </c>
      <c r="J116" s="74">
        <v>2</v>
      </c>
      <c r="K116" s="29">
        <v>0</v>
      </c>
    </row>
    <row r="117" spans="1:11" hidden="1" x14ac:dyDescent="0.25">
      <c r="A117" s="631"/>
      <c r="B117" s="13">
        <v>43370</v>
      </c>
      <c r="C117" s="9" t="s">
        <v>453</v>
      </c>
      <c r="D117" s="9">
        <v>1</v>
      </c>
      <c r="E117" s="9">
        <v>45</v>
      </c>
      <c r="F117" s="9">
        <v>0</v>
      </c>
      <c r="G117" s="9">
        <v>1</v>
      </c>
      <c r="H117" s="9">
        <v>0</v>
      </c>
      <c r="I117" s="9">
        <v>10</v>
      </c>
      <c r="J117" s="74">
        <v>10</v>
      </c>
      <c r="K117" s="29">
        <v>0</v>
      </c>
    </row>
    <row r="118" spans="1:11" ht="18.75" hidden="1" thickBot="1" x14ac:dyDescent="0.3">
      <c r="A118" s="630"/>
      <c r="B118" s="30">
        <v>43356</v>
      </c>
      <c r="C118" s="31" t="s">
        <v>9</v>
      </c>
      <c r="D118" s="31">
        <v>1</v>
      </c>
      <c r="E118" s="31">
        <v>45</v>
      </c>
      <c r="F118" s="31">
        <v>0</v>
      </c>
      <c r="G118" s="31">
        <v>0</v>
      </c>
      <c r="H118" s="31">
        <v>1</v>
      </c>
      <c r="I118" s="31">
        <v>4</v>
      </c>
      <c r="J118" s="79">
        <v>4</v>
      </c>
      <c r="K118" s="32">
        <v>0</v>
      </c>
    </row>
    <row r="119" spans="1:11" ht="19.5" thickTop="1" thickBot="1" x14ac:dyDescent="0.3">
      <c r="A119" s="142" t="s">
        <v>45</v>
      </c>
      <c r="B119" s="126" t="s">
        <v>454</v>
      </c>
      <c r="C119" s="247" t="s">
        <v>452</v>
      </c>
      <c r="D119" s="248">
        <f t="shared" ref="D119:I119" si="5">SUM(D97:D118)</f>
        <v>22</v>
      </c>
      <c r="E119" s="248">
        <f t="shared" si="5"/>
        <v>990</v>
      </c>
      <c r="F119" s="248">
        <f t="shared" si="5"/>
        <v>14</v>
      </c>
      <c r="G119" s="249">
        <f t="shared" si="5"/>
        <v>6</v>
      </c>
      <c r="H119" s="248">
        <f t="shared" si="5"/>
        <v>2</v>
      </c>
      <c r="I119" s="216">
        <f t="shared" si="5"/>
        <v>103</v>
      </c>
      <c r="J119" s="167">
        <f>SUM(I119/D119)</f>
        <v>4.6818181818181817</v>
      </c>
      <c r="K119" s="125">
        <f>SUM(K97:K118)</f>
        <v>0</v>
      </c>
    </row>
    <row r="120" spans="1:11" ht="18.75" hidden="1" thickTop="1" x14ac:dyDescent="0.25">
      <c r="A120" s="659" t="s">
        <v>285</v>
      </c>
      <c r="B120" s="26">
        <v>43160</v>
      </c>
      <c r="C120" s="27" t="s">
        <v>8</v>
      </c>
      <c r="D120" s="27">
        <v>1</v>
      </c>
      <c r="E120" s="27">
        <v>45</v>
      </c>
      <c r="F120" s="27">
        <v>0</v>
      </c>
      <c r="G120" s="27">
        <v>1</v>
      </c>
      <c r="H120" s="27">
        <v>0</v>
      </c>
      <c r="I120" s="27">
        <v>6</v>
      </c>
      <c r="J120" s="78">
        <v>6</v>
      </c>
      <c r="K120" s="28">
        <v>0</v>
      </c>
    </row>
    <row r="121" spans="1:11" hidden="1" x14ac:dyDescent="0.25">
      <c r="A121" s="631"/>
      <c r="B121" s="13">
        <v>43153</v>
      </c>
      <c r="C121" s="9" t="s">
        <v>10</v>
      </c>
      <c r="D121" s="9">
        <v>1</v>
      </c>
      <c r="E121" s="9">
        <v>45</v>
      </c>
      <c r="F121" s="9">
        <v>1</v>
      </c>
      <c r="G121" s="9">
        <v>0</v>
      </c>
      <c r="H121" s="9">
        <v>0</v>
      </c>
      <c r="I121" s="9">
        <v>3</v>
      </c>
      <c r="J121" s="74">
        <v>3</v>
      </c>
      <c r="K121" s="29">
        <v>0</v>
      </c>
    </row>
    <row r="122" spans="1:11" hidden="1" x14ac:dyDescent="0.25">
      <c r="A122" s="631"/>
      <c r="B122" s="13">
        <v>43146</v>
      </c>
      <c r="C122" s="9" t="s">
        <v>7</v>
      </c>
      <c r="D122" s="9">
        <v>1</v>
      </c>
      <c r="E122" s="9">
        <v>45</v>
      </c>
      <c r="F122" s="9">
        <v>1</v>
      </c>
      <c r="G122" s="9">
        <v>0</v>
      </c>
      <c r="H122" s="9">
        <v>0</v>
      </c>
      <c r="I122" s="9">
        <v>2</v>
      </c>
      <c r="J122" s="74">
        <v>2</v>
      </c>
      <c r="K122" s="29">
        <v>0</v>
      </c>
    </row>
    <row r="123" spans="1:11" hidden="1" x14ac:dyDescent="0.25">
      <c r="A123" s="631"/>
      <c r="B123" s="13">
        <v>43139</v>
      </c>
      <c r="C123" s="9" t="s">
        <v>9</v>
      </c>
      <c r="D123" s="9">
        <v>1</v>
      </c>
      <c r="E123" s="9">
        <v>45</v>
      </c>
      <c r="F123" s="9">
        <v>0</v>
      </c>
      <c r="G123" s="9">
        <v>1</v>
      </c>
      <c r="H123" s="9">
        <v>0</v>
      </c>
      <c r="I123" s="9">
        <v>8</v>
      </c>
      <c r="J123" s="74">
        <v>8</v>
      </c>
      <c r="K123" s="29">
        <v>0</v>
      </c>
    </row>
    <row r="124" spans="1:11" hidden="1" x14ac:dyDescent="0.25">
      <c r="A124" s="631"/>
      <c r="B124" s="13">
        <v>43132</v>
      </c>
      <c r="C124" s="9" t="s">
        <v>27</v>
      </c>
      <c r="D124" s="9">
        <v>1</v>
      </c>
      <c r="E124" s="9">
        <v>45</v>
      </c>
      <c r="F124" s="9">
        <v>0</v>
      </c>
      <c r="G124" s="9">
        <v>1</v>
      </c>
      <c r="H124" s="9">
        <v>0</v>
      </c>
      <c r="I124" s="9">
        <v>4</v>
      </c>
      <c r="J124" s="74">
        <v>4</v>
      </c>
      <c r="K124" s="29">
        <v>0</v>
      </c>
    </row>
    <row r="125" spans="1:11" hidden="1" x14ac:dyDescent="0.25">
      <c r="A125" s="631"/>
      <c r="B125" s="13">
        <v>43118</v>
      </c>
      <c r="C125" s="9" t="s">
        <v>10</v>
      </c>
      <c r="D125" s="9">
        <v>1</v>
      </c>
      <c r="E125" s="9">
        <v>45</v>
      </c>
      <c r="F125" s="9">
        <v>1</v>
      </c>
      <c r="G125" s="9">
        <v>0</v>
      </c>
      <c r="H125" s="9">
        <v>0</v>
      </c>
      <c r="I125" s="9">
        <v>3</v>
      </c>
      <c r="J125" s="74">
        <v>3</v>
      </c>
      <c r="K125" s="29">
        <v>0</v>
      </c>
    </row>
    <row r="126" spans="1:11" hidden="1" x14ac:dyDescent="0.25">
      <c r="A126" s="631"/>
      <c r="B126" s="13">
        <v>43104</v>
      </c>
      <c r="C126" s="9" t="s">
        <v>7</v>
      </c>
      <c r="D126" s="9">
        <v>1</v>
      </c>
      <c r="E126" s="9">
        <v>45</v>
      </c>
      <c r="F126" s="9">
        <v>1</v>
      </c>
      <c r="G126" s="9">
        <v>0</v>
      </c>
      <c r="H126" s="9">
        <v>0</v>
      </c>
      <c r="I126" s="9">
        <v>3</v>
      </c>
      <c r="J126" s="74">
        <v>3</v>
      </c>
      <c r="K126" s="29">
        <v>0</v>
      </c>
    </row>
    <row r="127" spans="1:11" hidden="1" x14ac:dyDescent="0.25">
      <c r="A127" s="631"/>
      <c r="B127" s="13">
        <v>43090</v>
      </c>
      <c r="C127" s="9" t="s">
        <v>9</v>
      </c>
      <c r="D127" s="9">
        <v>1</v>
      </c>
      <c r="E127" s="9">
        <v>45</v>
      </c>
      <c r="F127" s="9">
        <v>0</v>
      </c>
      <c r="G127" s="9">
        <v>1</v>
      </c>
      <c r="H127" s="9">
        <v>0</v>
      </c>
      <c r="I127" s="9">
        <v>6</v>
      </c>
      <c r="J127" s="74">
        <v>6</v>
      </c>
      <c r="K127" s="29">
        <v>0</v>
      </c>
    </row>
    <row r="128" spans="1:11" hidden="1" x14ac:dyDescent="0.25">
      <c r="A128" s="631"/>
      <c r="B128" s="13">
        <v>43083</v>
      </c>
      <c r="C128" s="9" t="s">
        <v>27</v>
      </c>
      <c r="D128" s="9">
        <v>1</v>
      </c>
      <c r="E128" s="9">
        <v>45</v>
      </c>
      <c r="F128" s="9">
        <v>0</v>
      </c>
      <c r="G128" s="9">
        <v>0</v>
      </c>
      <c r="H128" s="9">
        <v>1</v>
      </c>
      <c r="I128" s="9">
        <v>5</v>
      </c>
      <c r="J128" s="74">
        <v>5</v>
      </c>
      <c r="K128" s="29">
        <v>0</v>
      </c>
    </row>
    <row r="129" spans="1:11" hidden="1" x14ac:dyDescent="0.25">
      <c r="A129" s="631"/>
      <c r="B129" s="13">
        <v>43076</v>
      </c>
      <c r="C129" s="9" t="s">
        <v>8</v>
      </c>
      <c r="D129" s="9">
        <v>1</v>
      </c>
      <c r="E129" s="9">
        <v>45</v>
      </c>
      <c r="F129" s="9">
        <v>0</v>
      </c>
      <c r="G129" s="9">
        <v>1</v>
      </c>
      <c r="H129" s="9">
        <v>0</v>
      </c>
      <c r="I129" s="9">
        <v>9</v>
      </c>
      <c r="J129" s="74">
        <v>9</v>
      </c>
      <c r="K129" s="29">
        <v>0</v>
      </c>
    </row>
    <row r="130" spans="1:11" hidden="1" x14ac:dyDescent="0.25">
      <c r="A130" s="631"/>
      <c r="B130" s="13">
        <v>43069</v>
      </c>
      <c r="C130" s="9" t="s">
        <v>10</v>
      </c>
      <c r="D130" s="9">
        <v>1</v>
      </c>
      <c r="E130" s="9">
        <v>45</v>
      </c>
      <c r="F130" s="9">
        <v>1</v>
      </c>
      <c r="G130" s="9">
        <v>0</v>
      </c>
      <c r="H130" s="9">
        <v>0</v>
      </c>
      <c r="I130" s="9">
        <v>5</v>
      </c>
      <c r="J130" s="74">
        <v>5</v>
      </c>
      <c r="K130" s="29">
        <v>0</v>
      </c>
    </row>
    <row r="131" spans="1:11" hidden="1" x14ac:dyDescent="0.25">
      <c r="A131" s="631"/>
      <c r="B131" s="13">
        <v>43062</v>
      </c>
      <c r="C131" s="9" t="s">
        <v>7</v>
      </c>
      <c r="D131" s="9">
        <v>1</v>
      </c>
      <c r="E131" s="9">
        <v>45</v>
      </c>
      <c r="F131" s="9">
        <v>1</v>
      </c>
      <c r="G131" s="9">
        <v>0</v>
      </c>
      <c r="H131" s="9">
        <v>0</v>
      </c>
      <c r="I131" s="9">
        <v>2</v>
      </c>
      <c r="J131" s="74">
        <v>2</v>
      </c>
      <c r="K131" s="29">
        <v>0</v>
      </c>
    </row>
    <row r="132" spans="1:11" hidden="1" x14ac:dyDescent="0.25">
      <c r="A132" s="631"/>
      <c r="B132" s="13">
        <v>43055</v>
      </c>
      <c r="C132" s="9" t="s">
        <v>9</v>
      </c>
      <c r="D132" s="9">
        <v>1</v>
      </c>
      <c r="E132" s="9">
        <v>45</v>
      </c>
      <c r="F132" s="9">
        <v>0</v>
      </c>
      <c r="G132" s="9">
        <v>1</v>
      </c>
      <c r="H132" s="9">
        <v>0</v>
      </c>
      <c r="I132" s="9">
        <v>6</v>
      </c>
      <c r="J132" s="74">
        <v>6</v>
      </c>
      <c r="K132" s="29">
        <v>0</v>
      </c>
    </row>
    <row r="133" spans="1:11" hidden="1" x14ac:dyDescent="0.25">
      <c r="A133" s="631"/>
      <c r="B133" s="13">
        <v>43048</v>
      </c>
      <c r="C133" s="9" t="s">
        <v>27</v>
      </c>
      <c r="D133" s="9">
        <v>1</v>
      </c>
      <c r="E133" s="9">
        <v>45</v>
      </c>
      <c r="F133" s="9">
        <v>0</v>
      </c>
      <c r="G133" s="9">
        <v>1</v>
      </c>
      <c r="H133" s="9">
        <v>0</v>
      </c>
      <c r="I133" s="9">
        <v>9</v>
      </c>
      <c r="J133" s="74">
        <v>9</v>
      </c>
      <c r="K133" s="29">
        <v>0</v>
      </c>
    </row>
    <row r="134" spans="1:11" hidden="1" x14ac:dyDescent="0.25">
      <c r="A134" s="631"/>
      <c r="B134" s="13">
        <v>43041</v>
      </c>
      <c r="C134" s="9" t="s">
        <v>8</v>
      </c>
      <c r="D134" s="9">
        <v>1</v>
      </c>
      <c r="E134" s="9">
        <v>45</v>
      </c>
      <c r="F134" s="9">
        <v>0</v>
      </c>
      <c r="G134" s="9">
        <v>1</v>
      </c>
      <c r="H134" s="9">
        <v>0</v>
      </c>
      <c r="I134" s="9">
        <v>4</v>
      </c>
      <c r="J134" s="74">
        <v>4</v>
      </c>
      <c r="K134" s="29">
        <v>0</v>
      </c>
    </row>
    <row r="135" spans="1:11" hidden="1" x14ac:dyDescent="0.25">
      <c r="A135" s="631"/>
      <c r="B135" s="13">
        <v>43034</v>
      </c>
      <c r="C135" s="9" t="s">
        <v>10</v>
      </c>
      <c r="D135" s="9">
        <v>1</v>
      </c>
      <c r="E135" s="9">
        <v>45</v>
      </c>
      <c r="F135" s="9">
        <v>1</v>
      </c>
      <c r="G135" s="9">
        <v>0</v>
      </c>
      <c r="H135" s="9">
        <v>0</v>
      </c>
      <c r="I135" s="9">
        <v>3</v>
      </c>
      <c r="J135" s="74">
        <v>3</v>
      </c>
      <c r="K135" s="29">
        <v>0</v>
      </c>
    </row>
    <row r="136" spans="1:11" hidden="1" x14ac:dyDescent="0.25">
      <c r="A136" s="631"/>
      <c r="B136" s="13">
        <v>43027</v>
      </c>
      <c r="C136" s="9" t="s">
        <v>7</v>
      </c>
      <c r="D136" s="9">
        <v>1</v>
      </c>
      <c r="E136" s="9">
        <v>45</v>
      </c>
      <c r="F136" s="9">
        <v>0</v>
      </c>
      <c r="G136" s="9">
        <v>1</v>
      </c>
      <c r="H136" s="9">
        <v>0</v>
      </c>
      <c r="I136" s="9">
        <v>4</v>
      </c>
      <c r="J136" s="74">
        <v>4</v>
      </c>
      <c r="K136" s="29">
        <v>0</v>
      </c>
    </row>
    <row r="137" spans="1:11" hidden="1" x14ac:dyDescent="0.25">
      <c r="A137" s="631"/>
      <c r="B137" s="13">
        <v>43020</v>
      </c>
      <c r="C137" s="9" t="s">
        <v>9</v>
      </c>
      <c r="D137" s="9">
        <v>1</v>
      </c>
      <c r="E137" s="9">
        <v>45</v>
      </c>
      <c r="F137" s="9">
        <v>1</v>
      </c>
      <c r="G137" s="9">
        <v>0</v>
      </c>
      <c r="H137" s="9">
        <v>0</v>
      </c>
      <c r="I137" s="9">
        <v>2</v>
      </c>
      <c r="J137" s="74">
        <v>2</v>
      </c>
      <c r="K137" s="29">
        <v>0</v>
      </c>
    </row>
    <row r="138" spans="1:11" hidden="1" x14ac:dyDescent="0.25">
      <c r="A138" s="631"/>
      <c r="B138" s="13">
        <v>43013</v>
      </c>
      <c r="C138" s="9" t="s">
        <v>27</v>
      </c>
      <c r="D138" s="9">
        <v>1</v>
      </c>
      <c r="E138" s="9">
        <v>45</v>
      </c>
      <c r="F138" s="9">
        <v>1</v>
      </c>
      <c r="G138" s="9">
        <v>0</v>
      </c>
      <c r="H138" s="9">
        <v>0</v>
      </c>
      <c r="I138" s="9">
        <v>4</v>
      </c>
      <c r="J138" s="74">
        <v>4</v>
      </c>
      <c r="K138" s="29">
        <v>0</v>
      </c>
    </row>
    <row r="139" spans="1:11" hidden="1" x14ac:dyDescent="0.25">
      <c r="A139" s="631"/>
      <c r="B139" s="13">
        <v>43006</v>
      </c>
      <c r="C139" s="9" t="s">
        <v>8</v>
      </c>
      <c r="D139" s="9">
        <v>1</v>
      </c>
      <c r="E139" s="9">
        <v>45</v>
      </c>
      <c r="F139" s="9">
        <v>1</v>
      </c>
      <c r="G139" s="9">
        <v>0</v>
      </c>
      <c r="H139" s="9">
        <v>0</v>
      </c>
      <c r="I139" s="9">
        <v>5</v>
      </c>
      <c r="J139" s="74">
        <v>5</v>
      </c>
      <c r="K139" s="29">
        <v>0</v>
      </c>
    </row>
    <row r="140" spans="1:11" hidden="1" x14ac:dyDescent="0.25">
      <c r="A140" s="631"/>
      <c r="B140" s="13">
        <v>42999</v>
      </c>
      <c r="C140" s="9" t="s">
        <v>10</v>
      </c>
      <c r="D140" s="9">
        <v>1</v>
      </c>
      <c r="E140" s="9">
        <v>45</v>
      </c>
      <c r="F140" s="9">
        <v>0</v>
      </c>
      <c r="G140" s="9">
        <v>0</v>
      </c>
      <c r="H140" s="9">
        <v>1</v>
      </c>
      <c r="I140" s="9">
        <v>2</v>
      </c>
      <c r="J140" s="74">
        <v>2</v>
      </c>
      <c r="K140" s="29">
        <v>0</v>
      </c>
    </row>
    <row r="141" spans="1:11" ht="18.75" hidden="1" thickBot="1" x14ac:dyDescent="0.3">
      <c r="A141" s="630"/>
      <c r="B141" s="30">
        <v>42992</v>
      </c>
      <c r="C141" s="31" t="s">
        <v>7</v>
      </c>
      <c r="D141" s="31">
        <v>1</v>
      </c>
      <c r="E141" s="31">
        <v>45</v>
      </c>
      <c r="F141" s="31">
        <v>1</v>
      </c>
      <c r="G141" s="31">
        <v>0</v>
      </c>
      <c r="H141" s="31">
        <v>0</v>
      </c>
      <c r="I141" s="31">
        <v>3</v>
      </c>
      <c r="J141" s="79">
        <v>3</v>
      </c>
      <c r="K141" s="32">
        <v>0</v>
      </c>
    </row>
    <row r="142" spans="1:11" ht="19.5" thickTop="1" thickBot="1" x14ac:dyDescent="0.3">
      <c r="A142" s="142" t="s">
        <v>45</v>
      </c>
      <c r="B142" s="126" t="s">
        <v>285</v>
      </c>
      <c r="C142" s="247" t="s">
        <v>11</v>
      </c>
      <c r="D142" s="124">
        <f t="shared" ref="D142:I142" si="6">SUM(D120:D141)</f>
        <v>22</v>
      </c>
      <c r="E142" s="124">
        <f t="shared" si="6"/>
        <v>990</v>
      </c>
      <c r="F142" s="124">
        <f t="shared" si="6"/>
        <v>11</v>
      </c>
      <c r="G142" s="124">
        <f t="shared" si="6"/>
        <v>9</v>
      </c>
      <c r="H142" s="124">
        <f t="shared" si="6"/>
        <v>2</v>
      </c>
      <c r="I142" s="124">
        <f t="shared" si="6"/>
        <v>98</v>
      </c>
      <c r="J142" s="167">
        <f>SUM(I142/D142)</f>
        <v>4.4545454545454541</v>
      </c>
      <c r="K142" s="125">
        <v>0</v>
      </c>
    </row>
    <row r="143" spans="1:11" ht="18.75" hidden="1" thickTop="1" x14ac:dyDescent="0.25">
      <c r="A143" s="659" t="s">
        <v>35</v>
      </c>
      <c r="B143" s="26">
        <v>42782</v>
      </c>
      <c r="C143" s="27" t="s">
        <v>7</v>
      </c>
      <c r="D143" s="27">
        <v>1</v>
      </c>
      <c r="E143" s="27">
        <v>45</v>
      </c>
      <c r="F143" s="27">
        <v>0</v>
      </c>
      <c r="G143" s="27">
        <v>1</v>
      </c>
      <c r="H143" s="27">
        <v>0</v>
      </c>
      <c r="I143" s="27">
        <v>6</v>
      </c>
      <c r="J143" s="78">
        <v>6</v>
      </c>
      <c r="K143" s="28">
        <v>0</v>
      </c>
    </row>
    <row r="144" spans="1:11" hidden="1" x14ac:dyDescent="0.25">
      <c r="A144" s="631"/>
      <c r="B144" s="13">
        <v>42775</v>
      </c>
      <c r="C144" s="9" t="s">
        <v>9</v>
      </c>
      <c r="D144" s="9">
        <v>1</v>
      </c>
      <c r="E144" s="9">
        <v>45</v>
      </c>
      <c r="F144" s="9">
        <v>0</v>
      </c>
      <c r="G144" s="9">
        <v>1</v>
      </c>
      <c r="H144" s="9">
        <v>0</v>
      </c>
      <c r="I144" s="9">
        <v>9</v>
      </c>
      <c r="J144" s="74">
        <v>9</v>
      </c>
      <c r="K144" s="29">
        <v>0</v>
      </c>
    </row>
    <row r="145" spans="1:11" hidden="1" x14ac:dyDescent="0.25">
      <c r="A145" s="631"/>
      <c r="B145" s="13">
        <v>42768</v>
      </c>
      <c r="C145" s="9" t="s">
        <v>27</v>
      </c>
      <c r="D145" s="9">
        <v>1</v>
      </c>
      <c r="E145" s="9">
        <v>45</v>
      </c>
      <c r="F145" s="9">
        <v>0</v>
      </c>
      <c r="G145" s="9">
        <v>1</v>
      </c>
      <c r="H145" s="9">
        <v>0</v>
      </c>
      <c r="I145" s="9">
        <v>5</v>
      </c>
      <c r="J145" s="74">
        <v>5</v>
      </c>
      <c r="K145" s="29">
        <v>0</v>
      </c>
    </row>
    <row r="146" spans="1:11" hidden="1" x14ac:dyDescent="0.25">
      <c r="A146" s="631"/>
      <c r="B146" s="13">
        <v>42761</v>
      </c>
      <c r="C146" s="9" t="s">
        <v>8</v>
      </c>
      <c r="D146" s="9">
        <v>1</v>
      </c>
      <c r="E146" s="9">
        <v>45</v>
      </c>
      <c r="F146" s="9">
        <v>0</v>
      </c>
      <c r="G146" s="9">
        <v>0</v>
      </c>
      <c r="H146" s="9">
        <v>1</v>
      </c>
      <c r="I146" s="9">
        <v>5</v>
      </c>
      <c r="J146" s="74">
        <v>5</v>
      </c>
      <c r="K146" s="29">
        <v>0</v>
      </c>
    </row>
    <row r="147" spans="1:11" hidden="1" x14ac:dyDescent="0.25">
      <c r="A147" s="631"/>
      <c r="B147" s="13">
        <v>42754</v>
      </c>
      <c r="C147" s="9" t="s">
        <v>10</v>
      </c>
      <c r="D147" s="9">
        <v>1</v>
      </c>
      <c r="E147" s="9">
        <v>45</v>
      </c>
      <c r="F147" s="9">
        <v>0</v>
      </c>
      <c r="G147" s="9">
        <v>1</v>
      </c>
      <c r="H147" s="9">
        <v>0</v>
      </c>
      <c r="I147" s="9">
        <v>4</v>
      </c>
      <c r="J147" s="74">
        <v>4</v>
      </c>
      <c r="K147" s="29">
        <v>0</v>
      </c>
    </row>
    <row r="148" spans="1:11" hidden="1" x14ac:dyDescent="0.25">
      <c r="A148" s="631"/>
      <c r="B148" s="13">
        <v>42747</v>
      </c>
      <c r="C148" s="9" t="s">
        <v>7</v>
      </c>
      <c r="D148" s="9">
        <v>1</v>
      </c>
      <c r="E148" s="9">
        <v>45</v>
      </c>
      <c r="F148" s="9">
        <v>0</v>
      </c>
      <c r="G148" s="9">
        <v>1</v>
      </c>
      <c r="H148" s="9">
        <v>0</v>
      </c>
      <c r="I148" s="9">
        <v>9</v>
      </c>
      <c r="J148" s="74">
        <v>9</v>
      </c>
      <c r="K148" s="29">
        <v>0</v>
      </c>
    </row>
    <row r="149" spans="1:11" hidden="1" x14ac:dyDescent="0.25">
      <c r="A149" s="631"/>
      <c r="B149" s="13">
        <v>42740</v>
      </c>
      <c r="C149" s="9" t="s">
        <v>9</v>
      </c>
      <c r="D149" s="9">
        <v>1</v>
      </c>
      <c r="E149" s="9">
        <v>45</v>
      </c>
      <c r="F149" s="9">
        <v>0</v>
      </c>
      <c r="G149" s="9">
        <v>0</v>
      </c>
      <c r="H149" s="9">
        <v>1</v>
      </c>
      <c r="I149" s="9">
        <v>6</v>
      </c>
      <c r="J149" s="74">
        <v>6</v>
      </c>
      <c r="K149" s="29">
        <v>0</v>
      </c>
    </row>
    <row r="150" spans="1:11" hidden="1" x14ac:dyDescent="0.25">
      <c r="A150" s="631"/>
      <c r="B150" s="13">
        <v>42712</v>
      </c>
      <c r="C150" s="9" t="s">
        <v>8</v>
      </c>
      <c r="D150" s="9">
        <v>1</v>
      </c>
      <c r="E150" s="9">
        <v>45</v>
      </c>
      <c r="F150" s="9">
        <v>0</v>
      </c>
      <c r="G150" s="9">
        <v>1</v>
      </c>
      <c r="H150" s="9">
        <v>0</v>
      </c>
      <c r="I150" s="9">
        <v>7</v>
      </c>
      <c r="J150" s="74">
        <v>7</v>
      </c>
      <c r="K150" s="29">
        <v>0</v>
      </c>
    </row>
    <row r="151" spans="1:11" hidden="1" x14ac:dyDescent="0.25">
      <c r="A151" s="631"/>
      <c r="B151" s="13">
        <v>42705</v>
      </c>
      <c r="C151" s="9" t="s">
        <v>10</v>
      </c>
      <c r="D151" s="9">
        <v>1</v>
      </c>
      <c r="E151" s="9">
        <v>45</v>
      </c>
      <c r="F151" s="9">
        <v>1</v>
      </c>
      <c r="G151" s="9">
        <v>0</v>
      </c>
      <c r="H151" s="9">
        <v>0</v>
      </c>
      <c r="I151" s="9">
        <v>2</v>
      </c>
      <c r="J151" s="74">
        <v>2</v>
      </c>
      <c r="K151" s="29">
        <v>0</v>
      </c>
    </row>
    <row r="152" spans="1:11" hidden="1" x14ac:dyDescent="0.25">
      <c r="A152" s="631"/>
      <c r="B152" s="13">
        <v>42698</v>
      </c>
      <c r="C152" s="9" t="s">
        <v>7</v>
      </c>
      <c r="D152" s="9">
        <v>1</v>
      </c>
      <c r="E152" s="9">
        <v>45</v>
      </c>
      <c r="F152" s="9">
        <v>1</v>
      </c>
      <c r="G152" s="9">
        <v>0</v>
      </c>
      <c r="H152" s="9">
        <v>0</v>
      </c>
      <c r="I152" s="9">
        <v>2</v>
      </c>
      <c r="J152" s="74">
        <v>2</v>
      </c>
      <c r="K152" s="29">
        <v>0</v>
      </c>
    </row>
    <row r="153" spans="1:11" hidden="1" x14ac:dyDescent="0.25">
      <c r="A153" s="631"/>
      <c r="B153" s="13">
        <v>42691</v>
      </c>
      <c r="C153" s="9" t="s">
        <v>9</v>
      </c>
      <c r="D153" s="9">
        <v>1</v>
      </c>
      <c r="E153" s="9">
        <v>45</v>
      </c>
      <c r="F153" s="9">
        <v>0</v>
      </c>
      <c r="G153" s="9">
        <v>0</v>
      </c>
      <c r="H153" s="9">
        <v>1</v>
      </c>
      <c r="I153" s="9">
        <v>3</v>
      </c>
      <c r="J153" s="74">
        <v>3</v>
      </c>
      <c r="K153" s="29">
        <v>0</v>
      </c>
    </row>
    <row r="154" spans="1:11" hidden="1" x14ac:dyDescent="0.25">
      <c r="A154" s="631"/>
      <c r="B154" s="13">
        <v>42684</v>
      </c>
      <c r="C154" s="9" t="s">
        <v>27</v>
      </c>
      <c r="D154" s="9">
        <v>1</v>
      </c>
      <c r="E154" s="9">
        <v>45</v>
      </c>
      <c r="F154" s="9">
        <v>0</v>
      </c>
      <c r="G154" s="9">
        <v>1</v>
      </c>
      <c r="H154" s="9">
        <v>0</v>
      </c>
      <c r="I154" s="9">
        <v>7</v>
      </c>
      <c r="J154" s="74">
        <v>7</v>
      </c>
      <c r="K154" s="29">
        <v>0</v>
      </c>
    </row>
    <row r="155" spans="1:11" hidden="1" x14ac:dyDescent="0.25">
      <c r="A155" s="631"/>
      <c r="B155" s="13">
        <v>42677</v>
      </c>
      <c r="C155" s="9" t="s">
        <v>8</v>
      </c>
      <c r="D155" s="9">
        <v>1</v>
      </c>
      <c r="E155" s="9">
        <v>45</v>
      </c>
      <c r="F155" s="9">
        <v>0</v>
      </c>
      <c r="G155" s="9">
        <v>1</v>
      </c>
      <c r="H155" s="9">
        <v>0</v>
      </c>
      <c r="I155" s="9">
        <v>6</v>
      </c>
      <c r="J155" s="74">
        <v>6</v>
      </c>
      <c r="K155" s="29">
        <v>0</v>
      </c>
    </row>
    <row r="156" spans="1:11" hidden="1" x14ac:dyDescent="0.25">
      <c r="A156" s="631"/>
      <c r="B156" s="13">
        <v>42670</v>
      </c>
      <c r="C156" s="9" t="s">
        <v>10</v>
      </c>
      <c r="D156" s="9">
        <v>1</v>
      </c>
      <c r="E156" s="9">
        <v>45</v>
      </c>
      <c r="F156" s="9">
        <v>1</v>
      </c>
      <c r="G156" s="9">
        <v>0</v>
      </c>
      <c r="H156" s="9">
        <v>0</v>
      </c>
      <c r="I156" s="9">
        <v>5</v>
      </c>
      <c r="J156" s="74">
        <v>5</v>
      </c>
      <c r="K156" s="29">
        <v>0</v>
      </c>
    </row>
    <row r="157" spans="1:11" hidden="1" x14ac:dyDescent="0.25">
      <c r="A157" s="631"/>
      <c r="B157" s="13">
        <v>42656</v>
      </c>
      <c r="C157" s="9" t="s">
        <v>9</v>
      </c>
      <c r="D157" s="9">
        <v>1</v>
      </c>
      <c r="E157" s="9">
        <v>45</v>
      </c>
      <c r="F157" s="9">
        <v>1</v>
      </c>
      <c r="G157" s="9">
        <v>0</v>
      </c>
      <c r="H157" s="9">
        <v>0</v>
      </c>
      <c r="I157" s="9">
        <v>5</v>
      </c>
      <c r="J157" s="74">
        <v>5</v>
      </c>
      <c r="K157" s="29">
        <v>0</v>
      </c>
    </row>
    <row r="158" spans="1:11" hidden="1" x14ac:dyDescent="0.25">
      <c r="A158" s="631"/>
      <c r="B158" s="13">
        <v>42649</v>
      </c>
      <c r="C158" s="9" t="s">
        <v>27</v>
      </c>
      <c r="D158" s="9">
        <v>1</v>
      </c>
      <c r="E158" s="9">
        <v>45</v>
      </c>
      <c r="F158" s="9">
        <v>0</v>
      </c>
      <c r="G158" s="15">
        <v>1</v>
      </c>
      <c r="H158" s="9">
        <v>0</v>
      </c>
      <c r="I158" s="9">
        <v>6</v>
      </c>
      <c r="J158" s="74">
        <v>6</v>
      </c>
      <c r="K158" s="29">
        <v>0</v>
      </c>
    </row>
    <row r="159" spans="1:11" hidden="1" x14ac:dyDescent="0.25">
      <c r="A159" s="631"/>
      <c r="B159" s="13">
        <v>42642</v>
      </c>
      <c r="C159" s="9" t="s">
        <v>8</v>
      </c>
      <c r="D159" s="9">
        <v>1</v>
      </c>
      <c r="E159" s="9">
        <v>45</v>
      </c>
      <c r="F159" s="9">
        <v>0</v>
      </c>
      <c r="G159" s="15">
        <v>1</v>
      </c>
      <c r="H159" s="9">
        <v>0</v>
      </c>
      <c r="I159" s="9">
        <v>8</v>
      </c>
      <c r="J159" s="74">
        <v>8</v>
      </c>
      <c r="K159" s="29">
        <v>0</v>
      </c>
    </row>
    <row r="160" spans="1:11" hidden="1" x14ac:dyDescent="0.25">
      <c r="A160" s="631"/>
      <c r="B160" s="13">
        <v>42635</v>
      </c>
      <c r="C160" s="9" t="s">
        <v>10</v>
      </c>
      <c r="D160" s="9">
        <v>1</v>
      </c>
      <c r="E160" s="9">
        <v>45</v>
      </c>
      <c r="F160" s="9">
        <v>0</v>
      </c>
      <c r="G160" s="15">
        <v>1</v>
      </c>
      <c r="H160" s="9">
        <v>0</v>
      </c>
      <c r="I160" s="9">
        <v>4</v>
      </c>
      <c r="J160" s="74">
        <v>4</v>
      </c>
      <c r="K160" s="29">
        <v>0</v>
      </c>
    </row>
    <row r="161" spans="1:11" ht="18.75" hidden="1" thickBot="1" x14ac:dyDescent="0.3">
      <c r="A161" s="630"/>
      <c r="B161" s="30">
        <v>42628</v>
      </c>
      <c r="C161" s="31" t="s">
        <v>7</v>
      </c>
      <c r="D161" s="31">
        <v>1</v>
      </c>
      <c r="E161" s="31">
        <v>45</v>
      </c>
      <c r="F161" s="31">
        <v>0</v>
      </c>
      <c r="G161" s="33">
        <v>1</v>
      </c>
      <c r="H161" s="31">
        <v>0</v>
      </c>
      <c r="I161" s="31">
        <v>7</v>
      </c>
      <c r="J161" s="79">
        <v>7</v>
      </c>
      <c r="K161" s="32">
        <v>0</v>
      </c>
    </row>
    <row r="162" spans="1:11" ht="19.5" thickTop="1" thickBot="1" x14ac:dyDescent="0.3">
      <c r="A162" s="142" t="s">
        <v>45</v>
      </c>
      <c r="B162" s="126" t="s">
        <v>18</v>
      </c>
      <c r="C162" s="247" t="s">
        <v>11</v>
      </c>
      <c r="D162" s="376">
        <f t="shared" ref="D162:I162" si="7">SUM(D143:D161)</f>
        <v>19</v>
      </c>
      <c r="E162" s="248">
        <f t="shared" si="7"/>
        <v>855</v>
      </c>
      <c r="F162" s="249">
        <f t="shared" si="7"/>
        <v>4</v>
      </c>
      <c r="G162" s="248">
        <f t="shared" si="7"/>
        <v>12</v>
      </c>
      <c r="H162" s="248">
        <f t="shared" si="7"/>
        <v>3</v>
      </c>
      <c r="I162" s="248">
        <f t="shared" si="7"/>
        <v>106</v>
      </c>
      <c r="J162" s="373">
        <f>SUM(I162/D162)</f>
        <v>5.5789473684210522</v>
      </c>
      <c r="K162" s="125">
        <f>SUM(K143:K161)</f>
        <v>0</v>
      </c>
    </row>
    <row r="163" spans="1:11" ht="18.75" hidden="1" thickTop="1" x14ac:dyDescent="0.25">
      <c r="A163" s="659" t="s">
        <v>17</v>
      </c>
      <c r="B163" s="26">
        <v>42432</v>
      </c>
      <c r="C163" s="27" t="s">
        <v>14</v>
      </c>
      <c r="D163" s="27">
        <v>1</v>
      </c>
      <c r="E163" s="27">
        <v>45</v>
      </c>
      <c r="F163" s="27">
        <v>0</v>
      </c>
      <c r="G163" s="34">
        <v>1</v>
      </c>
      <c r="H163" s="27">
        <v>0</v>
      </c>
      <c r="I163" s="27">
        <v>9</v>
      </c>
      <c r="J163" s="78">
        <v>9</v>
      </c>
      <c r="K163" s="28">
        <v>0</v>
      </c>
    </row>
    <row r="164" spans="1:11" hidden="1" x14ac:dyDescent="0.25">
      <c r="A164" s="631"/>
      <c r="B164" s="13">
        <v>42425</v>
      </c>
      <c r="C164" s="9" t="s">
        <v>8</v>
      </c>
      <c r="D164" s="9">
        <v>1</v>
      </c>
      <c r="E164" s="9">
        <v>45</v>
      </c>
      <c r="F164" s="9">
        <v>1</v>
      </c>
      <c r="G164" s="9">
        <v>0</v>
      </c>
      <c r="H164" s="9">
        <v>0</v>
      </c>
      <c r="I164" s="9">
        <v>2</v>
      </c>
      <c r="J164" s="74">
        <v>2</v>
      </c>
      <c r="K164" s="29">
        <v>0</v>
      </c>
    </row>
    <row r="165" spans="1:11" hidden="1" x14ac:dyDescent="0.25">
      <c r="A165" s="631"/>
      <c r="B165" s="13">
        <v>42418</v>
      </c>
      <c r="C165" s="9" t="s">
        <v>12</v>
      </c>
      <c r="D165" s="9">
        <v>1</v>
      </c>
      <c r="E165" s="9">
        <v>45</v>
      </c>
      <c r="F165" s="9">
        <v>0</v>
      </c>
      <c r="G165" s="9">
        <v>1</v>
      </c>
      <c r="H165" s="9">
        <v>0</v>
      </c>
      <c r="I165" s="9">
        <v>5</v>
      </c>
      <c r="J165" s="74">
        <v>5</v>
      </c>
      <c r="K165" s="29">
        <v>0</v>
      </c>
    </row>
    <row r="166" spans="1:11" hidden="1" x14ac:dyDescent="0.25">
      <c r="A166" s="631"/>
      <c r="B166" s="13">
        <v>42404</v>
      </c>
      <c r="C166" s="9" t="s">
        <v>10</v>
      </c>
      <c r="D166" s="9">
        <v>1</v>
      </c>
      <c r="E166" s="9">
        <v>45</v>
      </c>
      <c r="F166" s="9">
        <v>0</v>
      </c>
      <c r="G166" s="9">
        <v>0</v>
      </c>
      <c r="H166" s="9">
        <v>1</v>
      </c>
      <c r="I166" s="9">
        <v>4</v>
      </c>
      <c r="J166" s="74">
        <v>4</v>
      </c>
      <c r="K166" s="29">
        <v>0</v>
      </c>
    </row>
    <row r="167" spans="1:11" hidden="1" x14ac:dyDescent="0.25">
      <c r="A167" s="631"/>
      <c r="B167" s="13">
        <v>42397</v>
      </c>
      <c r="C167" s="9" t="s">
        <v>14</v>
      </c>
      <c r="D167" s="9">
        <v>1</v>
      </c>
      <c r="E167" s="9">
        <v>45</v>
      </c>
      <c r="F167" s="9">
        <v>0</v>
      </c>
      <c r="G167" s="9">
        <v>1</v>
      </c>
      <c r="H167" s="9">
        <v>0</v>
      </c>
      <c r="I167" s="9">
        <v>7</v>
      </c>
      <c r="J167" s="74">
        <v>7</v>
      </c>
      <c r="K167" s="29">
        <v>0</v>
      </c>
    </row>
    <row r="168" spans="1:11" hidden="1" x14ac:dyDescent="0.25">
      <c r="A168" s="631"/>
      <c r="B168" s="13">
        <v>42390</v>
      </c>
      <c r="C168" s="9" t="s">
        <v>8</v>
      </c>
      <c r="D168" s="9">
        <v>1</v>
      </c>
      <c r="E168" s="9">
        <v>45</v>
      </c>
      <c r="F168" s="9">
        <v>1</v>
      </c>
      <c r="G168" s="9">
        <v>0</v>
      </c>
      <c r="H168" s="9">
        <v>0</v>
      </c>
      <c r="I168" s="9">
        <v>4</v>
      </c>
      <c r="J168" s="74">
        <v>4</v>
      </c>
      <c r="K168" s="29">
        <v>0</v>
      </c>
    </row>
    <row r="169" spans="1:11" hidden="1" x14ac:dyDescent="0.25">
      <c r="A169" s="631"/>
      <c r="B169" s="13">
        <v>42383</v>
      </c>
      <c r="C169" s="9" t="s">
        <v>10</v>
      </c>
      <c r="D169" s="9">
        <v>1</v>
      </c>
      <c r="E169" s="9">
        <v>45</v>
      </c>
      <c r="F169" s="9">
        <v>1</v>
      </c>
      <c r="G169" s="9">
        <v>0</v>
      </c>
      <c r="H169" s="9">
        <v>0</v>
      </c>
      <c r="I169" s="9">
        <v>2</v>
      </c>
      <c r="J169" s="74">
        <v>2</v>
      </c>
      <c r="K169" s="29">
        <v>0</v>
      </c>
    </row>
    <row r="170" spans="1:11" hidden="1" x14ac:dyDescent="0.25">
      <c r="A170" s="631"/>
      <c r="B170" s="13">
        <v>42376</v>
      </c>
      <c r="C170" s="9" t="s">
        <v>13</v>
      </c>
      <c r="D170" s="9">
        <v>1</v>
      </c>
      <c r="E170" s="9">
        <v>45</v>
      </c>
      <c r="F170" s="9">
        <v>1</v>
      </c>
      <c r="G170" s="9">
        <v>0</v>
      </c>
      <c r="H170" s="9">
        <v>0</v>
      </c>
      <c r="I170" s="9">
        <v>3</v>
      </c>
      <c r="J170" s="74">
        <v>3</v>
      </c>
      <c r="K170" s="29">
        <v>0</v>
      </c>
    </row>
    <row r="171" spans="1:11" hidden="1" x14ac:dyDescent="0.25">
      <c r="A171" s="631"/>
      <c r="B171" s="13">
        <v>42355</v>
      </c>
      <c r="C171" s="9" t="s">
        <v>10</v>
      </c>
      <c r="D171" s="9">
        <v>1</v>
      </c>
      <c r="E171" s="9">
        <v>45</v>
      </c>
      <c r="F171" s="9">
        <v>0</v>
      </c>
      <c r="G171" s="9">
        <v>0</v>
      </c>
      <c r="H171" s="9">
        <v>1</v>
      </c>
      <c r="I171" s="9">
        <v>3</v>
      </c>
      <c r="J171" s="74">
        <v>3</v>
      </c>
      <c r="K171" s="29">
        <v>0</v>
      </c>
    </row>
    <row r="172" spans="1:11" hidden="1" x14ac:dyDescent="0.25">
      <c r="A172" s="631"/>
      <c r="B172" s="13">
        <v>42348</v>
      </c>
      <c r="C172" s="9" t="s">
        <v>14</v>
      </c>
      <c r="D172" s="9">
        <v>1</v>
      </c>
      <c r="E172" s="9">
        <v>45</v>
      </c>
      <c r="F172" s="9">
        <v>0</v>
      </c>
      <c r="G172" s="9">
        <v>1</v>
      </c>
      <c r="H172" s="9">
        <v>0</v>
      </c>
      <c r="I172" s="9">
        <v>10</v>
      </c>
      <c r="J172" s="74">
        <v>10</v>
      </c>
      <c r="K172" s="29">
        <v>0</v>
      </c>
    </row>
    <row r="173" spans="1:11" hidden="1" x14ac:dyDescent="0.25">
      <c r="A173" s="631"/>
      <c r="B173" s="13">
        <v>42341</v>
      </c>
      <c r="C173" s="9" t="s">
        <v>8</v>
      </c>
      <c r="D173" s="9">
        <v>1</v>
      </c>
      <c r="E173" s="9">
        <v>45</v>
      </c>
      <c r="F173" s="9">
        <v>1</v>
      </c>
      <c r="G173" s="9">
        <v>0</v>
      </c>
      <c r="H173" s="9">
        <v>0</v>
      </c>
      <c r="I173" s="9">
        <v>5</v>
      </c>
      <c r="J173" s="74">
        <v>5</v>
      </c>
      <c r="K173" s="29">
        <v>0</v>
      </c>
    </row>
    <row r="174" spans="1:11" hidden="1" x14ac:dyDescent="0.25">
      <c r="A174" s="631"/>
      <c r="B174" s="13">
        <v>42334</v>
      </c>
      <c r="C174" s="9" t="s">
        <v>12</v>
      </c>
      <c r="D174" s="9">
        <v>1</v>
      </c>
      <c r="E174" s="9">
        <v>45</v>
      </c>
      <c r="F174" s="9">
        <v>1</v>
      </c>
      <c r="G174" s="9">
        <v>0</v>
      </c>
      <c r="H174" s="9">
        <v>0</v>
      </c>
      <c r="I174" s="9">
        <v>4</v>
      </c>
      <c r="J174" s="74">
        <v>4</v>
      </c>
      <c r="K174" s="29">
        <v>0</v>
      </c>
    </row>
    <row r="175" spans="1:11" hidden="1" x14ac:dyDescent="0.25">
      <c r="A175" s="631"/>
      <c r="B175" s="13">
        <v>42327</v>
      </c>
      <c r="C175" s="9" t="s">
        <v>13</v>
      </c>
      <c r="D175" s="9">
        <v>1</v>
      </c>
      <c r="E175" s="9">
        <v>45</v>
      </c>
      <c r="F175" s="9">
        <v>1</v>
      </c>
      <c r="G175" s="9">
        <v>0</v>
      </c>
      <c r="H175" s="9">
        <v>0</v>
      </c>
      <c r="I175" s="9">
        <v>4</v>
      </c>
      <c r="J175" s="74">
        <v>4</v>
      </c>
      <c r="K175" s="29">
        <v>0</v>
      </c>
    </row>
    <row r="176" spans="1:11" hidden="1" x14ac:dyDescent="0.25">
      <c r="A176" s="631"/>
      <c r="B176" s="13">
        <v>42320</v>
      </c>
      <c r="C176" s="9" t="s">
        <v>10</v>
      </c>
      <c r="D176" s="9">
        <v>1</v>
      </c>
      <c r="E176" s="9">
        <v>45</v>
      </c>
      <c r="F176" s="9">
        <v>0</v>
      </c>
      <c r="G176" s="9">
        <v>0</v>
      </c>
      <c r="H176" s="9">
        <v>1</v>
      </c>
      <c r="I176" s="9">
        <v>6</v>
      </c>
      <c r="J176" s="74">
        <v>6</v>
      </c>
      <c r="K176" s="29">
        <v>0</v>
      </c>
    </row>
    <row r="177" spans="1:11" hidden="1" x14ac:dyDescent="0.25">
      <c r="A177" s="631"/>
      <c r="B177" s="13">
        <v>42313</v>
      </c>
      <c r="C177" s="9" t="s">
        <v>14</v>
      </c>
      <c r="D177" s="9">
        <v>1</v>
      </c>
      <c r="E177" s="9">
        <v>45</v>
      </c>
      <c r="F177" s="15">
        <v>1</v>
      </c>
      <c r="G177" s="9">
        <v>0</v>
      </c>
      <c r="H177" s="9">
        <v>0</v>
      </c>
      <c r="I177" s="9">
        <v>6</v>
      </c>
      <c r="J177" s="74">
        <v>6</v>
      </c>
      <c r="K177" s="29">
        <v>0</v>
      </c>
    </row>
    <row r="178" spans="1:11" hidden="1" x14ac:dyDescent="0.25">
      <c r="A178" s="631"/>
      <c r="B178" s="13">
        <v>42306</v>
      </c>
      <c r="C178" s="9" t="s">
        <v>8</v>
      </c>
      <c r="D178" s="9">
        <v>1</v>
      </c>
      <c r="E178" s="9">
        <v>45</v>
      </c>
      <c r="F178" s="15">
        <v>1</v>
      </c>
      <c r="G178" s="9">
        <v>0</v>
      </c>
      <c r="H178" s="9">
        <v>0</v>
      </c>
      <c r="I178" s="9">
        <v>5</v>
      </c>
      <c r="J178" s="74">
        <v>5</v>
      </c>
      <c r="K178" s="29">
        <v>0</v>
      </c>
    </row>
    <row r="179" spans="1:11" hidden="1" x14ac:dyDescent="0.25">
      <c r="A179" s="631"/>
      <c r="B179" s="13">
        <v>42292</v>
      </c>
      <c r="C179" s="9" t="s">
        <v>13</v>
      </c>
      <c r="D179" s="9">
        <v>1</v>
      </c>
      <c r="E179" s="9">
        <v>45</v>
      </c>
      <c r="F179" s="15">
        <v>1</v>
      </c>
      <c r="G179" s="9">
        <v>0</v>
      </c>
      <c r="H179" s="9">
        <v>0</v>
      </c>
      <c r="I179" s="9">
        <v>3</v>
      </c>
      <c r="J179" s="74">
        <v>3</v>
      </c>
      <c r="K179" s="29">
        <v>0</v>
      </c>
    </row>
    <row r="180" spans="1:11" hidden="1" x14ac:dyDescent="0.25">
      <c r="A180" s="631"/>
      <c r="B180" s="13">
        <v>42285</v>
      </c>
      <c r="C180" s="9" t="s">
        <v>10</v>
      </c>
      <c r="D180" s="9">
        <v>1</v>
      </c>
      <c r="E180" s="9">
        <v>45</v>
      </c>
      <c r="F180" s="15">
        <v>1</v>
      </c>
      <c r="G180" s="9">
        <v>0</v>
      </c>
      <c r="H180" s="9">
        <v>0</v>
      </c>
      <c r="I180" s="9">
        <v>2</v>
      </c>
      <c r="J180" s="74">
        <v>2</v>
      </c>
      <c r="K180" s="29">
        <v>0</v>
      </c>
    </row>
    <row r="181" spans="1:11" hidden="1" x14ac:dyDescent="0.25">
      <c r="A181" s="631"/>
      <c r="B181" s="13">
        <v>42278</v>
      </c>
      <c r="C181" s="9" t="s">
        <v>14</v>
      </c>
      <c r="D181" s="9">
        <v>1</v>
      </c>
      <c r="E181" s="9">
        <v>45</v>
      </c>
      <c r="F181" s="15">
        <v>1</v>
      </c>
      <c r="G181" s="9">
        <v>0</v>
      </c>
      <c r="H181" s="9">
        <v>0</v>
      </c>
      <c r="I181" s="9">
        <v>4</v>
      </c>
      <c r="J181" s="74">
        <v>4</v>
      </c>
      <c r="K181" s="29">
        <v>0</v>
      </c>
    </row>
    <row r="182" spans="1:11" hidden="1" x14ac:dyDescent="0.25">
      <c r="A182" s="631"/>
      <c r="B182" s="13">
        <v>42271</v>
      </c>
      <c r="C182" s="9" t="s">
        <v>8</v>
      </c>
      <c r="D182" s="9">
        <v>1</v>
      </c>
      <c r="E182" s="9">
        <v>45</v>
      </c>
      <c r="F182" s="9">
        <v>0</v>
      </c>
      <c r="G182" s="9">
        <v>1</v>
      </c>
      <c r="H182" s="9">
        <v>0</v>
      </c>
      <c r="I182" s="9">
        <v>6</v>
      </c>
      <c r="J182" s="74">
        <v>6</v>
      </c>
      <c r="K182" s="29">
        <v>0</v>
      </c>
    </row>
    <row r="183" spans="1:11" ht="18.75" hidden="1" thickBot="1" x14ac:dyDescent="0.3">
      <c r="A183" s="630"/>
      <c r="B183" s="30">
        <v>42264</v>
      </c>
      <c r="C183" s="31" t="s">
        <v>12</v>
      </c>
      <c r="D183" s="31">
        <v>1</v>
      </c>
      <c r="E183" s="31">
        <v>45</v>
      </c>
      <c r="F183" s="31">
        <v>0</v>
      </c>
      <c r="G183" s="31">
        <v>1</v>
      </c>
      <c r="H183" s="31">
        <v>0</v>
      </c>
      <c r="I183" s="31">
        <v>6</v>
      </c>
      <c r="J183" s="79">
        <v>6</v>
      </c>
      <c r="K183" s="32">
        <v>0</v>
      </c>
    </row>
    <row r="184" spans="1:11" ht="19.5" thickTop="1" thickBot="1" x14ac:dyDescent="0.3">
      <c r="A184" s="142" t="s">
        <v>45</v>
      </c>
      <c r="B184" s="126" t="s">
        <v>17</v>
      </c>
      <c r="C184" s="247" t="s">
        <v>7</v>
      </c>
      <c r="D184" s="376">
        <f t="shared" ref="D184:I184" si="8">SUM(D163:D183)</f>
        <v>21</v>
      </c>
      <c r="E184" s="248">
        <f t="shared" si="8"/>
        <v>945</v>
      </c>
      <c r="F184" s="248">
        <f t="shared" si="8"/>
        <v>12</v>
      </c>
      <c r="G184" s="216">
        <f t="shared" si="8"/>
        <v>6</v>
      </c>
      <c r="H184" s="124">
        <f t="shared" si="8"/>
        <v>3</v>
      </c>
      <c r="I184" s="124">
        <f t="shared" si="8"/>
        <v>100</v>
      </c>
      <c r="J184" s="167">
        <f>SUM(I184/D184)</f>
        <v>4.7619047619047619</v>
      </c>
      <c r="K184" s="125">
        <f>SUM(K163:K183)</f>
        <v>0</v>
      </c>
    </row>
    <row r="185" spans="1:11" ht="18.75" hidden="1" thickTop="1" x14ac:dyDescent="0.25">
      <c r="A185" s="659" t="s">
        <v>16</v>
      </c>
      <c r="B185" s="26">
        <v>42068</v>
      </c>
      <c r="C185" s="27" t="s">
        <v>10</v>
      </c>
      <c r="D185" s="27">
        <v>1</v>
      </c>
      <c r="E185" s="27">
        <v>45</v>
      </c>
      <c r="F185" s="27">
        <v>0</v>
      </c>
      <c r="G185" s="27">
        <v>1</v>
      </c>
      <c r="H185" s="27">
        <v>0</v>
      </c>
      <c r="I185" s="27">
        <v>3</v>
      </c>
      <c r="J185" s="78">
        <v>3</v>
      </c>
      <c r="K185" s="28">
        <v>0</v>
      </c>
    </row>
    <row r="186" spans="1:11" hidden="1" x14ac:dyDescent="0.25">
      <c r="A186" s="631"/>
      <c r="B186" s="13">
        <v>42061</v>
      </c>
      <c r="C186" s="9" t="s">
        <v>14</v>
      </c>
      <c r="D186" s="9">
        <v>1</v>
      </c>
      <c r="E186" s="9">
        <v>45</v>
      </c>
      <c r="F186" s="9">
        <v>0</v>
      </c>
      <c r="G186" s="9">
        <v>1</v>
      </c>
      <c r="H186" s="9">
        <v>0</v>
      </c>
      <c r="I186" s="9">
        <v>3</v>
      </c>
      <c r="J186" s="74">
        <v>3</v>
      </c>
      <c r="K186" s="29">
        <v>0</v>
      </c>
    </row>
    <row r="187" spans="1:11" hidden="1" x14ac:dyDescent="0.25">
      <c r="A187" s="631"/>
      <c r="B187" s="13">
        <v>42054</v>
      </c>
      <c r="C187" s="9" t="s">
        <v>8</v>
      </c>
      <c r="D187" s="9">
        <v>1</v>
      </c>
      <c r="E187" s="9">
        <v>45</v>
      </c>
      <c r="F187" s="9">
        <v>0</v>
      </c>
      <c r="G187" s="9">
        <v>0</v>
      </c>
      <c r="H187" s="9">
        <v>1</v>
      </c>
      <c r="I187" s="9">
        <v>5</v>
      </c>
      <c r="J187" s="74">
        <v>5</v>
      </c>
      <c r="K187" s="29">
        <v>0</v>
      </c>
    </row>
    <row r="188" spans="1:11" hidden="1" x14ac:dyDescent="0.25">
      <c r="A188" s="631"/>
      <c r="B188" s="13">
        <v>42047</v>
      </c>
      <c r="C188" s="9" t="s">
        <v>12</v>
      </c>
      <c r="D188" s="9">
        <v>1</v>
      </c>
      <c r="E188" s="9">
        <v>45</v>
      </c>
      <c r="F188" s="9">
        <v>1</v>
      </c>
      <c r="G188" s="9">
        <v>0</v>
      </c>
      <c r="H188" s="9">
        <v>0</v>
      </c>
      <c r="I188" s="9">
        <v>2</v>
      </c>
      <c r="J188" s="74">
        <v>2</v>
      </c>
      <c r="K188" s="29">
        <v>0</v>
      </c>
    </row>
    <row r="189" spans="1:11" hidden="1" x14ac:dyDescent="0.25">
      <c r="A189" s="631"/>
      <c r="B189" s="13">
        <v>42040</v>
      </c>
      <c r="C189" s="9" t="s">
        <v>13</v>
      </c>
      <c r="D189" s="9">
        <v>1</v>
      </c>
      <c r="E189" s="9">
        <v>45</v>
      </c>
      <c r="F189" s="9">
        <v>1</v>
      </c>
      <c r="G189" s="9">
        <v>0</v>
      </c>
      <c r="H189" s="9">
        <v>0</v>
      </c>
      <c r="I189" s="9">
        <v>2</v>
      </c>
      <c r="J189" s="74">
        <v>2</v>
      </c>
      <c r="K189" s="29">
        <v>0</v>
      </c>
    </row>
    <row r="190" spans="1:11" hidden="1" x14ac:dyDescent="0.25">
      <c r="A190" s="631"/>
      <c r="B190" s="13">
        <v>42033</v>
      </c>
      <c r="C190" s="9" t="s">
        <v>10</v>
      </c>
      <c r="D190" s="9">
        <v>1</v>
      </c>
      <c r="E190" s="9">
        <v>45</v>
      </c>
      <c r="F190" s="9">
        <v>0</v>
      </c>
      <c r="G190" s="9">
        <v>1</v>
      </c>
      <c r="H190" s="9">
        <v>0</v>
      </c>
      <c r="I190" s="9">
        <v>6</v>
      </c>
      <c r="J190" s="74">
        <v>6</v>
      </c>
      <c r="K190" s="29">
        <v>0</v>
      </c>
    </row>
    <row r="191" spans="1:11" hidden="1" x14ac:dyDescent="0.25">
      <c r="A191" s="631"/>
      <c r="B191" s="13">
        <v>42026</v>
      </c>
      <c r="C191" s="9" t="s">
        <v>14</v>
      </c>
      <c r="D191" s="9">
        <v>1</v>
      </c>
      <c r="E191" s="9">
        <v>45</v>
      </c>
      <c r="F191" s="9">
        <v>1</v>
      </c>
      <c r="G191" s="9">
        <v>0</v>
      </c>
      <c r="H191" s="9">
        <v>0</v>
      </c>
      <c r="I191" s="9">
        <v>5</v>
      </c>
      <c r="J191" s="74">
        <v>5</v>
      </c>
      <c r="K191" s="29">
        <v>0</v>
      </c>
    </row>
    <row r="192" spans="1:11" hidden="1" x14ac:dyDescent="0.25">
      <c r="A192" s="631"/>
      <c r="B192" s="13">
        <v>42019</v>
      </c>
      <c r="C192" s="9" t="s">
        <v>8</v>
      </c>
      <c r="D192" s="9">
        <v>1</v>
      </c>
      <c r="E192" s="9">
        <v>45</v>
      </c>
      <c r="F192" s="9">
        <v>0</v>
      </c>
      <c r="G192" s="9">
        <v>1</v>
      </c>
      <c r="H192" s="9">
        <v>0</v>
      </c>
      <c r="I192" s="9">
        <v>8</v>
      </c>
      <c r="J192" s="74">
        <v>8</v>
      </c>
      <c r="K192" s="29">
        <v>0</v>
      </c>
    </row>
    <row r="193" spans="1:11" hidden="1" x14ac:dyDescent="0.25">
      <c r="A193" s="631"/>
      <c r="B193" s="13">
        <v>42012</v>
      </c>
      <c r="C193" s="9" t="s">
        <v>12</v>
      </c>
      <c r="D193" s="9">
        <v>1</v>
      </c>
      <c r="E193" s="9">
        <v>45</v>
      </c>
      <c r="F193" s="9">
        <v>1</v>
      </c>
      <c r="G193" s="9">
        <v>0</v>
      </c>
      <c r="H193" s="9">
        <v>0</v>
      </c>
      <c r="I193" s="9">
        <v>1</v>
      </c>
      <c r="J193" s="74">
        <v>1</v>
      </c>
      <c r="K193" s="29">
        <v>0</v>
      </c>
    </row>
    <row r="194" spans="1:11" hidden="1" x14ac:dyDescent="0.25">
      <c r="A194" s="631"/>
      <c r="B194" s="13">
        <v>41991</v>
      </c>
      <c r="C194" s="9" t="s">
        <v>13</v>
      </c>
      <c r="D194" s="9">
        <v>1</v>
      </c>
      <c r="E194" s="9">
        <v>45</v>
      </c>
      <c r="F194" s="9">
        <v>0</v>
      </c>
      <c r="G194" s="9">
        <v>1</v>
      </c>
      <c r="H194" s="9">
        <v>0</v>
      </c>
      <c r="I194" s="9">
        <v>9</v>
      </c>
      <c r="J194" s="74">
        <v>9</v>
      </c>
      <c r="K194" s="29">
        <v>0</v>
      </c>
    </row>
    <row r="195" spans="1:11" hidden="1" x14ac:dyDescent="0.25">
      <c r="A195" s="631"/>
      <c r="B195" s="13">
        <v>41977</v>
      </c>
      <c r="C195" s="9" t="s">
        <v>14</v>
      </c>
      <c r="D195" s="9">
        <v>1</v>
      </c>
      <c r="E195" s="9">
        <v>45</v>
      </c>
      <c r="F195" s="9">
        <v>0</v>
      </c>
      <c r="G195" s="9">
        <v>1</v>
      </c>
      <c r="H195" s="9">
        <v>0</v>
      </c>
      <c r="I195" s="9">
        <v>9</v>
      </c>
      <c r="J195" s="74">
        <v>9</v>
      </c>
      <c r="K195" s="29">
        <v>0</v>
      </c>
    </row>
    <row r="196" spans="1:11" hidden="1" x14ac:dyDescent="0.25">
      <c r="A196" s="631"/>
      <c r="B196" s="13">
        <v>41970</v>
      </c>
      <c r="C196" s="9" t="s">
        <v>8</v>
      </c>
      <c r="D196" s="9">
        <v>1</v>
      </c>
      <c r="E196" s="9">
        <v>45</v>
      </c>
      <c r="F196" s="9">
        <v>0</v>
      </c>
      <c r="G196" s="9">
        <v>1</v>
      </c>
      <c r="H196" s="9">
        <v>0</v>
      </c>
      <c r="I196" s="9">
        <v>6</v>
      </c>
      <c r="J196" s="74">
        <v>6</v>
      </c>
      <c r="K196" s="29">
        <v>0</v>
      </c>
    </row>
    <row r="197" spans="1:11" hidden="1" x14ac:dyDescent="0.25">
      <c r="A197" s="631"/>
      <c r="B197" s="13">
        <v>41963</v>
      </c>
      <c r="C197" s="9" t="s">
        <v>12</v>
      </c>
      <c r="D197" s="9">
        <v>1</v>
      </c>
      <c r="E197" s="9">
        <v>45</v>
      </c>
      <c r="F197" s="9">
        <v>0</v>
      </c>
      <c r="G197" s="9">
        <v>0</v>
      </c>
      <c r="H197" s="9">
        <v>1</v>
      </c>
      <c r="I197" s="9">
        <v>5</v>
      </c>
      <c r="J197" s="74">
        <v>5</v>
      </c>
      <c r="K197" s="29">
        <v>0</v>
      </c>
    </row>
    <row r="198" spans="1:11" hidden="1" x14ac:dyDescent="0.25">
      <c r="A198" s="631"/>
      <c r="B198" s="13">
        <v>41956</v>
      </c>
      <c r="C198" s="9" t="s">
        <v>13</v>
      </c>
      <c r="D198" s="9">
        <v>1</v>
      </c>
      <c r="E198" s="9">
        <v>45</v>
      </c>
      <c r="F198" s="9">
        <v>1</v>
      </c>
      <c r="G198" s="9">
        <v>0</v>
      </c>
      <c r="H198" s="9">
        <v>0</v>
      </c>
      <c r="I198" s="9">
        <v>4</v>
      </c>
      <c r="J198" s="74">
        <v>4</v>
      </c>
      <c r="K198" s="29">
        <v>0</v>
      </c>
    </row>
    <row r="199" spans="1:11" hidden="1" x14ac:dyDescent="0.25">
      <c r="A199" s="631"/>
      <c r="B199" s="13">
        <v>41949</v>
      </c>
      <c r="C199" s="9" t="s">
        <v>10</v>
      </c>
      <c r="D199" s="9">
        <v>1</v>
      </c>
      <c r="E199" s="9">
        <v>45</v>
      </c>
      <c r="F199" s="9">
        <v>0</v>
      </c>
      <c r="G199" s="9">
        <v>1</v>
      </c>
      <c r="H199" s="9">
        <v>0</v>
      </c>
      <c r="I199" s="9">
        <v>3</v>
      </c>
      <c r="J199" s="74">
        <v>3</v>
      </c>
      <c r="K199" s="29">
        <v>0</v>
      </c>
    </row>
    <row r="200" spans="1:11" hidden="1" x14ac:dyDescent="0.25">
      <c r="A200" s="631"/>
      <c r="B200" s="13">
        <v>41942</v>
      </c>
      <c r="C200" s="9" t="s">
        <v>14</v>
      </c>
      <c r="D200" s="9">
        <v>1</v>
      </c>
      <c r="E200" s="9">
        <v>45</v>
      </c>
      <c r="F200" s="9">
        <v>1</v>
      </c>
      <c r="G200" s="9">
        <v>0</v>
      </c>
      <c r="H200" s="9">
        <v>0</v>
      </c>
      <c r="I200" s="9">
        <v>5</v>
      </c>
      <c r="J200" s="74">
        <v>5</v>
      </c>
      <c r="K200" s="29">
        <v>0</v>
      </c>
    </row>
    <row r="201" spans="1:11" hidden="1" x14ac:dyDescent="0.25">
      <c r="A201" s="631"/>
      <c r="B201" s="13">
        <v>41935</v>
      </c>
      <c r="C201" s="9" t="s">
        <v>8</v>
      </c>
      <c r="D201" s="9">
        <v>1</v>
      </c>
      <c r="E201" s="9">
        <v>45</v>
      </c>
      <c r="F201" s="9">
        <v>0</v>
      </c>
      <c r="G201" s="9">
        <v>0</v>
      </c>
      <c r="H201" s="9">
        <v>1</v>
      </c>
      <c r="I201" s="9">
        <v>4</v>
      </c>
      <c r="J201" s="74">
        <v>4</v>
      </c>
      <c r="K201" s="29">
        <v>0</v>
      </c>
    </row>
    <row r="202" spans="1:11" hidden="1" x14ac:dyDescent="0.25">
      <c r="A202" s="631"/>
      <c r="B202" s="13">
        <v>41928</v>
      </c>
      <c r="C202" s="9" t="s">
        <v>12</v>
      </c>
      <c r="D202" s="9">
        <v>1</v>
      </c>
      <c r="E202" s="9">
        <v>45</v>
      </c>
      <c r="F202" s="9">
        <v>1</v>
      </c>
      <c r="G202" s="9">
        <v>0</v>
      </c>
      <c r="H202" s="9">
        <v>0</v>
      </c>
      <c r="I202" s="9">
        <v>3</v>
      </c>
      <c r="J202" s="74">
        <v>3</v>
      </c>
      <c r="K202" s="29">
        <v>0</v>
      </c>
    </row>
    <row r="203" spans="1:11" hidden="1" x14ac:dyDescent="0.25">
      <c r="A203" s="631"/>
      <c r="B203" s="13">
        <v>41921</v>
      </c>
      <c r="C203" s="9" t="s">
        <v>13</v>
      </c>
      <c r="D203" s="9">
        <v>1</v>
      </c>
      <c r="E203" s="9">
        <v>45</v>
      </c>
      <c r="F203" s="9">
        <v>0</v>
      </c>
      <c r="G203" s="9">
        <v>0</v>
      </c>
      <c r="H203" s="9">
        <v>1</v>
      </c>
      <c r="I203" s="9">
        <v>5</v>
      </c>
      <c r="J203" s="74">
        <v>5</v>
      </c>
      <c r="K203" s="29">
        <v>0</v>
      </c>
    </row>
    <row r="204" spans="1:11" hidden="1" x14ac:dyDescent="0.25">
      <c r="A204" s="631"/>
      <c r="B204" s="13">
        <v>41907</v>
      </c>
      <c r="C204" s="9" t="s">
        <v>14</v>
      </c>
      <c r="D204" s="9">
        <v>1</v>
      </c>
      <c r="E204" s="9">
        <v>45</v>
      </c>
      <c r="F204" s="9">
        <v>0</v>
      </c>
      <c r="G204" s="9">
        <v>1</v>
      </c>
      <c r="H204" s="9">
        <v>0</v>
      </c>
      <c r="I204" s="9">
        <v>6</v>
      </c>
      <c r="J204" s="74">
        <v>6</v>
      </c>
      <c r="K204" s="29">
        <v>0</v>
      </c>
    </row>
    <row r="205" spans="1:11" hidden="1" x14ac:dyDescent="0.25">
      <c r="A205" s="631"/>
      <c r="B205" s="13">
        <v>41900</v>
      </c>
      <c r="C205" s="9" t="s">
        <v>8</v>
      </c>
      <c r="D205" s="9">
        <v>1</v>
      </c>
      <c r="E205" s="9">
        <v>45</v>
      </c>
      <c r="F205" s="9">
        <v>1</v>
      </c>
      <c r="G205" s="9">
        <v>0</v>
      </c>
      <c r="H205" s="9">
        <v>0</v>
      </c>
      <c r="I205" s="9">
        <v>2</v>
      </c>
      <c r="J205" s="74">
        <v>2</v>
      </c>
      <c r="K205" s="29">
        <v>0</v>
      </c>
    </row>
    <row r="206" spans="1:11" ht="18.75" hidden="1" thickBot="1" x14ac:dyDescent="0.3">
      <c r="A206" s="630"/>
      <c r="B206" s="30">
        <v>41893</v>
      </c>
      <c r="C206" s="31" t="s">
        <v>12</v>
      </c>
      <c r="D206" s="31">
        <v>1</v>
      </c>
      <c r="E206" s="31">
        <v>45</v>
      </c>
      <c r="F206" s="31">
        <v>1</v>
      </c>
      <c r="G206" s="31">
        <v>0</v>
      </c>
      <c r="H206" s="31">
        <v>0</v>
      </c>
      <c r="I206" s="31">
        <v>2</v>
      </c>
      <c r="J206" s="79">
        <v>2</v>
      </c>
      <c r="K206" s="32">
        <v>0</v>
      </c>
    </row>
    <row r="207" spans="1:11" ht="19.5" thickTop="1" thickBot="1" x14ac:dyDescent="0.3">
      <c r="A207" s="142" t="s">
        <v>45</v>
      </c>
      <c r="B207" s="126" t="s">
        <v>16</v>
      </c>
      <c r="C207" s="247" t="s">
        <v>7</v>
      </c>
      <c r="D207" s="248">
        <f t="shared" ref="D207:I207" si="9">SUM(D185:D206)</f>
        <v>22</v>
      </c>
      <c r="E207" s="248">
        <f t="shared" si="9"/>
        <v>990</v>
      </c>
      <c r="F207" s="249">
        <f t="shared" si="9"/>
        <v>9</v>
      </c>
      <c r="G207" s="248">
        <f t="shared" si="9"/>
        <v>9</v>
      </c>
      <c r="H207" s="248">
        <f t="shared" si="9"/>
        <v>4</v>
      </c>
      <c r="I207" s="248">
        <f t="shared" si="9"/>
        <v>98</v>
      </c>
      <c r="J207" s="373">
        <f>SUM(I207/D207)</f>
        <v>4.4545454545454541</v>
      </c>
      <c r="K207" s="125">
        <f>SUM(K185:K206)</f>
        <v>0</v>
      </c>
    </row>
    <row r="208" spans="1:11" ht="18.75" hidden="1" thickTop="1" x14ac:dyDescent="0.25">
      <c r="A208" s="659" t="s">
        <v>15</v>
      </c>
      <c r="B208" s="254">
        <v>41697</v>
      </c>
      <c r="C208" s="27" t="s">
        <v>8</v>
      </c>
      <c r="D208" s="27">
        <v>1</v>
      </c>
      <c r="E208" s="27">
        <v>45</v>
      </c>
      <c r="F208" s="27">
        <v>1</v>
      </c>
      <c r="G208" s="27">
        <v>0</v>
      </c>
      <c r="H208" s="27">
        <v>0</v>
      </c>
      <c r="I208" s="27">
        <v>1</v>
      </c>
      <c r="J208" s="78">
        <v>1</v>
      </c>
      <c r="K208" s="28">
        <v>0</v>
      </c>
    </row>
    <row r="209" spans="1:11" hidden="1" x14ac:dyDescent="0.25">
      <c r="A209" s="631"/>
      <c r="B209" s="255">
        <v>41690</v>
      </c>
      <c r="C209" s="9" t="s">
        <v>12</v>
      </c>
      <c r="D209" s="9">
        <v>1</v>
      </c>
      <c r="E209" s="9">
        <v>45</v>
      </c>
      <c r="F209" s="9">
        <v>0</v>
      </c>
      <c r="G209" s="9">
        <v>0</v>
      </c>
      <c r="H209" s="9">
        <v>1</v>
      </c>
      <c r="I209" s="9">
        <v>2</v>
      </c>
      <c r="J209" s="74">
        <v>2</v>
      </c>
      <c r="K209" s="29">
        <v>0</v>
      </c>
    </row>
    <row r="210" spans="1:11" hidden="1" x14ac:dyDescent="0.25">
      <c r="A210" s="631"/>
      <c r="B210" s="255">
        <v>41683</v>
      </c>
      <c r="C210" s="9" t="s">
        <v>13</v>
      </c>
      <c r="D210" s="9">
        <v>1</v>
      </c>
      <c r="E210" s="9">
        <v>45</v>
      </c>
      <c r="F210" s="9">
        <v>0</v>
      </c>
      <c r="G210" s="15">
        <v>1</v>
      </c>
      <c r="H210" s="9">
        <v>0</v>
      </c>
      <c r="I210" s="9">
        <v>2</v>
      </c>
      <c r="J210" s="74">
        <v>2</v>
      </c>
      <c r="K210" s="29">
        <v>0</v>
      </c>
    </row>
    <row r="211" spans="1:11" hidden="1" x14ac:dyDescent="0.25">
      <c r="A211" s="631"/>
      <c r="B211" s="255">
        <v>41676</v>
      </c>
      <c r="C211" s="9" t="s">
        <v>14</v>
      </c>
      <c r="D211" s="9">
        <v>1</v>
      </c>
      <c r="E211" s="9">
        <v>45</v>
      </c>
      <c r="F211" s="9">
        <v>0</v>
      </c>
      <c r="G211" s="15">
        <v>1</v>
      </c>
      <c r="H211" s="9">
        <v>0</v>
      </c>
      <c r="I211" s="9">
        <v>6</v>
      </c>
      <c r="J211" s="74">
        <v>6</v>
      </c>
      <c r="K211" s="29">
        <v>0</v>
      </c>
    </row>
    <row r="212" spans="1:11" hidden="1" x14ac:dyDescent="0.25">
      <c r="A212" s="631"/>
      <c r="B212" s="255">
        <v>41669</v>
      </c>
      <c r="C212" s="9" t="s">
        <v>7</v>
      </c>
      <c r="D212" s="9">
        <v>1</v>
      </c>
      <c r="E212" s="9">
        <v>45</v>
      </c>
      <c r="F212" s="9">
        <v>0</v>
      </c>
      <c r="G212" s="15">
        <v>1</v>
      </c>
      <c r="H212" s="9">
        <v>0</v>
      </c>
      <c r="I212" s="9">
        <v>8</v>
      </c>
      <c r="J212" s="74">
        <v>8</v>
      </c>
      <c r="K212" s="29">
        <v>0</v>
      </c>
    </row>
    <row r="213" spans="1:11" hidden="1" x14ac:dyDescent="0.25">
      <c r="A213" s="631"/>
      <c r="B213" s="255">
        <v>41655</v>
      </c>
      <c r="C213" s="9" t="s">
        <v>12</v>
      </c>
      <c r="D213" s="9">
        <v>1</v>
      </c>
      <c r="E213" s="9">
        <v>45</v>
      </c>
      <c r="F213" s="9">
        <v>0</v>
      </c>
      <c r="G213" s="15">
        <v>1</v>
      </c>
      <c r="H213" s="9">
        <v>0</v>
      </c>
      <c r="I213" s="9">
        <v>8</v>
      </c>
      <c r="J213" s="74">
        <v>8</v>
      </c>
      <c r="K213" s="29">
        <v>0</v>
      </c>
    </row>
    <row r="214" spans="1:11" hidden="1" x14ac:dyDescent="0.25">
      <c r="A214" s="631"/>
      <c r="B214" s="255">
        <v>41648</v>
      </c>
      <c r="C214" s="9" t="s">
        <v>13</v>
      </c>
      <c r="D214" s="9">
        <v>1</v>
      </c>
      <c r="E214" s="9">
        <v>45</v>
      </c>
      <c r="F214" s="9">
        <v>0</v>
      </c>
      <c r="G214" s="15">
        <v>1</v>
      </c>
      <c r="H214" s="9">
        <v>0</v>
      </c>
      <c r="I214" s="9">
        <v>5</v>
      </c>
      <c r="J214" s="74">
        <v>5</v>
      </c>
      <c r="K214" s="29">
        <v>0</v>
      </c>
    </row>
    <row r="215" spans="1:11" hidden="1" x14ac:dyDescent="0.25">
      <c r="A215" s="631"/>
      <c r="B215" s="255">
        <v>41627</v>
      </c>
      <c r="C215" s="9" t="s">
        <v>14</v>
      </c>
      <c r="D215" s="9">
        <v>1</v>
      </c>
      <c r="E215" s="9">
        <v>45</v>
      </c>
      <c r="F215" s="9">
        <v>0</v>
      </c>
      <c r="G215" s="15">
        <v>1</v>
      </c>
      <c r="H215" s="9">
        <v>0</v>
      </c>
      <c r="I215" s="9">
        <v>7</v>
      </c>
      <c r="J215" s="74">
        <v>7</v>
      </c>
      <c r="K215" s="29">
        <v>0</v>
      </c>
    </row>
    <row r="216" spans="1:11" hidden="1" x14ac:dyDescent="0.25">
      <c r="A216" s="631"/>
      <c r="B216" s="255">
        <v>41620</v>
      </c>
      <c r="C216" s="9" t="s">
        <v>7</v>
      </c>
      <c r="D216" s="9">
        <v>1</v>
      </c>
      <c r="E216" s="9">
        <v>45</v>
      </c>
      <c r="F216" s="9">
        <v>0</v>
      </c>
      <c r="G216" s="15">
        <v>1</v>
      </c>
      <c r="H216" s="9">
        <v>0</v>
      </c>
      <c r="I216" s="9">
        <v>4</v>
      </c>
      <c r="J216" s="74">
        <v>4</v>
      </c>
      <c r="K216" s="29">
        <v>0</v>
      </c>
    </row>
    <row r="217" spans="1:11" hidden="1" x14ac:dyDescent="0.25">
      <c r="A217" s="631"/>
      <c r="B217" s="255">
        <v>41613</v>
      </c>
      <c r="C217" s="9" t="s">
        <v>8</v>
      </c>
      <c r="D217" s="9">
        <v>1</v>
      </c>
      <c r="E217" s="9">
        <v>45</v>
      </c>
      <c r="F217" s="9">
        <v>0</v>
      </c>
      <c r="G217" s="9">
        <v>0</v>
      </c>
      <c r="H217" s="9">
        <v>1</v>
      </c>
      <c r="I217" s="9">
        <v>3</v>
      </c>
      <c r="J217" s="74">
        <v>3</v>
      </c>
      <c r="K217" s="29">
        <v>0</v>
      </c>
    </row>
    <row r="218" spans="1:11" hidden="1" x14ac:dyDescent="0.25">
      <c r="A218" s="631"/>
      <c r="B218" s="255">
        <v>41606</v>
      </c>
      <c r="C218" s="9" t="s">
        <v>12</v>
      </c>
      <c r="D218" s="9">
        <v>1</v>
      </c>
      <c r="E218" s="9">
        <v>45</v>
      </c>
      <c r="F218" s="9">
        <v>0</v>
      </c>
      <c r="G218" s="9">
        <v>1</v>
      </c>
      <c r="H218" s="9">
        <v>0</v>
      </c>
      <c r="I218" s="9">
        <v>5</v>
      </c>
      <c r="J218" s="74">
        <v>5</v>
      </c>
      <c r="K218" s="29">
        <v>0</v>
      </c>
    </row>
    <row r="219" spans="1:11" hidden="1" x14ac:dyDescent="0.25">
      <c r="A219" s="631"/>
      <c r="B219" s="255">
        <v>41585</v>
      </c>
      <c r="C219" s="9" t="s">
        <v>7</v>
      </c>
      <c r="D219" s="9">
        <v>1</v>
      </c>
      <c r="E219" s="9">
        <v>45</v>
      </c>
      <c r="F219" s="9">
        <v>0</v>
      </c>
      <c r="G219" s="9">
        <v>1</v>
      </c>
      <c r="H219" s="9">
        <v>0</v>
      </c>
      <c r="I219" s="9">
        <v>7</v>
      </c>
      <c r="J219" s="74">
        <v>7</v>
      </c>
      <c r="K219" s="29">
        <v>0</v>
      </c>
    </row>
    <row r="220" spans="1:11" hidden="1" x14ac:dyDescent="0.25">
      <c r="A220" s="631"/>
      <c r="B220" s="255">
        <v>41578</v>
      </c>
      <c r="C220" s="9" t="s">
        <v>8</v>
      </c>
      <c r="D220" s="9">
        <v>1</v>
      </c>
      <c r="E220" s="9">
        <v>45</v>
      </c>
      <c r="F220" s="9">
        <v>1</v>
      </c>
      <c r="G220" s="9">
        <v>0</v>
      </c>
      <c r="H220" s="9">
        <v>0</v>
      </c>
      <c r="I220" s="9">
        <v>6</v>
      </c>
      <c r="J220" s="74">
        <v>6</v>
      </c>
      <c r="K220" s="29">
        <v>0</v>
      </c>
    </row>
    <row r="221" spans="1:11" hidden="1" x14ac:dyDescent="0.25">
      <c r="A221" s="631"/>
      <c r="B221" s="255">
        <v>41557</v>
      </c>
      <c r="C221" s="9" t="s">
        <v>14</v>
      </c>
      <c r="D221" s="9">
        <v>1</v>
      </c>
      <c r="E221" s="9">
        <v>45</v>
      </c>
      <c r="F221" s="9">
        <v>1</v>
      </c>
      <c r="G221" s="9">
        <v>0</v>
      </c>
      <c r="H221" s="9">
        <v>0</v>
      </c>
      <c r="I221" s="9">
        <v>4</v>
      </c>
      <c r="J221" s="74">
        <v>4</v>
      </c>
      <c r="K221" s="29">
        <v>0</v>
      </c>
    </row>
    <row r="222" spans="1:11" hidden="1" x14ac:dyDescent="0.25">
      <c r="A222" s="631"/>
      <c r="B222" s="255">
        <v>41550</v>
      </c>
      <c r="C222" s="9" t="s">
        <v>7</v>
      </c>
      <c r="D222" s="9">
        <v>1</v>
      </c>
      <c r="E222" s="9">
        <v>45</v>
      </c>
      <c r="F222" s="9">
        <v>0</v>
      </c>
      <c r="G222" s="9">
        <v>1</v>
      </c>
      <c r="H222" s="9">
        <v>0</v>
      </c>
      <c r="I222" s="9">
        <v>5</v>
      </c>
      <c r="J222" s="74">
        <v>5</v>
      </c>
      <c r="K222" s="29">
        <v>0</v>
      </c>
    </row>
    <row r="223" spans="1:11" hidden="1" x14ac:dyDescent="0.25">
      <c r="A223" s="631"/>
      <c r="B223" s="255">
        <v>41543</v>
      </c>
      <c r="C223" s="9" t="s">
        <v>8</v>
      </c>
      <c r="D223" s="9">
        <v>1</v>
      </c>
      <c r="E223" s="9">
        <v>45</v>
      </c>
      <c r="F223" s="9">
        <v>0</v>
      </c>
      <c r="G223" s="9">
        <v>1</v>
      </c>
      <c r="H223" s="9">
        <v>0</v>
      </c>
      <c r="I223" s="9">
        <v>4</v>
      </c>
      <c r="J223" s="74">
        <v>4</v>
      </c>
      <c r="K223" s="29">
        <v>0</v>
      </c>
    </row>
    <row r="224" spans="1:11" ht="18.75" hidden="1" thickBot="1" x14ac:dyDescent="0.3">
      <c r="A224" s="630"/>
      <c r="B224" s="256">
        <v>41529</v>
      </c>
      <c r="C224" s="31" t="s">
        <v>13</v>
      </c>
      <c r="D224" s="31">
        <v>1</v>
      </c>
      <c r="E224" s="31">
        <v>45</v>
      </c>
      <c r="F224" s="31">
        <v>0</v>
      </c>
      <c r="G224" s="31">
        <v>1</v>
      </c>
      <c r="H224" s="31">
        <v>0</v>
      </c>
      <c r="I224" s="31">
        <v>6</v>
      </c>
      <c r="J224" s="79">
        <v>6</v>
      </c>
      <c r="K224" s="32">
        <v>0</v>
      </c>
    </row>
    <row r="225" spans="1:11" ht="19.5" thickTop="1" thickBot="1" x14ac:dyDescent="0.3">
      <c r="A225" s="142" t="s">
        <v>45</v>
      </c>
      <c r="B225" s="126" t="s">
        <v>15</v>
      </c>
      <c r="C225" s="124" t="s">
        <v>10</v>
      </c>
      <c r="D225" s="124">
        <f t="shared" ref="D225:I225" si="10">SUM(D208:D224)</f>
        <v>17</v>
      </c>
      <c r="E225" s="124">
        <f t="shared" si="10"/>
        <v>765</v>
      </c>
      <c r="F225" s="247">
        <f t="shared" si="10"/>
        <v>3</v>
      </c>
      <c r="G225" s="248">
        <f t="shared" si="10"/>
        <v>12</v>
      </c>
      <c r="H225" s="216">
        <f t="shared" si="10"/>
        <v>2</v>
      </c>
      <c r="I225" s="124">
        <f t="shared" si="10"/>
        <v>83</v>
      </c>
      <c r="J225" s="167">
        <f>SUM(I225/D225)</f>
        <v>4.882352941176471</v>
      </c>
      <c r="K225" s="125">
        <f>SUM(K208:K224)</f>
        <v>0</v>
      </c>
    </row>
    <row r="226" spans="1:11" ht="18.75" hidden="1" thickTop="1" x14ac:dyDescent="0.25">
      <c r="A226" s="631"/>
      <c r="B226" s="13">
        <v>41333</v>
      </c>
      <c r="C226" s="9" t="s">
        <v>19</v>
      </c>
      <c r="D226" s="9">
        <v>1</v>
      </c>
      <c r="E226" s="9">
        <v>45</v>
      </c>
      <c r="F226" s="15">
        <v>1</v>
      </c>
      <c r="G226" s="9">
        <v>0</v>
      </c>
      <c r="H226" s="9">
        <v>0</v>
      </c>
      <c r="I226" s="9">
        <v>1</v>
      </c>
      <c r="J226" s="74">
        <v>1</v>
      </c>
      <c r="K226" s="29">
        <v>0</v>
      </c>
    </row>
    <row r="227" spans="1:11" hidden="1" x14ac:dyDescent="0.25">
      <c r="A227" s="631"/>
      <c r="B227" s="13">
        <v>41326</v>
      </c>
      <c r="C227" s="9" t="s">
        <v>12</v>
      </c>
      <c r="D227" s="9">
        <v>1</v>
      </c>
      <c r="E227" s="9">
        <v>45</v>
      </c>
      <c r="F227" s="15">
        <v>1</v>
      </c>
      <c r="G227" s="9">
        <v>0</v>
      </c>
      <c r="H227" s="9">
        <v>0</v>
      </c>
      <c r="I227" s="9">
        <v>2</v>
      </c>
      <c r="J227" s="74">
        <v>2</v>
      </c>
      <c r="K227" s="29">
        <v>0</v>
      </c>
    </row>
    <row r="228" spans="1:11" hidden="1" x14ac:dyDescent="0.25">
      <c r="A228" s="631"/>
      <c r="B228" s="13">
        <v>41319</v>
      </c>
      <c r="C228" s="9" t="s">
        <v>13</v>
      </c>
      <c r="D228" s="9">
        <v>1</v>
      </c>
      <c r="E228" s="9">
        <v>45</v>
      </c>
      <c r="F228" s="15">
        <v>1</v>
      </c>
      <c r="G228" s="9">
        <v>0</v>
      </c>
      <c r="H228" s="9">
        <v>0</v>
      </c>
      <c r="I228" s="9">
        <v>4</v>
      </c>
      <c r="J228" s="74">
        <v>4</v>
      </c>
      <c r="K228" s="29">
        <v>0</v>
      </c>
    </row>
    <row r="229" spans="1:11" hidden="1" x14ac:dyDescent="0.25">
      <c r="A229" s="631"/>
      <c r="B229" s="13">
        <v>41312</v>
      </c>
      <c r="C229" s="9" t="s">
        <v>21</v>
      </c>
      <c r="D229" s="9">
        <v>1</v>
      </c>
      <c r="E229" s="9">
        <v>45</v>
      </c>
      <c r="F229" s="15">
        <v>1</v>
      </c>
      <c r="G229" s="9">
        <v>0</v>
      </c>
      <c r="H229" s="9">
        <v>0</v>
      </c>
      <c r="I229" s="9">
        <v>6</v>
      </c>
      <c r="J229" s="74">
        <v>6</v>
      </c>
      <c r="K229" s="29">
        <v>0</v>
      </c>
    </row>
    <row r="230" spans="1:11" hidden="1" x14ac:dyDescent="0.25">
      <c r="A230" s="631"/>
      <c r="B230" s="13">
        <v>41305</v>
      </c>
      <c r="C230" s="9" t="s">
        <v>7</v>
      </c>
      <c r="D230" s="9">
        <v>1</v>
      </c>
      <c r="E230" s="9">
        <v>45</v>
      </c>
      <c r="F230" s="15">
        <v>1</v>
      </c>
      <c r="G230" s="9">
        <v>0</v>
      </c>
      <c r="H230" s="9">
        <v>0</v>
      </c>
      <c r="I230" s="9">
        <v>5</v>
      </c>
      <c r="J230" s="74">
        <v>5</v>
      </c>
      <c r="K230" s="29">
        <v>0</v>
      </c>
    </row>
    <row r="231" spans="1:11" hidden="1" x14ac:dyDescent="0.25">
      <c r="A231" s="631"/>
      <c r="B231" s="13">
        <v>41298</v>
      </c>
      <c r="C231" s="9" t="s">
        <v>19</v>
      </c>
      <c r="D231" s="9">
        <v>1</v>
      </c>
      <c r="E231" s="9">
        <v>45</v>
      </c>
      <c r="F231" s="9">
        <v>0</v>
      </c>
      <c r="G231" s="15">
        <v>1</v>
      </c>
      <c r="H231" s="9">
        <v>0</v>
      </c>
      <c r="I231" s="9">
        <v>5</v>
      </c>
      <c r="J231" s="74">
        <v>5</v>
      </c>
      <c r="K231" s="29">
        <v>0</v>
      </c>
    </row>
    <row r="232" spans="1:11" hidden="1" x14ac:dyDescent="0.25">
      <c r="A232" s="631"/>
      <c r="B232" s="13">
        <v>41291</v>
      </c>
      <c r="C232" s="9" t="s">
        <v>12</v>
      </c>
      <c r="D232" s="9">
        <v>1</v>
      </c>
      <c r="E232" s="9">
        <v>45</v>
      </c>
      <c r="F232" s="9">
        <v>0</v>
      </c>
      <c r="G232" s="15">
        <v>1</v>
      </c>
      <c r="H232" s="9">
        <v>0</v>
      </c>
      <c r="I232" s="9">
        <v>7</v>
      </c>
      <c r="J232" s="74">
        <v>7</v>
      </c>
      <c r="K232" s="29">
        <v>0</v>
      </c>
    </row>
    <row r="233" spans="1:11" hidden="1" x14ac:dyDescent="0.25">
      <c r="A233" s="631"/>
      <c r="B233" s="13">
        <v>41284</v>
      </c>
      <c r="C233" s="9" t="s">
        <v>13</v>
      </c>
      <c r="D233" s="9">
        <v>1</v>
      </c>
      <c r="E233" s="9">
        <v>45</v>
      </c>
      <c r="F233" s="9">
        <v>0</v>
      </c>
      <c r="G233" s="15">
        <v>1</v>
      </c>
      <c r="H233" s="9">
        <v>0</v>
      </c>
      <c r="I233" s="9">
        <v>5</v>
      </c>
      <c r="J233" s="74">
        <v>5</v>
      </c>
      <c r="K233" s="29">
        <v>0</v>
      </c>
    </row>
    <row r="234" spans="1:11" hidden="1" x14ac:dyDescent="0.25">
      <c r="A234" s="631"/>
      <c r="B234" s="13">
        <v>41263</v>
      </c>
      <c r="C234" s="9" t="s">
        <v>21</v>
      </c>
      <c r="D234" s="9">
        <v>1</v>
      </c>
      <c r="E234" s="9">
        <v>45</v>
      </c>
      <c r="F234" s="9">
        <v>0</v>
      </c>
      <c r="G234" s="15">
        <v>1</v>
      </c>
      <c r="H234" s="9">
        <v>0</v>
      </c>
      <c r="I234" s="9">
        <v>7</v>
      </c>
      <c r="J234" s="74">
        <v>7</v>
      </c>
      <c r="K234" s="29">
        <v>0</v>
      </c>
    </row>
    <row r="235" spans="1:11" hidden="1" x14ac:dyDescent="0.25">
      <c r="A235" s="631"/>
      <c r="B235" s="13">
        <v>41256</v>
      </c>
      <c r="C235" s="9" t="s">
        <v>7</v>
      </c>
      <c r="D235" s="9">
        <v>1</v>
      </c>
      <c r="E235" s="9">
        <v>45</v>
      </c>
      <c r="F235" s="9">
        <v>0</v>
      </c>
      <c r="G235" s="15">
        <v>1</v>
      </c>
      <c r="H235" s="9">
        <v>0</v>
      </c>
      <c r="I235" s="9">
        <v>7</v>
      </c>
      <c r="J235" s="74">
        <v>7</v>
      </c>
      <c r="K235" s="29">
        <v>0</v>
      </c>
    </row>
    <row r="236" spans="1:11" hidden="1" x14ac:dyDescent="0.25">
      <c r="A236" s="631"/>
      <c r="B236" s="13">
        <v>41249</v>
      </c>
      <c r="C236" s="9" t="s">
        <v>19</v>
      </c>
      <c r="D236" s="9">
        <v>1</v>
      </c>
      <c r="E236" s="9">
        <v>45</v>
      </c>
      <c r="F236" s="9">
        <v>1</v>
      </c>
      <c r="G236" s="9">
        <v>0</v>
      </c>
      <c r="H236" s="9">
        <v>0</v>
      </c>
      <c r="I236" s="9">
        <v>3</v>
      </c>
      <c r="J236" s="74">
        <v>3</v>
      </c>
      <c r="K236" s="29">
        <v>0</v>
      </c>
    </row>
    <row r="237" spans="1:11" hidden="1" x14ac:dyDescent="0.25">
      <c r="A237" s="631"/>
      <c r="B237" s="13">
        <v>41242</v>
      </c>
      <c r="C237" s="9" t="s">
        <v>12</v>
      </c>
      <c r="D237" s="9">
        <v>1</v>
      </c>
      <c r="E237" s="9">
        <v>45</v>
      </c>
      <c r="F237" s="9">
        <v>0</v>
      </c>
      <c r="G237" s="9">
        <v>1</v>
      </c>
      <c r="H237" s="9">
        <v>0</v>
      </c>
      <c r="I237" s="9">
        <v>7</v>
      </c>
      <c r="J237" s="74">
        <v>7</v>
      </c>
      <c r="K237" s="29">
        <v>0</v>
      </c>
    </row>
    <row r="238" spans="1:11" hidden="1" x14ac:dyDescent="0.25">
      <c r="A238" s="631"/>
      <c r="B238" s="13">
        <v>41235</v>
      </c>
      <c r="C238" s="9" t="s">
        <v>13</v>
      </c>
      <c r="D238" s="9">
        <v>1</v>
      </c>
      <c r="E238" s="9">
        <v>45</v>
      </c>
      <c r="F238" s="9">
        <v>0</v>
      </c>
      <c r="G238" s="9">
        <v>1</v>
      </c>
      <c r="H238" s="9">
        <v>0</v>
      </c>
      <c r="I238" s="9">
        <v>7</v>
      </c>
      <c r="J238" s="74">
        <v>7</v>
      </c>
      <c r="K238" s="29">
        <v>0</v>
      </c>
    </row>
    <row r="239" spans="1:11" hidden="1" x14ac:dyDescent="0.25">
      <c r="A239" s="631"/>
      <c r="B239" s="13">
        <v>41221</v>
      </c>
      <c r="C239" s="9" t="s">
        <v>7</v>
      </c>
      <c r="D239" s="9">
        <v>1</v>
      </c>
      <c r="E239" s="9">
        <v>45</v>
      </c>
      <c r="F239" s="9">
        <v>0</v>
      </c>
      <c r="G239" s="9">
        <v>1</v>
      </c>
      <c r="H239" s="9">
        <v>0</v>
      </c>
      <c r="I239" s="9">
        <v>8</v>
      </c>
      <c r="J239" s="74">
        <v>8</v>
      </c>
      <c r="K239" s="29">
        <v>0</v>
      </c>
    </row>
    <row r="240" spans="1:11" hidden="1" x14ac:dyDescent="0.25">
      <c r="A240" s="631"/>
      <c r="B240" s="13">
        <v>41214</v>
      </c>
      <c r="C240" s="9" t="s">
        <v>19</v>
      </c>
      <c r="D240" s="9">
        <v>1</v>
      </c>
      <c r="E240" s="9">
        <v>45</v>
      </c>
      <c r="F240" s="9">
        <v>0</v>
      </c>
      <c r="G240" s="9">
        <v>0</v>
      </c>
      <c r="H240" s="9">
        <v>1</v>
      </c>
      <c r="I240" s="9">
        <v>5</v>
      </c>
      <c r="J240" s="74">
        <v>5</v>
      </c>
      <c r="K240" s="29">
        <v>0</v>
      </c>
    </row>
    <row r="241" spans="1:11" hidden="1" x14ac:dyDescent="0.25">
      <c r="A241" s="631"/>
      <c r="B241" s="13">
        <v>41207</v>
      </c>
      <c r="C241" s="9" t="s">
        <v>12</v>
      </c>
      <c r="D241" s="9">
        <v>1</v>
      </c>
      <c r="E241" s="9">
        <v>45</v>
      </c>
      <c r="F241" s="9">
        <v>1</v>
      </c>
      <c r="G241" s="9">
        <v>0</v>
      </c>
      <c r="H241" s="9">
        <v>0</v>
      </c>
      <c r="I241" s="9">
        <v>3</v>
      </c>
      <c r="J241" s="74">
        <v>3</v>
      </c>
      <c r="K241" s="29">
        <v>0</v>
      </c>
    </row>
    <row r="242" spans="1:11" hidden="1" x14ac:dyDescent="0.25">
      <c r="A242" s="631"/>
      <c r="B242" s="13">
        <v>41186</v>
      </c>
      <c r="C242" s="9" t="s">
        <v>7</v>
      </c>
      <c r="D242" s="9">
        <v>1</v>
      </c>
      <c r="E242" s="9">
        <v>45</v>
      </c>
      <c r="F242" s="9">
        <v>0</v>
      </c>
      <c r="G242" s="9">
        <v>1</v>
      </c>
      <c r="H242" s="9">
        <v>0</v>
      </c>
      <c r="I242" s="9">
        <v>8</v>
      </c>
      <c r="J242" s="74">
        <v>8</v>
      </c>
      <c r="K242" s="29">
        <v>0</v>
      </c>
    </row>
    <row r="243" spans="1:11" ht="18.75" hidden="1" thickBot="1" x14ac:dyDescent="0.3">
      <c r="A243" s="630"/>
      <c r="B243" s="30">
        <v>41172</v>
      </c>
      <c r="C243" s="31" t="s">
        <v>12</v>
      </c>
      <c r="D243" s="31">
        <v>1</v>
      </c>
      <c r="E243" s="31">
        <v>45</v>
      </c>
      <c r="F243" s="31">
        <v>0</v>
      </c>
      <c r="G243" s="31">
        <v>1</v>
      </c>
      <c r="H243" s="31">
        <v>0</v>
      </c>
      <c r="I243" s="31">
        <v>9</v>
      </c>
      <c r="J243" s="79">
        <v>9</v>
      </c>
      <c r="K243" s="32">
        <v>0</v>
      </c>
    </row>
    <row r="244" spans="1:11" ht="19.5" thickTop="1" thickBot="1" x14ac:dyDescent="0.3">
      <c r="A244" s="142" t="s">
        <v>45</v>
      </c>
      <c r="B244" s="126" t="s">
        <v>22</v>
      </c>
      <c r="C244" s="124" t="s">
        <v>10</v>
      </c>
      <c r="D244" s="124">
        <f t="shared" ref="D244:I244" si="11">SUM(D226:D243)</f>
        <v>18</v>
      </c>
      <c r="E244" s="124">
        <f t="shared" si="11"/>
        <v>810</v>
      </c>
      <c r="F244" s="124">
        <f t="shared" si="11"/>
        <v>7</v>
      </c>
      <c r="G244" s="124">
        <f t="shared" si="11"/>
        <v>10</v>
      </c>
      <c r="H244" s="247">
        <f t="shared" si="11"/>
        <v>1</v>
      </c>
      <c r="I244" s="248">
        <f t="shared" si="11"/>
        <v>99</v>
      </c>
      <c r="J244" s="373">
        <f>SUM(I244/D244)</f>
        <v>5.5</v>
      </c>
      <c r="K244" s="125">
        <f>SUM(K226:K243)</f>
        <v>0</v>
      </c>
    </row>
    <row r="245" spans="1:11" ht="18.75" hidden="1" thickTop="1" x14ac:dyDescent="0.25">
      <c r="A245" s="659" t="s">
        <v>23</v>
      </c>
      <c r="B245" s="26">
        <v>40969</v>
      </c>
      <c r="C245" s="27" t="s">
        <v>7</v>
      </c>
      <c r="D245" s="27">
        <v>1</v>
      </c>
      <c r="E245" s="27">
        <v>45</v>
      </c>
      <c r="F245" s="27">
        <v>0</v>
      </c>
      <c r="G245" s="27">
        <v>1</v>
      </c>
      <c r="H245" s="27">
        <v>0</v>
      </c>
      <c r="I245" s="27">
        <v>11</v>
      </c>
      <c r="J245" s="78">
        <v>11</v>
      </c>
      <c r="K245" s="28">
        <v>0</v>
      </c>
    </row>
    <row r="246" spans="1:11" hidden="1" x14ac:dyDescent="0.25">
      <c r="A246" s="631"/>
      <c r="B246" s="13">
        <v>40962</v>
      </c>
      <c r="C246" s="9" t="s">
        <v>13</v>
      </c>
      <c r="D246" s="9">
        <v>1</v>
      </c>
      <c r="E246" s="9">
        <v>45</v>
      </c>
      <c r="F246" s="9">
        <v>1</v>
      </c>
      <c r="G246" s="9">
        <v>0</v>
      </c>
      <c r="H246" s="9">
        <v>0</v>
      </c>
      <c r="I246" s="9">
        <v>6</v>
      </c>
      <c r="J246" s="74">
        <v>6</v>
      </c>
      <c r="K246" s="29">
        <v>0</v>
      </c>
    </row>
    <row r="247" spans="1:11" hidden="1" x14ac:dyDescent="0.25">
      <c r="A247" s="631"/>
      <c r="B247" s="13">
        <v>40955</v>
      </c>
      <c r="C247" s="9" t="s">
        <v>19</v>
      </c>
      <c r="D247" s="9">
        <v>1</v>
      </c>
      <c r="E247" s="9">
        <v>45</v>
      </c>
      <c r="F247" s="9">
        <v>0</v>
      </c>
      <c r="G247" s="9">
        <v>1</v>
      </c>
      <c r="H247" s="9">
        <v>0</v>
      </c>
      <c r="I247" s="9">
        <v>6</v>
      </c>
      <c r="J247" s="74">
        <v>6</v>
      </c>
      <c r="K247" s="29">
        <v>0</v>
      </c>
    </row>
    <row r="248" spans="1:11" hidden="1" x14ac:dyDescent="0.25">
      <c r="A248" s="631"/>
      <c r="B248" s="13">
        <v>40948</v>
      </c>
      <c r="C248" s="9" t="s">
        <v>20</v>
      </c>
      <c r="D248" s="9">
        <v>1</v>
      </c>
      <c r="E248" s="9">
        <v>45</v>
      </c>
      <c r="F248" s="9">
        <v>0</v>
      </c>
      <c r="G248" s="9">
        <v>1</v>
      </c>
      <c r="H248" s="9">
        <v>0</v>
      </c>
      <c r="I248" s="9">
        <v>4</v>
      </c>
      <c r="J248" s="74">
        <v>4</v>
      </c>
      <c r="K248" s="29">
        <v>0</v>
      </c>
    </row>
    <row r="249" spans="1:11" hidden="1" x14ac:dyDescent="0.25">
      <c r="A249" s="631"/>
      <c r="B249" s="13">
        <v>40941</v>
      </c>
      <c r="C249" s="9" t="s">
        <v>12</v>
      </c>
      <c r="D249" s="9">
        <v>1</v>
      </c>
      <c r="E249" s="9">
        <v>45</v>
      </c>
      <c r="F249" s="9">
        <v>0</v>
      </c>
      <c r="G249" s="9">
        <v>1</v>
      </c>
      <c r="H249" s="9">
        <v>0</v>
      </c>
      <c r="I249" s="9">
        <v>8</v>
      </c>
      <c r="J249" s="74">
        <v>8</v>
      </c>
      <c r="K249" s="29">
        <v>0</v>
      </c>
    </row>
    <row r="250" spans="1:11" hidden="1" x14ac:dyDescent="0.25">
      <c r="A250" s="631"/>
      <c r="B250" s="13">
        <v>40934</v>
      </c>
      <c r="C250" s="9" t="s">
        <v>7</v>
      </c>
      <c r="D250" s="9">
        <v>1</v>
      </c>
      <c r="E250" s="9">
        <v>45</v>
      </c>
      <c r="F250" s="9">
        <v>1</v>
      </c>
      <c r="G250" s="9">
        <v>0</v>
      </c>
      <c r="H250" s="9">
        <v>0</v>
      </c>
      <c r="I250" s="9">
        <v>2</v>
      </c>
      <c r="J250" s="74">
        <v>2</v>
      </c>
      <c r="K250" s="29">
        <v>0</v>
      </c>
    </row>
    <row r="251" spans="1:11" hidden="1" x14ac:dyDescent="0.25">
      <c r="A251" s="631"/>
      <c r="B251" s="13">
        <v>40927</v>
      </c>
      <c r="C251" s="9" t="s">
        <v>13</v>
      </c>
      <c r="D251" s="9">
        <v>1</v>
      </c>
      <c r="E251" s="9">
        <v>45</v>
      </c>
      <c r="F251" s="9">
        <v>0</v>
      </c>
      <c r="G251" s="9">
        <v>1</v>
      </c>
      <c r="H251" s="9">
        <v>0</v>
      </c>
      <c r="I251" s="9">
        <v>9</v>
      </c>
      <c r="J251" s="74">
        <v>9</v>
      </c>
      <c r="K251" s="29">
        <v>0</v>
      </c>
    </row>
    <row r="252" spans="1:11" hidden="1" x14ac:dyDescent="0.25">
      <c r="A252" s="631"/>
      <c r="B252" s="13">
        <v>40920</v>
      </c>
      <c r="C252" s="9" t="s">
        <v>19</v>
      </c>
      <c r="D252" s="9">
        <v>1</v>
      </c>
      <c r="E252" s="9">
        <v>45</v>
      </c>
      <c r="F252" s="9">
        <v>0</v>
      </c>
      <c r="G252" s="9">
        <v>1</v>
      </c>
      <c r="H252" s="9">
        <v>0</v>
      </c>
      <c r="I252" s="9">
        <v>7</v>
      </c>
      <c r="J252" s="74">
        <v>7</v>
      </c>
      <c r="K252" s="29">
        <v>0</v>
      </c>
    </row>
    <row r="253" spans="1:11" hidden="1" x14ac:dyDescent="0.25">
      <c r="A253" s="631"/>
      <c r="B253" s="13">
        <v>40899</v>
      </c>
      <c r="C253" s="9" t="s">
        <v>20</v>
      </c>
      <c r="D253" s="9">
        <v>1</v>
      </c>
      <c r="E253" s="9">
        <v>45</v>
      </c>
      <c r="F253" s="9">
        <v>0</v>
      </c>
      <c r="G253" s="9">
        <v>0</v>
      </c>
      <c r="H253" s="9">
        <v>1</v>
      </c>
      <c r="I253" s="9">
        <v>1</v>
      </c>
      <c r="J253" s="74">
        <v>1</v>
      </c>
      <c r="K253" s="29">
        <v>0</v>
      </c>
    </row>
    <row r="254" spans="1:11" hidden="1" x14ac:dyDescent="0.25">
      <c r="A254" s="631"/>
      <c r="B254" s="13">
        <v>40892</v>
      </c>
      <c r="C254" s="9" t="s">
        <v>12</v>
      </c>
      <c r="D254" s="9">
        <v>1</v>
      </c>
      <c r="E254" s="9">
        <v>45</v>
      </c>
      <c r="F254" s="9">
        <v>1</v>
      </c>
      <c r="G254" s="9">
        <v>0</v>
      </c>
      <c r="H254" s="9">
        <v>0</v>
      </c>
      <c r="I254" s="9">
        <v>3</v>
      </c>
      <c r="J254" s="74">
        <v>3</v>
      </c>
      <c r="K254" s="29">
        <v>0</v>
      </c>
    </row>
    <row r="255" spans="1:11" hidden="1" x14ac:dyDescent="0.25">
      <c r="A255" s="631"/>
      <c r="B255" s="13">
        <v>40885</v>
      </c>
      <c r="C255" s="9" t="s">
        <v>7</v>
      </c>
      <c r="D255" s="9">
        <v>1</v>
      </c>
      <c r="E255" s="9">
        <v>45</v>
      </c>
      <c r="F255" s="9">
        <v>0</v>
      </c>
      <c r="G255" s="9">
        <v>1</v>
      </c>
      <c r="H255" s="9">
        <v>0</v>
      </c>
      <c r="I255" s="9">
        <v>9</v>
      </c>
      <c r="J255" s="74">
        <v>9</v>
      </c>
      <c r="K255" s="29">
        <v>0</v>
      </c>
    </row>
    <row r="256" spans="1:11" hidden="1" x14ac:dyDescent="0.25">
      <c r="A256" s="631"/>
      <c r="B256" s="13">
        <v>40878</v>
      </c>
      <c r="C256" s="9" t="s">
        <v>13</v>
      </c>
      <c r="D256" s="9">
        <v>1</v>
      </c>
      <c r="E256" s="9">
        <v>45</v>
      </c>
      <c r="F256" s="9">
        <v>1</v>
      </c>
      <c r="G256" s="9">
        <v>0</v>
      </c>
      <c r="H256" s="9">
        <v>0</v>
      </c>
      <c r="I256" s="9">
        <v>4</v>
      </c>
      <c r="J256" s="74">
        <v>4</v>
      </c>
      <c r="K256" s="29">
        <v>0</v>
      </c>
    </row>
    <row r="257" spans="1:11" hidden="1" x14ac:dyDescent="0.25">
      <c r="A257" s="631"/>
      <c r="B257" s="13">
        <v>40871</v>
      </c>
      <c r="C257" s="9" t="s">
        <v>19</v>
      </c>
      <c r="D257" s="9">
        <v>1</v>
      </c>
      <c r="E257" s="9">
        <v>45</v>
      </c>
      <c r="F257" s="9">
        <v>0</v>
      </c>
      <c r="G257" s="9">
        <v>1</v>
      </c>
      <c r="H257" s="9">
        <v>0</v>
      </c>
      <c r="I257" s="9">
        <v>7</v>
      </c>
      <c r="J257" s="74">
        <v>7</v>
      </c>
      <c r="K257" s="29">
        <v>0</v>
      </c>
    </row>
    <row r="258" spans="1:11" hidden="1" x14ac:dyDescent="0.25">
      <c r="A258" s="631"/>
      <c r="B258" s="13">
        <v>40864</v>
      </c>
      <c r="C258" s="9" t="s">
        <v>20</v>
      </c>
      <c r="D258" s="9">
        <v>1</v>
      </c>
      <c r="E258" s="9">
        <v>45</v>
      </c>
      <c r="F258" s="9">
        <v>0</v>
      </c>
      <c r="G258" s="9">
        <v>0</v>
      </c>
      <c r="H258" s="9">
        <v>1</v>
      </c>
      <c r="I258" s="9">
        <v>6</v>
      </c>
      <c r="J258" s="74">
        <v>6</v>
      </c>
      <c r="K258" s="29">
        <v>0</v>
      </c>
    </row>
    <row r="259" spans="1:11" hidden="1" x14ac:dyDescent="0.25">
      <c r="A259" s="631"/>
      <c r="B259" s="13">
        <v>40857</v>
      </c>
      <c r="C259" s="9" t="s">
        <v>12</v>
      </c>
      <c r="D259" s="9">
        <v>1</v>
      </c>
      <c r="E259" s="9">
        <v>45</v>
      </c>
      <c r="F259" s="9">
        <v>0</v>
      </c>
      <c r="G259" s="9">
        <v>1</v>
      </c>
      <c r="H259" s="9">
        <v>0</v>
      </c>
      <c r="I259" s="9">
        <v>8</v>
      </c>
      <c r="J259" s="74">
        <v>8</v>
      </c>
      <c r="K259" s="29">
        <v>0</v>
      </c>
    </row>
    <row r="260" spans="1:11" hidden="1" x14ac:dyDescent="0.25">
      <c r="A260" s="631"/>
      <c r="B260" s="13">
        <v>40850</v>
      </c>
      <c r="C260" s="9" t="s">
        <v>7</v>
      </c>
      <c r="D260" s="9">
        <v>1</v>
      </c>
      <c r="E260" s="9">
        <v>45</v>
      </c>
      <c r="F260" s="9">
        <v>1</v>
      </c>
      <c r="G260" s="9">
        <v>0</v>
      </c>
      <c r="H260" s="9">
        <v>0</v>
      </c>
      <c r="I260" s="9">
        <v>3</v>
      </c>
      <c r="J260" s="74">
        <v>3</v>
      </c>
      <c r="K260" s="29">
        <v>0</v>
      </c>
    </row>
    <row r="261" spans="1:11" hidden="1" x14ac:dyDescent="0.25">
      <c r="A261" s="631"/>
      <c r="B261" s="13">
        <v>40843</v>
      </c>
      <c r="C261" s="9" t="s">
        <v>13</v>
      </c>
      <c r="D261" s="9">
        <v>1</v>
      </c>
      <c r="E261" s="9">
        <v>45</v>
      </c>
      <c r="F261" s="9">
        <v>1</v>
      </c>
      <c r="G261" s="9">
        <v>0</v>
      </c>
      <c r="H261" s="9">
        <v>0</v>
      </c>
      <c r="I261" s="9">
        <v>6</v>
      </c>
      <c r="J261" s="74">
        <v>6</v>
      </c>
      <c r="K261" s="29">
        <v>0</v>
      </c>
    </row>
    <row r="262" spans="1:11" hidden="1" x14ac:dyDescent="0.25">
      <c r="A262" s="631"/>
      <c r="B262" s="13">
        <v>40822</v>
      </c>
      <c r="C262" s="9" t="s">
        <v>12</v>
      </c>
      <c r="D262" s="9">
        <v>1</v>
      </c>
      <c r="E262" s="9">
        <v>45</v>
      </c>
      <c r="F262" s="9">
        <v>0</v>
      </c>
      <c r="G262" s="9">
        <v>1</v>
      </c>
      <c r="H262" s="9">
        <v>0</v>
      </c>
      <c r="I262" s="9">
        <v>8</v>
      </c>
      <c r="J262" s="74">
        <v>8</v>
      </c>
      <c r="K262" s="29">
        <v>0</v>
      </c>
    </row>
    <row r="263" spans="1:11" hidden="1" x14ac:dyDescent="0.25">
      <c r="A263" s="631"/>
      <c r="B263" s="13">
        <v>40815</v>
      </c>
      <c r="C263" s="9" t="s">
        <v>7</v>
      </c>
      <c r="D263" s="9">
        <v>1</v>
      </c>
      <c r="E263" s="9">
        <v>45</v>
      </c>
      <c r="F263" s="9">
        <v>0</v>
      </c>
      <c r="G263" s="9">
        <v>1</v>
      </c>
      <c r="H263" s="9">
        <v>0</v>
      </c>
      <c r="I263" s="9">
        <v>6</v>
      </c>
      <c r="J263" s="74">
        <v>6</v>
      </c>
      <c r="K263" s="29">
        <v>0</v>
      </c>
    </row>
    <row r="264" spans="1:11" hidden="1" x14ac:dyDescent="0.25">
      <c r="A264" s="631"/>
      <c r="B264" s="13">
        <v>40808</v>
      </c>
      <c r="C264" s="9" t="s">
        <v>13</v>
      </c>
      <c r="D264" s="9">
        <v>1</v>
      </c>
      <c r="E264" s="9">
        <v>45</v>
      </c>
      <c r="F264" s="9">
        <v>1</v>
      </c>
      <c r="G264" s="9">
        <v>0</v>
      </c>
      <c r="H264" s="9">
        <v>0</v>
      </c>
      <c r="I264" s="9">
        <v>1</v>
      </c>
      <c r="J264" s="74">
        <v>1</v>
      </c>
      <c r="K264" s="29">
        <v>0</v>
      </c>
    </row>
    <row r="265" spans="1:11" ht="18.75" hidden="1" thickBot="1" x14ac:dyDescent="0.3">
      <c r="A265" s="630"/>
      <c r="B265" s="30">
        <v>40801</v>
      </c>
      <c r="C265" s="31" t="s">
        <v>19</v>
      </c>
      <c r="D265" s="31">
        <v>1</v>
      </c>
      <c r="E265" s="31">
        <v>45</v>
      </c>
      <c r="F265" s="31">
        <v>1</v>
      </c>
      <c r="G265" s="31">
        <v>0</v>
      </c>
      <c r="H265" s="31">
        <v>0</v>
      </c>
      <c r="I265" s="31">
        <v>6</v>
      </c>
      <c r="J265" s="79">
        <v>6</v>
      </c>
      <c r="K265" s="32">
        <v>0</v>
      </c>
    </row>
    <row r="266" spans="1:11" ht="19.5" thickTop="1" thickBot="1" x14ac:dyDescent="0.3">
      <c r="A266" s="142" t="s">
        <v>45</v>
      </c>
      <c r="B266" s="126" t="s">
        <v>23</v>
      </c>
      <c r="C266" s="247" t="s">
        <v>21</v>
      </c>
      <c r="D266" s="248">
        <f t="shared" ref="D266:I266" si="12">SUM(D245:D265)</f>
        <v>21</v>
      </c>
      <c r="E266" s="248">
        <f t="shared" si="12"/>
        <v>945</v>
      </c>
      <c r="F266" s="216">
        <f t="shared" si="12"/>
        <v>8</v>
      </c>
      <c r="G266" s="124">
        <f t="shared" si="12"/>
        <v>11</v>
      </c>
      <c r="H266" s="124">
        <f t="shared" si="12"/>
        <v>2</v>
      </c>
      <c r="I266" s="124">
        <f t="shared" si="12"/>
        <v>121</v>
      </c>
      <c r="J266" s="167">
        <f>SUM(I266/D266)</f>
        <v>5.7619047619047619</v>
      </c>
      <c r="K266" s="125">
        <f>SUM(K245:K265)</f>
        <v>0</v>
      </c>
    </row>
    <row r="267" spans="1:11" ht="18.75" thickTop="1" x14ac:dyDescent="0.25">
      <c r="C267" s="90" t="s">
        <v>24</v>
      </c>
      <c r="D267" s="91">
        <f t="shared" ref="D267:I267" si="13">SUM(D96+D119+D142+D162+D184+D207+D225+D244+D266+D74+D60+D41+D20)</f>
        <v>251</v>
      </c>
      <c r="E267" s="91">
        <f t="shared" si="13"/>
        <v>11295</v>
      </c>
      <c r="F267" s="91">
        <f t="shared" si="13"/>
        <v>105</v>
      </c>
      <c r="G267" s="91">
        <f t="shared" si="13"/>
        <v>117</v>
      </c>
      <c r="H267" s="91">
        <f t="shared" si="13"/>
        <v>29</v>
      </c>
      <c r="I267" s="91">
        <f t="shared" si="13"/>
        <v>1286</v>
      </c>
      <c r="J267" s="92">
        <f>SUM(I267/D267)</f>
        <v>5.1235059760956174</v>
      </c>
      <c r="K267" s="93">
        <f>SUM(K96+K119+K142+K162+K184+K207+K225+K244+K266+K74+K60+K41+K20)</f>
        <v>0</v>
      </c>
    </row>
    <row r="268" spans="1:11" x14ac:dyDescent="0.25">
      <c r="C268" s="94" t="s">
        <v>25</v>
      </c>
      <c r="D268" s="75"/>
      <c r="E268" s="76">
        <f>SUM(E267/D267)</f>
        <v>45</v>
      </c>
      <c r="F268" s="76">
        <f>SUM(F267/D267)</f>
        <v>0.41832669322709165</v>
      </c>
      <c r="G268" s="76">
        <f>SUM(G267/D267)</f>
        <v>0.46613545816733065</v>
      </c>
      <c r="H268" s="77">
        <f>SUM(H267/D267)</f>
        <v>0.11553784860557768</v>
      </c>
      <c r="I268" s="77">
        <f>SUM(I267/D267)</f>
        <v>5.1235059760956174</v>
      </c>
      <c r="J268" s="77">
        <f>SUM(I267/D267)</f>
        <v>5.1235059760956174</v>
      </c>
      <c r="K268" s="95">
        <f>SUM(K267/D267)</f>
        <v>0</v>
      </c>
    </row>
    <row r="269" spans="1:11" ht="18.75" thickBot="1" x14ac:dyDescent="0.3">
      <c r="C269" s="96" t="s">
        <v>26</v>
      </c>
      <c r="D269" s="97">
        <f>SUM(D267/12)</f>
        <v>20.916666666666668</v>
      </c>
      <c r="E269" s="97">
        <f>SUM(E268*D269)</f>
        <v>941.25</v>
      </c>
      <c r="F269" s="97">
        <f>SUM(F268*D269)</f>
        <v>8.75</v>
      </c>
      <c r="G269" s="97">
        <f>SUM(G268*D269)</f>
        <v>9.75</v>
      </c>
      <c r="H269" s="97">
        <f>SUM(H268*D269)</f>
        <v>2.4166666666666665</v>
      </c>
      <c r="I269" s="97">
        <f>SUM(I268*D269)</f>
        <v>107.16666666666667</v>
      </c>
      <c r="J269" s="97">
        <f>SUM(I267/D267)</f>
        <v>5.1235059760956174</v>
      </c>
      <c r="K269" s="98">
        <f>SUM(K267/12)</f>
        <v>0</v>
      </c>
    </row>
    <row r="270" spans="1:11" ht="18.75" thickTop="1" x14ac:dyDescent="0.25"/>
  </sheetData>
  <mergeCells count="14">
    <mergeCell ref="A1:K1"/>
    <mergeCell ref="A120:A141"/>
    <mergeCell ref="A245:A265"/>
    <mergeCell ref="A143:A161"/>
    <mergeCell ref="A163:A183"/>
    <mergeCell ref="A185:A206"/>
    <mergeCell ref="A226:A243"/>
    <mergeCell ref="A97:A118"/>
    <mergeCell ref="A208:A224"/>
    <mergeCell ref="A75:A95"/>
    <mergeCell ref="A61:A73"/>
    <mergeCell ref="A42:A59"/>
    <mergeCell ref="A21:A40"/>
    <mergeCell ref="A3:A19"/>
  </mergeCells>
  <printOptions horizontalCentered="1" verticalCentered="1"/>
  <pageMargins left="0.2" right="0.2" top="0.25" bottom="0.25" header="0.25" footer="0.3"/>
  <pageSetup scale="82" orientation="landscape" r:id="rId1"/>
  <rowBreaks count="2" manualBreakCount="2">
    <brk id="184" max="16383" man="1"/>
    <brk id="244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  <pageSetUpPr fitToPage="1"/>
  </sheetPr>
  <dimension ref="A1:M9"/>
  <sheetViews>
    <sheetView zoomScale="75" zoomScaleNormal="75" workbookViewId="0">
      <selection activeCell="F16" sqref="F16"/>
    </sheetView>
  </sheetViews>
  <sheetFormatPr defaultRowHeight="15" x14ac:dyDescent="0.25"/>
  <cols>
    <col min="1" max="1" width="17" customWidth="1"/>
    <col min="2" max="2" width="25.28515625" customWidth="1"/>
    <col min="3" max="3" width="17" customWidth="1"/>
    <col min="4" max="13" width="9.5703125" customWidth="1"/>
  </cols>
  <sheetData>
    <row r="1" spans="1:13" ht="19.5" thickTop="1" thickBot="1" x14ac:dyDescent="0.3">
      <c r="A1" s="626" t="s">
        <v>476</v>
      </c>
      <c r="B1" s="627"/>
      <c r="C1" s="627"/>
      <c r="D1" s="627"/>
      <c r="E1" s="627"/>
      <c r="F1" s="627"/>
      <c r="G1" s="628"/>
      <c r="H1" s="369"/>
      <c r="I1" s="369"/>
      <c r="J1" s="369"/>
      <c r="K1" s="369"/>
      <c r="L1" s="369"/>
      <c r="M1" s="369"/>
    </row>
    <row r="2" spans="1:13" ht="19.5" thickTop="1" thickBot="1" x14ac:dyDescent="0.3">
      <c r="A2" s="154"/>
      <c r="B2" s="206" t="s">
        <v>0</v>
      </c>
      <c r="C2" s="155" t="s">
        <v>43</v>
      </c>
      <c r="D2" s="198" t="s">
        <v>1</v>
      </c>
      <c r="E2" s="198" t="s">
        <v>2</v>
      </c>
      <c r="F2" s="198" t="s">
        <v>3</v>
      </c>
      <c r="G2" s="199" t="s">
        <v>4</v>
      </c>
    </row>
    <row r="3" spans="1:13" ht="18.75" thickTop="1" x14ac:dyDescent="0.25">
      <c r="A3" s="659" t="s">
        <v>52</v>
      </c>
      <c r="B3" s="45" t="s">
        <v>36</v>
      </c>
      <c r="C3" s="188" t="s">
        <v>19</v>
      </c>
      <c r="D3" s="47"/>
      <c r="E3" s="27">
        <v>22</v>
      </c>
      <c r="F3" s="27">
        <v>7</v>
      </c>
      <c r="G3" s="28">
        <v>29</v>
      </c>
      <c r="H3" s="16"/>
      <c r="I3" s="16"/>
      <c r="J3" s="16"/>
      <c r="K3" s="16"/>
      <c r="L3" s="16"/>
      <c r="M3" s="16"/>
    </row>
    <row r="4" spans="1:13" ht="18" x14ac:dyDescent="0.25">
      <c r="A4" s="631"/>
      <c r="B4" s="36" t="s">
        <v>38</v>
      </c>
      <c r="C4" s="5" t="s">
        <v>48</v>
      </c>
      <c r="D4" s="37"/>
      <c r="E4" s="9">
        <v>36</v>
      </c>
      <c r="F4" s="9">
        <v>20</v>
      </c>
      <c r="G4" s="29">
        <v>56</v>
      </c>
      <c r="H4" s="16"/>
      <c r="I4" s="16"/>
      <c r="J4" s="16"/>
      <c r="K4" s="16"/>
      <c r="L4" s="16"/>
      <c r="M4" s="16"/>
    </row>
    <row r="5" spans="1:13" ht="18" x14ac:dyDescent="0.25">
      <c r="A5" s="631"/>
      <c r="B5" s="36" t="s">
        <v>39</v>
      </c>
      <c r="C5" s="183" t="s">
        <v>13</v>
      </c>
      <c r="D5" s="37"/>
      <c r="E5" s="9">
        <v>24</v>
      </c>
      <c r="F5" s="9">
        <v>13</v>
      </c>
      <c r="G5" s="29">
        <v>37</v>
      </c>
      <c r="H5" s="16"/>
      <c r="I5" s="16"/>
      <c r="J5" s="16"/>
      <c r="K5" s="16"/>
      <c r="L5" s="16"/>
      <c r="M5" s="16"/>
    </row>
    <row r="6" spans="1:13" ht="18.75" thickBot="1" x14ac:dyDescent="0.3">
      <c r="A6" s="631"/>
      <c r="B6" s="38" t="s">
        <v>40</v>
      </c>
      <c r="C6" s="39" t="s">
        <v>13</v>
      </c>
      <c r="D6" s="40"/>
      <c r="E6" s="23">
        <v>3</v>
      </c>
      <c r="F6" s="23">
        <v>1</v>
      </c>
      <c r="G6" s="48">
        <v>4</v>
      </c>
      <c r="H6" s="16"/>
      <c r="I6" s="16"/>
      <c r="J6" s="16"/>
      <c r="K6" s="16"/>
      <c r="L6" s="16"/>
      <c r="M6" s="16"/>
    </row>
    <row r="7" spans="1:13" ht="18.75" thickBot="1" x14ac:dyDescent="0.3">
      <c r="A7" s="370" t="s">
        <v>45</v>
      </c>
      <c r="B7" s="41" t="s">
        <v>52</v>
      </c>
      <c r="C7" s="42"/>
      <c r="D7" s="42"/>
      <c r="E7" s="43">
        <f>SUM(E3:E6)</f>
        <v>85</v>
      </c>
      <c r="F7" s="43">
        <f>SUM(F3:F6)</f>
        <v>41</v>
      </c>
      <c r="G7" s="50">
        <f>SUM(G3:G6)</f>
        <v>126</v>
      </c>
      <c r="H7" s="16"/>
      <c r="I7" s="16"/>
      <c r="J7" s="16"/>
      <c r="K7" s="16"/>
      <c r="L7" s="16"/>
      <c r="M7" s="16"/>
    </row>
    <row r="8" spans="1:13" ht="18.75" thickBot="1" x14ac:dyDescent="0.3">
      <c r="A8" s="371" t="s">
        <v>46</v>
      </c>
      <c r="B8" s="52" t="s">
        <v>52</v>
      </c>
      <c r="C8" s="53"/>
      <c r="D8" s="53"/>
      <c r="E8" s="54">
        <f>SUM(E7)</f>
        <v>85</v>
      </c>
      <c r="F8" s="54">
        <f>SUM(F7)</f>
        <v>41</v>
      </c>
      <c r="G8" s="55">
        <f>SUM(G7)</f>
        <v>126</v>
      </c>
      <c r="H8" s="16"/>
      <c r="I8" s="16"/>
      <c r="J8" s="16"/>
      <c r="K8" s="16"/>
      <c r="L8" s="16"/>
      <c r="M8" s="16"/>
    </row>
    <row r="9" spans="1:13" ht="15.75" thickTop="1" x14ac:dyDescent="0.25"/>
  </sheetData>
  <mergeCells count="2">
    <mergeCell ref="A1:G1"/>
    <mergeCell ref="A3:A6"/>
  </mergeCells>
  <printOptions horizontalCentered="1" verticalCentered="1"/>
  <pageMargins left="0.2" right="0.2" top="0.25" bottom="0.25" header="0.25" footer="0.3"/>
  <pageSetup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0000"/>
    <pageSetUpPr fitToPage="1"/>
  </sheetPr>
  <dimension ref="A1:K78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7" style="16" bestFit="1" customWidth="1"/>
    <col min="4" max="4" width="9.5703125" style="16" bestFit="1" customWidth="1"/>
    <col min="5" max="5" width="9.7109375" style="16" bestFit="1" customWidth="1"/>
    <col min="6" max="9" width="9.5703125" style="16" bestFit="1" customWidth="1"/>
    <col min="10" max="11" width="9.28515625" style="16" bestFit="1" customWidth="1"/>
    <col min="12" max="16384" width="9.140625" style="16"/>
  </cols>
  <sheetData>
    <row r="1" spans="1:11" ht="19.5" thickTop="1" thickBot="1" x14ac:dyDescent="0.3">
      <c r="A1" s="626" t="s">
        <v>391</v>
      </c>
      <c r="B1" s="627"/>
      <c r="C1" s="627"/>
      <c r="D1" s="627"/>
      <c r="E1" s="627"/>
      <c r="F1" s="627"/>
      <c r="G1" s="627"/>
      <c r="H1" s="627"/>
      <c r="I1" s="627"/>
      <c r="J1" s="627"/>
      <c r="K1" s="628"/>
    </row>
    <row r="2" spans="1:11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28</v>
      </c>
      <c r="F2" s="155" t="s">
        <v>29</v>
      </c>
      <c r="G2" s="155" t="s">
        <v>30</v>
      </c>
      <c r="H2" s="155" t="s">
        <v>31</v>
      </c>
      <c r="I2" s="155" t="s">
        <v>32</v>
      </c>
      <c r="J2" s="118" t="s">
        <v>33</v>
      </c>
      <c r="K2" s="119" t="s">
        <v>34</v>
      </c>
    </row>
    <row r="3" spans="1:11" ht="18.75" hidden="1" thickTop="1" x14ac:dyDescent="0.25">
      <c r="A3" s="659" t="s">
        <v>285</v>
      </c>
      <c r="B3" s="26">
        <v>43160</v>
      </c>
      <c r="C3" s="27" t="s">
        <v>9</v>
      </c>
      <c r="D3" s="27">
        <v>1</v>
      </c>
      <c r="E3" s="27">
        <v>45</v>
      </c>
      <c r="F3" s="27">
        <v>0</v>
      </c>
      <c r="G3" s="27">
        <v>1</v>
      </c>
      <c r="H3" s="27">
        <v>0</v>
      </c>
      <c r="I3" s="27">
        <v>7</v>
      </c>
      <c r="J3" s="78">
        <v>7</v>
      </c>
      <c r="K3" s="28">
        <v>0</v>
      </c>
    </row>
    <row r="4" spans="1:11" hidden="1" x14ac:dyDescent="0.25">
      <c r="A4" s="631"/>
      <c r="B4" s="13">
        <v>43153</v>
      </c>
      <c r="C4" s="9" t="s">
        <v>11</v>
      </c>
      <c r="D4" s="9">
        <v>1</v>
      </c>
      <c r="E4" s="9">
        <v>45</v>
      </c>
      <c r="F4" s="9">
        <v>0</v>
      </c>
      <c r="G4" s="9">
        <v>1</v>
      </c>
      <c r="H4" s="9">
        <v>0</v>
      </c>
      <c r="I4" s="9">
        <v>5</v>
      </c>
      <c r="J4" s="74">
        <v>5</v>
      </c>
      <c r="K4" s="29">
        <v>0</v>
      </c>
    </row>
    <row r="5" spans="1:11" hidden="1" x14ac:dyDescent="0.25">
      <c r="A5" s="631"/>
      <c r="B5" s="13">
        <v>43139</v>
      </c>
      <c r="C5" s="9" t="s">
        <v>27</v>
      </c>
      <c r="D5" s="9">
        <v>1</v>
      </c>
      <c r="E5" s="9">
        <v>45</v>
      </c>
      <c r="F5" s="9">
        <v>1</v>
      </c>
      <c r="G5" s="9">
        <v>0</v>
      </c>
      <c r="H5" s="9">
        <v>0</v>
      </c>
      <c r="I5" s="9">
        <v>2</v>
      </c>
      <c r="J5" s="74">
        <v>2</v>
      </c>
      <c r="K5" s="29">
        <v>0</v>
      </c>
    </row>
    <row r="6" spans="1:11" hidden="1" x14ac:dyDescent="0.25">
      <c r="A6" s="631"/>
      <c r="B6" s="13">
        <v>43125</v>
      </c>
      <c r="C6" s="9" t="s">
        <v>9</v>
      </c>
      <c r="D6" s="9">
        <v>1</v>
      </c>
      <c r="E6" s="9">
        <v>45</v>
      </c>
      <c r="F6" s="9">
        <v>0</v>
      </c>
      <c r="G6" s="9">
        <v>1</v>
      </c>
      <c r="H6" s="9">
        <v>0</v>
      </c>
      <c r="I6" s="9">
        <v>7</v>
      </c>
      <c r="J6" s="74">
        <v>7</v>
      </c>
      <c r="K6" s="29">
        <v>0</v>
      </c>
    </row>
    <row r="7" spans="1:11" hidden="1" x14ac:dyDescent="0.25">
      <c r="A7" s="631"/>
      <c r="B7" s="13">
        <v>43069</v>
      </c>
      <c r="C7" s="9" t="s">
        <v>11</v>
      </c>
      <c r="D7" s="9">
        <v>1</v>
      </c>
      <c r="E7" s="9">
        <v>45</v>
      </c>
      <c r="F7" s="9">
        <v>0</v>
      </c>
      <c r="G7" s="9">
        <v>1</v>
      </c>
      <c r="H7" s="9">
        <v>0</v>
      </c>
      <c r="I7" s="9">
        <v>8</v>
      </c>
      <c r="J7" s="74">
        <v>8</v>
      </c>
      <c r="K7" s="29">
        <v>0</v>
      </c>
    </row>
    <row r="8" spans="1:11" hidden="1" x14ac:dyDescent="0.25">
      <c r="A8" s="631"/>
      <c r="B8" s="13">
        <v>43055</v>
      </c>
      <c r="C8" s="9" t="s">
        <v>27</v>
      </c>
      <c r="D8" s="9">
        <v>1</v>
      </c>
      <c r="E8" s="9">
        <v>45</v>
      </c>
      <c r="F8" s="9">
        <v>0</v>
      </c>
      <c r="G8" s="9">
        <v>0</v>
      </c>
      <c r="H8" s="9">
        <v>1</v>
      </c>
      <c r="I8" s="9">
        <v>8</v>
      </c>
      <c r="J8" s="74">
        <v>8</v>
      </c>
      <c r="K8" s="29">
        <v>0</v>
      </c>
    </row>
    <row r="9" spans="1:11" hidden="1" x14ac:dyDescent="0.25">
      <c r="A9" s="631"/>
      <c r="B9" s="13">
        <v>43048</v>
      </c>
      <c r="C9" s="9" t="s">
        <v>7</v>
      </c>
      <c r="D9" s="9">
        <v>1</v>
      </c>
      <c r="E9" s="9">
        <v>45</v>
      </c>
      <c r="F9" s="9">
        <v>1</v>
      </c>
      <c r="G9" s="9">
        <v>0</v>
      </c>
      <c r="H9" s="9">
        <v>0</v>
      </c>
      <c r="I9" s="9">
        <v>1</v>
      </c>
      <c r="J9" s="74">
        <v>1</v>
      </c>
      <c r="K9" s="29">
        <v>0</v>
      </c>
    </row>
    <row r="10" spans="1:11" hidden="1" x14ac:dyDescent="0.25">
      <c r="A10" s="631"/>
      <c r="B10" s="13">
        <v>43041</v>
      </c>
      <c r="C10" s="9" t="s">
        <v>9</v>
      </c>
      <c r="D10" s="9">
        <v>1</v>
      </c>
      <c r="E10" s="9">
        <v>45</v>
      </c>
      <c r="F10" s="9">
        <v>0</v>
      </c>
      <c r="G10" s="9">
        <v>1</v>
      </c>
      <c r="H10" s="9">
        <v>0</v>
      </c>
      <c r="I10" s="9">
        <v>5</v>
      </c>
      <c r="J10" s="74">
        <v>5</v>
      </c>
      <c r="K10" s="29">
        <v>0</v>
      </c>
    </row>
    <row r="11" spans="1:11" hidden="1" x14ac:dyDescent="0.25">
      <c r="A11" s="631"/>
      <c r="B11" s="13">
        <v>43034</v>
      </c>
      <c r="C11" s="9" t="s">
        <v>11</v>
      </c>
      <c r="D11" s="9">
        <v>1</v>
      </c>
      <c r="E11" s="9">
        <v>45</v>
      </c>
      <c r="F11" s="9">
        <v>0</v>
      </c>
      <c r="G11" s="9">
        <v>1</v>
      </c>
      <c r="H11" s="9">
        <v>0</v>
      </c>
      <c r="I11" s="9">
        <v>5</v>
      </c>
      <c r="J11" s="74">
        <v>5</v>
      </c>
      <c r="K11" s="29">
        <v>0</v>
      </c>
    </row>
    <row r="12" spans="1:11" hidden="1" x14ac:dyDescent="0.25">
      <c r="A12" s="631"/>
      <c r="B12" s="13">
        <v>43027</v>
      </c>
      <c r="C12" s="9" t="s">
        <v>8</v>
      </c>
      <c r="D12" s="9">
        <v>1</v>
      </c>
      <c r="E12" s="9">
        <v>45</v>
      </c>
      <c r="F12" s="9">
        <v>1</v>
      </c>
      <c r="G12" s="9">
        <v>0</v>
      </c>
      <c r="H12" s="9">
        <v>0</v>
      </c>
      <c r="I12" s="9">
        <v>3</v>
      </c>
      <c r="J12" s="74">
        <v>3</v>
      </c>
      <c r="K12" s="29">
        <v>0</v>
      </c>
    </row>
    <row r="13" spans="1:11" hidden="1" x14ac:dyDescent="0.25">
      <c r="A13" s="631"/>
      <c r="B13" s="13">
        <v>43006</v>
      </c>
      <c r="C13" s="9" t="s">
        <v>9</v>
      </c>
      <c r="D13" s="9">
        <v>1</v>
      </c>
      <c r="E13" s="9">
        <v>45</v>
      </c>
      <c r="F13" s="9">
        <v>0</v>
      </c>
      <c r="G13" s="9">
        <v>1</v>
      </c>
      <c r="H13" s="9">
        <v>0</v>
      </c>
      <c r="I13" s="9">
        <v>6</v>
      </c>
      <c r="J13" s="74">
        <v>6</v>
      </c>
      <c r="K13" s="29">
        <v>0</v>
      </c>
    </row>
    <row r="14" spans="1:11" ht="18.75" hidden="1" thickBot="1" x14ac:dyDescent="0.3">
      <c r="A14" s="630"/>
      <c r="B14" s="30">
        <v>42992</v>
      </c>
      <c r="C14" s="31" t="s">
        <v>8</v>
      </c>
      <c r="D14" s="31">
        <v>1</v>
      </c>
      <c r="E14" s="31">
        <v>45</v>
      </c>
      <c r="F14" s="31">
        <v>0</v>
      </c>
      <c r="G14" s="31">
        <v>1</v>
      </c>
      <c r="H14" s="31">
        <v>0</v>
      </c>
      <c r="I14" s="31">
        <v>5</v>
      </c>
      <c r="J14" s="79">
        <v>5</v>
      </c>
      <c r="K14" s="32">
        <v>0</v>
      </c>
    </row>
    <row r="15" spans="1:11" ht="19.5" thickTop="1" thickBot="1" x14ac:dyDescent="0.3">
      <c r="A15" s="142" t="s">
        <v>45</v>
      </c>
      <c r="B15" s="126" t="s">
        <v>285</v>
      </c>
      <c r="C15" s="124" t="s">
        <v>10</v>
      </c>
      <c r="D15" s="124">
        <f t="shared" ref="D15:I15" si="0">SUM(D3:D14)</f>
        <v>12</v>
      </c>
      <c r="E15" s="124">
        <f t="shared" si="0"/>
        <v>540</v>
      </c>
      <c r="F15" s="124">
        <f t="shared" si="0"/>
        <v>3</v>
      </c>
      <c r="G15" s="124">
        <f t="shared" si="0"/>
        <v>8</v>
      </c>
      <c r="H15" s="124">
        <f t="shared" si="0"/>
        <v>1</v>
      </c>
      <c r="I15" s="124">
        <f t="shared" si="0"/>
        <v>62</v>
      </c>
      <c r="J15" s="167">
        <f>SUM(I15/D15)</f>
        <v>5.166666666666667</v>
      </c>
      <c r="K15" s="125">
        <f>SUM(K3:K14)</f>
        <v>0</v>
      </c>
    </row>
    <row r="16" spans="1:11" ht="18.75" hidden="1" thickTop="1" x14ac:dyDescent="0.25">
      <c r="A16" s="659" t="s">
        <v>35</v>
      </c>
      <c r="B16" s="26">
        <v>42796</v>
      </c>
      <c r="C16" s="27" t="s">
        <v>9</v>
      </c>
      <c r="D16" s="27">
        <v>1</v>
      </c>
      <c r="E16" s="27">
        <v>45</v>
      </c>
      <c r="F16" s="27">
        <v>0</v>
      </c>
      <c r="G16" s="27">
        <v>1</v>
      </c>
      <c r="H16" s="27">
        <v>0</v>
      </c>
      <c r="I16" s="27">
        <v>4</v>
      </c>
      <c r="J16" s="78">
        <v>4</v>
      </c>
      <c r="K16" s="28">
        <v>0</v>
      </c>
    </row>
    <row r="17" spans="1:11" hidden="1" x14ac:dyDescent="0.25">
      <c r="A17" s="631"/>
      <c r="B17" s="13">
        <v>42768</v>
      </c>
      <c r="C17" s="9" t="s">
        <v>7</v>
      </c>
      <c r="D17" s="9">
        <v>1</v>
      </c>
      <c r="E17" s="9">
        <v>45</v>
      </c>
      <c r="F17" s="9">
        <v>0</v>
      </c>
      <c r="G17" s="9">
        <v>1</v>
      </c>
      <c r="H17" s="9">
        <v>0</v>
      </c>
      <c r="I17" s="9">
        <v>6</v>
      </c>
      <c r="J17" s="74">
        <v>6</v>
      </c>
      <c r="K17" s="29">
        <v>0</v>
      </c>
    </row>
    <row r="18" spans="1:11" hidden="1" x14ac:dyDescent="0.25">
      <c r="A18" s="631"/>
      <c r="B18" s="13">
        <v>42761</v>
      </c>
      <c r="C18" s="9" t="s">
        <v>9</v>
      </c>
      <c r="D18" s="9">
        <v>1</v>
      </c>
      <c r="E18" s="9">
        <v>45</v>
      </c>
      <c r="F18" s="9">
        <v>0</v>
      </c>
      <c r="G18" s="9">
        <v>1</v>
      </c>
      <c r="H18" s="9">
        <v>0</v>
      </c>
      <c r="I18" s="9">
        <v>7</v>
      </c>
      <c r="J18" s="74">
        <v>7</v>
      </c>
      <c r="K18" s="29">
        <v>0</v>
      </c>
    </row>
    <row r="19" spans="1:11" hidden="1" x14ac:dyDescent="0.25">
      <c r="A19" s="631"/>
      <c r="B19" s="13">
        <v>42754</v>
      </c>
      <c r="C19" s="9" t="s">
        <v>11</v>
      </c>
      <c r="D19" s="9">
        <v>1</v>
      </c>
      <c r="E19" s="9">
        <v>45</v>
      </c>
      <c r="F19" s="9">
        <v>1</v>
      </c>
      <c r="G19" s="9">
        <v>0</v>
      </c>
      <c r="H19" s="9">
        <v>0</v>
      </c>
      <c r="I19" s="9">
        <v>3</v>
      </c>
      <c r="J19" s="74">
        <v>3</v>
      </c>
      <c r="K19" s="29">
        <v>0</v>
      </c>
    </row>
    <row r="20" spans="1:11" hidden="1" x14ac:dyDescent="0.25">
      <c r="A20" s="631"/>
      <c r="B20" s="13">
        <v>42740</v>
      </c>
      <c r="C20" s="9" t="s">
        <v>27</v>
      </c>
      <c r="D20" s="9">
        <v>1</v>
      </c>
      <c r="E20" s="9">
        <v>45</v>
      </c>
      <c r="F20" s="9">
        <v>1</v>
      </c>
      <c r="G20" s="9">
        <v>0</v>
      </c>
      <c r="H20" s="9">
        <v>0</v>
      </c>
      <c r="I20" s="9">
        <v>2</v>
      </c>
      <c r="J20" s="74">
        <v>2</v>
      </c>
      <c r="K20" s="29">
        <v>0</v>
      </c>
    </row>
    <row r="21" spans="1:11" hidden="1" x14ac:dyDescent="0.25">
      <c r="A21" s="631"/>
      <c r="B21" s="13">
        <v>42712</v>
      </c>
      <c r="C21" s="9" t="s">
        <v>9</v>
      </c>
      <c r="D21" s="9">
        <v>1</v>
      </c>
      <c r="E21" s="9">
        <v>45</v>
      </c>
      <c r="F21" s="9">
        <v>1</v>
      </c>
      <c r="G21" s="9">
        <v>0</v>
      </c>
      <c r="H21" s="9">
        <v>0</v>
      </c>
      <c r="I21" s="9">
        <v>1</v>
      </c>
      <c r="J21" s="74">
        <v>1</v>
      </c>
      <c r="K21" s="29">
        <v>0</v>
      </c>
    </row>
    <row r="22" spans="1:11" hidden="1" x14ac:dyDescent="0.25">
      <c r="A22" s="631"/>
      <c r="B22" s="13">
        <v>42705</v>
      </c>
      <c r="C22" s="9" t="s">
        <v>11</v>
      </c>
      <c r="D22" s="9">
        <v>1</v>
      </c>
      <c r="E22" s="9">
        <v>45</v>
      </c>
      <c r="F22" s="9">
        <v>0</v>
      </c>
      <c r="G22" s="9">
        <v>1</v>
      </c>
      <c r="H22" s="9">
        <v>0</v>
      </c>
      <c r="I22" s="9">
        <v>7</v>
      </c>
      <c r="J22" s="74">
        <v>7</v>
      </c>
      <c r="K22" s="29">
        <v>0</v>
      </c>
    </row>
    <row r="23" spans="1:11" hidden="1" x14ac:dyDescent="0.25">
      <c r="A23" s="631"/>
      <c r="B23" s="13">
        <v>42698</v>
      </c>
      <c r="C23" s="9" t="s">
        <v>8</v>
      </c>
      <c r="D23" s="9">
        <v>1</v>
      </c>
      <c r="E23" s="9">
        <v>45</v>
      </c>
      <c r="F23" s="9">
        <v>0</v>
      </c>
      <c r="G23" s="9">
        <v>1</v>
      </c>
      <c r="H23" s="9">
        <v>0</v>
      </c>
      <c r="I23" s="9">
        <v>3</v>
      </c>
      <c r="J23" s="74">
        <v>3</v>
      </c>
      <c r="K23" s="29">
        <v>0</v>
      </c>
    </row>
    <row r="24" spans="1:11" hidden="1" x14ac:dyDescent="0.25">
      <c r="A24" s="631"/>
      <c r="B24" s="13">
        <v>42691</v>
      </c>
      <c r="C24" s="9" t="s">
        <v>27</v>
      </c>
      <c r="D24" s="9">
        <v>1</v>
      </c>
      <c r="E24" s="9">
        <v>45</v>
      </c>
      <c r="F24" s="9">
        <v>1</v>
      </c>
      <c r="G24" s="9">
        <v>0</v>
      </c>
      <c r="H24" s="9">
        <v>0</v>
      </c>
      <c r="I24" s="9">
        <v>2</v>
      </c>
      <c r="J24" s="74">
        <v>2</v>
      </c>
      <c r="K24" s="29">
        <v>0</v>
      </c>
    </row>
    <row r="25" spans="1:11" hidden="1" x14ac:dyDescent="0.25">
      <c r="A25" s="631"/>
      <c r="B25" s="13">
        <v>42684</v>
      </c>
      <c r="C25" s="9" t="s">
        <v>7</v>
      </c>
      <c r="D25" s="9">
        <v>1</v>
      </c>
      <c r="E25" s="9">
        <v>45</v>
      </c>
      <c r="F25" s="9">
        <v>0</v>
      </c>
      <c r="G25" s="9">
        <v>1</v>
      </c>
      <c r="H25" s="9">
        <v>0</v>
      </c>
      <c r="I25" s="9">
        <v>2</v>
      </c>
      <c r="J25" s="74">
        <v>2</v>
      </c>
      <c r="K25" s="29">
        <v>0</v>
      </c>
    </row>
    <row r="26" spans="1:11" hidden="1" x14ac:dyDescent="0.25">
      <c r="A26" s="631"/>
      <c r="B26" s="13">
        <v>42663</v>
      </c>
      <c r="C26" s="9" t="s">
        <v>8</v>
      </c>
      <c r="D26" s="9">
        <v>1</v>
      </c>
      <c r="E26" s="9">
        <v>45</v>
      </c>
      <c r="F26" s="9">
        <v>0</v>
      </c>
      <c r="G26" s="9">
        <v>1</v>
      </c>
      <c r="H26" s="9">
        <v>0</v>
      </c>
      <c r="I26" s="9">
        <v>3</v>
      </c>
      <c r="J26" s="74">
        <v>3</v>
      </c>
      <c r="K26" s="29">
        <v>0</v>
      </c>
    </row>
    <row r="27" spans="1:11" hidden="1" x14ac:dyDescent="0.25">
      <c r="A27" s="631"/>
      <c r="B27" s="13">
        <v>42642</v>
      </c>
      <c r="C27" s="9" t="s">
        <v>9</v>
      </c>
      <c r="D27" s="9">
        <v>1</v>
      </c>
      <c r="E27" s="9">
        <v>45</v>
      </c>
      <c r="F27" s="9">
        <v>1</v>
      </c>
      <c r="G27" s="9">
        <v>0</v>
      </c>
      <c r="H27" s="9">
        <v>0</v>
      </c>
      <c r="I27" s="9">
        <v>4</v>
      </c>
      <c r="J27" s="74">
        <v>4</v>
      </c>
      <c r="K27" s="29">
        <v>0</v>
      </c>
    </row>
    <row r="28" spans="1:11" hidden="1" x14ac:dyDescent="0.25">
      <c r="A28" s="631"/>
      <c r="B28" s="13">
        <v>42635</v>
      </c>
      <c r="C28" s="9" t="s">
        <v>11</v>
      </c>
      <c r="D28" s="9">
        <v>1</v>
      </c>
      <c r="E28" s="9">
        <v>45</v>
      </c>
      <c r="F28" s="9">
        <v>1</v>
      </c>
      <c r="G28" s="9">
        <v>0</v>
      </c>
      <c r="H28" s="9">
        <v>0</v>
      </c>
      <c r="I28" s="9">
        <v>2</v>
      </c>
      <c r="J28" s="74">
        <v>2</v>
      </c>
      <c r="K28" s="29">
        <v>0</v>
      </c>
    </row>
    <row r="29" spans="1:11" ht="18.75" hidden="1" thickBot="1" x14ac:dyDescent="0.3">
      <c r="A29" s="630"/>
      <c r="B29" s="30">
        <v>42628</v>
      </c>
      <c r="C29" s="31" t="s">
        <v>8</v>
      </c>
      <c r="D29" s="31">
        <v>1</v>
      </c>
      <c r="E29" s="31">
        <v>45</v>
      </c>
      <c r="F29" s="31">
        <v>0</v>
      </c>
      <c r="G29" s="31">
        <v>1</v>
      </c>
      <c r="H29" s="31">
        <v>0</v>
      </c>
      <c r="I29" s="31">
        <v>3</v>
      </c>
      <c r="J29" s="79">
        <v>3</v>
      </c>
      <c r="K29" s="32">
        <v>0</v>
      </c>
    </row>
    <row r="30" spans="1:11" ht="19.5" thickTop="1" thickBot="1" x14ac:dyDescent="0.3">
      <c r="A30" s="142" t="s">
        <v>45</v>
      </c>
      <c r="B30" s="126" t="s">
        <v>18</v>
      </c>
      <c r="C30" s="124" t="s">
        <v>10</v>
      </c>
      <c r="D30" s="124">
        <f t="shared" ref="D30:I30" si="1">SUM(D16:D29)</f>
        <v>14</v>
      </c>
      <c r="E30" s="124">
        <f t="shared" si="1"/>
        <v>630</v>
      </c>
      <c r="F30" s="124">
        <f t="shared" si="1"/>
        <v>6</v>
      </c>
      <c r="G30" s="124">
        <f t="shared" si="1"/>
        <v>8</v>
      </c>
      <c r="H30" s="124">
        <f t="shared" si="1"/>
        <v>0</v>
      </c>
      <c r="I30" s="124">
        <f t="shared" si="1"/>
        <v>49</v>
      </c>
      <c r="J30" s="167">
        <f>SUM(I30/D30)</f>
        <v>3.5</v>
      </c>
      <c r="K30" s="125">
        <f>SUM(K16:K29)</f>
        <v>0</v>
      </c>
    </row>
    <row r="31" spans="1:11" ht="18.75" hidden="1" thickTop="1" x14ac:dyDescent="0.25">
      <c r="A31" s="659" t="s">
        <v>17</v>
      </c>
      <c r="B31" s="26">
        <v>42432</v>
      </c>
      <c r="C31" s="27" t="s">
        <v>13</v>
      </c>
      <c r="D31" s="27">
        <v>1</v>
      </c>
      <c r="E31" s="27">
        <v>45</v>
      </c>
      <c r="F31" s="27">
        <v>0</v>
      </c>
      <c r="G31" s="27">
        <v>1</v>
      </c>
      <c r="H31" s="27">
        <v>0</v>
      </c>
      <c r="I31" s="27">
        <v>5</v>
      </c>
      <c r="J31" s="78">
        <v>5</v>
      </c>
      <c r="K31" s="28">
        <v>0</v>
      </c>
    </row>
    <row r="32" spans="1:11" hidden="1" x14ac:dyDescent="0.25">
      <c r="A32" s="631"/>
      <c r="B32" s="13">
        <v>42411</v>
      </c>
      <c r="C32" s="9" t="s">
        <v>8</v>
      </c>
      <c r="D32" s="9">
        <v>1</v>
      </c>
      <c r="E32" s="9">
        <v>45</v>
      </c>
      <c r="F32" s="9">
        <v>1</v>
      </c>
      <c r="G32" s="9">
        <v>0</v>
      </c>
      <c r="H32" s="9">
        <v>0</v>
      </c>
      <c r="I32" s="9">
        <v>0</v>
      </c>
      <c r="J32" s="74">
        <v>0</v>
      </c>
      <c r="K32" s="29">
        <v>1</v>
      </c>
    </row>
    <row r="33" spans="1:11" hidden="1" x14ac:dyDescent="0.25">
      <c r="A33" s="631"/>
      <c r="B33" s="13">
        <v>42404</v>
      </c>
      <c r="C33" s="9" t="s">
        <v>14</v>
      </c>
      <c r="D33" s="9">
        <v>1</v>
      </c>
      <c r="E33" s="9">
        <v>45</v>
      </c>
      <c r="F33" s="9">
        <v>0</v>
      </c>
      <c r="G33" s="9">
        <v>1</v>
      </c>
      <c r="H33" s="9">
        <v>0</v>
      </c>
      <c r="I33" s="9">
        <v>6</v>
      </c>
      <c r="J33" s="74">
        <v>6</v>
      </c>
      <c r="K33" s="29">
        <v>0</v>
      </c>
    </row>
    <row r="34" spans="1:11" hidden="1" x14ac:dyDescent="0.25">
      <c r="A34" s="631"/>
      <c r="B34" s="13">
        <v>42397</v>
      </c>
      <c r="C34" s="9" t="s">
        <v>13</v>
      </c>
      <c r="D34" s="9">
        <v>1</v>
      </c>
      <c r="E34" s="9">
        <v>45</v>
      </c>
      <c r="F34" s="9">
        <v>1</v>
      </c>
      <c r="G34" s="9">
        <v>0</v>
      </c>
      <c r="H34" s="9">
        <v>0</v>
      </c>
      <c r="I34" s="9">
        <v>7</v>
      </c>
      <c r="J34" s="74">
        <v>7</v>
      </c>
      <c r="K34" s="29">
        <v>0</v>
      </c>
    </row>
    <row r="35" spans="1:11" hidden="1" x14ac:dyDescent="0.25">
      <c r="A35" s="631"/>
      <c r="B35" s="13">
        <v>42390</v>
      </c>
      <c r="C35" s="9" t="s">
        <v>10</v>
      </c>
      <c r="D35" s="9">
        <v>1</v>
      </c>
      <c r="E35" s="9">
        <v>45</v>
      </c>
      <c r="F35" s="9">
        <v>1</v>
      </c>
      <c r="G35" s="9">
        <v>0</v>
      </c>
      <c r="H35" s="9">
        <v>0</v>
      </c>
      <c r="I35" s="9">
        <v>3</v>
      </c>
      <c r="J35" s="74">
        <v>3</v>
      </c>
      <c r="K35" s="29">
        <v>0</v>
      </c>
    </row>
    <row r="36" spans="1:11" hidden="1" x14ac:dyDescent="0.25">
      <c r="A36" s="631"/>
      <c r="B36" s="13">
        <v>42348</v>
      </c>
      <c r="C36" s="9" t="s">
        <v>13</v>
      </c>
      <c r="D36" s="9">
        <v>1</v>
      </c>
      <c r="E36" s="9">
        <v>45</v>
      </c>
      <c r="F36" s="9">
        <v>1</v>
      </c>
      <c r="G36" s="9">
        <v>0</v>
      </c>
      <c r="H36" s="9">
        <v>0</v>
      </c>
      <c r="I36" s="9">
        <v>2</v>
      </c>
      <c r="J36" s="74">
        <v>2</v>
      </c>
      <c r="K36" s="29">
        <v>0</v>
      </c>
    </row>
    <row r="37" spans="1:11" hidden="1" x14ac:dyDescent="0.25">
      <c r="A37" s="631"/>
      <c r="B37" s="13">
        <v>42334</v>
      </c>
      <c r="C37" s="9" t="s">
        <v>7</v>
      </c>
      <c r="D37" s="9">
        <v>1</v>
      </c>
      <c r="E37" s="9">
        <v>45</v>
      </c>
      <c r="F37" s="9">
        <v>0</v>
      </c>
      <c r="G37" s="15">
        <v>1</v>
      </c>
      <c r="H37" s="9">
        <v>0</v>
      </c>
      <c r="I37" s="9">
        <v>10</v>
      </c>
      <c r="J37" s="74">
        <v>10</v>
      </c>
      <c r="K37" s="29">
        <v>0</v>
      </c>
    </row>
    <row r="38" spans="1:11" hidden="1" x14ac:dyDescent="0.25">
      <c r="A38" s="631"/>
      <c r="B38" s="13">
        <v>42327</v>
      </c>
      <c r="C38" s="9" t="s">
        <v>8</v>
      </c>
      <c r="D38" s="9">
        <v>1</v>
      </c>
      <c r="E38" s="9">
        <v>45</v>
      </c>
      <c r="F38" s="9">
        <v>0</v>
      </c>
      <c r="G38" s="15">
        <v>1</v>
      </c>
      <c r="H38" s="9">
        <v>0</v>
      </c>
      <c r="I38" s="9">
        <v>7</v>
      </c>
      <c r="J38" s="74">
        <v>7</v>
      </c>
      <c r="K38" s="29">
        <v>0</v>
      </c>
    </row>
    <row r="39" spans="1:11" hidden="1" x14ac:dyDescent="0.25">
      <c r="A39" s="631"/>
      <c r="B39" s="13">
        <v>42306</v>
      </c>
      <c r="C39" s="9" t="s">
        <v>10</v>
      </c>
      <c r="D39" s="9">
        <v>1</v>
      </c>
      <c r="E39" s="9">
        <v>45</v>
      </c>
      <c r="F39" s="9">
        <v>0</v>
      </c>
      <c r="G39" s="15">
        <v>1</v>
      </c>
      <c r="H39" s="9">
        <v>0</v>
      </c>
      <c r="I39" s="9">
        <v>5</v>
      </c>
      <c r="J39" s="74">
        <v>5</v>
      </c>
      <c r="K39" s="29">
        <v>0</v>
      </c>
    </row>
    <row r="40" spans="1:11" hidden="1" x14ac:dyDescent="0.25">
      <c r="A40" s="631"/>
      <c r="B40" s="13">
        <v>42299</v>
      </c>
      <c r="C40" s="9" t="s">
        <v>7</v>
      </c>
      <c r="D40" s="9">
        <v>1</v>
      </c>
      <c r="E40" s="9">
        <v>45</v>
      </c>
      <c r="F40" s="9">
        <v>0</v>
      </c>
      <c r="G40" s="15">
        <v>1</v>
      </c>
      <c r="H40" s="9">
        <v>0</v>
      </c>
      <c r="I40" s="9">
        <v>3</v>
      </c>
      <c r="J40" s="74">
        <v>3</v>
      </c>
      <c r="K40" s="29">
        <v>0</v>
      </c>
    </row>
    <row r="41" spans="1:11" hidden="1" x14ac:dyDescent="0.25">
      <c r="A41" s="631"/>
      <c r="B41" s="13">
        <v>42271</v>
      </c>
      <c r="C41" s="9" t="s">
        <v>10</v>
      </c>
      <c r="D41" s="9">
        <v>1</v>
      </c>
      <c r="E41" s="9">
        <v>45</v>
      </c>
      <c r="F41" s="9">
        <v>0</v>
      </c>
      <c r="G41" s="15">
        <v>1</v>
      </c>
      <c r="H41" s="9">
        <v>0</v>
      </c>
      <c r="I41" s="9">
        <v>6</v>
      </c>
      <c r="J41" s="74">
        <v>6</v>
      </c>
      <c r="K41" s="29">
        <v>0</v>
      </c>
    </row>
    <row r="42" spans="1:11" ht="18.75" hidden="1" thickBot="1" x14ac:dyDescent="0.3">
      <c r="A42" s="630"/>
      <c r="B42" s="30">
        <v>42264</v>
      </c>
      <c r="C42" s="31" t="s">
        <v>7</v>
      </c>
      <c r="D42" s="31">
        <v>1</v>
      </c>
      <c r="E42" s="31">
        <v>45</v>
      </c>
      <c r="F42" s="31">
        <v>1</v>
      </c>
      <c r="G42" s="31">
        <v>0</v>
      </c>
      <c r="H42" s="31">
        <v>0</v>
      </c>
      <c r="I42" s="31">
        <v>5</v>
      </c>
      <c r="J42" s="79">
        <v>5</v>
      </c>
      <c r="K42" s="32">
        <v>0</v>
      </c>
    </row>
    <row r="43" spans="1:11" ht="19.5" thickTop="1" thickBot="1" x14ac:dyDescent="0.3">
      <c r="A43" s="142" t="s">
        <v>45</v>
      </c>
      <c r="B43" s="126" t="s">
        <v>17</v>
      </c>
      <c r="C43" s="124" t="s">
        <v>12</v>
      </c>
      <c r="D43" s="124">
        <f t="shared" ref="D43:I43" si="2">SUM(D31:D42)</f>
        <v>12</v>
      </c>
      <c r="E43" s="124">
        <f t="shared" si="2"/>
        <v>540</v>
      </c>
      <c r="F43" s="124">
        <f t="shared" si="2"/>
        <v>5</v>
      </c>
      <c r="G43" s="124">
        <f t="shared" si="2"/>
        <v>7</v>
      </c>
      <c r="H43" s="124">
        <f t="shared" si="2"/>
        <v>0</v>
      </c>
      <c r="I43" s="124">
        <f t="shared" si="2"/>
        <v>59</v>
      </c>
      <c r="J43" s="377">
        <f>SUM(I43/D43)</f>
        <v>4.916666666666667</v>
      </c>
      <c r="K43" s="248">
        <f>SUM(K31:K42)</f>
        <v>1</v>
      </c>
    </row>
    <row r="44" spans="1:11" ht="18.75" hidden="1" thickTop="1" x14ac:dyDescent="0.25">
      <c r="A44" s="659" t="s">
        <v>16</v>
      </c>
      <c r="B44" s="26">
        <v>41977</v>
      </c>
      <c r="C44" s="27" t="s">
        <v>13</v>
      </c>
      <c r="D44" s="27">
        <v>1</v>
      </c>
      <c r="E44" s="27">
        <v>45</v>
      </c>
      <c r="F44" s="27">
        <v>0</v>
      </c>
      <c r="G44" s="27">
        <v>1</v>
      </c>
      <c r="H44" s="27">
        <v>0</v>
      </c>
      <c r="I44" s="27">
        <v>6</v>
      </c>
      <c r="J44" s="78">
        <v>6</v>
      </c>
      <c r="K44" s="28">
        <v>0</v>
      </c>
    </row>
    <row r="45" spans="1:11" hidden="1" x14ac:dyDescent="0.25">
      <c r="A45" s="631"/>
      <c r="B45" s="13">
        <v>41963</v>
      </c>
      <c r="C45" s="9" t="s">
        <v>7</v>
      </c>
      <c r="D45" s="9">
        <v>1</v>
      </c>
      <c r="E45" s="9">
        <v>45</v>
      </c>
      <c r="F45" s="9">
        <v>0</v>
      </c>
      <c r="G45" s="9">
        <v>0</v>
      </c>
      <c r="H45" s="9">
        <v>1</v>
      </c>
      <c r="I45" s="9">
        <v>5</v>
      </c>
      <c r="J45" s="74">
        <v>5</v>
      </c>
      <c r="K45" s="29">
        <v>0</v>
      </c>
    </row>
    <row r="46" spans="1:11" hidden="1" x14ac:dyDescent="0.25">
      <c r="A46" s="631"/>
      <c r="B46" s="13">
        <v>41949</v>
      </c>
      <c r="C46" s="9" t="s">
        <v>14</v>
      </c>
      <c r="D46" s="9">
        <v>1</v>
      </c>
      <c r="E46" s="9">
        <v>45</v>
      </c>
      <c r="F46" s="9">
        <v>0</v>
      </c>
      <c r="G46" s="9">
        <v>1</v>
      </c>
      <c r="H46" s="9">
        <v>0</v>
      </c>
      <c r="I46" s="9">
        <v>8</v>
      </c>
      <c r="J46" s="74">
        <v>8</v>
      </c>
      <c r="K46" s="29">
        <v>0</v>
      </c>
    </row>
    <row r="47" spans="1:11" hidden="1" x14ac:dyDescent="0.25">
      <c r="A47" s="631"/>
      <c r="B47" s="13">
        <v>41942</v>
      </c>
      <c r="C47" s="9" t="s">
        <v>13</v>
      </c>
      <c r="D47" s="9">
        <v>1</v>
      </c>
      <c r="E47" s="9">
        <v>45</v>
      </c>
      <c r="F47" s="9">
        <v>1</v>
      </c>
      <c r="G47" s="9">
        <v>0</v>
      </c>
      <c r="H47" s="9">
        <v>0</v>
      </c>
      <c r="I47" s="9">
        <v>3</v>
      </c>
      <c r="J47" s="74">
        <v>3</v>
      </c>
      <c r="K47" s="29">
        <v>0</v>
      </c>
    </row>
    <row r="48" spans="1:11" hidden="1" x14ac:dyDescent="0.25">
      <c r="A48" s="631"/>
      <c r="B48" s="13">
        <v>41935</v>
      </c>
      <c r="C48" s="9" t="s">
        <v>10</v>
      </c>
      <c r="D48" s="9">
        <v>1</v>
      </c>
      <c r="E48" s="9">
        <v>45</v>
      </c>
      <c r="F48" s="9">
        <v>0</v>
      </c>
      <c r="G48" s="9">
        <v>1</v>
      </c>
      <c r="H48" s="9">
        <v>0</v>
      </c>
      <c r="I48" s="9">
        <v>4</v>
      </c>
      <c r="J48" s="74">
        <v>4</v>
      </c>
      <c r="K48" s="29">
        <v>0</v>
      </c>
    </row>
    <row r="49" spans="1:11" hidden="1" x14ac:dyDescent="0.25">
      <c r="A49" s="631"/>
      <c r="B49" s="13">
        <v>41928</v>
      </c>
      <c r="C49" s="9" t="s">
        <v>7</v>
      </c>
      <c r="D49" s="9">
        <v>1</v>
      </c>
      <c r="E49" s="9">
        <v>45</v>
      </c>
      <c r="F49" s="9">
        <v>0</v>
      </c>
      <c r="G49" s="9">
        <v>1</v>
      </c>
      <c r="H49" s="9">
        <v>0</v>
      </c>
      <c r="I49" s="9">
        <v>6</v>
      </c>
      <c r="J49" s="74">
        <v>6</v>
      </c>
      <c r="K49" s="29">
        <v>0</v>
      </c>
    </row>
    <row r="50" spans="1:11" hidden="1" x14ac:dyDescent="0.25">
      <c r="A50" s="631"/>
      <c r="B50" s="13">
        <v>41921</v>
      </c>
      <c r="C50" s="9" t="s">
        <v>8</v>
      </c>
      <c r="D50" s="9">
        <v>1</v>
      </c>
      <c r="E50" s="9">
        <v>45</v>
      </c>
      <c r="F50" s="9">
        <v>0</v>
      </c>
      <c r="G50" s="9">
        <v>1</v>
      </c>
      <c r="H50" s="9">
        <v>0</v>
      </c>
      <c r="I50" s="9">
        <v>4</v>
      </c>
      <c r="J50" s="74">
        <v>4</v>
      </c>
      <c r="K50" s="29">
        <v>0</v>
      </c>
    </row>
    <row r="51" spans="1:11" ht="18.75" hidden="1" thickBot="1" x14ac:dyDescent="0.3">
      <c r="A51" s="630"/>
      <c r="B51" s="30">
        <v>41907</v>
      </c>
      <c r="C51" s="31" t="s">
        <v>13</v>
      </c>
      <c r="D51" s="31">
        <v>1</v>
      </c>
      <c r="E51" s="31">
        <v>45</v>
      </c>
      <c r="F51" s="31">
        <v>0</v>
      </c>
      <c r="G51" s="31">
        <v>1</v>
      </c>
      <c r="H51" s="31">
        <v>0</v>
      </c>
      <c r="I51" s="31">
        <v>7</v>
      </c>
      <c r="J51" s="79">
        <v>7</v>
      </c>
      <c r="K51" s="32">
        <v>0</v>
      </c>
    </row>
    <row r="52" spans="1:11" ht="19.5" thickTop="1" thickBot="1" x14ac:dyDescent="0.3">
      <c r="A52" s="142" t="s">
        <v>45</v>
      </c>
      <c r="B52" s="126" t="s">
        <v>16</v>
      </c>
      <c r="C52" s="124" t="s">
        <v>12</v>
      </c>
      <c r="D52" s="124">
        <f t="shared" ref="D52:I52" si="3">SUM(D44:D51)</f>
        <v>8</v>
      </c>
      <c r="E52" s="124">
        <f t="shared" si="3"/>
        <v>360</v>
      </c>
      <c r="F52" s="124">
        <f t="shared" si="3"/>
        <v>1</v>
      </c>
      <c r="G52" s="124">
        <f t="shared" si="3"/>
        <v>6</v>
      </c>
      <c r="H52" s="124">
        <f t="shared" si="3"/>
        <v>1</v>
      </c>
      <c r="I52" s="124">
        <f t="shared" si="3"/>
        <v>43</v>
      </c>
      <c r="J52" s="167">
        <f>SUM(I52/D52)</f>
        <v>5.375</v>
      </c>
      <c r="K52" s="125">
        <f>SUM(K44:K51)</f>
        <v>0</v>
      </c>
    </row>
    <row r="53" spans="1:11" ht="18.75" hidden="1" thickTop="1" x14ac:dyDescent="0.25">
      <c r="A53" s="659" t="s">
        <v>15</v>
      </c>
      <c r="B53" s="26">
        <v>41697</v>
      </c>
      <c r="C53" s="27" t="s">
        <v>14</v>
      </c>
      <c r="D53" s="27">
        <v>1</v>
      </c>
      <c r="E53" s="27">
        <v>45</v>
      </c>
      <c r="F53" s="27">
        <v>1</v>
      </c>
      <c r="G53" s="27">
        <v>0</v>
      </c>
      <c r="H53" s="27">
        <v>0</v>
      </c>
      <c r="I53" s="27">
        <v>3</v>
      </c>
      <c r="J53" s="78">
        <v>3</v>
      </c>
      <c r="K53" s="28">
        <v>0</v>
      </c>
    </row>
    <row r="54" spans="1:11" hidden="1" x14ac:dyDescent="0.25">
      <c r="A54" s="631"/>
      <c r="B54" s="13">
        <v>41690</v>
      </c>
      <c r="C54" s="9" t="s">
        <v>8</v>
      </c>
      <c r="D54" s="9">
        <v>1</v>
      </c>
      <c r="E54" s="9">
        <v>22</v>
      </c>
      <c r="F54" s="9">
        <v>0</v>
      </c>
      <c r="G54" s="9">
        <v>0</v>
      </c>
      <c r="H54" s="9">
        <v>0</v>
      </c>
      <c r="I54" s="9">
        <v>2</v>
      </c>
      <c r="J54" s="74">
        <v>4.09</v>
      </c>
      <c r="K54" s="29">
        <v>0</v>
      </c>
    </row>
    <row r="55" spans="1:11" hidden="1" x14ac:dyDescent="0.25">
      <c r="A55" s="631"/>
      <c r="B55" s="13">
        <v>41683</v>
      </c>
      <c r="C55" s="9" t="s">
        <v>12</v>
      </c>
      <c r="D55" s="9">
        <v>1</v>
      </c>
      <c r="E55" s="9">
        <v>45</v>
      </c>
      <c r="F55" s="9">
        <v>0</v>
      </c>
      <c r="G55" s="9">
        <v>0</v>
      </c>
      <c r="H55" s="9">
        <v>1</v>
      </c>
      <c r="I55" s="9">
        <v>3</v>
      </c>
      <c r="J55" s="74">
        <v>3</v>
      </c>
      <c r="K55" s="29">
        <v>0</v>
      </c>
    </row>
    <row r="56" spans="1:11" ht="18.75" hidden="1" thickBot="1" x14ac:dyDescent="0.3">
      <c r="A56" s="630"/>
      <c r="B56" s="30">
        <v>41676</v>
      </c>
      <c r="C56" s="31" t="s">
        <v>13</v>
      </c>
      <c r="D56" s="31">
        <v>1</v>
      </c>
      <c r="E56" s="31">
        <v>45</v>
      </c>
      <c r="F56" s="31">
        <v>0</v>
      </c>
      <c r="G56" s="31">
        <v>0</v>
      </c>
      <c r="H56" s="31">
        <v>1</v>
      </c>
      <c r="I56" s="31">
        <v>4</v>
      </c>
      <c r="J56" s="79">
        <v>4</v>
      </c>
      <c r="K56" s="32">
        <v>0</v>
      </c>
    </row>
    <row r="57" spans="1:11" ht="19.5" thickTop="1" thickBot="1" x14ac:dyDescent="0.3">
      <c r="A57" s="142" t="s">
        <v>45</v>
      </c>
      <c r="B57" s="126" t="s">
        <v>15</v>
      </c>
      <c r="C57" s="124" t="s">
        <v>7</v>
      </c>
      <c r="D57" s="124">
        <f t="shared" ref="D57:I57" si="4">SUM(D53:D56)</f>
        <v>4</v>
      </c>
      <c r="E57" s="124">
        <f t="shared" si="4"/>
        <v>157</v>
      </c>
      <c r="F57" s="124">
        <f t="shared" si="4"/>
        <v>1</v>
      </c>
      <c r="G57" s="124">
        <f t="shared" si="4"/>
        <v>0</v>
      </c>
      <c r="H57" s="124">
        <f t="shared" si="4"/>
        <v>2</v>
      </c>
      <c r="I57" s="124">
        <f t="shared" si="4"/>
        <v>12</v>
      </c>
      <c r="J57" s="167">
        <f>SUM(I57/D57)</f>
        <v>3</v>
      </c>
      <c r="K57" s="125">
        <f>SUM(K53:K56)</f>
        <v>0</v>
      </c>
    </row>
    <row r="58" spans="1:11" ht="18.75" hidden="1" thickTop="1" x14ac:dyDescent="0.25">
      <c r="A58" s="659" t="s">
        <v>22</v>
      </c>
      <c r="B58" s="26">
        <v>41333</v>
      </c>
      <c r="C58" s="27" t="s">
        <v>21</v>
      </c>
      <c r="D58" s="27">
        <v>1</v>
      </c>
      <c r="E58" s="27">
        <v>45</v>
      </c>
      <c r="F58" s="34">
        <v>1</v>
      </c>
      <c r="G58" s="27">
        <v>0</v>
      </c>
      <c r="H58" s="27">
        <v>0</v>
      </c>
      <c r="I58" s="27">
        <v>4</v>
      </c>
      <c r="J58" s="78">
        <v>4</v>
      </c>
      <c r="K58" s="28">
        <v>0</v>
      </c>
    </row>
    <row r="59" spans="1:11" hidden="1" x14ac:dyDescent="0.25">
      <c r="A59" s="631"/>
      <c r="B59" s="13">
        <v>41326</v>
      </c>
      <c r="C59" s="9" t="s">
        <v>19</v>
      </c>
      <c r="D59" s="9">
        <v>1</v>
      </c>
      <c r="E59" s="9">
        <v>45</v>
      </c>
      <c r="F59" s="15">
        <v>1</v>
      </c>
      <c r="G59" s="9">
        <v>0</v>
      </c>
      <c r="H59" s="9">
        <v>0</v>
      </c>
      <c r="I59" s="9">
        <v>4</v>
      </c>
      <c r="J59" s="74">
        <v>4</v>
      </c>
      <c r="K59" s="29">
        <v>0</v>
      </c>
    </row>
    <row r="60" spans="1:11" hidden="1" x14ac:dyDescent="0.25">
      <c r="A60" s="631"/>
      <c r="B60" s="13">
        <v>41319</v>
      </c>
      <c r="C60" s="9" t="s">
        <v>12</v>
      </c>
      <c r="D60" s="9">
        <v>1</v>
      </c>
      <c r="E60" s="9">
        <v>45</v>
      </c>
      <c r="F60" s="15">
        <v>1</v>
      </c>
      <c r="G60" s="9">
        <v>0</v>
      </c>
      <c r="H60" s="9">
        <v>0</v>
      </c>
      <c r="I60" s="9">
        <v>0</v>
      </c>
      <c r="J60" s="74">
        <v>0</v>
      </c>
      <c r="K60" s="29">
        <v>1</v>
      </c>
    </row>
    <row r="61" spans="1:11" hidden="1" x14ac:dyDescent="0.25">
      <c r="A61" s="631"/>
      <c r="B61" s="13">
        <v>41312</v>
      </c>
      <c r="C61" s="9" t="s">
        <v>13</v>
      </c>
      <c r="D61" s="9">
        <v>1</v>
      </c>
      <c r="E61" s="9">
        <v>45</v>
      </c>
      <c r="F61" s="15">
        <v>1</v>
      </c>
      <c r="G61" s="9">
        <v>0</v>
      </c>
      <c r="H61" s="9">
        <v>0</v>
      </c>
      <c r="I61" s="9">
        <v>3</v>
      </c>
      <c r="J61" s="74">
        <v>3</v>
      </c>
      <c r="K61" s="29">
        <v>0</v>
      </c>
    </row>
    <row r="62" spans="1:11" hidden="1" x14ac:dyDescent="0.25">
      <c r="A62" s="631"/>
      <c r="B62" s="13">
        <v>41284</v>
      </c>
      <c r="C62" s="9" t="s">
        <v>12</v>
      </c>
      <c r="D62" s="9">
        <v>1</v>
      </c>
      <c r="E62" s="9">
        <v>45</v>
      </c>
      <c r="F62" s="15">
        <v>1</v>
      </c>
      <c r="G62" s="9">
        <v>0</v>
      </c>
      <c r="H62" s="9">
        <v>0</v>
      </c>
      <c r="I62" s="9">
        <v>5</v>
      </c>
      <c r="J62" s="74">
        <v>5</v>
      </c>
      <c r="K62" s="29">
        <v>0</v>
      </c>
    </row>
    <row r="63" spans="1:11" hidden="1" x14ac:dyDescent="0.25">
      <c r="A63" s="631"/>
      <c r="B63" s="13">
        <v>41263</v>
      </c>
      <c r="C63" s="9" t="s">
        <v>13</v>
      </c>
      <c r="D63" s="9">
        <v>1</v>
      </c>
      <c r="E63" s="9">
        <v>45</v>
      </c>
      <c r="F63" s="15">
        <v>1</v>
      </c>
      <c r="G63" s="9">
        <v>0</v>
      </c>
      <c r="H63" s="9">
        <v>0</v>
      </c>
      <c r="I63" s="9">
        <v>4</v>
      </c>
      <c r="J63" s="74">
        <v>4</v>
      </c>
      <c r="K63" s="29">
        <v>0</v>
      </c>
    </row>
    <row r="64" spans="1:11" hidden="1" x14ac:dyDescent="0.25">
      <c r="A64" s="631"/>
      <c r="B64" s="13">
        <v>41256</v>
      </c>
      <c r="C64" s="9" t="s">
        <v>20</v>
      </c>
      <c r="D64" s="9">
        <v>1</v>
      </c>
      <c r="E64" s="9">
        <v>45</v>
      </c>
      <c r="F64" s="15">
        <v>1</v>
      </c>
      <c r="G64" s="9">
        <v>0</v>
      </c>
      <c r="H64" s="9">
        <v>0</v>
      </c>
      <c r="I64" s="9">
        <v>3</v>
      </c>
      <c r="J64" s="74">
        <v>3</v>
      </c>
      <c r="K64" s="29">
        <v>0</v>
      </c>
    </row>
    <row r="65" spans="1:11" hidden="1" x14ac:dyDescent="0.25">
      <c r="A65" s="631"/>
      <c r="B65" s="13">
        <v>41249</v>
      </c>
      <c r="C65" s="9" t="s">
        <v>21</v>
      </c>
      <c r="D65" s="9">
        <v>1</v>
      </c>
      <c r="E65" s="9">
        <v>45</v>
      </c>
      <c r="F65" s="15">
        <v>1</v>
      </c>
      <c r="G65" s="9">
        <v>0</v>
      </c>
      <c r="H65" s="9">
        <v>0</v>
      </c>
      <c r="I65" s="9">
        <v>3</v>
      </c>
      <c r="J65" s="74">
        <v>3</v>
      </c>
      <c r="K65" s="29">
        <v>0</v>
      </c>
    </row>
    <row r="66" spans="1:11" hidden="1" x14ac:dyDescent="0.25">
      <c r="A66" s="631"/>
      <c r="B66" s="13">
        <v>41242</v>
      </c>
      <c r="C66" s="9" t="s">
        <v>19</v>
      </c>
      <c r="D66" s="9">
        <v>1</v>
      </c>
      <c r="E66" s="9">
        <v>45</v>
      </c>
      <c r="F66" s="15">
        <v>1</v>
      </c>
      <c r="G66" s="9">
        <v>0</v>
      </c>
      <c r="H66" s="9">
        <v>0</v>
      </c>
      <c r="I66" s="9">
        <v>0</v>
      </c>
      <c r="J66" s="74">
        <v>0</v>
      </c>
      <c r="K66" s="29">
        <v>1</v>
      </c>
    </row>
    <row r="67" spans="1:11" hidden="1" x14ac:dyDescent="0.25">
      <c r="A67" s="631"/>
      <c r="B67" s="13">
        <v>41235</v>
      </c>
      <c r="C67" s="9" t="s">
        <v>12</v>
      </c>
      <c r="D67" s="9">
        <v>1</v>
      </c>
      <c r="E67" s="9">
        <v>45</v>
      </c>
      <c r="F67" s="15">
        <v>1</v>
      </c>
      <c r="G67" s="9">
        <v>0</v>
      </c>
      <c r="H67" s="9">
        <v>0</v>
      </c>
      <c r="I67" s="9">
        <v>7</v>
      </c>
      <c r="J67" s="74">
        <v>7</v>
      </c>
      <c r="K67" s="29">
        <v>0</v>
      </c>
    </row>
    <row r="68" spans="1:11" hidden="1" x14ac:dyDescent="0.25">
      <c r="A68" s="631"/>
      <c r="B68" s="13">
        <v>41228</v>
      </c>
      <c r="C68" s="9" t="s">
        <v>13</v>
      </c>
      <c r="D68" s="9">
        <v>1</v>
      </c>
      <c r="E68" s="9">
        <v>45</v>
      </c>
      <c r="F68" s="9">
        <v>0</v>
      </c>
      <c r="G68" s="9">
        <v>1</v>
      </c>
      <c r="H68" s="9">
        <v>0</v>
      </c>
      <c r="I68" s="9">
        <v>6</v>
      </c>
      <c r="J68" s="74">
        <v>6</v>
      </c>
      <c r="K68" s="29">
        <v>0</v>
      </c>
    </row>
    <row r="69" spans="1:11" hidden="1" x14ac:dyDescent="0.25">
      <c r="A69" s="631"/>
      <c r="B69" s="13">
        <v>41214</v>
      </c>
      <c r="C69" s="9" t="s">
        <v>21</v>
      </c>
      <c r="D69" s="9">
        <v>1</v>
      </c>
      <c r="E69" s="9">
        <v>45</v>
      </c>
      <c r="F69" s="9">
        <v>0</v>
      </c>
      <c r="G69" s="9">
        <v>0</v>
      </c>
      <c r="H69" s="9">
        <v>1</v>
      </c>
      <c r="I69" s="9">
        <v>2</v>
      </c>
      <c r="J69" s="74">
        <v>2</v>
      </c>
      <c r="K69" s="29">
        <v>0</v>
      </c>
    </row>
    <row r="70" spans="1:11" hidden="1" x14ac:dyDescent="0.25">
      <c r="A70" s="631"/>
      <c r="B70" s="13">
        <v>41207</v>
      </c>
      <c r="C70" s="9" t="s">
        <v>19</v>
      </c>
      <c r="D70" s="9">
        <v>1</v>
      </c>
      <c r="E70" s="9">
        <v>45</v>
      </c>
      <c r="F70" s="9">
        <v>1</v>
      </c>
      <c r="G70" s="9">
        <v>0</v>
      </c>
      <c r="H70" s="9">
        <v>0</v>
      </c>
      <c r="I70" s="9">
        <v>0</v>
      </c>
      <c r="J70" s="74">
        <v>0</v>
      </c>
      <c r="K70" s="29">
        <v>1</v>
      </c>
    </row>
    <row r="71" spans="1:11" hidden="1" x14ac:dyDescent="0.25">
      <c r="A71" s="631"/>
      <c r="B71" s="13">
        <v>41200</v>
      </c>
      <c r="C71" s="9" t="s">
        <v>12</v>
      </c>
      <c r="D71" s="9">
        <v>1</v>
      </c>
      <c r="E71" s="9">
        <v>45</v>
      </c>
      <c r="F71" s="9">
        <v>1</v>
      </c>
      <c r="G71" s="9">
        <v>0</v>
      </c>
      <c r="H71" s="9">
        <v>0</v>
      </c>
      <c r="I71" s="9">
        <v>3</v>
      </c>
      <c r="J71" s="74">
        <v>3</v>
      </c>
      <c r="K71" s="29">
        <v>0</v>
      </c>
    </row>
    <row r="72" spans="1:11" hidden="1" x14ac:dyDescent="0.25">
      <c r="A72" s="631"/>
      <c r="B72" s="13">
        <v>41193</v>
      </c>
      <c r="C72" s="9" t="s">
        <v>13</v>
      </c>
      <c r="D72" s="9">
        <v>1</v>
      </c>
      <c r="E72" s="9">
        <v>45</v>
      </c>
      <c r="F72" s="9">
        <v>1</v>
      </c>
      <c r="G72" s="9">
        <v>0</v>
      </c>
      <c r="H72" s="9">
        <v>0</v>
      </c>
      <c r="I72" s="9">
        <v>3</v>
      </c>
      <c r="J72" s="74">
        <v>3</v>
      </c>
      <c r="K72" s="29">
        <v>0</v>
      </c>
    </row>
    <row r="73" spans="1:11" ht="18.75" hidden="1" thickBot="1" x14ac:dyDescent="0.3">
      <c r="A73" s="630"/>
      <c r="B73" s="30">
        <v>41179</v>
      </c>
      <c r="C73" s="31" t="s">
        <v>21</v>
      </c>
      <c r="D73" s="31">
        <v>1</v>
      </c>
      <c r="E73" s="31">
        <v>45</v>
      </c>
      <c r="F73" s="31">
        <v>1</v>
      </c>
      <c r="G73" s="31">
        <v>0</v>
      </c>
      <c r="H73" s="31">
        <v>0</v>
      </c>
      <c r="I73" s="31">
        <v>3</v>
      </c>
      <c r="J73" s="79">
        <v>3</v>
      </c>
      <c r="K73" s="32">
        <v>0</v>
      </c>
    </row>
    <row r="74" spans="1:11" ht="19.5" thickTop="1" thickBot="1" x14ac:dyDescent="0.3">
      <c r="A74" s="142" t="s">
        <v>45</v>
      </c>
      <c r="B74" s="126" t="s">
        <v>22</v>
      </c>
      <c r="C74" s="124" t="s">
        <v>7</v>
      </c>
      <c r="D74" s="124">
        <f t="shared" ref="D74:I74" si="5">SUM(D58:D73)</f>
        <v>16</v>
      </c>
      <c r="E74" s="247">
        <f t="shared" si="5"/>
        <v>720</v>
      </c>
      <c r="F74" s="248">
        <f t="shared" si="5"/>
        <v>14</v>
      </c>
      <c r="G74" s="216">
        <f t="shared" si="5"/>
        <v>1</v>
      </c>
      <c r="H74" s="124">
        <f t="shared" si="5"/>
        <v>1</v>
      </c>
      <c r="I74" s="124">
        <f t="shared" si="5"/>
        <v>50</v>
      </c>
      <c r="J74" s="377">
        <f>SUM(I74/D74)</f>
        <v>3.125</v>
      </c>
      <c r="K74" s="248">
        <f>SUM(K58:K73)</f>
        <v>3</v>
      </c>
    </row>
    <row r="75" spans="1:11" ht="18.75" thickTop="1" x14ac:dyDescent="0.25">
      <c r="C75" s="90" t="s">
        <v>24</v>
      </c>
      <c r="D75" s="91">
        <f t="shared" ref="D75:I75" si="6">SUM(D15+D30+D43+D52+D57+D74)</f>
        <v>66</v>
      </c>
      <c r="E75" s="91">
        <f t="shared" si="6"/>
        <v>2947</v>
      </c>
      <c r="F75" s="91">
        <f t="shared" si="6"/>
        <v>30</v>
      </c>
      <c r="G75" s="91">
        <f t="shared" si="6"/>
        <v>30</v>
      </c>
      <c r="H75" s="91">
        <f t="shared" si="6"/>
        <v>5</v>
      </c>
      <c r="I75" s="91">
        <f t="shared" si="6"/>
        <v>275</v>
      </c>
      <c r="J75" s="92">
        <f>SUM(I75/D75)</f>
        <v>4.166666666666667</v>
      </c>
      <c r="K75" s="93">
        <f>SUM(K15+K30+K43+K52+K57+K74)</f>
        <v>4</v>
      </c>
    </row>
    <row r="76" spans="1:11" x14ac:dyDescent="0.25">
      <c r="C76" s="94" t="s">
        <v>25</v>
      </c>
      <c r="D76" s="75"/>
      <c r="E76" s="76">
        <f>SUM(E75/D75)</f>
        <v>44.651515151515149</v>
      </c>
      <c r="F76" s="76">
        <f>SUM(F75/D75)</f>
        <v>0.45454545454545453</v>
      </c>
      <c r="G76" s="76">
        <f>SUM(G75/D75)</f>
        <v>0.45454545454545453</v>
      </c>
      <c r="H76" s="77">
        <f>SUM(H75/D75)</f>
        <v>7.575757575757576E-2</v>
      </c>
      <c r="I76" s="77">
        <f>SUM(I75/D75)</f>
        <v>4.166666666666667</v>
      </c>
      <c r="J76" s="77">
        <f>SUM(I75/D75)</f>
        <v>4.166666666666667</v>
      </c>
      <c r="K76" s="95">
        <f>SUM(K75/D75)</f>
        <v>6.0606060606060608E-2</v>
      </c>
    </row>
    <row r="77" spans="1:11" ht="18.75" thickBot="1" x14ac:dyDescent="0.3">
      <c r="C77" s="96" t="s">
        <v>26</v>
      </c>
      <c r="D77" s="97">
        <f>SUM(D75/6)</f>
        <v>11</v>
      </c>
      <c r="E77" s="97">
        <f>SUM(E76*D77)</f>
        <v>491.16666666666663</v>
      </c>
      <c r="F77" s="97">
        <f>SUM(F76*D77)</f>
        <v>5</v>
      </c>
      <c r="G77" s="97">
        <f>SUM(G76*D77)</f>
        <v>5</v>
      </c>
      <c r="H77" s="97">
        <f>SUM(H76*D77)</f>
        <v>0.83333333333333337</v>
      </c>
      <c r="I77" s="97">
        <f>SUM(I76*D77)</f>
        <v>45.833333333333336</v>
      </c>
      <c r="J77" s="97">
        <f>SUM(I75/D75)</f>
        <v>4.166666666666667</v>
      </c>
      <c r="K77" s="98">
        <f>SUM(K76*D77)</f>
        <v>0.66666666666666674</v>
      </c>
    </row>
    <row r="78" spans="1:11" ht="18.75" thickTop="1" x14ac:dyDescent="0.25"/>
  </sheetData>
  <mergeCells count="7">
    <mergeCell ref="A58:A73"/>
    <mergeCell ref="A16:A29"/>
    <mergeCell ref="A1:K1"/>
    <mergeCell ref="A3:A14"/>
    <mergeCell ref="A31:A42"/>
    <mergeCell ref="A44:A51"/>
    <mergeCell ref="A53:A56"/>
  </mergeCells>
  <printOptions horizontalCentered="1" verticalCentered="1"/>
  <pageMargins left="0.2" right="0.2" top="0.25" bottom="0.25" header="0.25" footer="0.3"/>
  <pageSetup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  <pageSetUpPr fitToPage="1"/>
  </sheetPr>
  <dimension ref="A1:M6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7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341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59" t="s">
        <v>285</v>
      </c>
      <c r="B3" s="26">
        <v>43104</v>
      </c>
      <c r="C3" s="27" t="s">
        <v>7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282">
        <v>1</v>
      </c>
      <c r="K3" s="8"/>
      <c r="L3" s="8"/>
      <c r="M3" s="113"/>
    </row>
    <row r="4" spans="1:13" hidden="1" x14ac:dyDescent="0.25">
      <c r="A4" s="631"/>
      <c r="B4" s="13">
        <v>43090</v>
      </c>
      <c r="C4" s="9" t="s">
        <v>9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1"/>
      <c r="B5" s="13">
        <v>43083</v>
      </c>
      <c r="C5" s="9" t="s">
        <v>27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/>
      <c r="K5" s="9"/>
      <c r="L5" s="9">
        <v>1</v>
      </c>
      <c r="M5" s="29"/>
    </row>
    <row r="6" spans="1:13" hidden="1" x14ac:dyDescent="0.25">
      <c r="A6" s="631"/>
      <c r="B6" s="13">
        <v>43076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1"/>
      <c r="B7" s="13">
        <v>43055</v>
      </c>
      <c r="C7" s="9" t="s">
        <v>9</v>
      </c>
      <c r="D7" s="9">
        <v>1</v>
      </c>
      <c r="E7" s="9">
        <v>0</v>
      </c>
      <c r="F7" s="9">
        <v>2</v>
      </c>
      <c r="G7" s="9">
        <v>2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43048</v>
      </c>
      <c r="C8" s="9" t="s">
        <v>27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1"/>
      <c r="B9" s="13">
        <v>43041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1"/>
      <c r="B10" s="13">
        <v>43027</v>
      </c>
      <c r="C10" s="9" t="s">
        <v>7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43020</v>
      </c>
      <c r="C11" s="9" t="s">
        <v>9</v>
      </c>
      <c r="D11" s="9">
        <v>1</v>
      </c>
      <c r="E11" s="9">
        <v>0</v>
      </c>
      <c r="F11" s="9">
        <v>3</v>
      </c>
      <c r="G11" s="9">
        <v>3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13">
        <v>43013</v>
      </c>
      <c r="C12" s="9" t="s">
        <v>27</v>
      </c>
      <c r="D12" s="9">
        <v>1</v>
      </c>
      <c r="E12" s="9">
        <v>1</v>
      </c>
      <c r="F12" s="9">
        <v>1</v>
      </c>
      <c r="G12" s="9">
        <v>2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t="18.75" hidden="1" thickBot="1" x14ac:dyDescent="0.3">
      <c r="A13" s="630"/>
      <c r="B13" s="30">
        <v>43006</v>
      </c>
      <c r="C13" s="31" t="s">
        <v>8</v>
      </c>
      <c r="D13" s="31">
        <v>1</v>
      </c>
      <c r="E13" s="31">
        <v>1</v>
      </c>
      <c r="F13" s="31">
        <v>0</v>
      </c>
      <c r="G13" s="31">
        <v>1</v>
      </c>
      <c r="H13" s="31">
        <v>0</v>
      </c>
      <c r="I13" s="32">
        <v>0</v>
      </c>
      <c r="J13" s="280">
        <v>1</v>
      </c>
      <c r="K13" s="9"/>
      <c r="L13" s="9"/>
      <c r="M13" s="29"/>
    </row>
    <row r="14" spans="1:13" s="1" customFormat="1" ht="19.5" thickTop="1" thickBot="1" x14ac:dyDescent="0.3">
      <c r="A14" s="142" t="s">
        <v>45</v>
      </c>
      <c r="B14" s="126" t="s">
        <v>285</v>
      </c>
      <c r="C14" s="124" t="s">
        <v>11</v>
      </c>
      <c r="D14" s="124">
        <f t="shared" ref="D14:I14" si="0">SUM(D3:D13)</f>
        <v>11</v>
      </c>
      <c r="E14" s="124">
        <f t="shared" si="0"/>
        <v>3</v>
      </c>
      <c r="F14" s="124">
        <f t="shared" si="0"/>
        <v>10</v>
      </c>
      <c r="G14" s="124">
        <f t="shared" si="0"/>
        <v>13</v>
      </c>
      <c r="H14" s="124">
        <f t="shared" si="0"/>
        <v>0</v>
      </c>
      <c r="I14" s="125">
        <f t="shared" si="0"/>
        <v>0</v>
      </c>
      <c r="J14" s="191">
        <f>SUM(J3:J13)</f>
        <v>4</v>
      </c>
      <c r="K14" s="124">
        <f>SUM(K3:K13)</f>
        <v>6</v>
      </c>
      <c r="L14" s="124">
        <f>SUM(L3:L13)</f>
        <v>1</v>
      </c>
      <c r="M14" s="294">
        <f>SUM(J14/(J14+K14))</f>
        <v>0.4</v>
      </c>
    </row>
    <row r="15" spans="1:13" ht="18.75" hidden="1" thickTop="1" x14ac:dyDescent="0.25">
      <c r="A15" s="659" t="s">
        <v>18</v>
      </c>
      <c r="B15" s="26">
        <v>42782</v>
      </c>
      <c r="C15" s="27" t="s">
        <v>7</v>
      </c>
      <c r="D15" s="27">
        <v>1</v>
      </c>
      <c r="E15" s="27">
        <v>0</v>
      </c>
      <c r="F15" s="27">
        <v>0</v>
      </c>
      <c r="G15" s="27">
        <v>0</v>
      </c>
      <c r="H15" s="27">
        <v>0</v>
      </c>
      <c r="I15" s="28">
        <v>0</v>
      </c>
      <c r="J15" s="282"/>
      <c r="K15" s="8">
        <v>1</v>
      </c>
      <c r="L15" s="8"/>
      <c r="M15" s="113"/>
    </row>
    <row r="16" spans="1:13" hidden="1" x14ac:dyDescent="0.25">
      <c r="A16" s="631"/>
      <c r="B16" s="13">
        <v>42768</v>
      </c>
      <c r="C16" s="9" t="s">
        <v>27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13">
        <v>42761</v>
      </c>
      <c r="C17" s="9" t="s">
        <v>8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/>
      <c r="L17" s="9">
        <v>1</v>
      </c>
      <c r="M17" s="29"/>
    </row>
    <row r="18" spans="1:13" hidden="1" x14ac:dyDescent="0.25">
      <c r="A18" s="631"/>
      <c r="B18" s="13">
        <v>42754</v>
      </c>
      <c r="C18" s="9" t="s">
        <v>10</v>
      </c>
      <c r="D18" s="9">
        <v>1</v>
      </c>
      <c r="E18" s="9">
        <v>0</v>
      </c>
      <c r="F18" s="9">
        <v>2</v>
      </c>
      <c r="G18" s="9">
        <v>2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631"/>
      <c r="B19" s="13">
        <v>42747</v>
      </c>
      <c r="C19" s="9" t="s">
        <v>7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42740</v>
      </c>
      <c r="C20" s="9" t="s">
        <v>9</v>
      </c>
      <c r="D20" s="9">
        <v>1</v>
      </c>
      <c r="E20" s="9">
        <v>1</v>
      </c>
      <c r="F20" s="9">
        <v>3</v>
      </c>
      <c r="G20" s="9">
        <v>4</v>
      </c>
      <c r="H20" s="9">
        <v>0</v>
      </c>
      <c r="I20" s="29">
        <v>0</v>
      </c>
      <c r="J20" s="280"/>
      <c r="K20" s="9"/>
      <c r="L20" s="9">
        <v>1</v>
      </c>
      <c r="M20" s="29"/>
    </row>
    <row r="21" spans="1:13" hidden="1" x14ac:dyDescent="0.25">
      <c r="A21" s="631"/>
      <c r="B21" s="13">
        <v>42712</v>
      </c>
      <c r="C21" s="9" t="s">
        <v>8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13">
        <v>42705</v>
      </c>
      <c r="C22" s="9" t="s">
        <v>10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280">
        <v>1</v>
      </c>
      <c r="K22" s="9"/>
      <c r="L22" s="9"/>
      <c r="M22" s="29"/>
    </row>
    <row r="23" spans="1:13" hidden="1" x14ac:dyDescent="0.25">
      <c r="A23" s="631"/>
      <c r="B23" s="13">
        <v>42698</v>
      </c>
      <c r="C23" s="9" t="s">
        <v>7</v>
      </c>
      <c r="D23" s="9">
        <v>1</v>
      </c>
      <c r="E23" s="9">
        <v>0</v>
      </c>
      <c r="F23" s="9">
        <v>3</v>
      </c>
      <c r="G23" s="9">
        <v>3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13">
        <v>42691</v>
      </c>
      <c r="C24" s="9" t="s">
        <v>9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280"/>
      <c r="K24" s="9"/>
      <c r="L24" s="9">
        <v>1</v>
      </c>
      <c r="M24" s="29"/>
    </row>
    <row r="25" spans="1:13" hidden="1" x14ac:dyDescent="0.25">
      <c r="A25" s="631"/>
      <c r="B25" s="13">
        <v>42677</v>
      </c>
      <c r="C25" s="9" t="s">
        <v>8</v>
      </c>
      <c r="D25" s="9">
        <v>1</v>
      </c>
      <c r="E25" s="9">
        <v>0</v>
      </c>
      <c r="F25" s="9">
        <v>2</v>
      </c>
      <c r="G25" s="9">
        <v>2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42670</v>
      </c>
      <c r="C26" s="9" t="s">
        <v>10</v>
      </c>
      <c r="D26" s="9">
        <v>1</v>
      </c>
      <c r="E26" s="9">
        <v>2</v>
      </c>
      <c r="F26" s="9">
        <v>3</v>
      </c>
      <c r="G26" s="9">
        <v>5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42663</v>
      </c>
      <c r="C27" s="9" t="s">
        <v>7</v>
      </c>
      <c r="D27" s="9">
        <v>1</v>
      </c>
      <c r="E27" s="9">
        <v>0</v>
      </c>
      <c r="F27" s="9">
        <v>2</v>
      </c>
      <c r="G27" s="9">
        <v>2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42656</v>
      </c>
      <c r="C28" s="9" t="s">
        <v>9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t="18.75" hidden="1" thickBot="1" x14ac:dyDescent="0.3">
      <c r="A29" s="630"/>
      <c r="B29" s="30">
        <v>42635</v>
      </c>
      <c r="C29" s="31" t="s">
        <v>10</v>
      </c>
      <c r="D29" s="31">
        <v>1</v>
      </c>
      <c r="E29" s="31">
        <v>0</v>
      </c>
      <c r="F29" s="31">
        <v>0</v>
      </c>
      <c r="G29" s="31">
        <v>0</v>
      </c>
      <c r="H29" s="31">
        <v>0</v>
      </c>
      <c r="I29" s="32">
        <v>0</v>
      </c>
      <c r="J29" s="280"/>
      <c r="K29" s="9">
        <v>1</v>
      </c>
      <c r="L29" s="9"/>
      <c r="M29" s="29"/>
    </row>
    <row r="30" spans="1:13" s="1" customFormat="1" ht="19.5" thickTop="1" thickBot="1" x14ac:dyDescent="0.3">
      <c r="A30" s="142" t="s">
        <v>45</v>
      </c>
      <c r="B30" s="126" t="s">
        <v>18</v>
      </c>
      <c r="C30" s="124" t="s">
        <v>11</v>
      </c>
      <c r="D30" s="124">
        <f t="shared" ref="D30:I30" si="1">SUM(D15:D29)</f>
        <v>15</v>
      </c>
      <c r="E30" s="124">
        <f t="shared" si="1"/>
        <v>4</v>
      </c>
      <c r="F30" s="124">
        <f t="shared" si="1"/>
        <v>18</v>
      </c>
      <c r="G30" s="124">
        <f t="shared" si="1"/>
        <v>22</v>
      </c>
      <c r="H30" s="124">
        <f t="shared" si="1"/>
        <v>0</v>
      </c>
      <c r="I30" s="125">
        <f t="shared" si="1"/>
        <v>0</v>
      </c>
      <c r="J30" s="191">
        <f>SUM(J15:J29)</f>
        <v>5</v>
      </c>
      <c r="K30" s="124">
        <f>SUM(K15:K29)</f>
        <v>7</v>
      </c>
      <c r="L30" s="124">
        <f>SUM(L15:L29)</f>
        <v>3</v>
      </c>
      <c r="M30" s="294">
        <f>SUM(J30/(J30+K30))</f>
        <v>0.41666666666666669</v>
      </c>
    </row>
    <row r="31" spans="1:13" ht="18.75" hidden="1" thickTop="1" x14ac:dyDescent="0.25">
      <c r="A31" s="659" t="s">
        <v>17</v>
      </c>
      <c r="B31" s="26">
        <v>42432</v>
      </c>
      <c r="C31" s="27" t="s">
        <v>13</v>
      </c>
      <c r="D31" s="27">
        <v>1</v>
      </c>
      <c r="E31" s="27">
        <v>1</v>
      </c>
      <c r="F31" s="27">
        <v>0</v>
      </c>
      <c r="G31" s="27">
        <v>1</v>
      </c>
      <c r="H31" s="27">
        <v>0</v>
      </c>
      <c r="I31" s="28">
        <v>0</v>
      </c>
      <c r="J31" s="282"/>
      <c r="K31" s="8">
        <v>1</v>
      </c>
      <c r="L31" s="8"/>
      <c r="M31" s="113"/>
    </row>
    <row r="32" spans="1:13" hidden="1" x14ac:dyDescent="0.25">
      <c r="A32" s="631"/>
      <c r="B32" s="13">
        <v>42411</v>
      </c>
      <c r="C32" s="9" t="s">
        <v>8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1"/>
      <c r="B33" s="13">
        <v>42404</v>
      </c>
      <c r="C33" s="9" t="s">
        <v>14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42397</v>
      </c>
      <c r="C34" s="9" t="s">
        <v>13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42390</v>
      </c>
      <c r="C35" s="9" t="s">
        <v>10</v>
      </c>
      <c r="D35" s="9">
        <v>1</v>
      </c>
      <c r="E35" s="9">
        <v>2</v>
      </c>
      <c r="F35" s="9">
        <v>3</v>
      </c>
      <c r="G35" s="9">
        <v>5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13">
        <v>42376</v>
      </c>
      <c r="C36" s="9" t="s">
        <v>8</v>
      </c>
      <c r="D36" s="9">
        <v>1</v>
      </c>
      <c r="E36" s="9">
        <v>0</v>
      </c>
      <c r="F36" s="9">
        <v>2</v>
      </c>
      <c r="G36" s="9">
        <v>2</v>
      </c>
      <c r="H36" s="9">
        <v>0</v>
      </c>
      <c r="I36" s="29">
        <v>0</v>
      </c>
      <c r="J36" s="280"/>
      <c r="K36" s="9"/>
      <c r="L36" s="9">
        <v>1</v>
      </c>
      <c r="M36" s="29"/>
    </row>
    <row r="37" spans="1:13" hidden="1" x14ac:dyDescent="0.25">
      <c r="A37" s="631"/>
      <c r="B37" s="13">
        <v>42355</v>
      </c>
      <c r="C37" s="9" t="s">
        <v>14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13">
        <v>42348</v>
      </c>
      <c r="C38" s="9" t="s">
        <v>13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42341</v>
      </c>
      <c r="C39" s="9" t="s">
        <v>10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42320</v>
      </c>
      <c r="C40" s="9" t="s">
        <v>14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42313</v>
      </c>
      <c r="C41" s="9" t="s">
        <v>13</v>
      </c>
      <c r="D41" s="9">
        <v>1</v>
      </c>
      <c r="E41" s="9">
        <v>0</v>
      </c>
      <c r="F41" s="9">
        <v>4</v>
      </c>
      <c r="G41" s="9">
        <v>4</v>
      </c>
      <c r="H41" s="9">
        <v>0</v>
      </c>
      <c r="I41" s="29">
        <v>0</v>
      </c>
      <c r="J41" s="280"/>
      <c r="K41" s="9"/>
      <c r="L41" s="9">
        <v>1</v>
      </c>
      <c r="M41" s="29"/>
    </row>
    <row r="42" spans="1:13" hidden="1" x14ac:dyDescent="0.25">
      <c r="A42" s="631"/>
      <c r="B42" s="13">
        <v>42306</v>
      </c>
      <c r="C42" s="9" t="s">
        <v>10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42299</v>
      </c>
      <c r="C43" s="9" t="s">
        <v>7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42292</v>
      </c>
      <c r="C44" s="9" t="s">
        <v>8</v>
      </c>
      <c r="D44" s="9">
        <v>1</v>
      </c>
      <c r="E44" s="9">
        <v>1</v>
      </c>
      <c r="F44" s="9">
        <v>0</v>
      </c>
      <c r="G44" s="9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t="18.75" hidden="1" thickBot="1" x14ac:dyDescent="0.3">
      <c r="A45" s="630"/>
      <c r="B45" s="30">
        <v>42271</v>
      </c>
      <c r="C45" s="31" t="s">
        <v>10</v>
      </c>
      <c r="D45" s="31">
        <v>1</v>
      </c>
      <c r="E45" s="31">
        <v>0</v>
      </c>
      <c r="F45" s="31">
        <v>1</v>
      </c>
      <c r="G45" s="31">
        <v>1</v>
      </c>
      <c r="H45" s="31">
        <v>0</v>
      </c>
      <c r="I45" s="32">
        <v>0</v>
      </c>
      <c r="J45" s="280"/>
      <c r="K45" s="9">
        <v>1</v>
      </c>
      <c r="L45" s="9"/>
      <c r="M45" s="29"/>
    </row>
    <row r="46" spans="1:13" s="1" customFormat="1" ht="19.5" thickTop="1" thickBot="1" x14ac:dyDescent="0.3">
      <c r="A46" s="142" t="s">
        <v>45</v>
      </c>
      <c r="B46" s="126" t="s">
        <v>17</v>
      </c>
      <c r="C46" s="124" t="s">
        <v>12</v>
      </c>
      <c r="D46" s="124">
        <f t="shared" ref="D46:I46" si="2">SUM(D31:D45)</f>
        <v>15</v>
      </c>
      <c r="E46" s="124">
        <f t="shared" si="2"/>
        <v>4</v>
      </c>
      <c r="F46" s="124">
        <f t="shared" si="2"/>
        <v>14</v>
      </c>
      <c r="G46" s="124">
        <f t="shared" si="2"/>
        <v>18</v>
      </c>
      <c r="H46" s="124">
        <f t="shared" si="2"/>
        <v>0</v>
      </c>
      <c r="I46" s="125">
        <f t="shared" si="2"/>
        <v>0</v>
      </c>
      <c r="J46" s="191">
        <f>SUM(J31:J45)</f>
        <v>6</v>
      </c>
      <c r="K46" s="124">
        <f>SUM(K31:K45)</f>
        <v>7</v>
      </c>
      <c r="L46" s="124">
        <f>SUM(L31:L45)</f>
        <v>2</v>
      </c>
      <c r="M46" s="294">
        <f>SUM(J46/(J46+K46))</f>
        <v>0.46153846153846156</v>
      </c>
    </row>
    <row r="47" spans="1:13" ht="18.75" hidden="1" thickTop="1" x14ac:dyDescent="0.25">
      <c r="A47" s="659" t="s">
        <v>16</v>
      </c>
      <c r="B47" s="26">
        <v>42068</v>
      </c>
      <c r="C47" s="27" t="s">
        <v>14</v>
      </c>
      <c r="D47" s="27">
        <v>1</v>
      </c>
      <c r="E47" s="27">
        <v>0</v>
      </c>
      <c r="F47" s="27">
        <v>0</v>
      </c>
      <c r="G47" s="27">
        <v>0</v>
      </c>
      <c r="H47" s="27">
        <v>0</v>
      </c>
      <c r="I47" s="28">
        <v>0</v>
      </c>
      <c r="J47" s="282"/>
      <c r="K47" s="8">
        <v>1</v>
      </c>
      <c r="L47" s="8"/>
      <c r="M47" s="113"/>
    </row>
    <row r="48" spans="1:13" hidden="1" x14ac:dyDescent="0.25">
      <c r="A48" s="631"/>
      <c r="B48" s="13">
        <v>42061</v>
      </c>
      <c r="C48" s="9" t="s">
        <v>13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13">
        <v>42047</v>
      </c>
      <c r="C49" s="9" t="s">
        <v>7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42040</v>
      </c>
      <c r="C50" s="9" t="s">
        <v>8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42026</v>
      </c>
      <c r="C51" s="9" t="s">
        <v>13</v>
      </c>
      <c r="D51" s="9">
        <v>1</v>
      </c>
      <c r="E51" s="9">
        <v>1</v>
      </c>
      <c r="F51" s="9">
        <v>0</v>
      </c>
      <c r="G51" s="9">
        <v>1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13">
        <v>42012</v>
      </c>
      <c r="C52" s="9" t="s">
        <v>7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t="18.75" hidden="1" thickBot="1" x14ac:dyDescent="0.3">
      <c r="A53" s="630"/>
      <c r="B53" s="30">
        <v>41991</v>
      </c>
      <c r="C53" s="31" t="s">
        <v>8</v>
      </c>
      <c r="D53" s="31">
        <v>1</v>
      </c>
      <c r="E53" s="31">
        <v>0</v>
      </c>
      <c r="F53" s="31">
        <v>1</v>
      </c>
      <c r="G53" s="31">
        <v>1</v>
      </c>
      <c r="H53" s="31">
        <v>0</v>
      </c>
      <c r="I53" s="32">
        <v>0</v>
      </c>
      <c r="J53" s="280"/>
      <c r="K53" s="9">
        <v>1</v>
      </c>
      <c r="L53" s="9"/>
      <c r="M53" s="29"/>
    </row>
    <row r="54" spans="1:13" s="1" customFormat="1" ht="19.5" thickTop="1" thickBot="1" x14ac:dyDescent="0.3">
      <c r="A54" s="142" t="s">
        <v>45</v>
      </c>
      <c r="B54" s="126" t="s">
        <v>16</v>
      </c>
      <c r="C54" s="124" t="s">
        <v>12</v>
      </c>
      <c r="D54" s="124">
        <f t="shared" ref="D54:I54" si="3">SUM(D47:D53)</f>
        <v>7</v>
      </c>
      <c r="E54" s="124">
        <f t="shared" si="3"/>
        <v>2</v>
      </c>
      <c r="F54" s="124">
        <f t="shared" si="3"/>
        <v>1</v>
      </c>
      <c r="G54" s="124">
        <f t="shared" si="3"/>
        <v>3</v>
      </c>
      <c r="H54" s="124">
        <f t="shared" si="3"/>
        <v>0</v>
      </c>
      <c r="I54" s="125">
        <f t="shared" si="3"/>
        <v>0</v>
      </c>
      <c r="J54" s="191">
        <f>SUM(J47:J53)</f>
        <v>1</v>
      </c>
      <c r="K54" s="124">
        <f>SUM(K47:K53)</f>
        <v>6</v>
      </c>
      <c r="L54" s="124">
        <f>SUM(L47:L53)</f>
        <v>0</v>
      </c>
      <c r="M54" s="294">
        <f>SUM(J54/(J54+K54))</f>
        <v>0.14285714285714285</v>
      </c>
    </row>
    <row r="55" spans="1:13" ht="19.5" thickTop="1" thickBot="1" x14ac:dyDescent="0.3">
      <c r="C55" s="136" t="s">
        <v>24</v>
      </c>
      <c r="D55" s="137">
        <f t="shared" ref="D55:I55" si="4">SUM(D14+D30+D46+D54)</f>
        <v>48</v>
      </c>
      <c r="E55" s="137">
        <f t="shared" si="4"/>
        <v>13</v>
      </c>
      <c r="F55" s="137">
        <f t="shared" si="4"/>
        <v>43</v>
      </c>
      <c r="G55" s="139">
        <f t="shared" si="4"/>
        <v>56</v>
      </c>
      <c r="H55" s="140">
        <f t="shared" si="4"/>
        <v>0</v>
      </c>
      <c r="I55" s="141">
        <f t="shared" si="4"/>
        <v>0</v>
      </c>
      <c r="J55" s="136">
        <f>SUM(J14+J30+J46+J54)</f>
        <v>16</v>
      </c>
      <c r="K55" s="168">
        <f>SUM(K14+K30+K46+K54)</f>
        <v>26</v>
      </c>
      <c r="L55" s="168">
        <f>SUM(L14+L30+L46+L54)</f>
        <v>6</v>
      </c>
      <c r="M55" s="333">
        <f>SUM(J55/(J55+K55))</f>
        <v>0.38095238095238093</v>
      </c>
    </row>
    <row r="56" spans="1:13" ht="18.75" thickBot="1" x14ac:dyDescent="0.3">
      <c r="C56" s="143" t="s">
        <v>25</v>
      </c>
      <c r="D56" s="24"/>
      <c r="E56" s="25">
        <f>SUM(E55/D55)</f>
        <v>0.27083333333333331</v>
      </c>
      <c r="F56" s="25">
        <f>SUM(F55/D55)</f>
        <v>0.89583333333333337</v>
      </c>
      <c r="G56" s="144">
        <f>SUM(G55/D55)</f>
        <v>1.1666666666666667</v>
      </c>
      <c r="H56" s="20"/>
      <c r="I56" s="20"/>
      <c r="J56" s="283">
        <f>SUM(J55/D55)</f>
        <v>0.33333333333333331</v>
      </c>
      <c r="K56" s="21">
        <f>SUM(K55/D55)</f>
        <v>0.54166666666666663</v>
      </c>
      <c r="L56" s="132">
        <f>SUM(L55/D55)</f>
        <v>0.125</v>
      </c>
    </row>
    <row r="57" spans="1:13" ht="18.75" thickBot="1" x14ac:dyDescent="0.3">
      <c r="C57" s="133" t="s">
        <v>26</v>
      </c>
      <c r="D57" s="134">
        <f>SUM(D55/4)</f>
        <v>12</v>
      </c>
      <c r="E57" s="134">
        <f>SUM(E56*D57)</f>
        <v>3.25</v>
      </c>
      <c r="F57" s="134">
        <f>SUM(F56*D57)</f>
        <v>10.75</v>
      </c>
      <c r="G57" s="135">
        <f>SUM(G56*D57)</f>
        <v>14</v>
      </c>
      <c r="J57" s="284">
        <f>SUM(J55/4)</f>
        <v>4</v>
      </c>
      <c r="K57" s="134">
        <f>SUM(K55/4)</f>
        <v>6.5</v>
      </c>
      <c r="L57" s="135">
        <f>SUM(L55/4)</f>
        <v>1.5</v>
      </c>
    </row>
    <row r="58" spans="1:13" ht="18.75" thickTop="1" x14ac:dyDescent="0.25">
      <c r="A58" s="665" t="s">
        <v>57</v>
      </c>
      <c r="B58" s="45" t="s">
        <v>39</v>
      </c>
      <c r="C58" s="45" t="s">
        <v>12</v>
      </c>
      <c r="D58" s="47"/>
      <c r="E58" s="27">
        <v>3</v>
      </c>
      <c r="F58" s="27">
        <v>9</v>
      </c>
      <c r="G58" s="28">
        <v>12</v>
      </c>
    </row>
    <row r="59" spans="1:13" x14ac:dyDescent="0.25">
      <c r="A59" s="666"/>
      <c r="B59" s="36" t="s">
        <v>40</v>
      </c>
      <c r="C59" s="5" t="s">
        <v>12</v>
      </c>
      <c r="D59" s="37"/>
      <c r="E59" s="9">
        <v>5</v>
      </c>
      <c r="F59" s="9">
        <v>13</v>
      </c>
      <c r="G59" s="29">
        <v>18</v>
      </c>
    </row>
    <row r="60" spans="1:13" ht="18.75" thickBot="1" x14ac:dyDescent="0.3">
      <c r="A60" s="667"/>
      <c r="B60" s="38" t="s">
        <v>41</v>
      </c>
      <c r="C60" s="39" t="s">
        <v>12</v>
      </c>
      <c r="D60" s="40"/>
      <c r="E60" s="23">
        <v>18</v>
      </c>
      <c r="F60" s="23">
        <v>25</v>
      </c>
      <c r="G60" s="48">
        <v>43</v>
      </c>
    </row>
    <row r="61" spans="1:13" ht="18.75" thickBot="1" x14ac:dyDescent="0.3">
      <c r="A61" s="49" t="s">
        <v>45</v>
      </c>
      <c r="B61" s="41" t="s">
        <v>57</v>
      </c>
      <c r="C61" s="42"/>
      <c r="D61" s="42"/>
      <c r="E61" s="43">
        <f>SUM(E58:E60)</f>
        <v>26</v>
      </c>
      <c r="F61" s="43">
        <f>SUM(F58:F60)</f>
        <v>47</v>
      </c>
      <c r="G61" s="50">
        <f>SUM(G58:G60)</f>
        <v>73</v>
      </c>
    </row>
    <row r="62" spans="1:13" ht="18.75" thickBot="1" x14ac:dyDescent="0.3">
      <c r="A62" s="51" t="s">
        <v>46</v>
      </c>
      <c r="B62" s="52" t="s">
        <v>409</v>
      </c>
      <c r="C62" s="53"/>
      <c r="D62" s="53"/>
      <c r="E62" s="54">
        <f>SUM(E55+E61)</f>
        <v>39</v>
      </c>
      <c r="F62" s="54">
        <f>SUM(F55+F61)</f>
        <v>90</v>
      </c>
      <c r="G62" s="55">
        <f>SUM(E62+F62)</f>
        <v>129</v>
      </c>
    </row>
    <row r="63" spans="1:13" ht="18.75" thickTop="1" x14ac:dyDescent="0.25"/>
  </sheetData>
  <mergeCells count="6">
    <mergeCell ref="A1:M1"/>
    <mergeCell ref="A31:A45"/>
    <mergeCell ref="A47:A53"/>
    <mergeCell ref="A15:A29"/>
    <mergeCell ref="A58:A60"/>
    <mergeCell ref="A3:A13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0000"/>
    <pageSetUpPr fitToPage="1"/>
  </sheetPr>
  <dimension ref="A1:M4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8.75" thickBot="1" x14ac:dyDescent="0.3">
      <c r="A1" s="671" t="s">
        <v>429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6" t="s">
        <v>22</v>
      </c>
      <c r="B3" s="14">
        <v>41333</v>
      </c>
      <c r="C3" s="8" t="s">
        <v>21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2">
        <v>1</v>
      </c>
      <c r="K3" s="8"/>
      <c r="L3" s="8"/>
      <c r="M3" s="113"/>
    </row>
    <row r="4" spans="1:13" hidden="1" x14ac:dyDescent="0.25">
      <c r="A4" s="639"/>
      <c r="B4" s="13">
        <v>41326</v>
      </c>
      <c r="C4" s="9" t="s">
        <v>19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41305</v>
      </c>
      <c r="C5" s="9" t="s">
        <v>20</v>
      </c>
      <c r="D5" s="9">
        <v>1</v>
      </c>
      <c r="E5" s="9">
        <v>1</v>
      </c>
      <c r="F5" s="9">
        <v>1</v>
      </c>
      <c r="G5" s="9">
        <v>2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41298</v>
      </c>
      <c r="C6" s="9" t="s">
        <v>21</v>
      </c>
      <c r="D6" s="9">
        <v>1</v>
      </c>
      <c r="E6" s="9">
        <v>2</v>
      </c>
      <c r="F6" s="9">
        <v>2</v>
      </c>
      <c r="G6" s="9">
        <v>4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41291</v>
      </c>
      <c r="C7" s="9" t="s">
        <v>19</v>
      </c>
      <c r="D7" s="9">
        <v>1</v>
      </c>
      <c r="E7" s="9">
        <v>1</v>
      </c>
      <c r="F7" s="9">
        <v>1</v>
      </c>
      <c r="G7" s="9">
        <v>2</v>
      </c>
      <c r="H7" s="9">
        <v>0</v>
      </c>
      <c r="I7" s="29">
        <v>0</v>
      </c>
      <c r="J7" s="280"/>
      <c r="K7" s="9"/>
      <c r="L7" s="9">
        <v>1</v>
      </c>
      <c r="M7" s="29"/>
    </row>
    <row r="8" spans="1:13" hidden="1" x14ac:dyDescent="0.25">
      <c r="A8" s="639"/>
      <c r="B8" s="13">
        <v>41256</v>
      </c>
      <c r="C8" s="9" t="s">
        <v>20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41242</v>
      </c>
      <c r="C9" s="9" t="s">
        <v>19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9"/>
      <c r="B10" s="13">
        <v>41235</v>
      </c>
      <c r="C10" s="9" t="s">
        <v>12</v>
      </c>
      <c r="D10" s="9">
        <v>1</v>
      </c>
      <c r="E10" s="9">
        <v>1</v>
      </c>
      <c r="F10" s="9">
        <v>1</v>
      </c>
      <c r="G10" s="9">
        <v>2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41228</v>
      </c>
      <c r="C11" s="9" t="s">
        <v>13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41221</v>
      </c>
      <c r="C12" s="9" t="s">
        <v>20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9"/>
      <c r="B13" s="13">
        <v>41200</v>
      </c>
      <c r="C13" s="9" t="s">
        <v>12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41179</v>
      </c>
      <c r="C14" s="9" t="s">
        <v>21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9"/>
      <c r="B15" s="13">
        <v>41172</v>
      </c>
      <c r="C15" s="9" t="s">
        <v>19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t="18.75" hidden="1" thickBot="1" x14ac:dyDescent="0.3">
      <c r="A16" s="647"/>
      <c r="B16" s="122">
        <v>41165</v>
      </c>
      <c r="C16" s="23" t="s">
        <v>12</v>
      </c>
      <c r="D16" s="23">
        <v>1</v>
      </c>
      <c r="E16" s="23">
        <v>0</v>
      </c>
      <c r="F16" s="23">
        <v>1</v>
      </c>
      <c r="G16" s="23">
        <v>1</v>
      </c>
      <c r="H16" s="23">
        <v>0</v>
      </c>
      <c r="I16" s="48">
        <v>0</v>
      </c>
      <c r="J16" s="280">
        <v>1</v>
      </c>
      <c r="K16" s="9"/>
      <c r="L16" s="9"/>
      <c r="M16" s="29"/>
    </row>
    <row r="17" spans="1:13" ht="19.5" thickTop="1" thickBot="1" x14ac:dyDescent="0.3">
      <c r="A17" s="142" t="s">
        <v>45</v>
      </c>
      <c r="B17" s="126" t="s">
        <v>22</v>
      </c>
      <c r="C17" s="124" t="s">
        <v>7</v>
      </c>
      <c r="D17" s="124">
        <f t="shared" ref="D17:I17" si="0">SUM(D3:D16)</f>
        <v>14</v>
      </c>
      <c r="E17" s="124">
        <f t="shared" si="0"/>
        <v>6</v>
      </c>
      <c r="F17" s="124">
        <f t="shared" si="0"/>
        <v>9</v>
      </c>
      <c r="G17" s="124">
        <f t="shared" si="0"/>
        <v>15</v>
      </c>
      <c r="H17" s="124">
        <f t="shared" si="0"/>
        <v>0</v>
      </c>
      <c r="I17" s="125">
        <f t="shared" si="0"/>
        <v>0</v>
      </c>
      <c r="J17" s="191">
        <f>SUM(J3:J16)</f>
        <v>11</v>
      </c>
      <c r="K17" s="124">
        <f>SUM(K3:K16)</f>
        <v>2</v>
      </c>
      <c r="L17" s="124">
        <f>SUM(L3:L16)</f>
        <v>1</v>
      </c>
      <c r="M17" s="294">
        <f>SUM(J17/(J17+K17))</f>
        <v>0.84615384615384615</v>
      </c>
    </row>
    <row r="18" spans="1:13" ht="18.75" hidden="1" thickTop="1" x14ac:dyDescent="0.25">
      <c r="A18" s="646" t="s">
        <v>23</v>
      </c>
      <c r="B18" s="14">
        <v>40962</v>
      </c>
      <c r="C18" s="8" t="s">
        <v>13</v>
      </c>
      <c r="D18" s="8">
        <v>1</v>
      </c>
      <c r="E18" s="8">
        <v>1</v>
      </c>
      <c r="F18" s="8">
        <v>3</v>
      </c>
      <c r="G18" s="8">
        <v>4</v>
      </c>
      <c r="H18" s="8">
        <v>0</v>
      </c>
      <c r="I18" s="113">
        <v>0</v>
      </c>
      <c r="J18" s="282">
        <v>1</v>
      </c>
      <c r="K18" s="8"/>
      <c r="L18" s="8"/>
      <c r="M18" s="113"/>
    </row>
    <row r="19" spans="1:13" hidden="1" x14ac:dyDescent="0.25">
      <c r="A19" s="639"/>
      <c r="B19" s="13">
        <v>40955</v>
      </c>
      <c r="C19" s="9" t="s">
        <v>19</v>
      </c>
      <c r="D19" s="9">
        <v>1</v>
      </c>
      <c r="E19" s="9">
        <v>1</v>
      </c>
      <c r="F19" s="9">
        <v>2</v>
      </c>
      <c r="G19" s="9">
        <v>3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9"/>
      <c r="B20" s="13">
        <v>40927</v>
      </c>
      <c r="C20" s="9" t="s">
        <v>13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9"/>
      <c r="B21" s="13">
        <v>40920</v>
      </c>
      <c r="C21" s="9" t="s">
        <v>19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9"/>
      <c r="B22" s="13">
        <v>40899</v>
      </c>
      <c r="C22" s="9" t="s">
        <v>20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/>
      <c r="L22" s="9">
        <v>1</v>
      </c>
      <c r="M22" s="29"/>
    </row>
    <row r="23" spans="1:13" hidden="1" x14ac:dyDescent="0.25">
      <c r="A23" s="639"/>
      <c r="B23" s="13">
        <v>40892</v>
      </c>
      <c r="C23" s="9" t="s">
        <v>12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9"/>
      <c r="B24" s="13">
        <v>40885</v>
      </c>
      <c r="C24" s="9" t="s">
        <v>7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9"/>
      <c r="B25" s="13">
        <v>40864</v>
      </c>
      <c r="C25" s="9" t="s">
        <v>20</v>
      </c>
      <c r="D25" s="9">
        <v>1</v>
      </c>
      <c r="E25" s="9">
        <v>1</v>
      </c>
      <c r="F25" s="9">
        <v>1</v>
      </c>
      <c r="G25" s="9">
        <v>2</v>
      </c>
      <c r="H25" s="9">
        <v>0</v>
      </c>
      <c r="I25" s="29">
        <v>0</v>
      </c>
      <c r="J25" s="280"/>
      <c r="K25" s="9"/>
      <c r="L25" s="9">
        <v>1</v>
      </c>
      <c r="M25" s="29"/>
    </row>
    <row r="26" spans="1:13" hidden="1" x14ac:dyDescent="0.25">
      <c r="A26" s="639"/>
      <c r="B26" s="13">
        <v>40857</v>
      </c>
      <c r="C26" s="9" t="s">
        <v>12</v>
      </c>
      <c r="D26" s="9">
        <v>1</v>
      </c>
      <c r="E26" s="9">
        <v>1</v>
      </c>
      <c r="F26" s="9">
        <v>2</v>
      </c>
      <c r="G26" s="9">
        <v>3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9"/>
      <c r="B27" s="13">
        <v>40850</v>
      </c>
      <c r="C27" s="9" t="s">
        <v>7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9"/>
      <c r="B28" s="13">
        <v>40843</v>
      </c>
      <c r="C28" s="9" t="s">
        <v>13</v>
      </c>
      <c r="D28" s="9">
        <v>1</v>
      </c>
      <c r="E28" s="9">
        <v>1</v>
      </c>
      <c r="F28" s="9">
        <v>0</v>
      </c>
      <c r="G28" s="9">
        <v>1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9"/>
      <c r="B29" s="13">
        <v>40822</v>
      </c>
      <c r="C29" s="9" t="s">
        <v>12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9"/>
      <c r="B30" s="13">
        <v>40815</v>
      </c>
      <c r="C30" s="9" t="s">
        <v>7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9"/>
      <c r="B31" s="13">
        <v>40808</v>
      </c>
      <c r="C31" s="9" t="s">
        <v>13</v>
      </c>
      <c r="D31" s="9">
        <v>1</v>
      </c>
      <c r="E31" s="9">
        <v>1</v>
      </c>
      <c r="F31" s="9">
        <v>0</v>
      </c>
      <c r="G31" s="9">
        <v>1</v>
      </c>
      <c r="H31" s="9">
        <v>1</v>
      </c>
      <c r="I31" s="29">
        <v>0</v>
      </c>
      <c r="J31" s="280">
        <v>1</v>
      </c>
      <c r="K31" s="9"/>
      <c r="L31" s="9"/>
      <c r="M31" s="29"/>
    </row>
    <row r="32" spans="1:13" ht="18.75" hidden="1" thickBot="1" x14ac:dyDescent="0.3">
      <c r="A32" s="647"/>
      <c r="B32" s="122">
        <v>40801</v>
      </c>
      <c r="C32" s="23" t="s">
        <v>19</v>
      </c>
      <c r="D32" s="23">
        <v>1</v>
      </c>
      <c r="E32" s="23">
        <v>1</v>
      </c>
      <c r="F32" s="23">
        <v>1</v>
      </c>
      <c r="G32" s="23">
        <v>2</v>
      </c>
      <c r="H32" s="23">
        <v>0</v>
      </c>
      <c r="I32" s="48">
        <v>0</v>
      </c>
      <c r="J32" s="280">
        <v>1</v>
      </c>
      <c r="K32" s="9"/>
      <c r="L32" s="9"/>
      <c r="M32" s="29"/>
    </row>
    <row r="33" spans="1:13" ht="19.5" thickTop="1" thickBot="1" x14ac:dyDescent="0.3">
      <c r="A33" s="142" t="s">
        <v>45</v>
      </c>
      <c r="B33" s="126" t="s">
        <v>23</v>
      </c>
      <c r="C33" s="124" t="s">
        <v>21</v>
      </c>
      <c r="D33" s="124">
        <f t="shared" ref="D33:I33" si="1">SUM(D18:D32)</f>
        <v>15</v>
      </c>
      <c r="E33" s="124">
        <f t="shared" si="1"/>
        <v>7</v>
      </c>
      <c r="F33" s="124">
        <f t="shared" si="1"/>
        <v>10</v>
      </c>
      <c r="G33" s="124">
        <f t="shared" si="1"/>
        <v>17</v>
      </c>
      <c r="H33" s="124">
        <f t="shared" si="1"/>
        <v>1</v>
      </c>
      <c r="I33" s="125">
        <f t="shared" si="1"/>
        <v>0</v>
      </c>
      <c r="J33" s="191">
        <f>SUM(J18:J32)</f>
        <v>6</v>
      </c>
      <c r="K33" s="124">
        <f>SUM(K18:K32)</f>
        <v>7</v>
      </c>
      <c r="L33" s="124">
        <f>SUM(L18:L32)</f>
        <v>2</v>
      </c>
      <c r="M33" s="294">
        <f>SUM(J33/(J33+K33))</f>
        <v>0.46153846153846156</v>
      </c>
    </row>
    <row r="34" spans="1:13" ht="19.5" thickTop="1" thickBot="1" x14ac:dyDescent="0.3">
      <c r="C34" s="136" t="s">
        <v>24</v>
      </c>
      <c r="D34" s="137">
        <f t="shared" ref="D34:I34" si="2">SUM(D17+D33)</f>
        <v>29</v>
      </c>
      <c r="E34" s="137">
        <f t="shared" si="2"/>
        <v>13</v>
      </c>
      <c r="F34" s="137">
        <f t="shared" si="2"/>
        <v>19</v>
      </c>
      <c r="G34" s="139">
        <f t="shared" si="2"/>
        <v>32</v>
      </c>
      <c r="H34" s="140">
        <f t="shared" si="2"/>
        <v>1</v>
      </c>
      <c r="I34" s="141">
        <f t="shared" si="2"/>
        <v>0</v>
      </c>
      <c r="J34" s="136">
        <f>SUM(J17+J33)</f>
        <v>17</v>
      </c>
      <c r="K34" s="168">
        <f>SUM(K17+K33)</f>
        <v>9</v>
      </c>
      <c r="L34" s="168">
        <f>SUM(L17+L33)</f>
        <v>3</v>
      </c>
      <c r="M34" s="333">
        <f>SUM(J34/(J34+K34))</f>
        <v>0.65384615384615385</v>
      </c>
    </row>
    <row r="35" spans="1:13" ht="18.75" thickBot="1" x14ac:dyDescent="0.3">
      <c r="C35" s="143" t="s">
        <v>25</v>
      </c>
      <c r="D35" s="24"/>
      <c r="E35" s="25">
        <f>SUM(E34/D34)</f>
        <v>0.44827586206896552</v>
      </c>
      <c r="F35" s="25">
        <f>SUM(F34/D34)</f>
        <v>0.65517241379310343</v>
      </c>
      <c r="G35" s="144">
        <f>SUM(G34/D34)</f>
        <v>1.103448275862069</v>
      </c>
      <c r="H35" s="20"/>
      <c r="I35" s="20"/>
      <c r="J35" s="283">
        <f>SUM(J34/D34)</f>
        <v>0.58620689655172409</v>
      </c>
      <c r="K35" s="21">
        <f>SUM(K34/D34)</f>
        <v>0.31034482758620691</v>
      </c>
      <c r="L35" s="132">
        <f>SUM(L34/D34)</f>
        <v>0.10344827586206896</v>
      </c>
    </row>
    <row r="36" spans="1:13" ht="18.75" thickBot="1" x14ac:dyDescent="0.3">
      <c r="C36" s="133" t="s">
        <v>26</v>
      </c>
      <c r="D36" s="134">
        <f>SUM(D34/2)</f>
        <v>14.5</v>
      </c>
      <c r="E36" s="134">
        <f>SUM(E35*D36)</f>
        <v>6.5</v>
      </c>
      <c r="F36" s="134">
        <f>SUM(F35*D36)</f>
        <v>9.5</v>
      </c>
      <c r="G36" s="135">
        <f>SUM(G35*D36)</f>
        <v>16</v>
      </c>
      <c r="J36" s="284">
        <f>SUM(J34/2)</f>
        <v>8.5</v>
      </c>
      <c r="K36" s="134">
        <f>SUM(K34/2)</f>
        <v>4.5</v>
      </c>
      <c r="L36" s="135">
        <f>SUM(L34/2)</f>
        <v>1.5</v>
      </c>
    </row>
    <row r="37" spans="1:13" ht="18.75" thickTop="1" x14ac:dyDescent="0.25">
      <c r="A37" s="665" t="s">
        <v>54</v>
      </c>
      <c r="B37" s="45" t="s">
        <v>37</v>
      </c>
      <c r="C37" s="45" t="s">
        <v>19</v>
      </c>
      <c r="D37" s="47"/>
      <c r="E37" s="27">
        <v>0</v>
      </c>
      <c r="F37" s="27">
        <v>0</v>
      </c>
      <c r="G37" s="28">
        <v>0</v>
      </c>
    </row>
    <row r="38" spans="1:13" x14ac:dyDescent="0.25">
      <c r="A38" s="666"/>
      <c r="B38" s="36" t="s">
        <v>39</v>
      </c>
      <c r="C38" s="5" t="s">
        <v>12</v>
      </c>
      <c r="D38" s="37"/>
      <c r="E38" s="9">
        <v>0</v>
      </c>
      <c r="F38" s="9">
        <v>3</v>
      </c>
      <c r="G38" s="29">
        <v>3</v>
      </c>
    </row>
    <row r="39" spans="1:13" x14ac:dyDescent="0.25">
      <c r="A39" s="695"/>
      <c r="B39" s="38" t="s">
        <v>40</v>
      </c>
      <c r="C39" s="39" t="s">
        <v>12</v>
      </c>
      <c r="D39" s="40"/>
      <c r="E39" s="23">
        <v>1</v>
      </c>
      <c r="F39" s="23">
        <v>5</v>
      </c>
      <c r="G39" s="48">
        <v>6</v>
      </c>
    </row>
    <row r="40" spans="1:13" ht="18.75" thickBot="1" x14ac:dyDescent="0.3">
      <c r="A40" s="667"/>
      <c r="B40" s="38" t="s">
        <v>41</v>
      </c>
      <c r="C40" s="39" t="s">
        <v>12</v>
      </c>
      <c r="D40" s="40"/>
      <c r="E40" s="23">
        <v>3</v>
      </c>
      <c r="F40" s="23">
        <v>5</v>
      </c>
      <c r="G40" s="48">
        <v>8</v>
      </c>
    </row>
    <row r="41" spans="1:13" ht="18.75" thickBot="1" x14ac:dyDescent="0.3">
      <c r="A41" s="49" t="s">
        <v>45</v>
      </c>
      <c r="B41" s="41" t="s">
        <v>54</v>
      </c>
      <c r="C41" s="42"/>
      <c r="D41" s="42"/>
      <c r="E41" s="43">
        <f>SUM(E37:E40)</f>
        <v>4</v>
      </c>
      <c r="F41" s="43">
        <f>SUM(F37:F40)</f>
        <v>13</v>
      </c>
      <c r="G41" s="50">
        <f>SUM(G37:G40)</f>
        <v>17</v>
      </c>
    </row>
    <row r="42" spans="1:13" ht="18.75" thickBot="1" x14ac:dyDescent="0.3">
      <c r="A42" s="51" t="s">
        <v>46</v>
      </c>
      <c r="B42" s="52" t="s">
        <v>491</v>
      </c>
      <c r="C42" s="53"/>
      <c r="D42" s="53"/>
      <c r="E42" s="54">
        <f>SUM(E34+E41)</f>
        <v>17</v>
      </c>
      <c r="F42" s="54">
        <f>SUM(F34+F41)</f>
        <v>32</v>
      </c>
      <c r="G42" s="55">
        <f>SUM(E42+F42)</f>
        <v>49</v>
      </c>
    </row>
    <row r="43" spans="1:13" ht="18.75" thickTop="1" x14ac:dyDescent="0.25"/>
  </sheetData>
  <mergeCells count="4">
    <mergeCell ref="A3:A16"/>
    <mergeCell ref="A18:A32"/>
    <mergeCell ref="A37:A40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0000"/>
    <pageSetUpPr fitToPage="1"/>
  </sheetPr>
  <dimension ref="A1:M5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7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342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8" t="s">
        <v>285</v>
      </c>
      <c r="B3" s="26">
        <v>43160</v>
      </c>
      <c r="C3" s="27" t="s">
        <v>7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2">
        <v>1</v>
      </c>
      <c r="K3" s="8"/>
      <c r="L3" s="8"/>
      <c r="M3" s="113"/>
    </row>
    <row r="4" spans="1:13" hidden="1" x14ac:dyDescent="0.25">
      <c r="A4" s="639"/>
      <c r="B4" s="13">
        <v>43132</v>
      </c>
      <c r="C4" s="9" t="s">
        <v>11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43125</v>
      </c>
      <c r="C5" s="9" t="s">
        <v>7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43118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43076</v>
      </c>
      <c r="C7" s="9" t="s">
        <v>7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43041</v>
      </c>
      <c r="C8" s="9" t="s">
        <v>7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/>
      <c r="L8" s="9">
        <v>1</v>
      </c>
      <c r="M8" s="29"/>
    </row>
    <row r="9" spans="1:13" hidden="1" x14ac:dyDescent="0.25">
      <c r="A9" s="639"/>
      <c r="B9" s="13">
        <v>43034</v>
      </c>
      <c r="C9" s="9" t="s">
        <v>8</v>
      </c>
      <c r="D9" s="9">
        <v>1</v>
      </c>
      <c r="E9" s="9">
        <v>0</v>
      </c>
      <c r="F9" s="9">
        <v>2</v>
      </c>
      <c r="G9" s="9">
        <v>2</v>
      </c>
      <c r="H9" s="9">
        <v>0</v>
      </c>
      <c r="I9" s="29">
        <v>0</v>
      </c>
      <c r="J9" s="280"/>
      <c r="K9" s="9"/>
      <c r="L9" s="9">
        <v>1</v>
      </c>
      <c r="M9" s="29"/>
    </row>
    <row r="10" spans="1:13" hidden="1" x14ac:dyDescent="0.25">
      <c r="A10" s="639"/>
      <c r="B10" s="13">
        <v>43020</v>
      </c>
      <c r="C10" s="9" t="s">
        <v>10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43013</v>
      </c>
      <c r="C11" s="9" t="s">
        <v>11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42999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t="18.75" hidden="1" thickBot="1" x14ac:dyDescent="0.3">
      <c r="A13" s="640"/>
      <c r="B13" s="30">
        <v>42992</v>
      </c>
      <c r="C13" s="31" t="s">
        <v>9</v>
      </c>
      <c r="D13" s="31">
        <v>1</v>
      </c>
      <c r="E13" s="31">
        <v>0</v>
      </c>
      <c r="F13" s="31">
        <v>0</v>
      </c>
      <c r="G13" s="31">
        <v>0</v>
      </c>
      <c r="H13" s="31">
        <v>0</v>
      </c>
      <c r="I13" s="32">
        <v>0</v>
      </c>
      <c r="J13" s="280">
        <v>1</v>
      </c>
      <c r="K13" s="9"/>
      <c r="L13" s="9"/>
      <c r="M13" s="29"/>
    </row>
    <row r="14" spans="1:13" s="1" customFormat="1" ht="19.5" thickTop="1" thickBot="1" x14ac:dyDescent="0.3">
      <c r="A14" s="142" t="s">
        <v>45</v>
      </c>
      <c r="B14" s="126" t="s">
        <v>285</v>
      </c>
      <c r="C14" s="124" t="s">
        <v>27</v>
      </c>
      <c r="D14" s="124">
        <f t="shared" ref="D14:I14" si="0">SUM(D3:D13)</f>
        <v>11</v>
      </c>
      <c r="E14" s="124">
        <f t="shared" si="0"/>
        <v>0</v>
      </c>
      <c r="F14" s="124">
        <f t="shared" si="0"/>
        <v>3</v>
      </c>
      <c r="G14" s="124">
        <f t="shared" si="0"/>
        <v>3</v>
      </c>
      <c r="H14" s="124">
        <f t="shared" si="0"/>
        <v>0</v>
      </c>
      <c r="I14" s="125">
        <f t="shared" si="0"/>
        <v>0</v>
      </c>
      <c r="J14" s="191">
        <f>SUM(J3:J13)</f>
        <v>3</v>
      </c>
      <c r="K14" s="124">
        <f>SUM(K3:K13)</f>
        <v>6</v>
      </c>
      <c r="L14" s="124">
        <f>SUM(L3:L13)</f>
        <v>2</v>
      </c>
      <c r="M14" s="294">
        <f>SUM(J14/(J14+K14))</f>
        <v>0.33333333333333331</v>
      </c>
    </row>
    <row r="15" spans="1:13" ht="18.75" hidden="1" thickTop="1" x14ac:dyDescent="0.25">
      <c r="A15" s="631" t="s">
        <v>35</v>
      </c>
      <c r="B15" s="14">
        <v>42796</v>
      </c>
      <c r="C15" s="8" t="s">
        <v>7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113">
        <v>0</v>
      </c>
      <c r="J15" s="282">
        <v>1</v>
      </c>
      <c r="K15" s="8"/>
      <c r="L15" s="8"/>
      <c r="M15" s="113"/>
    </row>
    <row r="16" spans="1:13" hidden="1" x14ac:dyDescent="0.25">
      <c r="A16" s="631"/>
      <c r="B16" s="13">
        <v>42789</v>
      </c>
      <c r="C16" s="9" t="s">
        <v>8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13">
        <v>42768</v>
      </c>
      <c r="C17" s="9" t="s">
        <v>11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1"/>
      <c r="B18" s="13">
        <v>42761</v>
      </c>
      <c r="C18" s="9" t="s">
        <v>7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13">
        <v>42747</v>
      </c>
      <c r="C19" s="9" t="s">
        <v>9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1"/>
      <c r="B20" s="13">
        <v>42740</v>
      </c>
      <c r="C20" s="9" t="s">
        <v>10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13">
        <v>42712</v>
      </c>
      <c r="C21" s="9" t="s">
        <v>7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13">
        <v>42705</v>
      </c>
      <c r="C22" s="9" t="s">
        <v>8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13">
        <v>42698</v>
      </c>
      <c r="C23" s="9" t="s">
        <v>9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13">
        <v>42684</v>
      </c>
      <c r="C24" s="9" t="s">
        <v>11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>
        <v>1</v>
      </c>
      <c r="K24" s="9"/>
      <c r="L24" s="9"/>
      <c r="M24" s="29"/>
    </row>
    <row r="25" spans="1:13" hidden="1" x14ac:dyDescent="0.25">
      <c r="A25" s="631"/>
      <c r="B25" s="13">
        <v>42677</v>
      </c>
      <c r="C25" s="9" t="s">
        <v>7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42670</v>
      </c>
      <c r="C26" s="9" t="s">
        <v>8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42663</v>
      </c>
      <c r="C27" s="9" t="s">
        <v>9</v>
      </c>
      <c r="D27" s="9">
        <v>1</v>
      </c>
      <c r="E27" s="9">
        <v>1</v>
      </c>
      <c r="F27" s="9">
        <v>1</v>
      </c>
      <c r="G27" s="9">
        <v>2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42656</v>
      </c>
      <c r="C28" s="9" t="s">
        <v>10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13">
        <v>42649</v>
      </c>
      <c r="C29" s="9" t="s">
        <v>11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42642</v>
      </c>
      <c r="C30" s="9" t="s">
        <v>7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42635</v>
      </c>
      <c r="C31" s="9" t="s">
        <v>8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t="18.75" hidden="1" thickBot="1" x14ac:dyDescent="0.3">
      <c r="A32" s="630"/>
      <c r="B32" s="30">
        <v>42628</v>
      </c>
      <c r="C32" s="31" t="s">
        <v>9</v>
      </c>
      <c r="D32" s="31">
        <v>1</v>
      </c>
      <c r="E32" s="31">
        <v>0</v>
      </c>
      <c r="F32" s="31">
        <v>0</v>
      </c>
      <c r="G32" s="31">
        <v>0</v>
      </c>
      <c r="H32" s="31">
        <v>0</v>
      </c>
      <c r="I32" s="32">
        <v>0</v>
      </c>
      <c r="J32" s="280"/>
      <c r="K32" s="9">
        <v>1</v>
      </c>
      <c r="L32" s="9"/>
      <c r="M32" s="29"/>
    </row>
    <row r="33" spans="1:13" s="1" customFormat="1" ht="19.5" thickTop="1" thickBot="1" x14ac:dyDescent="0.3">
      <c r="A33" s="142" t="s">
        <v>45</v>
      </c>
      <c r="B33" s="126" t="s">
        <v>18</v>
      </c>
      <c r="C33" s="124" t="s">
        <v>27</v>
      </c>
      <c r="D33" s="124">
        <f t="shared" ref="D33:I33" si="1">SUM(D15:D32)</f>
        <v>18</v>
      </c>
      <c r="E33" s="124">
        <f t="shared" si="1"/>
        <v>1</v>
      </c>
      <c r="F33" s="124">
        <f t="shared" si="1"/>
        <v>2</v>
      </c>
      <c r="G33" s="124">
        <f t="shared" si="1"/>
        <v>3</v>
      </c>
      <c r="H33" s="124">
        <f t="shared" si="1"/>
        <v>0</v>
      </c>
      <c r="I33" s="125">
        <f t="shared" si="1"/>
        <v>0</v>
      </c>
      <c r="J33" s="191">
        <f>SUM(J15:J32)</f>
        <v>9</v>
      </c>
      <c r="K33" s="124">
        <f>SUM(K15:K32)</f>
        <v>9</v>
      </c>
      <c r="L33" s="124">
        <f>SUM(L15:L32)</f>
        <v>0</v>
      </c>
      <c r="M33" s="294">
        <f>SUM(J33/(J33+K33))</f>
        <v>0.5</v>
      </c>
    </row>
    <row r="34" spans="1:13" ht="18.75" hidden="1" thickTop="1" x14ac:dyDescent="0.25">
      <c r="A34" s="659" t="s">
        <v>17</v>
      </c>
      <c r="B34" s="26">
        <v>42432</v>
      </c>
      <c r="C34" s="27" t="s">
        <v>13</v>
      </c>
      <c r="D34" s="27">
        <v>1</v>
      </c>
      <c r="E34" s="27">
        <v>0</v>
      </c>
      <c r="F34" s="27">
        <v>0</v>
      </c>
      <c r="G34" s="27">
        <v>0</v>
      </c>
      <c r="H34" s="27">
        <v>0</v>
      </c>
      <c r="I34" s="28">
        <v>0</v>
      </c>
      <c r="J34" s="282"/>
      <c r="K34" s="8">
        <v>1</v>
      </c>
      <c r="L34" s="8"/>
      <c r="M34" s="113"/>
    </row>
    <row r="35" spans="1:13" hidden="1" x14ac:dyDescent="0.25">
      <c r="A35" s="631"/>
      <c r="B35" s="13">
        <v>42425</v>
      </c>
      <c r="C35" s="9" t="s">
        <v>10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/>
      <c r="K35" s="9"/>
      <c r="L35" s="9">
        <v>1</v>
      </c>
      <c r="M35" s="29"/>
    </row>
    <row r="36" spans="1:13" hidden="1" x14ac:dyDescent="0.25">
      <c r="A36" s="631"/>
      <c r="B36" s="13">
        <v>42418</v>
      </c>
      <c r="C36" s="9" t="s">
        <v>7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42404</v>
      </c>
      <c r="C37" s="9" t="s">
        <v>14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42397</v>
      </c>
      <c r="C38" s="9" t="s">
        <v>13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42383</v>
      </c>
      <c r="C39" s="9" t="s">
        <v>13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42355</v>
      </c>
      <c r="C40" s="9" t="s">
        <v>14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42348</v>
      </c>
      <c r="C41" s="9" t="s">
        <v>13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42341</v>
      </c>
      <c r="C42" s="9" t="s">
        <v>10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42334</v>
      </c>
      <c r="C43" s="9" t="s">
        <v>7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42327</v>
      </c>
      <c r="C44" s="9" t="s">
        <v>8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13">
        <v>42320</v>
      </c>
      <c r="C45" s="9" t="s">
        <v>14</v>
      </c>
      <c r="D45" s="9">
        <v>1</v>
      </c>
      <c r="E45" s="9">
        <v>1</v>
      </c>
      <c r="F45" s="9">
        <v>1</v>
      </c>
      <c r="G45" s="9">
        <v>2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13">
        <v>42313</v>
      </c>
      <c r="C46" s="9" t="s">
        <v>13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/>
      <c r="L46" s="9">
        <v>1</v>
      </c>
      <c r="M46" s="29"/>
    </row>
    <row r="47" spans="1:13" hidden="1" x14ac:dyDescent="0.25">
      <c r="A47" s="631"/>
      <c r="B47" s="13">
        <v>42306</v>
      </c>
      <c r="C47" s="9" t="s">
        <v>10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13">
        <v>42292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13">
        <v>42271</v>
      </c>
      <c r="C49" s="9" t="s">
        <v>10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t="18.75" hidden="1" thickBot="1" x14ac:dyDescent="0.3">
      <c r="A50" s="630"/>
      <c r="B50" s="30">
        <v>42264</v>
      </c>
      <c r="C50" s="31" t="s">
        <v>7</v>
      </c>
      <c r="D50" s="31">
        <v>1</v>
      </c>
      <c r="E50" s="31">
        <v>0</v>
      </c>
      <c r="F50" s="31">
        <v>0</v>
      </c>
      <c r="G50" s="31">
        <v>0</v>
      </c>
      <c r="H50" s="31">
        <v>0</v>
      </c>
      <c r="I50" s="32">
        <v>0</v>
      </c>
      <c r="J50" s="280">
        <v>1</v>
      </c>
      <c r="K50" s="9"/>
      <c r="L50" s="9"/>
      <c r="M50" s="29"/>
    </row>
    <row r="51" spans="1:13" s="1" customFormat="1" ht="19.5" thickTop="1" thickBot="1" x14ac:dyDescent="0.3">
      <c r="A51" s="142" t="s">
        <v>45</v>
      </c>
      <c r="B51" s="126" t="s">
        <v>17</v>
      </c>
      <c r="C51" s="124" t="s">
        <v>12</v>
      </c>
      <c r="D51" s="124">
        <f t="shared" ref="D51:I51" si="2">SUM(D34:D50)</f>
        <v>17</v>
      </c>
      <c r="E51" s="124">
        <f t="shared" si="2"/>
        <v>2</v>
      </c>
      <c r="F51" s="124">
        <f t="shared" si="2"/>
        <v>4</v>
      </c>
      <c r="G51" s="124">
        <f t="shared" si="2"/>
        <v>6</v>
      </c>
      <c r="H51" s="124">
        <f t="shared" si="2"/>
        <v>0</v>
      </c>
      <c r="I51" s="125">
        <f t="shared" si="2"/>
        <v>0</v>
      </c>
      <c r="J51" s="191">
        <f>SUM(J34:J50)</f>
        <v>7</v>
      </c>
      <c r="K51" s="124">
        <f>SUM(K34:K50)</f>
        <v>8</v>
      </c>
      <c r="L51" s="124">
        <f>SUM(L34:L50)</f>
        <v>2</v>
      </c>
      <c r="M51" s="294">
        <f>SUM(J51/(J51+K51))</f>
        <v>0.46666666666666667</v>
      </c>
    </row>
    <row r="52" spans="1:13" ht="19.5" thickTop="1" thickBot="1" x14ac:dyDescent="0.3">
      <c r="C52" s="136" t="s">
        <v>24</v>
      </c>
      <c r="D52" s="137">
        <f t="shared" ref="D52:I52" si="3">SUM(D14+D33+D51)</f>
        <v>46</v>
      </c>
      <c r="E52" s="137">
        <f t="shared" si="3"/>
        <v>3</v>
      </c>
      <c r="F52" s="137">
        <f t="shared" si="3"/>
        <v>9</v>
      </c>
      <c r="G52" s="139">
        <f t="shared" si="3"/>
        <v>12</v>
      </c>
      <c r="H52" s="140">
        <f t="shared" si="3"/>
        <v>0</v>
      </c>
      <c r="I52" s="141">
        <f t="shared" si="3"/>
        <v>0</v>
      </c>
      <c r="J52" s="136">
        <f>SUM(J14+J33+J51)</f>
        <v>19</v>
      </c>
      <c r="K52" s="168">
        <f>SUM(K14+K33+K51)</f>
        <v>23</v>
      </c>
      <c r="L52" s="168">
        <f>SUM(L14+L33+L51)</f>
        <v>4</v>
      </c>
      <c r="M52" s="333">
        <f>SUM(J52/(J52+K52))</f>
        <v>0.45238095238095238</v>
      </c>
    </row>
    <row r="53" spans="1:13" ht="18.75" thickBot="1" x14ac:dyDescent="0.3">
      <c r="C53" s="143" t="s">
        <v>25</v>
      </c>
      <c r="D53" s="24"/>
      <c r="E53" s="25">
        <f>SUM(E52/D52)</f>
        <v>6.5217391304347824E-2</v>
      </c>
      <c r="F53" s="25">
        <f>SUM(F52/D52)</f>
        <v>0.19565217391304349</v>
      </c>
      <c r="G53" s="144">
        <f>SUM(G52/D52)</f>
        <v>0.2608695652173913</v>
      </c>
      <c r="H53" s="20"/>
      <c r="I53" s="20"/>
      <c r="J53" s="283">
        <f>SUM(J52/D52)</f>
        <v>0.41304347826086957</v>
      </c>
      <c r="K53" s="21">
        <f>SUM(K52/D52)</f>
        <v>0.5</v>
      </c>
      <c r="L53" s="132">
        <f>SUM(L52/D52)</f>
        <v>8.6956521739130432E-2</v>
      </c>
    </row>
    <row r="54" spans="1:13" ht="18.75" thickBot="1" x14ac:dyDescent="0.3">
      <c r="C54" s="133" t="s">
        <v>26</v>
      </c>
      <c r="D54" s="134">
        <f>SUM(D52/3)</f>
        <v>15.333333333333334</v>
      </c>
      <c r="E54" s="134">
        <f>SUM(E53*D54)</f>
        <v>1</v>
      </c>
      <c r="F54" s="134">
        <f>SUM(F53*D54)</f>
        <v>3.0000000000000004</v>
      </c>
      <c r="G54" s="135">
        <f>SUM(G53*D54)</f>
        <v>4</v>
      </c>
      <c r="J54" s="284">
        <f>SUM(J52/3)</f>
        <v>6.333333333333333</v>
      </c>
      <c r="K54" s="134">
        <f>SUM(K52/3)</f>
        <v>7.666666666666667</v>
      </c>
      <c r="L54" s="135">
        <f>SUM(L52/3)</f>
        <v>1.3333333333333333</v>
      </c>
    </row>
    <row r="55" spans="1:13" ht="18.75" thickTop="1" x14ac:dyDescent="0.25"/>
  </sheetData>
  <mergeCells count="4">
    <mergeCell ref="A34:A50"/>
    <mergeCell ref="A15:A32"/>
    <mergeCell ref="A3:A13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M1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4.5703125" style="16" bestFit="1" customWidth="1"/>
    <col min="3" max="3" width="20.42578125" style="16" bestFit="1" customWidth="1"/>
    <col min="4" max="9" width="9.5703125" style="16" bestFit="1" customWidth="1"/>
    <col min="10" max="12" width="9" style="16" bestFit="1" customWidth="1"/>
    <col min="13" max="13" width="9.28515625" style="16" bestFit="1" customWidth="1"/>
    <col min="14" max="16384" width="9.140625" style="16"/>
  </cols>
  <sheetData>
    <row r="1" spans="1:13" ht="19.5" thickTop="1" thickBot="1" x14ac:dyDescent="0.3">
      <c r="A1" s="626" t="s">
        <v>506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43888</v>
      </c>
      <c r="C3" s="27" t="s">
        <v>9</v>
      </c>
      <c r="D3" s="27">
        <v>1</v>
      </c>
      <c r="E3" s="27">
        <v>2</v>
      </c>
      <c r="F3" s="27">
        <v>0</v>
      </c>
      <c r="G3" s="27">
        <v>2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1"/>
      <c r="B4" s="255">
        <v>43881</v>
      </c>
      <c r="C4" s="9" t="s">
        <v>48</v>
      </c>
      <c r="D4" s="9">
        <v>1</v>
      </c>
      <c r="E4" s="9">
        <v>1</v>
      </c>
      <c r="F4" s="9">
        <v>1</v>
      </c>
      <c r="G4" s="9">
        <v>2</v>
      </c>
      <c r="H4" s="9">
        <v>1</v>
      </c>
      <c r="I4" s="298">
        <v>0</v>
      </c>
      <c r="J4" s="280">
        <v>1</v>
      </c>
      <c r="K4" s="9"/>
      <c r="L4" s="9"/>
      <c r="M4" s="29"/>
    </row>
    <row r="5" spans="1:13" hidden="1" x14ac:dyDescent="0.25">
      <c r="A5" s="631"/>
      <c r="B5" s="255">
        <v>43874</v>
      </c>
      <c r="C5" s="9" t="s">
        <v>8</v>
      </c>
      <c r="D5" s="9">
        <v>1</v>
      </c>
      <c r="E5" s="9">
        <v>0</v>
      </c>
      <c r="F5" s="9">
        <v>2</v>
      </c>
      <c r="G5" s="9">
        <v>2</v>
      </c>
      <c r="H5" s="9">
        <v>0</v>
      </c>
      <c r="I5" s="298">
        <v>0</v>
      </c>
      <c r="J5" s="280"/>
      <c r="K5" s="9"/>
      <c r="L5" s="9">
        <v>1</v>
      </c>
      <c r="M5" s="29"/>
    </row>
    <row r="6" spans="1:13" hidden="1" x14ac:dyDescent="0.25">
      <c r="A6" s="631"/>
      <c r="B6" s="255">
        <v>43867</v>
      </c>
      <c r="C6" s="9" t="s">
        <v>452</v>
      </c>
      <c r="D6" s="9">
        <v>1</v>
      </c>
      <c r="E6" s="9">
        <v>1</v>
      </c>
      <c r="F6" s="9">
        <v>2</v>
      </c>
      <c r="G6" s="9">
        <v>3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1"/>
      <c r="B7" s="255">
        <v>43853</v>
      </c>
      <c r="C7" s="9" t="s">
        <v>9</v>
      </c>
      <c r="D7" s="9">
        <v>1</v>
      </c>
      <c r="E7" s="9">
        <v>1</v>
      </c>
      <c r="F7" s="9">
        <v>2</v>
      </c>
      <c r="G7" s="9">
        <v>3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1"/>
      <c r="B8" s="255">
        <v>43839</v>
      </c>
      <c r="C8" s="9" t="s">
        <v>48</v>
      </c>
      <c r="D8" s="9">
        <v>1</v>
      </c>
      <c r="E8" s="9">
        <v>4</v>
      </c>
      <c r="F8" s="9">
        <v>2</v>
      </c>
      <c r="G8" s="9">
        <v>6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idden="1" x14ac:dyDescent="0.25">
      <c r="A9" s="631"/>
      <c r="B9" s="466">
        <v>43818</v>
      </c>
      <c r="C9" s="9" t="s">
        <v>453</v>
      </c>
      <c r="D9" s="9">
        <v>1</v>
      </c>
      <c r="E9" s="9">
        <v>1</v>
      </c>
      <c r="F9" s="9">
        <v>2</v>
      </c>
      <c r="G9" s="9">
        <v>3</v>
      </c>
      <c r="H9" s="9">
        <v>0</v>
      </c>
      <c r="I9" s="298">
        <v>0</v>
      </c>
      <c r="J9" s="280"/>
      <c r="K9" s="9">
        <v>1</v>
      </c>
      <c r="L9" s="9"/>
      <c r="M9" s="29"/>
    </row>
    <row r="10" spans="1:13" ht="18.75" hidden="1" thickBot="1" x14ac:dyDescent="0.3">
      <c r="A10" s="630"/>
      <c r="B10" s="434">
        <v>43811</v>
      </c>
      <c r="C10" s="31" t="s">
        <v>9</v>
      </c>
      <c r="D10" s="31">
        <v>1</v>
      </c>
      <c r="E10" s="31">
        <v>2</v>
      </c>
      <c r="F10" s="31">
        <v>4</v>
      </c>
      <c r="G10" s="31">
        <v>6</v>
      </c>
      <c r="H10" s="31">
        <v>0</v>
      </c>
      <c r="I10" s="299">
        <v>0</v>
      </c>
      <c r="J10" s="341">
        <v>1</v>
      </c>
      <c r="K10" s="31"/>
      <c r="L10" s="31"/>
      <c r="M10" s="32"/>
    </row>
    <row r="11" spans="1:13" ht="19.5" thickTop="1" thickBot="1" x14ac:dyDescent="0.3">
      <c r="A11" s="142" t="s">
        <v>45</v>
      </c>
      <c r="B11" s="126" t="s">
        <v>500</v>
      </c>
      <c r="C11" s="124" t="s">
        <v>455</v>
      </c>
      <c r="D11" s="124">
        <f t="shared" ref="D11:L11" si="0">SUM(D3:D10)</f>
        <v>8</v>
      </c>
      <c r="E11" s="124">
        <f t="shared" si="0"/>
        <v>12</v>
      </c>
      <c r="F11" s="124">
        <f t="shared" si="0"/>
        <v>15</v>
      </c>
      <c r="G11" s="124">
        <f t="shared" si="0"/>
        <v>27</v>
      </c>
      <c r="H11" s="124">
        <f t="shared" si="0"/>
        <v>1</v>
      </c>
      <c r="I11" s="247">
        <f t="shared" si="0"/>
        <v>0</v>
      </c>
      <c r="J11" s="191">
        <f t="shared" si="0"/>
        <v>6</v>
      </c>
      <c r="K11" s="124">
        <f t="shared" si="0"/>
        <v>1</v>
      </c>
      <c r="L11" s="124">
        <f t="shared" si="0"/>
        <v>1</v>
      </c>
      <c r="M11" s="294">
        <f>SUM(J11/(J11+K11))</f>
        <v>0.8571428571428571</v>
      </c>
    </row>
    <row r="12" spans="1:13" ht="19.5" thickTop="1" thickBot="1" x14ac:dyDescent="0.3">
      <c r="B12" s="17"/>
      <c r="C12" s="136" t="s">
        <v>24</v>
      </c>
      <c r="D12" s="137">
        <f t="shared" ref="D12:I12" si="1">SUM(D11)</f>
        <v>8</v>
      </c>
      <c r="E12" s="137">
        <f t="shared" si="1"/>
        <v>12</v>
      </c>
      <c r="F12" s="137">
        <f t="shared" si="1"/>
        <v>15</v>
      </c>
      <c r="G12" s="137">
        <f t="shared" si="1"/>
        <v>27</v>
      </c>
      <c r="H12" s="137">
        <f t="shared" si="1"/>
        <v>1</v>
      </c>
      <c r="I12" s="137">
        <f t="shared" si="1"/>
        <v>0</v>
      </c>
      <c r="J12" s="136">
        <f>SUM(J11)</f>
        <v>6</v>
      </c>
      <c r="K12" s="168">
        <f>SUM(K11)</f>
        <v>1</v>
      </c>
      <c r="L12" s="168">
        <f>SUM(L11)</f>
        <v>1</v>
      </c>
      <c r="M12" s="344">
        <f>SUM(J12/(J12+K12))</f>
        <v>0.8571428571428571</v>
      </c>
    </row>
    <row r="13" spans="1:13" ht="18.75" thickBot="1" x14ac:dyDescent="0.3">
      <c r="B13" s="17"/>
      <c r="C13" s="131" t="s">
        <v>25</v>
      </c>
      <c r="D13" s="18"/>
      <c r="E13" s="19">
        <f>SUM(E12/D12)</f>
        <v>1.5</v>
      </c>
      <c r="F13" s="19">
        <f>SUM(F12/D12)</f>
        <v>1.875</v>
      </c>
      <c r="G13" s="138">
        <f>SUM(G12/D12)</f>
        <v>3.375</v>
      </c>
      <c r="H13" s="20"/>
      <c r="I13" s="20"/>
      <c r="J13" s="283">
        <f>SUM(J12/D12)</f>
        <v>0.75</v>
      </c>
      <c r="K13" s="21">
        <f>SUM(K12/D12)</f>
        <v>0.125</v>
      </c>
      <c r="L13" s="132">
        <f>SUM(L12/D12)</f>
        <v>0.125</v>
      </c>
      <c r="M13" s="285"/>
    </row>
    <row r="14" spans="1:13" ht="18.75" thickBot="1" x14ac:dyDescent="0.3">
      <c r="B14" s="17"/>
      <c r="C14" s="133" t="s">
        <v>26</v>
      </c>
      <c r="D14" s="134">
        <f>SUM(D12/1)</f>
        <v>8</v>
      </c>
      <c r="E14" s="134">
        <f>SUM(E13*D14)</f>
        <v>12</v>
      </c>
      <c r="F14" s="134">
        <f>SUM(F13*D14)</f>
        <v>15</v>
      </c>
      <c r="G14" s="135">
        <f>SUM(G13*D14)</f>
        <v>27</v>
      </c>
      <c r="J14" s="284">
        <f>SUM(J12/1)</f>
        <v>6</v>
      </c>
      <c r="K14" s="134">
        <f>SUM(K12/1)</f>
        <v>1</v>
      </c>
      <c r="L14" s="135">
        <f>SUM(L12/1)</f>
        <v>1</v>
      </c>
      <c r="M14" s="285"/>
    </row>
    <row r="15" spans="1:13" ht="18.75" thickTop="1" x14ac:dyDescent="0.25"/>
  </sheetData>
  <mergeCells count="2">
    <mergeCell ref="A1:M1"/>
    <mergeCell ref="A3:A10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0000"/>
  </sheetPr>
  <dimension ref="A1:M27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140625" bestFit="1" customWidth="1"/>
    <col min="2" max="2" width="23.7109375" bestFit="1" customWidth="1"/>
    <col min="3" max="3" width="19.42578125" bestFit="1" customWidth="1"/>
  </cols>
  <sheetData>
    <row r="1" spans="1:13" ht="19.5" thickTop="1" thickBot="1" x14ac:dyDescent="0.3">
      <c r="A1" s="626" t="s">
        <v>530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323" t="s">
        <v>29</v>
      </c>
      <c r="K2" s="201" t="s">
        <v>30</v>
      </c>
      <c r="L2" s="201" t="s">
        <v>31</v>
      </c>
      <c r="M2" s="202" t="s">
        <v>294</v>
      </c>
    </row>
    <row r="3" spans="1:13" ht="18.75" hidden="1" thickTop="1" x14ac:dyDescent="0.25">
      <c r="A3" s="659" t="s">
        <v>500</v>
      </c>
      <c r="B3" s="254">
        <v>43888</v>
      </c>
      <c r="C3" s="27" t="s">
        <v>9</v>
      </c>
      <c r="D3" s="27">
        <v>1</v>
      </c>
      <c r="E3" s="27">
        <v>2</v>
      </c>
      <c r="F3" s="27">
        <v>2</v>
      </c>
      <c r="G3" s="27">
        <v>4</v>
      </c>
      <c r="H3" s="27">
        <v>1</v>
      </c>
      <c r="I3" s="297">
        <v>0</v>
      </c>
      <c r="J3" s="265">
        <v>1</v>
      </c>
      <c r="K3" s="46"/>
      <c r="L3" s="46"/>
      <c r="M3" s="85"/>
    </row>
    <row r="4" spans="1:13" ht="18" hidden="1" x14ac:dyDescent="0.25">
      <c r="A4" s="631"/>
      <c r="B4" s="255">
        <v>43881</v>
      </c>
      <c r="C4" s="9" t="s">
        <v>48</v>
      </c>
      <c r="D4" s="9">
        <v>1</v>
      </c>
      <c r="E4" s="9">
        <v>0</v>
      </c>
      <c r="F4" s="9">
        <v>5</v>
      </c>
      <c r="G4" s="9">
        <v>5</v>
      </c>
      <c r="H4" s="9">
        <v>0</v>
      </c>
      <c r="I4" s="298">
        <v>0</v>
      </c>
      <c r="J4" s="266">
        <v>1</v>
      </c>
      <c r="K4" s="5"/>
      <c r="L4" s="5"/>
      <c r="M4" s="86"/>
    </row>
    <row r="5" spans="1:13" ht="18" hidden="1" x14ac:dyDescent="0.25">
      <c r="A5" s="631"/>
      <c r="B5" s="255">
        <v>43860</v>
      </c>
      <c r="C5" s="9" t="s">
        <v>453</v>
      </c>
      <c r="D5" s="9">
        <v>1</v>
      </c>
      <c r="E5" s="9">
        <v>0</v>
      </c>
      <c r="F5" s="9">
        <v>3</v>
      </c>
      <c r="G5" s="9">
        <v>3</v>
      </c>
      <c r="H5" s="9">
        <v>0</v>
      </c>
      <c r="I5" s="298">
        <v>0</v>
      </c>
      <c r="J5" s="266">
        <v>1</v>
      </c>
      <c r="K5" s="5"/>
      <c r="L5" s="5"/>
      <c r="M5" s="86"/>
    </row>
    <row r="6" spans="1:13" ht="18" hidden="1" x14ac:dyDescent="0.25">
      <c r="A6" s="631"/>
      <c r="B6" s="255">
        <v>43853</v>
      </c>
      <c r="C6" s="9" t="s">
        <v>9</v>
      </c>
      <c r="D6" s="9">
        <v>1</v>
      </c>
      <c r="E6" s="9">
        <v>1</v>
      </c>
      <c r="F6" s="9">
        <v>1</v>
      </c>
      <c r="G6" s="9">
        <v>2</v>
      </c>
      <c r="H6" s="9">
        <v>0</v>
      </c>
      <c r="I6" s="298">
        <v>0</v>
      </c>
      <c r="J6" s="266">
        <v>1</v>
      </c>
      <c r="K6" s="5"/>
      <c r="L6" s="5"/>
      <c r="M6" s="86"/>
    </row>
    <row r="7" spans="1:13" ht="18" hidden="1" x14ac:dyDescent="0.25">
      <c r="A7" s="631"/>
      <c r="B7" s="255">
        <v>43839</v>
      </c>
      <c r="C7" s="9" t="s">
        <v>48</v>
      </c>
      <c r="D7" s="9">
        <v>1</v>
      </c>
      <c r="E7" s="9">
        <v>3</v>
      </c>
      <c r="F7" s="9">
        <v>2</v>
      </c>
      <c r="G7" s="9">
        <v>5</v>
      </c>
      <c r="H7" s="9">
        <v>1</v>
      </c>
      <c r="I7" s="298">
        <v>0</v>
      </c>
      <c r="J7" s="266">
        <v>1</v>
      </c>
      <c r="K7" s="5"/>
      <c r="L7" s="5"/>
      <c r="M7" s="86"/>
    </row>
    <row r="8" spans="1:13" ht="18" hidden="1" x14ac:dyDescent="0.25">
      <c r="A8" s="631"/>
      <c r="B8" s="255">
        <v>43832</v>
      </c>
      <c r="C8" s="9" t="s">
        <v>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8">
        <v>0</v>
      </c>
      <c r="J8" s="266"/>
      <c r="K8" s="5">
        <v>1</v>
      </c>
      <c r="L8" s="5"/>
      <c r="M8" s="86"/>
    </row>
    <row r="9" spans="1:13" ht="18" hidden="1" x14ac:dyDescent="0.25">
      <c r="A9" s="631"/>
      <c r="B9" s="255">
        <v>43818</v>
      </c>
      <c r="C9" s="9" t="s">
        <v>452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8">
        <v>0</v>
      </c>
      <c r="J9" s="266">
        <v>1</v>
      </c>
      <c r="K9" s="5"/>
      <c r="L9" s="5"/>
      <c r="M9" s="86"/>
    </row>
    <row r="10" spans="1:13" ht="18" hidden="1" x14ac:dyDescent="0.25">
      <c r="A10" s="631"/>
      <c r="B10" s="255">
        <v>43811</v>
      </c>
      <c r="C10" s="9" t="s">
        <v>453</v>
      </c>
      <c r="D10" s="9">
        <v>1</v>
      </c>
      <c r="E10" s="9">
        <v>2</v>
      </c>
      <c r="F10" s="9">
        <v>0</v>
      </c>
      <c r="G10" s="9">
        <v>2</v>
      </c>
      <c r="H10" s="9">
        <v>0</v>
      </c>
      <c r="I10" s="298">
        <v>0</v>
      </c>
      <c r="J10" s="266"/>
      <c r="K10" s="5">
        <v>1</v>
      </c>
      <c r="L10" s="5"/>
      <c r="M10" s="86"/>
    </row>
    <row r="11" spans="1:13" ht="18" hidden="1" x14ac:dyDescent="0.25">
      <c r="A11" s="631"/>
      <c r="B11" s="255">
        <v>43804</v>
      </c>
      <c r="C11" s="9" t="s">
        <v>9</v>
      </c>
      <c r="D11" s="9">
        <v>1</v>
      </c>
      <c r="E11" s="9">
        <v>1</v>
      </c>
      <c r="F11" s="9">
        <v>3</v>
      </c>
      <c r="G11" s="9">
        <v>4</v>
      </c>
      <c r="H11" s="9">
        <v>0</v>
      </c>
      <c r="I11" s="298">
        <v>0</v>
      </c>
      <c r="J11" s="266">
        <v>1</v>
      </c>
      <c r="K11" s="5"/>
      <c r="L11" s="5"/>
      <c r="M11" s="86"/>
    </row>
    <row r="12" spans="1:13" ht="18" hidden="1" x14ac:dyDescent="0.25">
      <c r="A12" s="631"/>
      <c r="B12" s="255">
        <v>43797</v>
      </c>
      <c r="C12" s="9" t="s">
        <v>48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66"/>
      <c r="K12" s="5">
        <v>1</v>
      </c>
      <c r="L12" s="5"/>
      <c r="M12" s="86"/>
    </row>
    <row r="13" spans="1:13" ht="18" hidden="1" x14ac:dyDescent="0.25">
      <c r="A13" s="631"/>
      <c r="B13" s="255">
        <v>43790</v>
      </c>
      <c r="C13" s="9" t="s">
        <v>8</v>
      </c>
      <c r="D13" s="9">
        <v>1</v>
      </c>
      <c r="E13" s="9">
        <v>3</v>
      </c>
      <c r="F13" s="9">
        <v>1</v>
      </c>
      <c r="G13" s="9">
        <v>4</v>
      </c>
      <c r="H13" s="9">
        <v>0</v>
      </c>
      <c r="I13" s="298">
        <v>0</v>
      </c>
      <c r="J13" s="266"/>
      <c r="K13" s="5">
        <v>1</v>
      </c>
      <c r="L13" s="5"/>
      <c r="M13" s="86"/>
    </row>
    <row r="14" spans="1:13" ht="18" hidden="1" x14ac:dyDescent="0.25">
      <c r="A14" s="631"/>
      <c r="B14" s="255">
        <v>43783</v>
      </c>
      <c r="C14" s="9" t="s">
        <v>452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8">
        <v>0</v>
      </c>
      <c r="J14" s="266">
        <v>1</v>
      </c>
      <c r="K14" s="5"/>
      <c r="L14" s="5"/>
      <c r="M14" s="86"/>
    </row>
    <row r="15" spans="1:13" ht="18" hidden="1" x14ac:dyDescent="0.25">
      <c r="A15" s="631"/>
      <c r="B15" s="255">
        <v>43776</v>
      </c>
      <c r="C15" s="9" t="s">
        <v>453</v>
      </c>
      <c r="D15" s="9">
        <v>1</v>
      </c>
      <c r="E15" s="9">
        <v>1</v>
      </c>
      <c r="F15" s="9">
        <v>3</v>
      </c>
      <c r="G15" s="9">
        <v>4</v>
      </c>
      <c r="H15" s="9">
        <v>0</v>
      </c>
      <c r="I15" s="298">
        <v>1</v>
      </c>
      <c r="J15" s="266"/>
      <c r="K15" s="5"/>
      <c r="L15" s="5">
        <v>1</v>
      </c>
      <c r="M15" s="86"/>
    </row>
    <row r="16" spans="1:13" ht="18" hidden="1" x14ac:dyDescent="0.25">
      <c r="A16" s="631"/>
      <c r="B16" s="255">
        <v>43762</v>
      </c>
      <c r="C16" s="9" t="s">
        <v>48</v>
      </c>
      <c r="D16" s="9">
        <v>1</v>
      </c>
      <c r="E16" s="9">
        <v>2</v>
      </c>
      <c r="F16" s="9">
        <v>2</v>
      </c>
      <c r="G16" s="9">
        <v>4</v>
      </c>
      <c r="H16" s="9">
        <v>0</v>
      </c>
      <c r="I16" s="298">
        <v>1</v>
      </c>
      <c r="J16" s="266"/>
      <c r="K16" s="5"/>
      <c r="L16" s="5">
        <v>1</v>
      </c>
      <c r="M16" s="86"/>
    </row>
    <row r="17" spans="1:13" ht="18" hidden="1" x14ac:dyDescent="0.25">
      <c r="A17" s="631"/>
      <c r="B17" s="255">
        <v>43755</v>
      </c>
      <c r="C17" s="9" t="s">
        <v>8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t="18" hidden="1" x14ac:dyDescent="0.25">
      <c r="A18" s="631"/>
      <c r="B18" s="255">
        <v>43748</v>
      </c>
      <c r="C18" s="9" t="s">
        <v>452</v>
      </c>
      <c r="D18" s="9">
        <v>1</v>
      </c>
      <c r="E18" s="9">
        <v>2</v>
      </c>
      <c r="F18" s="9">
        <v>0</v>
      </c>
      <c r="G18" s="9">
        <v>2</v>
      </c>
      <c r="H18" s="9">
        <v>0</v>
      </c>
      <c r="I18" s="298">
        <v>0</v>
      </c>
      <c r="J18" s="280"/>
      <c r="K18" s="9">
        <v>1</v>
      </c>
      <c r="L18" s="9"/>
      <c r="M18" s="29"/>
    </row>
    <row r="19" spans="1:13" ht="18" hidden="1" x14ac:dyDescent="0.25">
      <c r="A19" s="631"/>
      <c r="B19" s="255">
        <v>43741</v>
      </c>
      <c r="C19" s="9" t="s">
        <v>453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8">
        <v>0</v>
      </c>
      <c r="J19" s="280"/>
      <c r="K19" s="9">
        <v>1</v>
      </c>
      <c r="L19" s="9"/>
      <c r="M19" s="29"/>
    </row>
    <row r="20" spans="1:13" ht="18" hidden="1" x14ac:dyDescent="0.25">
      <c r="A20" s="631"/>
      <c r="B20" s="255">
        <v>43734</v>
      </c>
      <c r="C20" s="9" t="s">
        <v>9</v>
      </c>
      <c r="D20" s="9">
        <v>1</v>
      </c>
      <c r="E20" s="9">
        <v>1</v>
      </c>
      <c r="F20" s="9">
        <v>2</v>
      </c>
      <c r="G20" s="9">
        <v>3</v>
      </c>
      <c r="H20" s="9">
        <v>0</v>
      </c>
      <c r="I20" s="298">
        <v>0</v>
      </c>
      <c r="J20" s="280"/>
      <c r="K20" s="9">
        <v>1</v>
      </c>
      <c r="L20" s="9"/>
      <c r="M20" s="29"/>
    </row>
    <row r="21" spans="1:13" ht="18" hidden="1" x14ac:dyDescent="0.25">
      <c r="A21" s="631"/>
      <c r="B21" s="255">
        <v>43727</v>
      </c>
      <c r="C21" s="9" t="s">
        <v>48</v>
      </c>
      <c r="D21" s="9">
        <v>1</v>
      </c>
      <c r="E21" s="9">
        <v>1</v>
      </c>
      <c r="F21" s="9">
        <v>0</v>
      </c>
      <c r="G21" s="9">
        <v>1</v>
      </c>
      <c r="H21" s="9">
        <v>0</v>
      </c>
      <c r="I21" s="298">
        <v>0</v>
      </c>
      <c r="J21" s="280">
        <v>1</v>
      </c>
      <c r="K21" s="9"/>
      <c r="L21" s="9"/>
      <c r="M21" s="29"/>
    </row>
    <row r="22" spans="1:13" ht="18.75" hidden="1" thickBot="1" x14ac:dyDescent="0.3">
      <c r="A22" s="630"/>
      <c r="B22" s="256">
        <v>43720</v>
      </c>
      <c r="C22" s="31" t="s">
        <v>8</v>
      </c>
      <c r="D22" s="31">
        <v>1</v>
      </c>
      <c r="E22" s="31">
        <v>1</v>
      </c>
      <c r="F22" s="31">
        <v>0</v>
      </c>
      <c r="G22" s="31">
        <v>1</v>
      </c>
      <c r="H22" s="31">
        <v>0</v>
      </c>
      <c r="I22" s="299">
        <v>0</v>
      </c>
      <c r="J22" s="341"/>
      <c r="K22" s="31">
        <v>1</v>
      </c>
      <c r="L22" s="31"/>
      <c r="M22" s="32"/>
    </row>
    <row r="23" spans="1:13" ht="19.5" thickTop="1" thickBot="1" x14ac:dyDescent="0.3">
      <c r="A23" s="142" t="s">
        <v>45</v>
      </c>
      <c r="B23" s="126" t="s">
        <v>500</v>
      </c>
      <c r="C23" s="124" t="s">
        <v>455</v>
      </c>
      <c r="D23" s="124">
        <f t="shared" ref="D23:L23" si="0">SUM(D3:D22)</f>
        <v>20</v>
      </c>
      <c r="E23" s="124">
        <f t="shared" si="0"/>
        <v>21</v>
      </c>
      <c r="F23" s="124">
        <f t="shared" si="0"/>
        <v>27</v>
      </c>
      <c r="G23" s="124">
        <f t="shared" si="0"/>
        <v>48</v>
      </c>
      <c r="H23" s="247">
        <f t="shared" si="0"/>
        <v>2</v>
      </c>
      <c r="I23" s="248">
        <f t="shared" si="0"/>
        <v>2</v>
      </c>
      <c r="J23" s="191">
        <f t="shared" si="0"/>
        <v>9</v>
      </c>
      <c r="K23" s="124">
        <f t="shared" si="0"/>
        <v>9</v>
      </c>
      <c r="L23" s="124">
        <f t="shared" si="0"/>
        <v>2</v>
      </c>
      <c r="M23" s="294">
        <f>SUM(J23/(J23+K23))</f>
        <v>0.5</v>
      </c>
    </row>
    <row r="24" spans="1:13" ht="19.5" thickTop="1" thickBot="1" x14ac:dyDescent="0.3">
      <c r="A24" s="16"/>
      <c r="B24" s="17"/>
      <c r="C24" s="136" t="s">
        <v>24</v>
      </c>
      <c r="D24" s="137">
        <f t="shared" ref="D24:I24" si="1">SUM(D23)</f>
        <v>20</v>
      </c>
      <c r="E24" s="137">
        <f t="shared" si="1"/>
        <v>21</v>
      </c>
      <c r="F24" s="137">
        <f t="shared" si="1"/>
        <v>27</v>
      </c>
      <c r="G24" s="139">
        <f t="shared" si="1"/>
        <v>48</v>
      </c>
      <c r="H24" s="140">
        <f t="shared" si="1"/>
        <v>2</v>
      </c>
      <c r="I24" s="141">
        <f t="shared" si="1"/>
        <v>2</v>
      </c>
      <c r="J24" s="270">
        <f>SUM(J23)</f>
        <v>9</v>
      </c>
      <c r="K24" s="271">
        <f>SUM(K23)</f>
        <v>9</v>
      </c>
      <c r="L24" s="271">
        <f>SUM(L23)</f>
        <v>2</v>
      </c>
      <c r="M24" s="333">
        <f>SUM(J24/(J24+K24))</f>
        <v>0.5</v>
      </c>
    </row>
    <row r="25" spans="1:13" ht="18.75" thickBot="1" x14ac:dyDescent="0.3">
      <c r="A25" s="16"/>
      <c r="B25" s="17"/>
      <c r="C25" s="143" t="s">
        <v>25</v>
      </c>
      <c r="D25" s="24"/>
      <c r="E25" s="25">
        <f>SUM(E24/D24)</f>
        <v>1.05</v>
      </c>
      <c r="F25" s="25">
        <f>SUM(F24/D24)</f>
        <v>1.35</v>
      </c>
      <c r="G25" s="144">
        <f>SUM(G24/D24)</f>
        <v>2.4</v>
      </c>
      <c r="H25" s="20"/>
      <c r="I25" s="20"/>
      <c r="J25" s="273">
        <f>SUM(J24/D24)</f>
        <v>0.45</v>
      </c>
      <c r="K25" s="274">
        <f>SUM(K24/D24)</f>
        <v>0.45</v>
      </c>
      <c r="L25" s="275">
        <f>SUM(L24/D24)</f>
        <v>0.1</v>
      </c>
      <c r="M25" s="7"/>
    </row>
    <row r="26" spans="1:13" ht="18.75" thickBot="1" x14ac:dyDescent="0.3">
      <c r="A26" s="16"/>
      <c r="B26" s="17"/>
      <c r="C26" s="133" t="s">
        <v>26</v>
      </c>
      <c r="D26" s="134">
        <f>SUM(D24/1)</f>
        <v>20</v>
      </c>
      <c r="E26" s="134">
        <f>SUM(E25*D26)</f>
        <v>21</v>
      </c>
      <c r="F26" s="134">
        <f>SUM(F25*D26)</f>
        <v>27</v>
      </c>
      <c r="G26" s="135">
        <f>SUM(G25*D26)</f>
        <v>48</v>
      </c>
      <c r="H26" s="16"/>
      <c r="I26" s="16"/>
      <c r="J26" s="276">
        <f>SUM(J24/1)</f>
        <v>9</v>
      </c>
      <c r="K26" s="277">
        <f>SUM(K24/1)</f>
        <v>9</v>
      </c>
      <c r="L26" s="278">
        <f>SUM(L24/1)</f>
        <v>2</v>
      </c>
      <c r="M26" s="7"/>
    </row>
    <row r="27" spans="1:13" ht="15.75" thickTop="1" x14ac:dyDescent="0.25"/>
  </sheetData>
  <mergeCells count="2">
    <mergeCell ref="A1:M1"/>
    <mergeCell ref="A3:A22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0000"/>
    <pageSetUpPr fitToPage="1"/>
  </sheetPr>
  <dimension ref="A1:M81"/>
  <sheetViews>
    <sheetView zoomScale="75" zoomScaleNormal="75" workbookViewId="0">
      <selection activeCell="D156" sqref="D156"/>
    </sheetView>
  </sheetViews>
  <sheetFormatPr defaultRowHeight="18" x14ac:dyDescent="0.25"/>
  <cols>
    <col min="1" max="1" width="17" style="195" bestFit="1" customWidth="1"/>
    <col min="2" max="2" width="26.5703125" style="195" bestFit="1" customWidth="1"/>
    <col min="3" max="3" width="17" style="195" bestFit="1" customWidth="1"/>
    <col min="4" max="9" width="9.140625" style="195"/>
    <col min="10" max="12" width="9.28515625" style="6" bestFit="1" customWidth="1"/>
    <col min="13" max="13" width="9.140625" style="6" customWidth="1"/>
  </cols>
  <sheetData>
    <row r="1" spans="1:13" ht="18.75" thickBot="1" x14ac:dyDescent="0.3">
      <c r="A1" s="671" t="s">
        <v>404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8" t="s">
        <v>15</v>
      </c>
      <c r="B3" s="26">
        <v>41697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72">
        <v>1</v>
      </c>
      <c r="K3" s="4"/>
      <c r="L3" s="4"/>
      <c r="M3" s="190"/>
    </row>
    <row r="4" spans="1:13" hidden="1" x14ac:dyDescent="0.25">
      <c r="A4" s="639"/>
      <c r="B4" s="13">
        <v>41690</v>
      </c>
      <c r="C4" s="9" t="s">
        <v>12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66"/>
      <c r="K4" s="5"/>
      <c r="L4" s="5">
        <v>1</v>
      </c>
      <c r="M4" s="86"/>
    </row>
    <row r="5" spans="1:13" hidden="1" x14ac:dyDescent="0.25">
      <c r="A5" s="639"/>
      <c r="B5" s="13">
        <v>41683</v>
      </c>
      <c r="C5" s="9" t="s">
        <v>13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66"/>
      <c r="K5" s="5">
        <v>1</v>
      </c>
      <c r="L5" s="5"/>
      <c r="M5" s="86"/>
    </row>
    <row r="6" spans="1:13" hidden="1" x14ac:dyDescent="0.25">
      <c r="A6" s="639"/>
      <c r="B6" s="13">
        <v>41676</v>
      </c>
      <c r="C6" s="9" t="s">
        <v>14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66"/>
      <c r="K6" s="5">
        <v>1</v>
      </c>
      <c r="L6" s="5"/>
      <c r="M6" s="86"/>
    </row>
    <row r="7" spans="1:13" hidden="1" x14ac:dyDescent="0.25">
      <c r="A7" s="639"/>
      <c r="B7" s="13">
        <v>41669</v>
      </c>
      <c r="C7" s="9" t="s">
        <v>7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66"/>
      <c r="K7" s="5">
        <v>1</v>
      </c>
      <c r="L7" s="5"/>
      <c r="M7" s="86"/>
    </row>
    <row r="8" spans="1:13" hidden="1" x14ac:dyDescent="0.25">
      <c r="A8" s="639"/>
      <c r="B8" s="13">
        <v>41662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66">
        <v>1</v>
      </c>
      <c r="K8" s="5"/>
      <c r="L8" s="5"/>
      <c r="M8" s="86"/>
    </row>
    <row r="9" spans="1:13" hidden="1" x14ac:dyDescent="0.25">
      <c r="A9" s="639"/>
      <c r="B9" s="13">
        <v>41655</v>
      </c>
      <c r="C9" s="9" t="s">
        <v>12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66"/>
      <c r="K9" s="5">
        <v>1</v>
      </c>
      <c r="L9" s="5"/>
      <c r="M9" s="86"/>
    </row>
    <row r="10" spans="1:13" hidden="1" x14ac:dyDescent="0.25">
      <c r="A10" s="639"/>
      <c r="B10" s="13">
        <v>41648</v>
      </c>
      <c r="C10" s="9" t="s">
        <v>13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66"/>
      <c r="K10" s="5">
        <v>1</v>
      </c>
      <c r="L10" s="5"/>
      <c r="M10" s="86"/>
    </row>
    <row r="11" spans="1:13" hidden="1" x14ac:dyDescent="0.25">
      <c r="A11" s="639"/>
      <c r="B11" s="13">
        <v>41627</v>
      </c>
      <c r="C11" s="9" t="s">
        <v>14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66"/>
      <c r="K11" s="5">
        <v>1</v>
      </c>
      <c r="L11" s="5"/>
      <c r="M11" s="86"/>
    </row>
    <row r="12" spans="1:13" hidden="1" x14ac:dyDescent="0.25">
      <c r="A12" s="639"/>
      <c r="B12" s="13">
        <v>41620</v>
      </c>
      <c r="C12" s="9" t="s">
        <v>7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66"/>
      <c r="K12" s="5">
        <v>1</v>
      </c>
      <c r="L12" s="5"/>
      <c r="M12" s="86"/>
    </row>
    <row r="13" spans="1:13" hidden="1" x14ac:dyDescent="0.25">
      <c r="A13" s="639"/>
      <c r="B13" s="13">
        <v>41613</v>
      </c>
      <c r="C13" s="9" t="s">
        <v>8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266"/>
      <c r="K13" s="5"/>
      <c r="L13" s="5">
        <v>1</v>
      </c>
      <c r="M13" s="86"/>
    </row>
    <row r="14" spans="1:13" hidden="1" x14ac:dyDescent="0.25">
      <c r="A14" s="639"/>
      <c r="B14" s="13">
        <v>41606</v>
      </c>
      <c r="C14" s="9" t="s">
        <v>12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266"/>
      <c r="K14" s="5">
        <v>1</v>
      </c>
      <c r="L14" s="5"/>
      <c r="M14" s="86"/>
    </row>
    <row r="15" spans="1:13" hidden="1" x14ac:dyDescent="0.25">
      <c r="A15" s="639"/>
      <c r="B15" s="13">
        <v>41599</v>
      </c>
      <c r="C15" s="9" t="s">
        <v>13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66">
        <v>1</v>
      </c>
      <c r="K15" s="5"/>
      <c r="L15" s="5"/>
      <c r="M15" s="86"/>
    </row>
    <row r="16" spans="1:13" hidden="1" x14ac:dyDescent="0.25">
      <c r="A16" s="639"/>
      <c r="B16" s="13">
        <v>41592</v>
      </c>
      <c r="C16" s="9" t="s">
        <v>14</v>
      </c>
      <c r="D16" s="9">
        <v>1</v>
      </c>
      <c r="E16" s="9">
        <v>1</v>
      </c>
      <c r="F16" s="9">
        <v>1</v>
      </c>
      <c r="G16" s="9">
        <v>2</v>
      </c>
      <c r="H16" s="9">
        <v>1</v>
      </c>
      <c r="I16" s="29">
        <v>0</v>
      </c>
      <c r="J16" s="266">
        <v>1</v>
      </c>
      <c r="K16" s="5"/>
      <c r="L16" s="5"/>
      <c r="M16" s="86"/>
    </row>
    <row r="17" spans="1:13" hidden="1" x14ac:dyDescent="0.25">
      <c r="A17" s="639"/>
      <c r="B17" s="13">
        <v>41585</v>
      </c>
      <c r="C17" s="9" t="s">
        <v>7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">
        <v>0</v>
      </c>
      <c r="J17" s="266"/>
      <c r="K17" s="5">
        <v>1</v>
      </c>
      <c r="L17" s="5"/>
      <c r="M17" s="86"/>
    </row>
    <row r="18" spans="1:13" hidden="1" x14ac:dyDescent="0.25">
      <c r="A18" s="639"/>
      <c r="B18" s="13">
        <v>41571</v>
      </c>
      <c r="C18" s="9" t="s">
        <v>12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66">
        <v>1</v>
      </c>
      <c r="K18" s="5"/>
      <c r="L18" s="5"/>
      <c r="M18" s="86"/>
    </row>
    <row r="19" spans="1:13" hidden="1" x14ac:dyDescent="0.25">
      <c r="A19" s="639"/>
      <c r="B19" s="13">
        <v>41564</v>
      </c>
      <c r="C19" s="9" t="s">
        <v>13</v>
      </c>
      <c r="D19" s="9">
        <v>1</v>
      </c>
      <c r="E19" s="9">
        <v>0</v>
      </c>
      <c r="F19" s="9">
        <v>2</v>
      </c>
      <c r="G19" s="9">
        <v>2</v>
      </c>
      <c r="H19" s="9">
        <v>0</v>
      </c>
      <c r="I19" s="29">
        <v>0</v>
      </c>
      <c r="J19" s="266"/>
      <c r="K19" s="5">
        <v>1</v>
      </c>
      <c r="L19" s="5"/>
      <c r="M19" s="86"/>
    </row>
    <row r="20" spans="1:13" hidden="1" x14ac:dyDescent="0.25">
      <c r="A20" s="639"/>
      <c r="B20" s="13">
        <v>41557</v>
      </c>
      <c r="C20" s="9" t="s">
        <v>14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266">
        <v>1</v>
      </c>
      <c r="K20" s="5"/>
      <c r="L20" s="5"/>
      <c r="M20" s="86"/>
    </row>
    <row r="21" spans="1:13" hidden="1" x14ac:dyDescent="0.25">
      <c r="A21" s="639"/>
      <c r="B21" s="13">
        <v>41550</v>
      </c>
      <c r="C21" s="9" t="s">
        <v>7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266"/>
      <c r="K21" s="5">
        <v>1</v>
      </c>
      <c r="L21" s="5"/>
      <c r="M21" s="86"/>
    </row>
    <row r="22" spans="1:13" hidden="1" x14ac:dyDescent="0.25">
      <c r="A22" s="639"/>
      <c r="B22" s="13">
        <v>41543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66"/>
      <c r="K22" s="5">
        <v>1</v>
      </c>
      <c r="L22" s="5"/>
      <c r="M22" s="86"/>
    </row>
    <row r="23" spans="1:13" hidden="1" x14ac:dyDescent="0.25">
      <c r="A23" s="639"/>
      <c r="B23" s="13">
        <v>41536</v>
      </c>
      <c r="C23" s="9" t="s">
        <v>12</v>
      </c>
      <c r="D23" s="9">
        <v>1</v>
      </c>
      <c r="E23" s="9">
        <v>1</v>
      </c>
      <c r="F23" s="9">
        <v>2</v>
      </c>
      <c r="G23" s="9">
        <v>3</v>
      </c>
      <c r="H23" s="9">
        <v>0</v>
      </c>
      <c r="I23" s="29">
        <v>0</v>
      </c>
      <c r="J23" s="266"/>
      <c r="K23" s="5"/>
      <c r="L23" s="5">
        <v>1</v>
      </c>
      <c r="M23" s="86"/>
    </row>
    <row r="24" spans="1:13" ht="18.75" hidden="1" thickBot="1" x14ac:dyDescent="0.3">
      <c r="A24" s="640"/>
      <c r="B24" s="30">
        <v>41529</v>
      </c>
      <c r="C24" s="31" t="s">
        <v>13</v>
      </c>
      <c r="D24" s="31">
        <v>1</v>
      </c>
      <c r="E24" s="31">
        <v>0</v>
      </c>
      <c r="F24" s="31">
        <v>0</v>
      </c>
      <c r="G24" s="31">
        <v>0</v>
      </c>
      <c r="H24" s="31">
        <v>0</v>
      </c>
      <c r="I24" s="32">
        <v>0</v>
      </c>
      <c r="J24" s="266"/>
      <c r="K24" s="5">
        <v>1</v>
      </c>
      <c r="L24" s="5"/>
      <c r="M24" s="86"/>
    </row>
    <row r="25" spans="1:13" ht="19.5" thickTop="1" thickBot="1" x14ac:dyDescent="0.3">
      <c r="A25" s="142" t="s">
        <v>45</v>
      </c>
      <c r="B25" s="126" t="s">
        <v>15</v>
      </c>
      <c r="C25" s="124" t="s">
        <v>10</v>
      </c>
      <c r="D25" s="124">
        <f t="shared" ref="D25:I25" si="0">SUM(D3:D24)</f>
        <v>22</v>
      </c>
      <c r="E25" s="124">
        <f t="shared" si="0"/>
        <v>4</v>
      </c>
      <c r="F25" s="124">
        <f t="shared" si="0"/>
        <v>11</v>
      </c>
      <c r="G25" s="124">
        <f t="shared" si="0"/>
        <v>15</v>
      </c>
      <c r="H25" s="124">
        <f t="shared" si="0"/>
        <v>1</v>
      </c>
      <c r="I25" s="125">
        <f t="shared" si="0"/>
        <v>0</v>
      </c>
      <c r="J25" s="191">
        <f>SUM(J3:J24)</f>
        <v>6</v>
      </c>
      <c r="K25" s="124">
        <f>SUM(K3:K24)</f>
        <v>13</v>
      </c>
      <c r="L25" s="124">
        <f>SUM(L3:L24)</f>
        <v>3</v>
      </c>
      <c r="M25" s="294">
        <f>SUM(J25/(J25+K25))</f>
        <v>0.31578947368421051</v>
      </c>
    </row>
    <row r="26" spans="1:13" ht="18.75" hidden="1" thickTop="1" x14ac:dyDescent="0.25">
      <c r="A26" s="638" t="s">
        <v>22</v>
      </c>
      <c r="B26" s="26">
        <v>41333</v>
      </c>
      <c r="C26" s="27" t="s">
        <v>19</v>
      </c>
      <c r="D26" s="27">
        <v>1</v>
      </c>
      <c r="E26" s="27">
        <v>0</v>
      </c>
      <c r="F26" s="27">
        <v>0</v>
      </c>
      <c r="G26" s="27">
        <v>0</v>
      </c>
      <c r="H26" s="27">
        <v>0</v>
      </c>
      <c r="I26" s="28">
        <v>0</v>
      </c>
      <c r="J26" s="272">
        <v>1</v>
      </c>
      <c r="K26" s="4"/>
      <c r="L26" s="4"/>
      <c r="M26" s="190"/>
    </row>
    <row r="27" spans="1:13" hidden="1" x14ac:dyDescent="0.25">
      <c r="A27" s="639"/>
      <c r="B27" s="13">
        <v>41326</v>
      </c>
      <c r="C27" s="9" t="s">
        <v>12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66">
        <v>1</v>
      </c>
      <c r="K27" s="5"/>
      <c r="L27" s="5"/>
      <c r="M27" s="86"/>
    </row>
    <row r="28" spans="1:13" hidden="1" x14ac:dyDescent="0.25">
      <c r="A28" s="639"/>
      <c r="B28" s="13">
        <v>41319</v>
      </c>
      <c r="C28" s="9" t="s">
        <v>13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66">
        <v>1</v>
      </c>
      <c r="K28" s="5"/>
      <c r="L28" s="5"/>
      <c r="M28" s="86"/>
    </row>
    <row r="29" spans="1:13" hidden="1" x14ac:dyDescent="0.25">
      <c r="A29" s="639"/>
      <c r="B29" s="13">
        <v>41312</v>
      </c>
      <c r="C29" s="9" t="s">
        <v>21</v>
      </c>
      <c r="D29" s="9">
        <v>1</v>
      </c>
      <c r="E29" s="9">
        <v>1</v>
      </c>
      <c r="F29" s="9">
        <v>2</v>
      </c>
      <c r="G29" s="9">
        <v>3</v>
      </c>
      <c r="H29" s="9">
        <v>0</v>
      </c>
      <c r="I29" s="29">
        <v>0</v>
      </c>
      <c r="J29" s="266">
        <v>1</v>
      </c>
      <c r="K29" s="5"/>
      <c r="L29" s="5"/>
      <c r="M29" s="86"/>
    </row>
    <row r="30" spans="1:13" hidden="1" x14ac:dyDescent="0.25">
      <c r="A30" s="639"/>
      <c r="B30" s="13">
        <v>41305</v>
      </c>
      <c r="C30" s="9" t="s">
        <v>7</v>
      </c>
      <c r="D30" s="9">
        <v>1</v>
      </c>
      <c r="E30" s="9">
        <v>1</v>
      </c>
      <c r="F30" s="9">
        <v>2</v>
      </c>
      <c r="G30" s="9">
        <v>3</v>
      </c>
      <c r="H30" s="9">
        <v>0</v>
      </c>
      <c r="I30" s="29">
        <v>0</v>
      </c>
      <c r="J30" s="266">
        <v>1</v>
      </c>
      <c r="K30" s="5"/>
      <c r="L30" s="5"/>
      <c r="M30" s="86"/>
    </row>
    <row r="31" spans="1:13" hidden="1" x14ac:dyDescent="0.25">
      <c r="A31" s="639"/>
      <c r="B31" s="13">
        <v>41298</v>
      </c>
      <c r="C31" s="9" t="s">
        <v>19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266"/>
      <c r="K31" s="5">
        <v>1</v>
      </c>
      <c r="L31" s="5"/>
      <c r="M31" s="86"/>
    </row>
    <row r="32" spans="1:13" hidden="1" x14ac:dyDescent="0.25">
      <c r="A32" s="639"/>
      <c r="B32" s="13">
        <v>41291</v>
      </c>
      <c r="C32" s="9" t="s">
        <v>12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66"/>
      <c r="K32" s="5">
        <v>1</v>
      </c>
      <c r="L32" s="5"/>
      <c r="M32" s="86"/>
    </row>
    <row r="33" spans="1:13" hidden="1" x14ac:dyDescent="0.25">
      <c r="A33" s="639"/>
      <c r="B33" s="13">
        <v>41284</v>
      </c>
      <c r="C33" s="9" t="s">
        <v>13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66"/>
      <c r="K33" s="5">
        <v>1</v>
      </c>
      <c r="L33" s="5"/>
      <c r="M33" s="86"/>
    </row>
    <row r="34" spans="1:13" hidden="1" x14ac:dyDescent="0.25">
      <c r="A34" s="639"/>
      <c r="B34" s="13">
        <v>41263</v>
      </c>
      <c r="C34" s="9" t="s">
        <v>21</v>
      </c>
      <c r="D34" s="9">
        <v>1</v>
      </c>
      <c r="E34" s="9">
        <v>2</v>
      </c>
      <c r="F34" s="9">
        <v>1</v>
      </c>
      <c r="G34" s="9">
        <v>3</v>
      </c>
      <c r="H34" s="9">
        <v>0</v>
      </c>
      <c r="I34" s="29">
        <v>0</v>
      </c>
      <c r="J34" s="266"/>
      <c r="K34" s="5">
        <v>1</v>
      </c>
      <c r="L34" s="5"/>
      <c r="M34" s="86"/>
    </row>
    <row r="35" spans="1:13" hidden="1" x14ac:dyDescent="0.25">
      <c r="A35" s="639"/>
      <c r="B35" s="13">
        <v>41256</v>
      </c>
      <c r="C35" s="9" t="s">
        <v>7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266"/>
      <c r="K35" s="5">
        <v>1</v>
      </c>
      <c r="L35" s="5"/>
      <c r="M35" s="86"/>
    </row>
    <row r="36" spans="1:13" hidden="1" x14ac:dyDescent="0.25">
      <c r="A36" s="639"/>
      <c r="B36" s="13">
        <v>41249</v>
      </c>
      <c r="C36" s="9" t="s">
        <v>19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">
        <v>0</v>
      </c>
      <c r="J36" s="266">
        <v>1</v>
      </c>
      <c r="K36" s="5"/>
      <c r="L36" s="5"/>
      <c r="M36" s="86"/>
    </row>
    <row r="37" spans="1:13" hidden="1" x14ac:dyDescent="0.25">
      <c r="A37" s="639"/>
      <c r="B37" s="13">
        <v>41242</v>
      </c>
      <c r="C37" s="9" t="s">
        <v>12</v>
      </c>
      <c r="D37" s="9">
        <v>1</v>
      </c>
      <c r="E37" s="9">
        <v>0</v>
      </c>
      <c r="F37" s="9">
        <v>3</v>
      </c>
      <c r="G37" s="9">
        <v>3</v>
      </c>
      <c r="H37" s="9">
        <v>0</v>
      </c>
      <c r="I37" s="29">
        <v>0</v>
      </c>
      <c r="J37" s="266"/>
      <c r="K37" s="5">
        <v>1</v>
      </c>
      <c r="L37" s="5"/>
      <c r="M37" s="86"/>
    </row>
    <row r="38" spans="1:13" hidden="1" x14ac:dyDescent="0.25">
      <c r="A38" s="639"/>
      <c r="B38" s="13">
        <v>41235</v>
      </c>
      <c r="C38" s="9" t="s">
        <v>13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266"/>
      <c r="K38" s="5">
        <v>1</v>
      </c>
      <c r="L38" s="5"/>
      <c r="M38" s="86"/>
    </row>
    <row r="39" spans="1:13" hidden="1" x14ac:dyDescent="0.25">
      <c r="A39" s="639"/>
      <c r="B39" s="13">
        <v>41228</v>
      </c>
      <c r="C39" s="9" t="s">
        <v>21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266">
        <v>1</v>
      </c>
      <c r="K39" s="5"/>
      <c r="L39" s="5"/>
      <c r="M39" s="86"/>
    </row>
    <row r="40" spans="1:13" hidden="1" x14ac:dyDescent="0.25">
      <c r="A40" s="639"/>
      <c r="B40" s="13">
        <v>41221</v>
      </c>
      <c r="C40" s="9" t="s">
        <v>7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66"/>
      <c r="K40" s="5">
        <v>1</v>
      </c>
      <c r="L40" s="5"/>
      <c r="M40" s="86"/>
    </row>
    <row r="41" spans="1:13" hidden="1" x14ac:dyDescent="0.25">
      <c r="A41" s="639"/>
      <c r="B41" s="13">
        <v>41214</v>
      </c>
      <c r="C41" s="9" t="s">
        <v>19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66"/>
      <c r="K41" s="5"/>
      <c r="L41" s="5">
        <v>1</v>
      </c>
      <c r="M41" s="86"/>
    </row>
    <row r="42" spans="1:13" hidden="1" x14ac:dyDescent="0.25">
      <c r="A42" s="639"/>
      <c r="B42" s="13">
        <v>41207</v>
      </c>
      <c r="C42" s="9" t="s">
        <v>12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266">
        <v>1</v>
      </c>
      <c r="K42" s="5"/>
      <c r="L42" s="5"/>
      <c r="M42" s="86"/>
    </row>
    <row r="43" spans="1:13" hidden="1" x14ac:dyDescent="0.25">
      <c r="A43" s="639"/>
      <c r="B43" s="13">
        <v>41193</v>
      </c>
      <c r="C43" s="9" t="s">
        <v>21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66"/>
      <c r="K43" s="5">
        <v>1</v>
      </c>
      <c r="L43" s="5"/>
      <c r="M43" s="86"/>
    </row>
    <row r="44" spans="1:13" hidden="1" x14ac:dyDescent="0.25">
      <c r="A44" s="639"/>
      <c r="B44" s="13">
        <v>41179</v>
      </c>
      <c r="C44" s="9" t="s">
        <v>19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66">
        <v>1</v>
      </c>
      <c r="K44" s="5"/>
      <c r="L44" s="5"/>
      <c r="M44" s="86"/>
    </row>
    <row r="45" spans="1:13" hidden="1" x14ac:dyDescent="0.25">
      <c r="A45" s="639"/>
      <c r="B45" s="13">
        <v>41172</v>
      </c>
      <c r="C45" s="9" t="s">
        <v>12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66"/>
      <c r="K45" s="5">
        <v>1</v>
      </c>
      <c r="L45" s="5"/>
      <c r="M45" s="86"/>
    </row>
    <row r="46" spans="1:13" ht="18.75" hidden="1" thickBot="1" x14ac:dyDescent="0.3">
      <c r="A46" s="640"/>
      <c r="B46" s="30">
        <v>41165</v>
      </c>
      <c r="C46" s="31" t="s">
        <v>13</v>
      </c>
      <c r="D46" s="31">
        <v>1</v>
      </c>
      <c r="E46" s="31">
        <v>0</v>
      </c>
      <c r="F46" s="31">
        <v>0</v>
      </c>
      <c r="G46" s="31">
        <v>0</v>
      </c>
      <c r="H46" s="31">
        <v>0</v>
      </c>
      <c r="I46" s="32">
        <v>0</v>
      </c>
      <c r="J46" s="266"/>
      <c r="K46" s="5">
        <v>1</v>
      </c>
      <c r="L46" s="5"/>
      <c r="M46" s="86"/>
    </row>
    <row r="47" spans="1:13" ht="19.5" thickTop="1" thickBot="1" x14ac:dyDescent="0.3">
      <c r="A47" s="142" t="s">
        <v>45</v>
      </c>
      <c r="B47" s="126" t="s">
        <v>22</v>
      </c>
      <c r="C47" s="124" t="s">
        <v>20</v>
      </c>
      <c r="D47" s="124">
        <f t="shared" ref="D47:I47" si="1">SUM(D26:D46)</f>
        <v>21</v>
      </c>
      <c r="E47" s="124">
        <f t="shared" si="1"/>
        <v>4</v>
      </c>
      <c r="F47" s="124">
        <f t="shared" si="1"/>
        <v>16</v>
      </c>
      <c r="G47" s="124">
        <f t="shared" si="1"/>
        <v>20</v>
      </c>
      <c r="H47" s="124">
        <f t="shared" si="1"/>
        <v>0</v>
      </c>
      <c r="I47" s="125">
        <f t="shared" si="1"/>
        <v>0</v>
      </c>
      <c r="J47" s="191">
        <f>SUM(J26:J46)</f>
        <v>9</v>
      </c>
      <c r="K47" s="124">
        <f>SUM(K26:K46)</f>
        <v>11</v>
      </c>
      <c r="L47" s="124">
        <f>SUM(L26:L46)</f>
        <v>1</v>
      </c>
      <c r="M47" s="294">
        <f>SUM(J47/(J47+K47))</f>
        <v>0.45</v>
      </c>
    </row>
    <row r="48" spans="1:13" ht="18.75" hidden="1" thickTop="1" x14ac:dyDescent="0.25">
      <c r="A48" s="638" t="s">
        <v>23</v>
      </c>
      <c r="B48" s="26">
        <v>40969</v>
      </c>
      <c r="C48" s="27" t="s">
        <v>19</v>
      </c>
      <c r="D48" s="27">
        <v>1</v>
      </c>
      <c r="E48" s="27">
        <v>0</v>
      </c>
      <c r="F48" s="27">
        <v>0</v>
      </c>
      <c r="G48" s="27">
        <v>0</v>
      </c>
      <c r="H48" s="27">
        <v>0</v>
      </c>
      <c r="I48" s="28">
        <v>0</v>
      </c>
      <c r="J48" s="272"/>
      <c r="K48" s="4">
        <v>1</v>
      </c>
      <c r="L48" s="4"/>
      <c r="M48" s="190"/>
    </row>
    <row r="49" spans="1:13" hidden="1" x14ac:dyDescent="0.25">
      <c r="A49" s="639"/>
      <c r="B49" s="13">
        <v>40955</v>
      </c>
      <c r="C49" s="9" t="s">
        <v>13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66">
        <v>1</v>
      </c>
      <c r="K49" s="5"/>
      <c r="L49" s="5"/>
      <c r="M49" s="86"/>
    </row>
    <row r="50" spans="1:13" hidden="1" x14ac:dyDescent="0.25">
      <c r="A50" s="639"/>
      <c r="B50" s="13">
        <v>40948</v>
      </c>
      <c r="C50" s="9" t="s">
        <v>21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66">
        <v>1</v>
      </c>
      <c r="K50" s="5"/>
      <c r="L50" s="5"/>
      <c r="M50" s="86"/>
    </row>
    <row r="51" spans="1:13" hidden="1" x14ac:dyDescent="0.25">
      <c r="A51" s="639"/>
      <c r="B51" s="13">
        <v>40941</v>
      </c>
      <c r="C51" s="9" t="s">
        <v>7</v>
      </c>
      <c r="D51" s="9">
        <v>1</v>
      </c>
      <c r="E51" s="9">
        <v>1</v>
      </c>
      <c r="F51" s="9">
        <v>1</v>
      </c>
      <c r="G51" s="9">
        <v>2</v>
      </c>
      <c r="H51" s="9">
        <v>1</v>
      </c>
      <c r="I51" s="29">
        <v>0</v>
      </c>
      <c r="J51" s="266">
        <v>1</v>
      </c>
      <c r="K51" s="5"/>
      <c r="L51" s="5"/>
      <c r="M51" s="86"/>
    </row>
    <row r="52" spans="1:13" hidden="1" x14ac:dyDescent="0.25">
      <c r="A52" s="639"/>
      <c r="B52" s="13">
        <v>40934</v>
      </c>
      <c r="C52" s="9" t="s">
        <v>19</v>
      </c>
      <c r="D52" s="9">
        <v>1</v>
      </c>
      <c r="E52" s="9">
        <v>1</v>
      </c>
      <c r="F52" s="9">
        <v>0</v>
      </c>
      <c r="G52" s="9">
        <v>1</v>
      </c>
      <c r="H52" s="9">
        <v>0</v>
      </c>
      <c r="I52" s="29">
        <v>0</v>
      </c>
      <c r="J52" s="266"/>
      <c r="K52" s="5">
        <v>1</v>
      </c>
      <c r="L52" s="5"/>
      <c r="M52" s="86"/>
    </row>
    <row r="53" spans="1:13" hidden="1" x14ac:dyDescent="0.25">
      <c r="A53" s="639"/>
      <c r="B53" s="13">
        <v>40927</v>
      </c>
      <c r="C53" s="9" t="s">
        <v>12</v>
      </c>
      <c r="D53" s="9">
        <v>1</v>
      </c>
      <c r="E53" s="9">
        <v>1</v>
      </c>
      <c r="F53" s="9">
        <v>1</v>
      </c>
      <c r="G53" s="9">
        <v>2</v>
      </c>
      <c r="H53" s="9">
        <v>0</v>
      </c>
      <c r="I53" s="29">
        <v>0</v>
      </c>
      <c r="J53" s="266">
        <v>1</v>
      </c>
      <c r="K53" s="5"/>
      <c r="L53" s="5"/>
      <c r="M53" s="86"/>
    </row>
    <row r="54" spans="1:13" hidden="1" x14ac:dyDescent="0.25">
      <c r="A54" s="639"/>
      <c r="B54" s="13">
        <v>40920</v>
      </c>
      <c r="C54" s="9" t="s">
        <v>13</v>
      </c>
      <c r="D54" s="9">
        <v>1</v>
      </c>
      <c r="E54" s="9">
        <v>1</v>
      </c>
      <c r="F54" s="9">
        <v>0</v>
      </c>
      <c r="G54" s="9">
        <v>1</v>
      </c>
      <c r="H54" s="9">
        <v>0</v>
      </c>
      <c r="I54" s="29">
        <v>0</v>
      </c>
      <c r="J54" s="266"/>
      <c r="K54" s="5">
        <v>1</v>
      </c>
      <c r="L54" s="5"/>
      <c r="M54" s="86"/>
    </row>
    <row r="55" spans="1:13" hidden="1" x14ac:dyDescent="0.25">
      <c r="A55" s="639"/>
      <c r="B55" s="13">
        <v>40899</v>
      </c>
      <c r="C55" s="9" t="s">
        <v>21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66"/>
      <c r="K55" s="5"/>
      <c r="L55" s="5">
        <v>1</v>
      </c>
      <c r="M55" s="86"/>
    </row>
    <row r="56" spans="1:13" hidden="1" x14ac:dyDescent="0.25">
      <c r="A56" s="639"/>
      <c r="B56" s="13">
        <v>40892</v>
      </c>
      <c r="C56" s="9" t="s">
        <v>7</v>
      </c>
      <c r="D56" s="9">
        <v>1</v>
      </c>
      <c r="E56" s="9">
        <v>2</v>
      </c>
      <c r="F56" s="9">
        <v>1</v>
      </c>
      <c r="G56" s="9">
        <v>3</v>
      </c>
      <c r="H56" s="9">
        <v>0</v>
      </c>
      <c r="I56" s="29">
        <v>0</v>
      </c>
      <c r="J56" s="266">
        <v>1</v>
      </c>
      <c r="K56" s="5"/>
      <c r="L56" s="5"/>
      <c r="M56" s="86"/>
    </row>
    <row r="57" spans="1:13" hidden="1" x14ac:dyDescent="0.25">
      <c r="A57" s="639"/>
      <c r="B57" s="13">
        <v>40885</v>
      </c>
      <c r="C57" s="9" t="s">
        <v>19</v>
      </c>
      <c r="D57" s="9">
        <v>1</v>
      </c>
      <c r="E57" s="9">
        <v>1</v>
      </c>
      <c r="F57" s="9">
        <v>1</v>
      </c>
      <c r="G57" s="9">
        <v>2</v>
      </c>
      <c r="H57" s="9">
        <v>0</v>
      </c>
      <c r="I57" s="29">
        <v>0</v>
      </c>
      <c r="J57" s="266">
        <v>1</v>
      </c>
      <c r="K57" s="5"/>
      <c r="L57" s="5"/>
      <c r="M57" s="86"/>
    </row>
    <row r="58" spans="1:13" hidden="1" x14ac:dyDescent="0.25">
      <c r="A58" s="639"/>
      <c r="B58" s="13">
        <v>40878</v>
      </c>
      <c r="C58" s="9" t="s">
        <v>12</v>
      </c>
      <c r="D58" s="9">
        <v>1</v>
      </c>
      <c r="E58" s="9">
        <v>1</v>
      </c>
      <c r="F58" s="9">
        <v>2</v>
      </c>
      <c r="G58" s="9">
        <v>3</v>
      </c>
      <c r="H58" s="9">
        <v>0</v>
      </c>
      <c r="I58" s="29">
        <v>0</v>
      </c>
      <c r="J58" s="266">
        <v>1</v>
      </c>
      <c r="K58" s="5"/>
      <c r="L58" s="5"/>
      <c r="M58" s="86"/>
    </row>
    <row r="59" spans="1:13" hidden="1" x14ac:dyDescent="0.25">
      <c r="A59" s="639"/>
      <c r="B59" s="13">
        <v>40871</v>
      </c>
      <c r="C59" s="9" t="s">
        <v>13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">
        <v>0</v>
      </c>
      <c r="J59" s="266">
        <v>1</v>
      </c>
      <c r="K59" s="5"/>
      <c r="L59" s="5"/>
      <c r="M59" s="86"/>
    </row>
    <row r="60" spans="1:13" hidden="1" x14ac:dyDescent="0.25">
      <c r="A60" s="639"/>
      <c r="B60" s="13">
        <v>40864</v>
      </c>
      <c r="C60" s="9" t="s">
        <v>21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66"/>
      <c r="K60" s="5"/>
      <c r="L60" s="5">
        <v>1</v>
      </c>
      <c r="M60" s="86"/>
    </row>
    <row r="61" spans="1:13" hidden="1" x14ac:dyDescent="0.25">
      <c r="A61" s="639"/>
      <c r="B61" s="13">
        <v>40857</v>
      </c>
      <c r="C61" s="9" t="s">
        <v>7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66">
        <v>1</v>
      </c>
      <c r="K61" s="5"/>
      <c r="L61" s="5"/>
      <c r="M61" s="86"/>
    </row>
    <row r="62" spans="1:13" hidden="1" x14ac:dyDescent="0.25">
      <c r="A62" s="639"/>
      <c r="B62" s="13">
        <v>40843</v>
      </c>
      <c r="C62" s="9" t="s">
        <v>12</v>
      </c>
      <c r="D62" s="9">
        <v>1</v>
      </c>
      <c r="E62" s="9">
        <v>0</v>
      </c>
      <c r="F62" s="9">
        <v>2</v>
      </c>
      <c r="G62" s="9">
        <v>2</v>
      </c>
      <c r="H62" s="9">
        <v>0</v>
      </c>
      <c r="I62" s="29">
        <v>0</v>
      </c>
      <c r="J62" s="266"/>
      <c r="K62" s="5">
        <v>1</v>
      </c>
      <c r="L62" s="5"/>
      <c r="M62" s="86"/>
    </row>
    <row r="63" spans="1:13" hidden="1" x14ac:dyDescent="0.25">
      <c r="A63" s="639"/>
      <c r="B63" s="13">
        <v>40836</v>
      </c>
      <c r="C63" s="9" t="s">
        <v>13</v>
      </c>
      <c r="D63" s="9">
        <v>1</v>
      </c>
      <c r="E63" s="9">
        <v>2</v>
      </c>
      <c r="F63" s="9">
        <v>1</v>
      </c>
      <c r="G63" s="9">
        <v>3</v>
      </c>
      <c r="H63" s="9">
        <v>0</v>
      </c>
      <c r="I63" s="29">
        <v>0</v>
      </c>
      <c r="J63" s="266"/>
      <c r="K63" s="5">
        <v>1</v>
      </c>
      <c r="L63" s="5"/>
      <c r="M63" s="86"/>
    </row>
    <row r="64" spans="1:13" hidden="1" x14ac:dyDescent="0.25">
      <c r="A64" s="639"/>
      <c r="B64" s="13">
        <v>40829</v>
      </c>
      <c r="C64" s="9" t="s">
        <v>21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">
        <v>0</v>
      </c>
      <c r="J64" s="266"/>
      <c r="K64" s="5">
        <v>1</v>
      </c>
      <c r="L64" s="5"/>
      <c r="M64" s="86"/>
    </row>
    <row r="65" spans="1:13" hidden="1" x14ac:dyDescent="0.25">
      <c r="A65" s="639"/>
      <c r="B65" s="13">
        <v>40822</v>
      </c>
      <c r="C65" s="9" t="s">
        <v>7</v>
      </c>
      <c r="D65" s="9">
        <v>1</v>
      </c>
      <c r="E65" s="9">
        <v>1</v>
      </c>
      <c r="F65" s="9">
        <v>1</v>
      </c>
      <c r="G65" s="9">
        <v>2</v>
      </c>
      <c r="H65" s="9">
        <v>0</v>
      </c>
      <c r="I65" s="29">
        <v>0</v>
      </c>
      <c r="J65" s="266"/>
      <c r="K65" s="5"/>
      <c r="L65" s="5">
        <v>1</v>
      </c>
      <c r="M65" s="86"/>
    </row>
    <row r="66" spans="1:13" hidden="1" x14ac:dyDescent="0.25">
      <c r="A66" s="639"/>
      <c r="B66" s="13">
        <v>40815</v>
      </c>
      <c r="C66" s="9" t="s">
        <v>19</v>
      </c>
      <c r="D66" s="9">
        <v>1</v>
      </c>
      <c r="E66" s="9">
        <v>2</v>
      </c>
      <c r="F66" s="9">
        <v>2</v>
      </c>
      <c r="G66" s="9">
        <v>4</v>
      </c>
      <c r="H66" s="9">
        <v>0</v>
      </c>
      <c r="I66" s="29">
        <v>0</v>
      </c>
      <c r="J66" s="266">
        <v>1</v>
      </c>
      <c r="K66" s="5"/>
      <c r="L66" s="5"/>
      <c r="M66" s="86"/>
    </row>
    <row r="67" spans="1:13" hidden="1" x14ac:dyDescent="0.25">
      <c r="A67" s="639"/>
      <c r="B67" s="13">
        <v>40808</v>
      </c>
      <c r="C67" s="9" t="s">
        <v>12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66"/>
      <c r="K67" s="5">
        <v>1</v>
      </c>
      <c r="L67" s="5"/>
      <c r="M67" s="86"/>
    </row>
    <row r="68" spans="1:13" ht="18.75" hidden="1" thickBot="1" x14ac:dyDescent="0.3">
      <c r="A68" s="640"/>
      <c r="B68" s="30">
        <v>40801</v>
      </c>
      <c r="C68" s="31" t="s">
        <v>13</v>
      </c>
      <c r="D68" s="31">
        <v>1</v>
      </c>
      <c r="E68" s="31">
        <v>0</v>
      </c>
      <c r="F68" s="31">
        <v>0</v>
      </c>
      <c r="G68" s="31">
        <v>0</v>
      </c>
      <c r="H68" s="31">
        <v>0</v>
      </c>
      <c r="I68" s="32">
        <v>0</v>
      </c>
      <c r="J68" s="266"/>
      <c r="K68" s="5"/>
      <c r="L68" s="5">
        <v>1</v>
      </c>
      <c r="M68" s="86"/>
    </row>
    <row r="69" spans="1:13" ht="19.5" thickTop="1" thickBot="1" x14ac:dyDescent="0.3">
      <c r="A69" s="142" t="s">
        <v>45</v>
      </c>
      <c r="B69" s="216" t="s">
        <v>23</v>
      </c>
      <c r="C69" s="124" t="s">
        <v>20</v>
      </c>
      <c r="D69" s="124">
        <f t="shared" ref="D69:I69" si="2">SUM(D48:D68)</f>
        <v>21</v>
      </c>
      <c r="E69" s="124">
        <f t="shared" si="2"/>
        <v>14</v>
      </c>
      <c r="F69" s="124">
        <f t="shared" si="2"/>
        <v>13</v>
      </c>
      <c r="G69" s="124">
        <f t="shared" si="2"/>
        <v>27</v>
      </c>
      <c r="H69" s="124">
        <f t="shared" si="2"/>
        <v>1</v>
      </c>
      <c r="I69" s="125">
        <f t="shared" si="2"/>
        <v>0</v>
      </c>
      <c r="J69" s="191">
        <f>SUM(J48:J68)</f>
        <v>10</v>
      </c>
      <c r="K69" s="124">
        <f>SUM(K48:K68)</f>
        <v>7</v>
      </c>
      <c r="L69" s="124">
        <f>SUM(L48:L68)</f>
        <v>4</v>
      </c>
      <c r="M69" s="294">
        <f>SUM(J69/(J69+K69))</f>
        <v>0.58823529411764708</v>
      </c>
    </row>
    <row r="70" spans="1:13" ht="19.5" thickTop="1" thickBot="1" x14ac:dyDescent="0.3">
      <c r="C70" s="136" t="s">
        <v>24</v>
      </c>
      <c r="D70" s="137">
        <f t="shared" ref="D70:I70" si="3">SUM(D69+D47+D25)</f>
        <v>64</v>
      </c>
      <c r="E70" s="137">
        <f t="shared" si="3"/>
        <v>22</v>
      </c>
      <c r="F70" s="137">
        <f t="shared" si="3"/>
        <v>40</v>
      </c>
      <c r="G70" s="139">
        <f t="shared" si="3"/>
        <v>62</v>
      </c>
      <c r="H70" s="140">
        <f t="shared" si="3"/>
        <v>2</v>
      </c>
      <c r="I70" s="141">
        <f t="shared" si="3"/>
        <v>0</v>
      </c>
      <c r="J70" s="136">
        <f>SUM(J25+J47+J69)</f>
        <v>25</v>
      </c>
      <c r="K70" s="168">
        <f>SUM(K25+K47+K69)</f>
        <v>31</v>
      </c>
      <c r="L70" s="168">
        <f>SUM(L25+L47+L69)</f>
        <v>8</v>
      </c>
      <c r="M70" s="333">
        <f>SUM(J70/(J70+K70))</f>
        <v>0.44642857142857145</v>
      </c>
    </row>
    <row r="71" spans="1:13" ht="18.75" thickBot="1" x14ac:dyDescent="0.3">
      <c r="C71" s="143" t="s">
        <v>25</v>
      </c>
      <c r="D71" s="24"/>
      <c r="E71" s="25">
        <f>SUM(E70/D70)</f>
        <v>0.34375</v>
      </c>
      <c r="F71" s="25">
        <f>SUM(F70/D70)</f>
        <v>0.625</v>
      </c>
      <c r="G71" s="144">
        <f>SUM(G70/D70)</f>
        <v>0.96875</v>
      </c>
      <c r="H71" s="20"/>
      <c r="I71" s="20"/>
      <c r="J71" s="283">
        <f>SUM(J70/D70)</f>
        <v>0.390625</v>
      </c>
      <c r="K71" s="21">
        <f>SUM(K70/D70)</f>
        <v>0.484375</v>
      </c>
      <c r="L71" s="132">
        <f>SUM(L70/D70)</f>
        <v>0.125</v>
      </c>
      <c r="M71" s="16"/>
    </row>
    <row r="72" spans="1:13" ht="18.75" thickBot="1" x14ac:dyDescent="0.3">
      <c r="C72" s="133" t="s">
        <v>26</v>
      </c>
      <c r="D72" s="134">
        <f>SUM(D70/3)</f>
        <v>21.333333333333332</v>
      </c>
      <c r="E72" s="134">
        <f>SUM(E71*D72)</f>
        <v>7.333333333333333</v>
      </c>
      <c r="F72" s="134">
        <f>SUM(F71*D72)</f>
        <v>13.333333333333332</v>
      </c>
      <c r="G72" s="135">
        <f>SUM(G71*D72)</f>
        <v>20.666666666666664</v>
      </c>
      <c r="H72" s="16"/>
      <c r="I72" s="16"/>
      <c r="J72" s="284">
        <f>SUM(J70/3)</f>
        <v>8.3333333333333339</v>
      </c>
      <c r="K72" s="134">
        <f>SUM(K70/3)</f>
        <v>10.333333333333334</v>
      </c>
      <c r="L72" s="135">
        <f>SUM(L70/3)</f>
        <v>2.6666666666666665</v>
      </c>
      <c r="M72" s="16"/>
    </row>
    <row r="73" spans="1:13" ht="18.75" thickTop="1" x14ac:dyDescent="0.25">
      <c r="A73" s="665" t="s">
        <v>42</v>
      </c>
      <c r="B73" s="45" t="s">
        <v>36</v>
      </c>
      <c r="C73" s="46" t="s">
        <v>20</v>
      </c>
      <c r="D73" s="47"/>
      <c r="E73" s="27">
        <v>8</v>
      </c>
      <c r="F73" s="27">
        <v>11</v>
      </c>
      <c r="G73" s="28">
        <v>19</v>
      </c>
    </row>
    <row r="74" spans="1:13" x14ac:dyDescent="0.25">
      <c r="A74" s="666"/>
      <c r="B74" s="36" t="s">
        <v>37</v>
      </c>
      <c r="C74" s="5" t="s">
        <v>48</v>
      </c>
      <c r="D74" s="37"/>
      <c r="E74" s="9">
        <v>2</v>
      </c>
      <c r="F74" s="9">
        <v>3</v>
      </c>
      <c r="G74" s="29">
        <v>5</v>
      </c>
    </row>
    <row r="75" spans="1:13" x14ac:dyDescent="0.25">
      <c r="A75" s="666"/>
      <c r="B75" s="36" t="s">
        <v>38</v>
      </c>
      <c r="C75" s="5" t="s">
        <v>48</v>
      </c>
      <c r="D75" s="37"/>
      <c r="E75" s="9">
        <v>10</v>
      </c>
      <c r="F75" s="9">
        <v>13</v>
      </c>
      <c r="G75" s="29">
        <v>23</v>
      </c>
    </row>
    <row r="76" spans="1:13" x14ac:dyDescent="0.25">
      <c r="A76" s="666"/>
      <c r="B76" s="36" t="s">
        <v>39</v>
      </c>
      <c r="C76" s="36" t="s">
        <v>19</v>
      </c>
      <c r="D76" s="37"/>
      <c r="E76" s="9">
        <v>5</v>
      </c>
      <c r="F76" s="9">
        <v>21</v>
      </c>
      <c r="G76" s="29">
        <v>26</v>
      </c>
    </row>
    <row r="77" spans="1:13" x14ac:dyDescent="0.25">
      <c r="A77" s="666"/>
      <c r="B77" s="36" t="s">
        <v>40</v>
      </c>
      <c r="C77" s="5" t="s">
        <v>19</v>
      </c>
      <c r="D77" s="37"/>
      <c r="E77" s="9">
        <v>8</v>
      </c>
      <c r="F77" s="9">
        <v>12</v>
      </c>
      <c r="G77" s="29">
        <v>20</v>
      </c>
    </row>
    <row r="78" spans="1:13" ht="18.75" thickBot="1" x14ac:dyDescent="0.3">
      <c r="A78" s="667"/>
      <c r="B78" s="38" t="s">
        <v>41</v>
      </c>
      <c r="C78" s="39" t="s">
        <v>13</v>
      </c>
      <c r="D78" s="40"/>
      <c r="E78" s="23">
        <v>12</v>
      </c>
      <c r="F78" s="23">
        <v>21</v>
      </c>
      <c r="G78" s="48">
        <v>33</v>
      </c>
    </row>
    <row r="79" spans="1:13" ht="18.75" thickBot="1" x14ac:dyDescent="0.3">
      <c r="A79" s="49" t="s">
        <v>45</v>
      </c>
      <c r="B79" s="41" t="s">
        <v>42</v>
      </c>
      <c r="C79" s="42"/>
      <c r="D79" s="42"/>
      <c r="E79" s="43">
        <f>SUM(E73:E78)</f>
        <v>45</v>
      </c>
      <c r="F79" s="43">
        <f>SUM(F73:F78)</f>
        <v>81</v>
      </c>
      <c r="G79" s="50">
        <f>SUM(G73:G78)</f>
        <v>126</v>
      </c>
    </row>
    <row r="80" spans="1:13" ht="18.75" thickBot="1" x14ac:dyDescent="0.3">
      <c r="A80" s="51" t="s">
        <v>46</v>
      </c>
      <c r="B80" s="52" t="s">
        <v>494</v>
      </c>
      <c r="C80" s="53"/>
      <c r="D80" s="53"/>
      <c r="E80" s="54">
        <f>SUM(E70+E79)</f>
        <v>67</v>
      </c>
      <c r="F80" s="54">
        <f>SUM(F70+F79)</f>
        <v>121</v>
      </c>
      <c r="G80" s="55">
        <f>SUM(E80+F80)</f>
        <v>188</v>
      </c>
    </row>
    <row r="81" ht="18.75" thickTop="1" x14ac:dyDescent="0.25"/>
  </sheetData>
  <mergeCells count="5">
    <mergeCell ref="A48:A68"/>
    <mergeCell ref="A26:A46"/>
    <mergeCell ref="A3:A24"/>
    <mergeCell ref="A73:A78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M83"/>
  <sheetViews>
    <sheetView zoomScale="75" zoomScaleNormal="75" workbookViewId="0">
      <selection activeCell="D156" sqref="D156"/>
    </sheetView>
  </sheetViews>
  <sheetFormatPr defaultColWidth="8.85546875" defaultRowHeight="15" x14ac:dyDescent="0.25"/>
  <cols>
    <col min="1" max="1" width="15.140625" bestFit="1" customWidth="1"/>
    <col min="2" max="2" width="25.28515625" bestFit="1" customWidth="1"/>
    <col min="3" max="3" width="19.42578125" bestFit="1" customWidth="1"/>
  </cols>
  <sheetData>
    <row r="1" spans="1:13" ht="19.5" thickTop="1" thickBot="1" x14ac:dyDescent="0.3">
      <c r="A1" s="626" t="s">
        <v>550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513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50" t="s">
        <v>29</v>
      </c>
      <c r="K2" s="179" t="s">
        <v>30</v>
      </c>
      <c r="L2" s="179" t="s">
        <v>31</v>
      </c>
      <c r="M2" s="180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453</v>
      </c>
      <c r="D3" s="27">
        <v>1</v>
      </c>
      <c r="E3" s="27">
        <v>2</v>
      </c>
      <c r="F3" s="27">
        <v>1</v>
      </c>
      <c r="G3" s="27">
        <v>3</v>
      </c>
      <c r="H3" s="27">
        <v>0</v>
      </c>
      <c r="I3" s="28">
        <v>0</v>
      </c>
      <c r="J3" s="367">
        <v>1</v>
      </c>
      <c r="K3" s="46"/>
      <c r="L3" s="46"/>
      <c r="M3" s="85"/>
    </row>
    <row r="4" spans="1:13" ht="18" x14ac:dyDescent="0.25">
      <c r="A4" s="636"/>
      <c r="B4" s="255">
        <v>45708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8"/>
      <c r="K4" s="5">
        <v>1</v>
      </c>
      <c r="L4" s="5"/>
      <c r="M4" s="86"/>
    </row>
    <row r="5" spans="1:13" ht="18" x14ac:dyDescent="0.25">
      <c r="A5" s="636"/>
      <c r="B5" s="255">
        <v>45701</v>
      </c>
      <c r="C5" s="9" t="s">
        <v>20</v>
      </c>
      <c r="D5" s="9">
        <v>1</v>
      </c>
      <c r="E5" s="9">
        <v>0</v>
      </c>
      <c r="F5" s="9">
        <v>2</v>
      </c>
      <c r="G5" s="9">
        <v>2</v>
      </c>
      <c r="H5" s="9">
        <v>0</v>
      </c>
      <c r="I5" s="29">
        <v>0</v>
      </c>
      <c r="J5" s="368">
        <v>1</v>
      </c>
      <c r="K5" s="5"/>
      <c r="L5" s="5"/>
      <c r="M5" s="86"/>
    </row>
    <row r="6" spans="1:13" ht="18" x14ac:dyDescent="0.25">
      <c r="A6" s="636"/>
      <c r="B6" s="255">
        <v>45694</v>
      </c>
      <c r="C6" s="9" t="s">
        <v>10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">
        <v>0</v>
      </c>
      <c r="J6" s="368">
        <v>1</v>
      </c>
      <c r="K6" s="5"/>
      <c r="L6" s="5"/>
      <c r="M6" s="86"/>
    </row>
    <row r="7" spans="1:13" ht="18" x14ac:dyDescent="0.25">
      <c r="A7" s="636"/>
      <c r="B7" s="255">
        <v>45687</v>
      </c>
      <c r="C7" s="9" t="s">
        <v>553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8">
        <v>1</v>
      </c>
      <c r="K7" s="5"/>
      <c r="L7" s="5"/>
      <c r="M7" s="86"/>
    </row>
    <row r="8" spans="1:13" ht="18" x14ac:dyDescent="0.25">
      <c r="A8" s="636"/>
      <c r="B8" s="255">
        <v>45680</v>
      </c>
      <c r="C8" s="9" t="s">
        <v>453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8"/>
      <c r="K8" s="5">
        <v>1</v>
      </c>
      <c r="L8" s="5"/>
      <c r="M8" s="86"/>
    </row>
    <row r="9" spans="1:13" ht="18" x14ac:dyDescent="0.25">
      <c r="A9" s="636"/>
      <c r="B9" s="255">
        <v>45673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8"/>
      <c r="K9" s="5">
        <v>1</v>
      </c>
      <c r="L9" s="5"/>
      <c r="M9" s="86"/>
    </row>
    <row r="10" spans="1:13" ht="18" x14ac:dyDescent="0.25">
      <c r="A10" s="636"/>
      <c r="B10" s="255">
        <v>45666</v>
      </c>
      <c r="C10" s="9" t="s">
        <v>20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8">
        <v>1</v>
      </c>
      <c r="K10" s="5"/>
      <c r="L10" s="5"/>
      <c r="M10" s="86"/>
    </row>
    <row r="11" spans="1:13" ht="18" x14ac:dyDescent="0.25">
      <c r="A11" s="636"/>
      <c r="B11" s="255">
        <v>45631</v>
      </c>
      <c r="C11" s="9" t="s">
        <v>453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8"/>
      <c r="K11" s="5">
        <v>1</v>
      </c>
      <c r="L11" s="5"/>
      <c r="M11" s="86"/>
    </row>
    <row r="12" spans="1:13" ht="18" x14ac:dyDescent="0.25">
      <c r="A12" s="636"/>
      <c r="B12" s="255">
        <v>45624</v>
      </c>
      <c r="C12" s="9" t="s">
        <v>8</v>
      </c>
      <c r="D12" s="9">
        <v>1</v>
      </c>
      <c r="E12" s="9">
        <v>0</v>
      </c>
      <c r="F12" s="9">
        <v>2</v>
      </c>
      <c r="G12" s="9">
        <v>2</v>
      </c>
      <c r="H12" s="9">
        <v>0</v>
      </c>
      <c r="I12" s="29">
        <v>0</v>
      </c>
      <c r="J12" s="368"/>
      <c r="K12" s="5">
        <v>1</v>
      </c>
      <c r="L12" s="5"/>
      <c r="M12" s="86"/>
    </row>
    <row r="13" spans="1:13" ht="18" x14ac:dyDescent="0.25">
      <c r="A13" s="636"/>
      <c r="B13" s="255">
        <v>45617</v>
      </c>
      <c r="C13" s="9" t="s">
        <v>20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368"/>
      <c r="K13" s="5"/>
      <c r="L13" s="5">
        <v>1</v>
      </c>
      <c r="M13" s="86"/>
    </row>
    <row r="14" spans="1:13" ht="18" x14ac:dyDescent="0.25">
      <c r="A14" s="636"/>
      <c r="B14" s="255">
        <v>45610</v>
      </c>
      <c r="C14" s="9" t="s">
        <v>10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8"/>
      <c r="K14" s="5"/>
      <c r="L14" s="5">
        <v>1</v>
      </c>
      <c r="M14" s="86"/>
    </row>
    <row r="15" spans="1:13" ht="18" x14ac:dyDescent="0.25">
      <c r="A15" s="636"/>
      <c r="B15" s="255">
        <v>45603</v>
      </c>
      <c r="C15" s="9" t="s">
        <v>553</v>
      </c>
      <c r="D15" s="9">
        <v>1</v>
      </c>
      <c r="E15" s="9">
        <v>2</v>
      </c>
      <c r="F15" s="9">
        <v>2</v>
      </c>
      <c r="G15" s="9">
        <v>4</v>
      </c>
      <c r="H15" s="9">
        <v>0</v>
      </c>
      <c r="I15" s="29">
        <v>0</v>
      </c>
      <c r="J15" s="368"/>
      <c r="K15" s="5"/>
      <c r="L15" s="5">
        <v>1</v>
      </c>
      <c r="M15" s="86"/>
    </row>
    <row r="16" spans="1:13" ht="18" x14ac:dyDescent="0.25">
      <c r="A16" s="636"/>
      <c r="B16" s="255">
        <v>45596</v>
      </c>
      <c r="C16" s="9" t="s">
        <v>453</v>
      </c>
      <c r="D16" s="9">
        <v>1</v>
      </c>
      <c r="E16" s="9">
        <v>1</v>
      </c>
      <c r="F16" s="9">
        <v>0</v>
      </c>
      <c r="G16" s="9">
        <v>1</v>
      </c>
      <c r="H16" s="9">
        <v>1</v>
      </c>
      <c r="I16" s="29">
        <v>0</v>
      </c>
      <c r="J16" s="368">
        <v>1</v>
      </c>
      <c r="K16" s="5"/>
      <c r="L16" s="5"/>
      <c r="M16" s="86"/>
    </row>
    <row r="17" spans="1:13" ht="18" x14ac:dyDescent="0.25">
      <c r="A17" s="636"/>
      <c r="B17" s="255">
        <v>45589</v>
      </c>
      <c r="C17" s="9" t="s">
        <v>8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8"/>
      <c r="K17" s="5"/>
      <c r="L17" s="5">
        <v>1</v>
      </c>
      <c r="M17" s="86"/>
    </row>
    <row r="18" spans="1:13" ht="18" x14ac:dyDescent="0.25">
      <c r="A18" s="636"/>
      <c r="B18" s="255">
        <v>45582</v>
      </c>
      <c r="C18" s="9" t="s">
        <v>20</v>
      </c>
      <c r="D18" s="9">
        <v>1</v>
      </c>
      <c r="E18" s="9">
        <v>1</v>
      </c>
      <c r="F18" s="9">
        <v>3</v>
      </c>
      <c r="G18" s="9">
        <v>4</v>
      </c>
      <c r="H18" s="9">
        <v>0</v>
      </c>
      <c r="I18" s="29">
        <v>0</v>
      </c>
      <c r="J18" s="368">
        <v>1</v>
      </c>
      <c r="K18" s="5"/>
      <c r="L18" s="5"/>
      <c r="M18" s="86"/>
    </row>
    <row r="19" spans="1:13" ht="18" x14ac:dyDescent="0.25">
      <c r="A19" s="636"/>
      <c r="B19" s="255">
        <v>45575</v>
      </c>
      <c r="C19" s="9" t="s">
        <v>10</v>
      </c>
      <c r="D19" s="9">
        <v>1</v>
      </c>
      <c r="E19" s="9">
        <v>2</v>
      </c>
      <c r="F19" s="9">
        <v>2</v>
      </c>
      <c r="G19" s="9">
        <v>4</v>
      </c>
      <c r="H19" s="9">
        <v>0</v>
      </c>
      <c r="I19" s="29">
        <v>0</v>
      </c>
      <c r="J19" s="368">
        <v>1</v>
      </c>
      <c r="K19" s="5"/>
      <c r="L19" s="5"/>
      <c r="M19" s="86"/>
    </row>
    <row r="20" spans="1:13" ht="18" x14ac:dyDescent="0.25">
      <c r="A20" s="636"/>
      <c r="B20" s="255">
        <v>45568</v>
      </c>
      <c r="C20" s="9" t="s">
        <v>553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8">
        <v>1</v>
      </c>
      <c r="K20" s="5"/>
      <c r="L20" s="5"/>
      <c r="M20" s="86"/>
    </row>
    <row r="21" spans="1:13" ht="18" x14ac:dyDescent="0.25">
      <c r="A21" s="636"/>
      <c r="B21" s="255">
        <v>45561</v>
      </c>
      <c r="C21" s="9" t="s">
        <v>453</v>
      </c>
      <c r="D21" s="9">
        <v>1</v>
      </c>
      <c r="E21" s="9">
        <v>3</v>
      </c>
      <c r="F21" s="9">
        <v>0</v>
      </c>
      <c r="G21" s="9">
        <v>3</v>
      </c>
      <c r="H21" s="9">
        <v>1</v>
      </c>
      <c r="I21" s="29">
        <v>0</v>
      </c>
      <c r="J21" s="368">
        <v>1</v>
      </c>
      <c r="K21" s="5"/>
      <c r="L21" s="5"/>
      <c r="M21" s="86"/>
    </row>
    <row r="22" spans="1:13" ht="18.75" thickBot="1" x14ac:dyDescent="0.3">
      <c r="A22" s="637"/>
      <c r="B22" s="256">
        <v>45554</v>
      </c>
      <c r="C22" s="31" t="s">
        <v>8</v>
      </c>
      <c r="D22" s="31">
        <v>1</v>
      </c>
      <c r="E22" s="31">
        <v>0</v>
      </c>
      <c r="F22" s="31">
        <v>1</v>
      </c>
      <c r="G22" s="31">
        <v>1</v>
      </c>
      <c r="H22" s="31">
        <v>0</v>
      </c>
      <c r="I22" s="32">
        <v>0</v>
      </c>
      <c r="J22" s="380"/>
      <c r="K22" s="88">
        <v>1</v>
      </c>
      <c r="L22" s="88"/>
      <c r="M22" s="89"/>
    </row>
    <row r="23" spans="1:13" ht="19.5" thickTop="1" thickBot="1" x14ac:dyDescent="0.3">
      <c r="A23" s="487" t="s">
        <v>45</v>
      </c>
      <c r="B23" s="488" t="s">
        <v>624</v>
      </c>
      <c r="C23" s="355" t="s">
        <v>625</v>
      </c>
      <c r="D23" s="355">
        <f t="shared" ref="D23:L23" si="0">SUM(D3:D22)</f>
        <v>20</v>
      </c>
      <c r="E23" s="355">
        <f t="shared" si="0"/>
        <v>12</v>
      </c>
      <c r="F23" s="355">
        <f t="shared" si="0"/>
        <v>17</v>
      </c>
      <c r="G23" s="355">
        <f t="shared" si="0"/>
        <v>29</v>
      </c>
      <c r="H23" s="355">
        <f t="shared" si="0"/>
        <v>2</v>
      </c>
      <c r="I23" s="489">
        <f t="shared" si="0"/>
        <v>0</v>
      </c>
      <c r="J23" s="458">
        <f t="shared" si="0"/>
        <v>10</v>
      </c>
      <c r="K23" s="355">
        <f t="shared" si="0"/>
        <v>6</v>
      </c>
      <c r="L23" s="355">
        <f t="shared" si="0"/>
        <v>4</v>
      </c>
      <c r="M23" s="356">
        <f>SUM(J23/(J23+K23))</f>
        <v>0.625</v>
      </c>
    </row>
    <row r="24" spans="1:13" ht="18.75" hidden="1" thickTop="1" x14ac:dyDescent="0.25">
      <c r="A24" s="642" t="s">
        <v>580</v>
      </c>
      <c r="B24" s="254">
        <v>45351</v>
      </c>
      <c r="C24" s="27" t="s">
        <v>553</v>
      </c>
      <c r="D24" s="27">
        <v>1</v>
      </c>
      <c r="E24" s="27">
        <v>0</v>
      </c>
      <c r="F24" s="27">
        <v>1</v>
      </c>
      <c r="G24" s="27">
        <v>1</v>
      </c>
      <c r="H24" s="27">
        <v>0</v>
      </c>
      <c r="I24" s="28">
        <v>0</v>
      </c>
      <c r="J24" s="367"/>
      <c r="K24" s="46">
        <v>1</v>
      </c>
      <c r="L24" s="46"/>
      <c r="M24" s="85"/>
    </row>
    <row r="25" spans="1:13" ht="18" hidden="1" x14ac:dyDescent="0.25">
      <c r="A25" s="636"/>
      <c r="B25" s="255">
        <v>45344</v>
      </c>
      <c r="C25" s="9" t="s">
        <v>452</v>
      </c>
      <c r="D25" s="9">
        <v>1</v>
      </c>
      <c r="E25" s="9">
        <v>1</v>
      </c>
      <c r="F25" s="9">
        <v>3</v>
      </c>
      <c r="G25" s="9">
        <v>4</v>
      </c>
      <c r="H25" s="9">
        <v>0</v>
      </c>
      <c r="I25" s="29">
        <v>0</v>
      </c>
      <c r="J25" s="368">
        <v>1</v>
      </c>
      <c r="K25" s="5"/>
      <c r="L25" s="5"/>
      <c r="M25" s="86"/>
    </row>
    <row r="26" spans="1:13" ht="18" hidden="1" x14ac:dyDescent="0.25">
      <c r="A26" s="636"/>
      <c r="B26" s="255">
        <v>45330</v>
      </c>
      <c r="C26" s="9" t="s">
        <v>453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8"/>
      <c r="K26" s="5">
        <v>1</v>
      </c>
      <c r="L26" s="5"/>
      <c r="M26" s="86"/>
    </row>
    <row r="27" spans="1:13" ht="18" hidden="1" x14ac:dyDescent="0.25">
      <c r="A27" s="636"/>
      <c r="B27" s="255">
        <v>45323</v>
      </c>
      <c r="C27" s="9" t="s">
        <v>552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8">
        <v>1</v>
      </c>
      <c r="K27" s="5"/>
      <c r="L27" s="5"/>
      <c r="M27" s="86"/>
    </row>
    <row r="28" spans="1:13" ht="18" hidden="1" x14ac:dyDescent="0.25">
      <c r="A28" s="636"/>
      <c r="B28" s="255">
        <v>45316</v>
      </c>
      <c r="C28" s="9" t="s">
        <v>553</v>
      </c>
      <c r="D28" s="9">
        <v>1</v>
      </c>
      <c r="E28" s="9">
        <v>3</v>
      </c>
      <c r="F28" s="9">
        <v>2</v>
      </c>
      <c r="G28" s="9">
        <v>5</v>
      </c>
      <c r="H28" s="9">
        <v>1</v>
      </c>
      <c r="I28" s="29">
        <v>0</v>
      </c>
      <c r="J28" s="368">
        <v>1</v>
      </c>
      <c r="K28" s="5"/>
      <c r="L28" s="5"/>
      <c r="M28" s="86"/>
    </row>
    <row r="29" spans="1:13" ht="18" hidden="1" x14ac:dyDescent="0.25">
      <c r="A29" s="636"/>
      <c r="B29" s="255">
        <v>45309</v>
      </c>
      <c r="C29" s="9" t="s">
        <v>452</v>
      </c>
      <c r="D29" s="9">
        <v>1</v>
      </c>
      <c r="E29" s="9">
        <v>1</v>
      </c>
      <c r="F29" s="9">
        <v>0</v>
      </c>
      <c r="G29" s="9">
        <v>1</v>
      </c>
      <c r="H29" s="9">
        <v>0</v>
      </c>
      <c r="I29" s="29">
        <v>0</v>
      </c>
      <c r="J29" s="368"/>
      <c r="K29" s="5">
        <v>1</v>
      </c>
      <c r="L29" s="5"/>
      <c r="M29" s="86"/>
    </row>
    <row r="30" spans="1:13" ht="18" hidden="1" x14ac:dyDescent="0.25">
      <c r="A30" s="636"/>
      <c r="B30" s="255">
        <v>45302</v>
      </c>
      <c r="C30" s="9" t="s">
        <v>555</v>
      </c>
      <c r="D30" s="9">
        <v>1</v>
      </c>
      <c r="E30" s="9">
        <v>2</v>
      </c>
      <c r="F30" s="9">
        <v>2</v>
      </c>
      <c r="G30" s="9">
        <v>4</v>
      </c>
      <c r="H30" s="9">
        <v>0</v>
      </c>
      <c r="I30" s="29">
        <v>0</v>
      </c>
      <c r="J30" s="368">
        <v>1</v>
      </c>
      <c r="K30" s="5"/>
      <c r="L30" s="5"/>
      <c r="M30" s="86"/>
    </row>
    <row r="31" spans="1:13" ht="18" hidden="1" x14ac:dyDescent="0.25">
      <c r="A31" s="636"/>
      <c r="B31" s="255">
        <v>45281</v>
      </c>
      <c r="C31" s="9" t="s">
        <v>453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8"/>
      <c r="K31" s="5">
        <v>1</v>
      </c>
      <c r="L31" s="5"/>
      <c r="M31" s="86"/>
    </row>
    <row r="32" spans="1:13" ht="18" hidden="1" x14ac:dyDescent="0.25">
      <c r="A32" s="636"/>
      <c r="B32" s="255">
        <v>45274</v>
      </c>
      <c r="C32" s="9" t="s">
        <v>552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8"/>
      <c r="K32" s="5">
        <v>1</v>
      </c>
      <c r="L32" s="5"/>
      <c r="M32" s="86"/>
    </row>
    <row r="33" spans="1:13" ht="18" hidden="1" x14ac:dyDescent="0.25">
      <c r="A33" s="636"/>
      <c r="B33" s="255">
        <v>45267</v>
      </c>
      <c r="C33" s="9" t="s">
        <v>553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368"/>
      <c r="K33" s="5">
        <v>1</v>
      </c>
      <c r="L33" s="5"/>
      <c r="M33" s="86"/>
    </row>
    <row r="34" spans="1:13" ht="18" hidden="1" x14ac:dyDescent="0.25">
      <c r="A34" s="636"/>
      <c r="B34" s="255">
        <v>45253</v>
      </c>
      <c r="C34" s="9" t="s">
        <v>555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368"/>
      <c r="K34" s="5">
        <v>1</v>
      </c>
      <c r="L34" s="5"/>
      <c r="M34" s="86"/>
    </row>
    <row r="35" spans="1:13" ht="18" hidden="1" x14ac:dyDescent="0.25">
      <c r="A35" s="636"/>
      <c r="B35" s="255">
        <v>45246</v>
      </c>
      <c r="C35" s="9" t="s">
        <v>453</v>
      </c>
      <c r="D35" s="9">
        <v>1</v>
      </c>
      <c r="E35" s="9">
        <v>1</v>
      </c>
      <c r="F35" s="9">
        <v>2</v>
      </c>
      <c r="G35" s="9">
        <v>3</v>
      </c>
      <c r="H35" s="9">
        <v>0</v>
      </c>
      <c r="I35" s="29">
        <v>0</v>
      </c>
      <c r="J35" s="368"/>
      <c r="K35" s="5">
        <v>1</v>
      </c>
      <c r="L35" s="5"/>
      <c r="M35" s="86"/>
    </row>
    <row r="36" spans="1:13" ht="18" hidden="1" x14ac:dyDescent="0.25">
      <c r="A36" s="636"/>
      <c r="B36" s="255">
        <v>45239</v>
      </c>
      <c r="C36" s="9" t="s">
        <v>552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8">
        <v>1</v>
      </c>
      <c r="K36" s="5"/>
      <c r="L36" s="5"/>
      <c r="M36" s="86"/>
    </row>
    <row r="37" spans="1:13" ht="18" hidden="1" x14ac:dyDescent="0.25">
      <c r="A37" s="636"/>
      <c r="B37" s="255">
        <v>45232</v>
      </c>
      <c r="C37" s="9" t="s">
        <v>553</v>
      </c>
      <c r="D37" s="9">
        <v>1</v>
      </c>
      <c r="E37" s="9">
        <v>2</v>
      </c>
      <c r="F37" s="9">
        <v>2</v>
      </c>
      <c r="G37" s="9">
        <v>4</v>
      </c>
      <c r="H37" s="9">
        <v>0</v>
      </c>
      <c r="I37" s="29">
        <v>0</v>
      </c>
      <c r="J37" s="368">
        <v>1</v>
      </c>
      <c r="K37" s="5"/>
      <c r="L37" s="5"/>
      <c r="M37" s="86"/>
    </row>
    <row r="38" spans="1:13" ht="18" hidden="1" x14ac:dyDescent="0.25">
      <c r="A38" s="636"/>
      <c r="B38" s="255">
        <v>45218</v>
      </c>
      <c r="C38" s="9" t="s">
        <v>555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368"/>
      <c r="K38" s="5"/>
      <c r="L38" s="5">
        <v>1</v>
      </c>
      <c r="M38" s="86"/>
    </row>
    <row r="39" spans="1:13" ht="18" hidden="1" x14ac:dyDescent="0.25">
      <c r="A39" s="636"/>
      <c r="B39" s="255">
        <v>45211</v>
      </c>
      <c r="C39" s="9" t="s">
        <v>453</v>
      </c>
      <c r="D39" s="9">
        <v>1</v>
      </c>
      <c r="E39" s="9">
        <v>1</v>
      </c>
      <c r="F39" s="9">
        <v>2</v>
      </c>
      <c r="G39" s="9">
        <v>3</v>
      </c>
      <c r="H39" s="9">
        <v>0</v>
      </c>
      <c r="I39" s="29">
        <v>0</v>
      </c>
      <c r="J39" s="368">
        <v>1</v>
      </c>
      <c r="K39" s="5"/>
      <c r="L39" s="5"/>
      <c r="M39" s="86"/>
    </row>
    <row r="40" spans="1:13" ht="18" hidden="1" x14ac:dyDescent="0.25">
      <c r="A40" s="636"/>
      <c r="B40" s="255">
        <v>45204</v>
      </c>
      <c r="C40" s="9" t="s">
        <v>552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8"/>
      <c r="K40" s="5">
        <v>1</v>
      </c>
      <c r="L40" s="5"/>
      <c r="M40" s="86"/>
    </row>
    <row r="41" spans="1:13" ht="18" hidden="1" x14ac:dyDescent="0.25">
      <c r="A41" s="636"/>
      <c r="B41" s="255">
        <v>45197</v>
      </c>
      <c r="C41" s="9" t="s">
        <v>553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368">
        <v>1</v>
      </c>
      <c r="K41" s="5"/>
      <c r="L41" s="5"/>
      <c r="M41" s="86"/>
    </row>
    <row r="42" spans="1:13" ht="18" hidden="1" x14ac:dyDescent="0.25">
      <c r="A42" s="636"/>
      <c r="B42" s="255">
        <v>45190</v>
      </c>
      <c r="C42" s="9" t="s">
        <v>452</v>
      </c>
      <c r="D42" s="9">
        <v>1</v>
      </c>
      <c r="E42" s="9">
        <v>1</v>
      </c>
      <c r="F42" s="9">
        <v>2</v>
      </c>
      <c r="G42" s="9">
        <v>3</v>
      </c>
      <c r="H42" s="9">
        <v>0</v>
      </c>
      <c r="I42" s="29">
        <v>0</v>
      </c>
      <c r="J42" s="368">
        <v>1</v>
      </c>
      <c r="K42" s="5"/>
      <c r="L42" s="5"/>
      <c r="M42" s="86"/>
    </row>
    <row r="43" spans="1:13" ht="18.75" hidden="1" thickBot="1" x14ac:dyDescent="0.3">
      <c r="A43" s="637"/>
      <c r="B43" s="256">
        <v>45183</v>
      </c>
      <c r="C43" s="31" t="s">
        <v>555</v>
      </c>
      <c r="D43" s="31">
        <v>1</v>
      </c>
      <c r="E43" s="31">
        <v>1</v>
      </c>
      <c r="F43" s="31">
        <v>2</v>
      </c>
      <c r="G43" s="31">
        <v>3</v>
      </c>
      <c r="H43" s="31">
        <v>0</v>
      </c>
      <c r="I43" s="32">
        <v>0</v>
      </c>
      <c r="J43" s="380">
        <v>1</v>
      </c>
      <c r="K43" s="88"/>
      <c r="L43" s="88"/>
      <c r="M43" s="89"/>
    </row>
    <row r="44" spans="1:13" ht="19.5" thickTop="1" thickBot="1" x14ac:dyDescent="0.3">
      <c r="A44" s="487" t="s">
        <v>45</v>
      </c>
      <c r="B44" s="488" t="s">
        <v>580</v>
      </c>
      <c r="C44" s="355" t="s">
        <v>8</v>
      </c>
      <c r="D44" s="355">
        <f t="shared" ref="D44:L44" si="1">SUM(D24:D43)</f>
        <v>20</v>
      </c>
      <c r="E44" s="355">
        <f t="shared" si="1"/>
        <v>15</v>
      </c>
      <c r="F44" s="355">
        <f t="shared" si="1"/>
        <v>24</v>
      </c>
      <c r="G44" s="355">
        <f t="shared" si="1"/>
        <v>39</v>
      </c>
      <c r="H44" s="355">
        <f t="shared" si="1"/>
        <v>1</v>
      </c>
      <c r="I44" s="489">
        <f t="shared" si="1"/>
        <v>0</v>
      </c>
      <c r="J44" s="458">
        <f t="shared" si="1"/>
        <v>10</v>
      </c>
      <c r="K44" s="355">
        <f t="shared" si="1"/>
        <v>9</v>
      </c>
      <c r="L44" s="355">
        <f t="shared" si="1"/>
        <v>1</v>
      </c>
      <c r="M44" s="356">
        <f>SUM(J44/(J44+K44))</f>
        <v>0.52631578947368418</v>
      </c>
    </row>
    <row r="45" spans="1:13" ht="18.75" hidden="1" thickTop="1" x14ac:dyDescent="0.25">
      <c r="A45" s="659" t="s">
        <v>554</v>
      </c>
      <c r="B45" s="254">
        <v>44966</v>
      </c>
      <c r="C45" s="27" t="s">
        <v>453</v>
      </c>
      <c r="D45" s="27">
        <v>1</v>
      </c>
      <c r="E45" s="27">
        <v>1</v>
      </c>
      <c r="F45" s="27">
        <v>0</v>
      </c>
      <c r="G45" s="27">
        <v>1</v>
      </c>
      <c r="H45" s="27">
        <v>0</v>
      </c>
      <c r="I45" s="297">
        <v>0</v>
      </c>
      <c r="J45" s="265"/>
      <c r="K45" s="46">
        <v>1</v>
      </c>
      <c r="L45" s="46"/>
      <c r="M45" s="85"/>
    </row>
    <row r="46" spans="1:13" ht="18" hidden="1" x14ac:dyDescent="0.25">
      <c r="A46" s="631"/>
      <c r="B46" s="255">
        <v>44959</v>
      </c>
      <c r="C46" s="9" t="s">
        <v>552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66"/>
      <c r="K46" s="5"/>
      <c r="L46" s="5">
        <v>1</v>
      </c>
      <c r="M46" s="86"/>
    </row>
    <row r="47" spans="1:13" ht="18" hidden="1" x14ac:dyDescent="0.25">
      <c r="A47" s="631"/>
      <c r="B47" s="255">
        <v>44952</v>
      </c>
      <c r="C47" s="9" t="s">
        <v>553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8">
        <v>0</v>
      </c>
      <c r="J47" s="266"/>
      <c r="K47" s="5"/>
      <c r="L47" s="5">
        <v>1</v>
      </c>
      <c r="M47" s="86"/>
    </row>
    <row r="48" spans="1:13" ht="18" hidden="1" x14ac:dyDescent="0.25">
      <c r="A48" s="631"/>
      <c r="B48" s="255">
        <v>44945</v>
      </c>
      <c r="C48" s="9" t="s">
        <v>452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8">
        <v>0</v>
      </c>
      <c r="J48" s="266"/>
      <c r="K48" s="5">
        <v>1</v>
      </c>
      <c r="L48" s="5"/>
      <c r="M48" s="86"/>
    </row>
    <row r="49" spans="1:13" ht="18" hidden="1" x14ac:dyDescent="0.25">
      <c r="A49" s="631"/>
      <c r="B49" s="255">
        <v>44938</v>
      </c>
      <c r="C49" s="9" t="s">
        <v>555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8">
        <v>0</v>
      </c>
      <c r="J49" s="266">
        <v>1</v>
      </c>
      <c r="K49" s="5"/>
      <c r="L49" s="5"/>
      <c r="M49" s="86"/>
    </row>
    <row r="50" spans="1:13" ht="18" hidden="1" x14ac:dyDescent="0.25">
      <c r="A50" s="631"/>
      <c r="B50" s="255">
        <v>44917</v>
      </c>
      <c r="C50" s="9" t="s">
        <v>453</v>
      </c>
      <c r="D50" s="9">
        <v>1</v>
      </c>
      <c r="E50" s="9">
        <v>1</v>
      </c>
      <c r="F50" s="9">
        <v>1</v>
      </c>
      <c r="G50" s="9">
        <v>2</v>
      </c>
      <c r="H50" s="9">
        <v>0</v>
      </c>
      <c r="I50" s="298">
        <v>0</v>
      </c>
      <c r="J50" s="266"/>
      <c r="K50" s="5">
        <v>1</v>
      </c>
      <c r="L50" s="5"/>
      <c r="M50" s="86"/>
    </row>
    <row r="51" spans="1:13" ht="18" hidden="1" x14ac:dyDescent="0.25">
      <c r="A51" s="631"/>
      <c r="B51" s="255">
        <v>44910</v>
      </c>
      <c r="C51" s="9" t="s">
        <v>552</v>
      </c>
      <c r="D51" s="9">
        <v>1</v>
      </c>
      <c r="E51" s="9">
        <v>0</v>
      </c>
      <c r="F51" s="9">
        <v>4</v>
      </c>
      <c r="G51" s="9">
        <v>4</v>
      </c>
      <c r="H51" s="9">
        <v>0</v>
      </c>
      <c r="I51" s="298">
        <v>0</v>
      </c>
      <c r="J51" s="266">
        <v>1</v>
      </c>
      <c r="K51" s="5"/>
      <c r="L51" s="5"/>
      <c r="M51" s="86"/>
    </row>
    <row r="52" spans="1:13" ht="18" hidden="1" x14ac:dyDescent="0.25">
      <c r="A52" s="631"/>
      <c r="B52" s="255">
        <v>44903</v>
      </c>
      <c r="C52" s="9" t="s">
        <v>553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66">
        <v>1</v>
      </c>
      <c r="K52" s="5"/>
      <c r="L52" s="5"/>
      <c r="M52" s="86"/>
    </row>
    <row r="53" spans="1:13" ht="18" hidden="1" x14ac:dyDescent="0.25">
      <c r="A53" s="631"/>
      <c r="B53" s="255">
        <v>44896</v>
      </c>
      <c r="C53" s="9" t="s">
        <v>452</v>
      </c>
      <c r="D53" s="9">
        <v>1</v>
      </c>
      <c r="E53" s="9">
        <v>4</v>
      </c>
      <c r="F53" s="9">
        <v>0</v>
      </c>
      <c r="G53" s="9">
        <v>4</v>
      </c>
      <c r="H53" s="9">
        <v>0</v>
      </c>
      <c r="I53" s="298">
        <v>0</v>
      </c>
      <c r="J53" s="266">
        <v>1</v>
      </c>
      <c r="K53" s="5"/>
      <c r="L53" s="5"/>
      <c r="M53" s="86"/>
    </row>
    <row r="54" spans="1:13" ht="18" hidden="1" x14ac:dyDescent="0.25">
      <c r="A54" s="631"/>
      <c r="B54" s="255">
        <v>44882</v>
      </c>
      <c r="C54" s="9" t="s">
        <v>453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66"/>
      <c r="K54" s="5"/>
      <c r="L54" s="5">
        <v>1</v>
      </c>
      <c r="M54" s="86"/>
    </row>
    <row r="55" spans="1:13" ht="18" hidden="1" x14ac:dyDescent="0.25">
      <c r="A55" s="631"/>
      <c r="B55" s="255">
        <v>44875</v>
      </c>
      <c r="C55" s="9" t="s">
        <v>552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8">
        <v>0</v>
      </c>
      <c r="J55" s="266">
        <v>1</v>
      </c>
      <c r="K55" s="5"/>
      <c r="L55" s="5"/>
      <c r="M55" s="86"/>
    </row>
    <row r="56" spans="1:13" ht="18" hidden="1" x14ac:dyDescent="0.25">
      <c r="A56" s="631"/>
      <c r="B56" s="255">
        <v>44868</v>
      </c>
      <c r="C56" s="9" t="s">
        <v>553</v>
      </c>
      <c r="D56" s="9">
        <v>1</v>
      </c>
      <c r="E56" s="9">
        <v>1</v>
      </c>
      <c r="F56" s="9">
        <v>0</v>
      </c>
      <c r="G56" s="9">
        <v>1</v>
      </c>
      <c r="H56" s="9">
        <v>0</v>
      </c>
      <c r="I56" s="298">
        <v>1</v>
      </c>
      <c r="J56" s="266"/>
      <c r="K56" s="5"/>
      <c r="L56" s="5">
        <v>1</v>
      </c>
      <c r="M56" s="86"/>
    </row>
    <row r="57" spans="1:13" ht="18" hidden="1" x14ac:dyDescent="0.25">
      <c r="A57" s="631"/>
      <c r="B57" s="255">
        <v>44861</v>
      </c>
      <c r="C57" s="9" t="s">
        <v>452</v>
      </c>
      <c r="D57" s="9">
        <v>1</v>
      </c>
      <c r="E57" s="9">
        <v>0</v>
      </c>
      <c r="F57" s="9">
        <v>2</v>
      </c>
      <c r="G57" s="9">
        <v>2</v>
      </c>
      <c r="H57" s="9">
        <v>0</v>
      </c>
      <c r="I57" s="298">
        <v>0</v>
      </c>
      <c r="J57" s="266">
        <v>1</v>
      </c>
      <c r="K57" s="5"/>
      <c r="L57" s="5"/>
      <c r="M57" s="86"/>
    </row>
    <row r="58" spans="1:13" ht="18" hidden="1" x14ac:dyDescent="0.25">
      <c r="A58" s="631"/>
      <c r="B58" s="255">
        <v>44854</v>
      </c>
      <c r="C58" s="9" t="s">
        <v>555</v>
      </c>
      <c r="D58" s="9">
        <v>1</v>
      </c>
      <c r="E58" s="9">
        <v>1</v>
      </c>
      <c r="F58" s="9">
        <v>0</v>
      </c>
      <c r="G58" s="9">
        <v>1</v>
      </c>
      <c r="H58" s="9">
        <v>0</v>
      </c>
      <c r="I58" s="298">
        <v>0</v>
      </c>
      <c r="J58" s="266"/>
      <c r="K58" s="5">
        <v>1</v>
      </c>
      <c r="L58" s="5"/>
      <c r="M58" s="86"/>
    </row>
    <row r="59" spans="1:13" ht="18" hidden="1" x14ac:dyDescent="0.25">
      <c r="A59" s="631"/>
      <c r="B59" s="255">
        <v>44840</v>
      </c>
      <c r="C59" s="9" t="s">
        <v>552</v>
      </c>
      <c r="D59" s="9">
        <v>1</v>
      </c>
      <c r="E59" s="9">
        <v>0</v>
      </c>
      <c r="F59" s="9">
        <v>3</v>
      </c>
      <c r="G59" s="9">
        <v>3</v>
      </c>
      <c r="H59" s="9">
        <v>0</v>
      </c>
      <c r="I59" s="298">
        <v>0</v>
      </c>
      <c r="J59" s="266">
        <v>1</v>
      </c>
      <c r="K59" s="5"/>
      <c r="L59" s="5"/>
      <c r="M59" s="86"/>
    </row>
    <row r="60" spans="1:13" ht="18" hidden="1" x14ac:dyDescent="0.25">
      <c r="A60" s="631"/>
      <c r="B60" s="255">
        <v>44833</v>
      </c>
      <c r="C60" s="9" t="s">
        <v>553</v>
      </c>
      <c r="D60" s="9">
        <v>1</v>
      </c>
      <c r="E60" s="9">
        <v>3</v>
      </c>
      <c r="F60" s="9">
        <v>0</v>
      </c>
      <c r="G60" s="9">
        <v>3</v>
      </c>
      <c r="H60" s="9">
        <v>1</v>
      </c>
      <c r="I60" s="298">
        <v>0</v>
      </c>
      <c r="J60" s="266">
        <v>1</v>
      </c>
      <c r="K60" s="5"/>
      <c r="L60" s="5"/>
      <c r="M60" s="86"/>
    </row>
    <row r="61" spans="1:13" ht="18" hidden="1" x14ac:dyDescent="0.25">
      <c r="A61" s="631"/>
      <c r="B61" s="255">
        <v>44826</v>
      </c>
      <c r="C61" s="9" t="s">
        <v>452</v>
      </c>
      <c r="D61" s="9">
        <v>1</v>
      </c>
      <c r="E61" s="9">
        <v>0</v>
      </c>
      <c r="F61" s="9">
        <v>1</v>
      </c>
      <c r="G61" s="9">
        <v>1</v>
      </c>
      <c r="H61" s="9">
        <v>0</v>
      </c>
      <c r="I61" s="298">
        <v>0</v>
      </c>
      <c r="J61" s="266"/>
      <c r="K61" s="5">
        <v>1</v>
      </c>
      <c r="L61" s="5"/>
      <c r="M61" s="86"/>
    </row>
    <row r="62" spans="1:13" ht="18.75" hidden="1" thickBot="1" x14ac:dyDescent="0.3">
      <c r="A62" s="630"/>
      <c r="B62" s="256">
        <v>44819</v>
      </c>
      <c r="C62" s="31" t="s">
        <v>555</v>
      </c>
      <c r="D62" s="31">
        <v>1</v>
      </c>
      <c r="E62" s="31">
        <v>0</v>
      </c>
      <c r="F62" s="31">
        <v>0</v>
      </c>
      <c r="G62" s="31">
        <v>0</v>
      </c>
      <c r="H62" s="31">
        <v>0</v>
      </c>
      <c r="I62" s="299">
        <v>0</v>
      </c>
      <c r="J62" s="267">
        <v>1</v>
      </c>
      <c r="K62" s="88"/>
      <c r="L62" s="88"/>
      <c r="M62" s="89"/>
    </row>
    <row r="63" spans="1:13" ht="19.5" thickTop="1" thickBot="1" x14ac:dyDescent="0.3">
      <c r="A63" s="433" t="s">
        <v>45</v>
      </c>
      <c r="B63" s="414" t="s">
        <v>554</v>
      </c>
      <c r="C63" s="355" t="s">
        <v>8</v>
      </c>
      <c r="D63" s="355">
        <f t="shared" ref="D63:L63" si="2">SUM(D45:D62)</f>
        <v>18</v>
      </c>
      <c r="E63" s="355">
        <f t="shared" si="2"/>
        <v>13</v>
      </c>
      <c r="F63" s="355">
        <f t="shared" si="2"/>
        <v>13</v>
      </c>
      <c r="G63" s="355">
        <f t="shared" si="2"/>
        <v>26</v>
      </c>
      <c r="H63" s="355">
        <f t="shared" si="2"/>
        <v>1</v>
      </c>
      <c r="I63" s="467">
        <f t="shared" si="2"/>
        <v>1</v>
      </c>
      <c r="J63" s="191">
        <f t="shared" si="2"/>
        <v>9</v>
      </c>
      <c r="K63" s="124">
        <f t="shared" si="2"/>
        <v>5</v>
      </c>
      <c r="L63" s="124">
        <f t="shared" si="2"/>
        <v>4</v>
      </c>
      <c r="M63" s="294">
        <f>SUM(J63/(J63+K63))</f>
        <v>0.6428571428571429</v>
      </c>
    </row>
    <row r="64" spans="1:13" ht="18.75" hidden="1" thickTop="1" x14ac:dyDescent="0.25">
      <c r="A64" s="659" t="s">
        <v>540</v>
      </c>
      <c r="B64" s="254">
        <v>44641</v>
      </c>
      <c r="C64" s="27" t="s">
        <v>455</v>
      </c>
      <c r="D64" s="27">
        <v>1</v>
      </c>
      <c r="E64" s="27">
        <v>0</v>
      </c>
      <c r="F64" s="27">
        <v>0</v>
      </c>
      <c r="G64" s="27">
        <v>0</v>
      </c>
      <c r="H64" s="27">
        <v>0</v>
      </c>
      <c r="I64" s="297">
        <v>0</v>
      </c>
      <c r="J64" s="265"/>
      <c r="K64" s="46">
        <v>1</v>
      </c>
      <c r="L64" s="46"/>
      <c r="M64" s="85"/>
    </row>
    <row r="65" spans="1:13" ht="18" hidden="1" x14ac:dyDescent="0.25">
      <c r="A65" s="631"/>
      <c r="B65" s="255">
        <v>44630</v>
      </c>
      <c r="C65" s="9" t="s">
        <v>453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66"/>
      <c r="K65" s="5"/>
      <c r="L65" s="5">
        <v>1</v>
      </c>
      <c r="M65" s="86"/>
    </row>
    <row r="66" spans="1:13" ht="18" hidden="1" x14ac:dyDescent="0.25">
      <c r="A66" s="631"/>
      <c r="B66" s="255">
        <v>44623</v>
      </c>
      <c r="C66" s="9" t="s">
        <v>455</v>
      </c>
      <c r="D66" s="9">
        <v>1</v>
      </c>
      <c r="E66" s="9">
        <v>2</v>
      </c>
      <c r="F66" s="9">
        <v>2</v>
      </c>
      <c r="G66" s="15">
        <v>4</v>
      </c>
      <c r="H66" s="9">
        <v>0</v>
      </c>
      <c r="I66" s="298">
        <v>0</v>
      </c>
      <c r="J66" s="266">
        <v>1</v>
      </c>
      <c r="K66" s="5"/>
      <c r="L66" s="5"/>
      <c r="M66" s="86"/>
    </row>
    <row r="67" spans="1:13" ht="18" hidden="1" x14ac:dyDescent="0.25">
      <c r="A67" s="631"/>
      <c r="B67" s="255">
        <v>44616</v>
      </c>
      <c r="C67" s="9" t="s">
        <v>48</v>
      </c>
      <c r="D67" s="9">
        <v>1</v>
      </c>
      <c r="E67" s="9">
        <v>1</v>
      </c>
      <c r="F67" s="9">
        <v>1</v>
      </c>
      <c r="G67" s="15">
        <v>2</v>
      </c>
      <c r="H67" s="9">
        <v>0</v>
      </c>
      <c r="I67" s="298">
        <v>0</v>
      </c>
      <c r="J67" s="266">
        <v>1</v>
      </c>
      <c r="K67" s="5"/>
      <c r="L67" s="5"/>
      <c r="M67" s="86"/>
    </row>
    <row r="68" spans="1:13" ht="18" hidden="1" x14ac:dyDescent="0.25">
      <c r="A68" s="631"/>
      <c r="B68" s="255">
        <v>44609</v>
      </c>
      <c r="C68" s="9" t="s">
        <v>453</v>
      </c>
      <c r="D68" s="9">
        <v>1</v>
      </c>
      <c r="E68" s="9">
        <v>0</v>
      </c>
      <c r="F68" s="9">
        <v>1</v>
      </c>
      <c r="G68" s="15">
        <v>1</v>
      </c>
      <c r="H68" s="9">
        <v>0</v>
      </c>
      <c r="I68" s="298">
        <v>0</v>
      </c>
      <c r="J68" s="266"/>
      <c r="K68" s="5"/>
      <c r="L68" s="5">
        <v>1</v>
      </c>
      <c r="M68" s="86"/>
    </row>
    <row r="69" spans="1:13" ht="18" hidden="1" x14ac:dyDescent="0.25">
      <c r="A69" s="631"/>
      <c r="B69" s="255">
        <v>44595</v>
      </c>
      <c r="C69" s="9" t="s">
        <v>48</v>
      </c>
      <c r="D69" s="9">
        <v>1</v>
      </c>
      <c r="E69" s="9">
        <v>1</v>
      </c>
      <c r="F69" s="9">
        <v>1</v>
      </c>
      <c r="G69" s="15">
        <v>2</v>
      </c>
      <c r="H69" s="9">
        <v>0</v>
      </c>
      <c r="I69" s="298">
        <v>0</v>
      </c>
      <c r="J69" s="266"/>
      <c r="K69" s="5"/>
      <c r="L69" s="5">
        <v>1</v>
      </c>
      <c r="M69" s="86"/>
    </row>
    <row r="70" spans="1:13" ht="18" hidden="1" x14ac:dyDescent="0.25">
      <c r="A70" s="631"/>
      <c r="B70" s="255">
        <v>44546</v>
      </c>
      <c r="C70" s="9" t="s">
        <v>453</v>
      </c>
      <c r="D70" s="9">
        <v>1</v>
      </c>
      <c r="E70" s="9">
        <v>1</v>
      </c>
      <c r="F70" s="9">
        <v>1</v>
      </c>
      <c r="G70" s="15">
        <v>2</v>
      </c>
      <c r="H70" s="9">
        <v>0</v>
      </c>
      <c r="I70" s="298">
        <v>0</v>
      </c>
      <c r="J70" s="266">
        <v>1</v>
      </c>
      <c r="K70" s="5"/>
      <c r="L70" s="5"/>
      <c r="M70" s="86"/>
    </row>
    <row r="71" spans="1:13" ht="18" hidden="1" x14ac:dyDescent="0.25">
      <c r="A71" s="631"/>
      <c r="B71" s="255">
        <v>44539</v>
      </c>
      <c r="C71" s="9" t="s">
        <v>455</v>
      </c>
      <c r="D71" s="9">
        <v>1</v>
      </c>
      <c r="E71" s="9">
        <v>1</v>
      </c>
      <c r="F71" s="9">
        <v>1</v>
      </c>
      <c r="G71" s="15">
        <v>2</v>
      </c>
      <c r="H71" s="9">
        <v>0</v>
      </c>
      <c r="I71" s="298">
        <v>0</v>
      </c>
      <c r="J71" s="266"/>
      <c r="K71" s="5">
        <v>1</v>
      </c>
      <c r="L71" s="5"/>
      <c r="M71" s="86"/>
    </row>
    <row r="72" spans="1:13" ht="18" hidden="1" x14ac:dyDescent="0.25">
      <c r="A72" s="631"/>
      <c r="B72" s="255">
        <v>44532</v>
      </c>
      <c r="C72" s="9" t="s">
        <v>48</v>
      </c>
      <c r="D72" s="9">
        <v>1</v>
      </c>
      <c r="E72" s="9">
        <v>0</v>
      </c>
      <c r="F72" s="9">
        <v>2</v>
      </c>
      <c r="G72" s="15">
        <v>2</v>
      </c>
      <c r="H72" s="9">
        <v>0</v>
      </c>
      <c r="I72" s="298">
        <v>0</v>
      </c>
      <c r="J72" s="266">
        <v>1</v>
      </c>
      <c r="K72" s="5"/>
      <c r="L72" s="5"/>
      <c r="M72" s="86"/>
    </row>
    <row r="73" spans="1:13" ht="18" hidden="1" x14ac:dyDescent="0.25">
      <c r="A73" s="631"/>
      <c r="B73" s="255">
        <v>44525</v>
      </c>
      <c r="C73" s="9" t="s">
        <v>453</v>
      </c>
      <c r="D73" s="9">
        <v>1</v>
      </c>
      <c r="E73" s="9">
        <v>1</v>
      </c>
      <c r="F73" s="9">
        <v>1</v>
      </c>
      <c r="G73" s="15">
        <v>2</v>
      </c>
      <c r="H73" s="9">
        <v>1</v>
      </c>
      <c r="I73" s="298">
        <v>0</v>
      </c>
      <c r="J73" s="266">
        <v>1</v>
      </c>
      <c r="K73" s="5"/>
      <c r="L73" s="5"/>
      <c r="M73" s="86"/>
    </row>
    <row r="74" spans="1:13" ht="18" hidden="1" x14ac:dyDescent="0.25">
      <c r="A74" s="631"/>
      <c r="B74" s="255">
        <v>44518</v>
      </c>
      <c r="C74" s="9" t="s">
        <v>455</v>
      </c>
      <c r="D74" s="9">
        <v>1</v>
      </c>
      <c r="E74" s="9">
        <v>1</v>
      </c>
      <c r="F74" s="9">
        <v>1</v>
      </c>
      <c r="G74" s="15">
        <v>2</v>
      </c>
      <c r="H74" s="9">
        <v>0</v>
      </c>
      <c r="I74" s="298">
        <v>0</v>
      </c>
      <c r="J74" s="266"/>
      <c r="K74" s="5">
        <v>1</v>
      </c>
      <c r="L74" s="5"/>
      <c r="M74" s="86"/>
    </row>
    <row r="75" spans="1:13" ht="18" hidden="1" x14ac:dyDescent="0.25">
      <c r="A75" s="631"/>
      <c r="B75" s="255">
        <v>44511</v>
      </c>
      <c r="C75" s="9" t="s">
        <v>48</v>
      </c>
      <c r="D75" s="9">
        <v>1</v>
      </c>
      <c r="E75" s="9">
        <v>2</v>
      </c>
      <c r="F75" s="9">
        <v>0</v>
      </c>
      <c r="G75" s="15">
        <v>2</v>
      </c>
      <c r="H75" s="9">
        <v>0</v>
      </c>
      <c r="I75" s="298">
        <v>0</v>
      </c>
      <c r="J75" s="266"/>
      <c r="K75" s="5">
        <v>1</v>
      </c>
      <c r="L75" s="5"/>
      <c r="M75" s="86"/>
    </row>
    <row r="76" spans="1:13" ht="18" hidden="1" x14ac:dyDescent="0.25">
      <c r="A76" s="631"/>
      <c r="B76" s="255">
        <v>44497</v>
      </c>
      <c r="C76" s="9" t="s">
        <v>455</v>
      </c>
      <c r="D76" s="9">
        <v>1</v>
      </c>
      <c r="E76" s="9">
        <v>1</v>
      </c>
      <c r="F76" s="9">
        <v>0</v>
      </c>
      <c r="G76" s="15">
        <v>1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t="18" hidden="1" x14ac:dyDescent="0.25">
      <c r="A77" s="631"/>
      <c r="B77" s="255">
        <v>44490</v>
      </c>
      <c r="C77" s="9" t="s">
        <v>48</v>
      </c>
      <c r="D77" s="9">
        <v>1</v>
      </c>
      <c r="E77" s="9">
        <v>1</v>
      </c>
      <c r="F77" s="9">
        <v>1</v>
      </c>
      <c r="G77" s="15">
        <v>2</v>
      </c>
      <c r="H77" s="9">
        <v>0</v>
      </c>
      <c r="I77" s="298">
        <v>0</v>
      </c>
      <c r="J77" s="280">
        <v>1</v>
      </c>
      <c r="K77" s="9"/>
      <c r="L77" s="9"/>
      <c r="M77" s="29"/>
    </row>
    <row r="78" spans="1:13" ht="18.75" hidden="1" thickBot="1" x14ac:dyDescent="0.3">
      <c r="A78" s="631"/>
      <c r="B78" s="255">
        <v>44483</v>
      </c>
      <c r="C78" s="9" t="s">
        <v>453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/>
      <c r="K78" s="9"/>
      <c r="L78" s="9">
        <v>1</v>
      </c>
      <c r="M78" s="29"/>
    </row>
    <row r="79" spans="1:13" ht="19.5" thickTop="1" thickBot="1" x14ac:dyDescent="0.3">
      <c r="A79" s="142" t="s">
        <v>45</v>
      </c>
      <c r="B79" s="411" t="s">
        <v>540</v>
      </c>
      <c r="C79" s="124" t="s">
        <v>8</v>
      </c>
      <c r="D79" s="124">
        <f t="shared" ref="D79:L79" si="3">SUM(D64:D78)</f>
        <v>15</v>
      </c>
      <c r="E79" s="124">
        <f t="shared" si="3"/>
        <v>12</v>
      </c>
      <c r="F79" s="124">
        <f t="shared" si="3"/>
        <v>12</v>
      </c>
      <c r="G79" s="124">
        <f t="shared" si="3"/>
        <v>24</v>
      </c>
      <c r="H79" s="124">
        <f t="shared" si="3"/>
        <v>1</v>
      </c>
      <c r="I79" s="125">
        <f t="shared" si="3"/>
        <v>0</v>
      </c>
      <c r="J79" s="191">
        <f t="shared" si="3"/>
        <v>7</v>
      </c>
      <c r="K79" s="124">
        <f t="shared" si="3"/>
        <v>4</v>
      </c>
      <c r="L79" s="124">
        <f t="shared" si="3"/>
        <v>4</v>
      </c>
      <c r="M79" s="294">
        <f>SUM(J79/(J79+K79))</f>
        <v>0.63636363636363635</v>
      </c>
    </row>
    <row r="80" spans="1:13" ht="19.5" thickTop="1" thickBot="1" x14ac:dyDescent="0.3">
      <c r="A80" s="16"/>
      <c r="B80" s="17"/>
      <c r="C80" s="136" t="s">
        <v>24</v>
      </c>
      <c r="D80" s="137">
        <f t="shared" ref="D80:L80" si="4">SUM(D79+D63+D44+D23)</f>
        <v>73</v>
      </c>
      <c r="E80" s="137">
        <f t="shared" si="4"/>
        <v>52</v>
      </c>
      <c r="F80" s="137">
        <f t="shared" si="4"/>
        <v>66</v>
      </c>
      <c r="G80" s="137">
        <f t="shared" si="4"/>
        <v>118</v>
      </c>
      <c r="H80" s="137">
        <f t="shared" si="4"/>
        <v>5</v>
      </c>
      <c r="I80" s="139">
        <f t="shared" si="4"/>
        <v>1</v>
      </c>
      <c r="J80" s="444">
        <f t="shared" si="4"/>
        <v>36</v>
      </c>
      <c r="K80" s="91">
        <f t="shared" si="4"/>
        <v>24</v>
      </c>
      <c r="L80" s="450">
        <f t="shared" si="4"/>
        <v>13</v>
      </c>
      <c r="M80" s="396">
        <f>SUM(J80/(J80+K80))</f>
        <v>0.6</v>
      </c>
    </row>
    <row r="81" spans="1:13" ht="18.75" thickBot="1" x14ac:dyDescent="0.3">
      <c r="A81" s="16"/>
      <c r="B81" s="17"/>
      <c r="C81" s="143" t="s">
        <v>25</v>
      </c>
      <c r="D81" s="24"/>
      <c r="E81" s="25">
        <f>SUM(E80/D80)</f>
        <v>0.71232876712328763</v>
      </c>
      <c r="F81" s="25">
        <f>SUM(F80/D80)</f>
        <v>0.90410958904109584</v>
      </c>
      <c r="G81" s="144">
        <f>SUM(G80/D80)</f>
        <v>1.6164383561643836</v>
      </c>
      <c r="H81" s="20"/>
      <c r="I81" s="20"/>
      <c r="J81" s="273">
        <f>SUM(J80/D80)</f>
        <v>0.49315068493150682</v>
      </c>
      <c r="K81" s="274">
        <f>SUM(K80/D80)</f>
        <v>0.32876712328767121</v>
      </c>
      <c r="L81" s="275">
        <f>SUM(L80/D80)</f>
        <v>0.17808219178082191</v>
      </c>
      <c r="M81" s="7"/>
    </row>
    <row r="82" spans="1:13" ht="18.75" thickBot="1" x14ac:dyDescent="0.3">
      <c r="A82" s="16"/>
      <c r="B82" s="17"/>
      <c r="C82" s="133" t="s">
        <v>26</v>
      </c>
      <c r="D82" s="134">
        <f>SUM(D80/4)</f>
        <v>18.25</v>
      </c>
      <c r="E82" s="134">
        <f>SUM(E81*D82)</f>
        <v>13</v>
      </c>
      <c r="F82" s="134">
        <f>SUM(F81*D82)</f>
        <v>16.5</v>
      </c>
      <c r="G82" s="135">
        <f>SUM(G81*D82)</f>
        <v>29.5</v>
      </c>
      <c r="H82" s="16"/>
      <c r="I82" s="16"/>
      <c r="J82" s="276">
        <f>SUM(J80/4)</f>
        <v>9</v>
      </c>
      <c r="K82" s="277">
        <f>SUM(K80/4)</f>
        <v>6</v>
      </c>
      <c r="L82" s="278">
        <f>SUM(L80/4)</f>
        <v>3.25</v>
      </c>
      <c r="M82" s="7"/>
    </row>
    <row r="83" spans="1:13" ht="15.75" thickTop="1" x14ac:dyDescent="0.25"/>
  </sheetData>
  <mergeCells count="5">
    <mergeCell ref="A1:M1"/>
    <mergeCell ref="A64:A78"/>
    <mergeCell ref="A45:A62"/>
    <mergeCell ref="A24:A43"/>
    <mergeCell ref="A3:A22"/>
  </mergeCells>
  <printOptions horizontalCentered="1" verticalCentered="1"/>
  <pageMargins left="0.7" right="0.7" top="0.75" bottom="0.75" header="0.3" footer="0.3"/>
  <pageSetup scale="83" orientation="landscape" horizontalDpi="1200" verticalDpi="12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4B55E-9E71-485C-8BD6-E34A9F1E6B99}">
  <sheetPr>
    <pageSetUpPr fitToPage="1"/>
  </sheetPr>
  <dimension ref="A1:M28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9.5" thickTop="1" thickBot="1" x14ac:dyDescent="0.3">
      <c r="A1" s="626" t="s">
        <v>607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625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45687</v>
      </c>
      <c r="C4" s="9" t="s">
        <v>10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45673</v>
      </c>
      <c r="C5" s="9" t="s">
        <v>20</v>
      </c>
      <c r="D5" s="9">
        <v>1</v>
      </c>
      <c r="E5" s="9">
        <v>0</v>
      </c>
      <c r="F5" s="9">
        <v>2</v>
      </c>
      <c r="G5" s="9">
        <v>2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45666</v>
      </c>
      <c r="C6" s="9" t="s">
        <v>553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45568</v>
      </c>
      <c r="C7" s="9" t="s">
        <v>10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/>
      <c r="L7" s="9">
        <v>1</v>
      </c>
      <c r="M7" s="29"/>
    </row>
    <row r="8" spans="1:13" ht="18.75" thickBot="1" x14ac:dyDescent="0.3">
      <c r="A8" s="637"/>
      <c r="B8" s="256">
        <v>45554</v>
      </c>
      <c r="C8" s="31" t="s">
        <v>20</v>
      </c>
      <c r="D8" s="31">
        <v>1</v>
      </c>
      <c r="E8" s="31">
        <v>0</v>
      </c>
      <c r="F8" s="31">
        <v>0</v>
      </c>
      <c r="G8" s="31">
        <v>0</v>
      </c>
      <c r="H8" s="31">
        <v>0</v>
      </c>
      <c r="I8" s="32">
        <v>0</v>
      </c>
      <c r="J8" s="366">
        <v>1</v>
      </c>
      <c r="K8" s="31"/>
      <c r="L8" s="31"/>
      <c r="M8" s="32"/>
    </row>
    <row r="9" spans="1:13" ht="19.5" thickTop="1" thickBot="1" x14ac:dyDescent="0.3">
      <c r="A9" s="487" t="s">
        <v>45</v>
      </c>
      <c r="B9" s="488" t="s">
        <v>624</v>
      </c>
      <c r="C9" s="355" t="s">
        <v>453</v>
      </c>
      <c r="D9" s="355">
        <f t="shared" ref="D9:L9" si="0">SUM(D3:D8)</f>
        <v>6</v>
      </c>
      <c r="E9" s="355">
        <f t="shared" si="0"/>
        <v>0</v>
      </c>
      <c r="F9" s="355">
        <f t="shared" si="0"/>
        <v>3</v>
      </c>
      <c r="G9" s="355">
        <f t="shared" si="0"/>
        <v>3</v>
      </c>
      <c r="H9" s="355">
        <f t="shared" si="0"/>
        <v>0</v>
      </c>
      <c r="I9" s="489">
        <f t="shared" si="0"/>
        <v>0</v>
      </c>
      <c r="J9" s="458">
        <f t="shared" si="0"/>
        <v>1</v>
      </c>
      <c r="K9" s="355">
        <f t="shared" si="0"/>
        <v>4</v>
      </c>
      <c r="L9" s="355">
        <f t="shared" si="0"/>
        <v>1</v>
      </c>
      <c r="M9" s="356">
        <f>SUM(J9/(J9+K9))</f>
        <v>0.2</v>
      </c>
    </row>
    <row r="10" spans="1:13" ht="18.75" hidden="1" thickTop="1" x14ac:dyDescent="0.25">
      <c r="A10" s="642" t="s">
        <v>580</v>
      </c>
      <c r="B10" s="254">
        <v>45337</v>
      </c>
      <c r="C10" s="27" t="s">
        <v>553</v>
      </c>
      <c r="D10" s="27">
        <v>1</v>
      </c>
      <c r="E10" s="27">
        <v>0</v>
      </c>
      <c r="F10" s="27">
        <v>0</v>
      </c>
      <c r="G10" s="27">
        <v>0</v>
      </c>
      <c r="H10" s="27">
        <v>0</v>
      </c>
      <c r="I10" s="28">
        <v>0</v>
      </c>
      <c r="J10" s="364"/>
      <c r="K10" s="27">
        <v>1</v>
      </c>
      <c r="L10" s="27"/>
      <c r="M10" s="28"/>
    </row>
    <row r="11" spans="1:13" hidden="1" x14ac:dyDescent="0.25">
      <c r="A11" s="636"/>
      <c r="B11" s="255">
        <v>45330</v>
      </c>
      <c r="C11" s="9" t="s">
        <v>8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idden="1" x14ac:dyDescent="0.25">
      <c r="A12" s="636"/>
      <c r="B12" s="255">
        <v>45323</v>
      </c>
      <c r="C12" s="9" t="s">
        <v>555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idden="1" x14ac:dyDescent="0.25">
      <c r="A13" s="636"/>
      <c r="B13" s="255">
        <v>45316</v>
      </c>
      <c r="C13" s="9" t="s">
        <v>452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idden="1" x14ac:dyDescent="0.25">
      <c r="A14" s="636"/>
      <c r="B14" s="255">
        <v>45302</v>
      </c>
      <c r="C14" s="9" t="s">
        <v>553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idden="1" x14ac:dyDescent="0.25">
      <c r="A15" s="636"/>
      <c r="B15" s="255">
        <v>45260</v>
      </c>
      <c r="C15" s="9" t="s">
        <v>552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6"/>
      <c r="B16" s="255">
        <v>45253</v>
      </c>
      <c r="C16" s="9" t="s">
        <v>553</v>
      </c>
      <c r="D16" s="9">
        <v>1</v>
      </c>
      <c r="E16" s="9">
        <v>0</v>
      </c>
      <c r="F16" s="9">
        <v>2</v>
      </c>
      <c r="G16" s="9">
        <v>2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idden="1" x14ac:dyDescent="0.25">
      <c r="A17" s="636"/>
      <c r="B17" s="255">
        <v>45246</v>
      </c>
      <c r="C17" s="9" t="s">
        <v>8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idden="1" x14ac:dyDescent="0.25">
      <c r="A18" s="636"/>
      <c r="B18" s="255">
        <v>45239</v>
      </c>
      <c r="C18" s="9" t="s">
        <v>555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/>
      <c r="L18" s="9">
        <v>1</v>
      </c>
      <c r="M18" s="29"/>
    </row>
    <row r="19" spans="1:13" hidden="1" x14ac:dyDescent="0.25">
      <c r="A19" s="636"/>
      <c r="B19" s="255">
        <v>45225</v>
      </c>
      <c r="C19" s="9" t="s">
        <v>552</v>
      </c>
      <c r="D19" s="9">
        <v>1</v>
      </c>
      <c r="E19" s="9">
        <v>0</v>
      </c>
      <c r="F19" s="9">
        <v>2</v>
      </c>
      <c r="G19" s="9">
        <v>2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idden="1" x14ac:dyDescent="0.25">
      <c r="A20" s="636"/>
      <c r="B20" s="255">
        <v>45211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idden="1" x14ac:dyDescent="0.25">
      <c r="A21" s="636"/>
      <c r="B21" s="255">
        <v>45204</v>
      </c>
      <c r="C21" s="9" t="s">
        <v>555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6"/>
      <c r="B22" s="255">
        <v>45190</v>
      </c>
      <c r="C22" s="9" t="s">
        <v>552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t="18.75" hidden="1" thickBot="1" x14ac:dyDescent="0.3">
      <c r="A23" s="637"/>
      <c r="B23" s="256">
        <v>45183</v>
      </c>
      <c r="C23" s="31" t="s">
        <v>553</v>
      </c>
      <c r="D23" s="31">
        <v>1</v>
      </c>
      <c r="E23" s="31">
        <v>0</v>
      </c>
      <c r="F23" s="31">
        <v>0</v>
      </c>
      <c r="G23" s="31">
        <v>0</v>
      </c>
      <c r="H23" s="31">
        <v>0</v>
      </c>
      <c r="I23" s="32">
        <v>0</v>
      </c>
      <c r="J23" s="366"/>
      <c r="K23" s="31">
        <v>1</v>
      </c>
      <c r="L23" s="31"/>
      <c r="M23" s="32"/>
    </row>
    <row r="24" spans="1:13" ht="19.5" thickTop="1" thickBot="1" x14ac:dyDescent="0.3">
      <c r="A24" s="487" t="s">
        <v>45</v>
      </c>
      <c r="B24" s="488" t="s">
        <v>580</v>
      </c>
      <c r="C24" s="355" t="s">
        <v>453</v>
      </c>
      <c r="D24" s="355">
        <f t="shared" ref="D24:L24" si="1">SUM(D10:D23)</f>
        <v>14</v>
      </c>
      <c r="E24" s="355">
        <f t="shared" si="1"/>
        <v>1</v>
      </c>
      <c r="F24" s="355">
        <f t="shared" si="1"/>
        <v>9</v>
      </c>
      <c r="G24" s="355">
        <f t="shared" si="1"/>
        <v>10</v>
      </c>
      <c r="H24" s="355">
        <f t="shared" si="1"/>
        <v>0</v>
      </c>
      <c r="I24" s="489">
        <f t="shared" si="1"/>
        <v>0</v>
      </c>
      <c r="J24" s="458">
        <f t="shared" si="1"/>
        <v>5</v>
      </c>
      <c r="K24" s="355">
        <f t="shared" si="1"/>
        <v>8</v>
      </c>
      <c r="L24" s="355">
        <f t="shared" si="1"/>
        <v>1</v>
      </c>
      <c r="M24" s="356">
        <f>SUM(J24/(J24+K24))</f>
        <v>0.38461538461538464</v>
      </c>
    </row>
    <row r="25" spans="1:13" ht="19.5" thickTop="1" thickBot="1" x14ac:dyDescent="0.3">
      <c r="C25" s="136" t="s">
        <v>24</v>
      </c>
      <c r="D25" s="137">
        <f t="shared" ref="D25:L25" si="2">SUM(D24+D9)</f>
        <v>20</v>
      </c>
      <c r="E25" s="137">
        <f t="shared" si="2"/>
        <v>1</v>
      </c>
      <c r="F25" s="137">
        <f t="shared" si="2"/>
        <v>12</v>
      </c>
      <c r="G25" s="137">
        <f t="shared" si="2"/>
        <v>13</v>
      </c>
      <c r="H25" s="137">
        <f t="shared" si="2"/>
        <v>0</v>
      </c>
      <c r="I25" s="139">
        <f t="shared" si="2"/>
        <v>0</v>
      </c>
      <c r="J25" s="444">
        <f t="shared" si="2"/>
        <v>6</v>
      </c>
      <c r="K25" s="91">
        <f t="shared" si="2"/>
        <v>12</v>
      </c>
      <c r="L25" s="450">
        <f t="shared" si="2"/>
        <v>2</v>
      </c>
      <c r="M25" s="396">
        <f>SUM(J25/(J25+K25))</f>
        <v>0.33333333333333331</v>
      </c>
    </row>
    <row r="26" spans="1:13" ht="18.75" thickBot="1" x14ac:dyDescent="0.3">
      <c r="C26" s="143" t="s">
        <v>25</v>
      </c>
      <c r="D26" s="24"/>
      <c r="E26" s="25">
        <f>SUM(E25/D25)</f>
        <v>0.05</v>
      </c>
      <c r="F26" s="25">
        <f>SUM(F25/D25)</f>
        <v>0.6</v>
      </c>
      <c r="G26" s="144">
        <f>SUM(G25/D25)</f>
        <v>0.65</v>
      </c>
      <c r="H26" s="20"/>
      <c r="I26" s="20"/>
      <c r="J26" s="307">
        <f>SUM(J25/D25)</f>
        <v>0.3</v>
      </c>
      <c r="K26" s="77">
        <f>SUM(K25/D25)</f>
        <v>0.6</v>
      </c>
      <c r="L26" s="95">
        <f>SUM(L25/D25)</f>
        <v>0.1</v>
      </c>
    </row>
    <row r="27" spans="1:13" ht="18.75" thickBot="1" x14ac:dyDescent="0.3">
      <c r="C27" s="133" t="s">
        <v>26</v>
      </c>
      <c r="D27" s="134">
        <f>SUM(D25/2)</f>
        <v>10</v>
      </c>
      <c r="E27" s="134">
        <f>SUM(E26*D27)</f>
        <v>0.5</v>
      </c>
      <c r="F27" s="134">
        <f>SUM(F26*D27)</f>
        <v>6</v>
      </c>
      <c r="G27" s="135">
        <f>SUM(G26*D27)</f>
        <v>6.5</v>
      </c>
      <c r="J27" s="308">
        <f>SUM(J25/2)</f>
        <v>3</v>
      </c>
      <c r="K27" s="97">
        <f>SUM(K25/2)</f>
        <v>6</v>
      </c>
      <c r="L27" s="98">
        <f>SUM(L25/2)</f>
        <v>1</v>
      </c>
    </row>
    <row r="28" spans="1:13" ht="18.75" thickTop="1" x14ac:dyDescent="0.25"/>
  </sheetData>
  <mergeCells count="3">
    <mergeCell ref="A1:M1"/>
    <mergeCell ref="A10:A23"/>
    <mergeCell ref="A3:A8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0000"/>
    <pageSetUpPr fitToPage="1"/>
  </sheetPr>
  <dimension ref="A1:M148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8.140625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343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59" t="s">
        <v>285</v>
      </c>
      <c r="B3" s="26">
        <v>43153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2"/>
      <c r="K3" s="8">
        <v>1</v>
      </c>
      <c r="L3" s="8"/>
      <c r="M3" s="113"/>
    </row>
    <row r="4" spans="1:13" hidden="1" x14ac:dyDescent="0.25">
      <c r="A4" s="631"/>
      <c r="B4" s="13">
        <v>43146</v>
      </c>
      <c r="C4" s="9" t="s">
        <v>9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1"/>
      <c r="B5" s="13">
        <v>43125</v>
      </c>
      <c r="C5" s="9" t="s">
        <v>7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43118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1"/>
      <c r="B7" s="13">
        <v>43104</v>
      </c>
      <c r="C7" s="9" t="s">
        <v>9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43090</v>
      </c>
      <c r="C8" s="9" t="s">
        <v>10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1"/>
      <c r="B9" s="13">
        <v>43083</v>
      </c>
      <c r="C9" s="9" t="s">
        <v>11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">
        <v>0</v>
      </c>
      <c r="J9" s="280"/>
      <c r="K9" s="9"/>
      <c r="L9" s="9">
        <v>1</v>
      </c>
      <c r="M9" s="29"/>
    </row>
    <row r="10" spans="1:13" hidden="1" x14ac:dyDescent="0.25">
      <c r="A10" s="631"/>
      <c r="B10" s="13">
        <v>43076</v>
      </c>
      <c r="C10" s="9" t="s">
        <v>7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43069</v>
      </c>
      <c r="C11" s="9" t="s">
        <v>8</v>
      </c>
      <c r="D11" s="9">
        <v>1</v>
      </c>
      <c r="E11" s="9">
        <v>1</v>
      </c>
      <c r="F11" s="9">
        <v>0</v>
      </c>
      <c r="G11" s="9">
        <v>1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13">
        <v>43062</v>
      </c>
      <c r="C12" s="9" t="s">
        <v>9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1"/>
      <c r="B13" s="13">
        <v>43055</v>
      </c>
      <c r="C13" s="9" t="s">
        <v>10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">
        <v>0</v>
      </c>
      <c r="J13" s="280"/>
      <c r="K13" s="9"/>
      <c r="L13" s="9">
        <v>1</v>
      </c>
      <c r="M13" s="29"/>
    </row>
    <row r="14" spans="1:13" hidden="1" x14ac:dyDescent="0.25">
      <c r="A14" s="631"/>
      <c r="B14" s="13">
        <v>43048</v>
      </c>
      <c r="C14" s="9" t="s">
        <v>11</v>
      </c>
      <c r="D14" s="9">
        <v>1</v>
      </c>
      <c r="E14" s="9">
        <v>2</v>
      </c>
      <c r="F14" s="9">
        <v>3</v>
      </c>
      <c r="G14" s="9">
        <v>5</v>
      </c>
      <c r="H14" s="9">
        <v>1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13">
        <v>43034</v>
      </c>
      <c r="C15" s="9" t="s">
        <v>8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280"/>
      <c r="K15" s="9"/>
      <c r="L15" s="9">
        <v>1</v>
      </c>
      <c r="M15" s="29"/>
    </row>
    <row r="16" spans="1:13" hidden="1" x14ac:dyDescent="0.25">
      <c r="A16" s="631"/>
      <c r="B16" s="13">
        <v>43027</v>
      </c>
      <c r="C16" s="9" t="s">
        <v>9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/>
      <c r="K16" s="9"/>
      <c r="L16" s="9">
        <v>1</v>
      </c>
      <c r="M16" s="29"/>
    </row>
    <row r="17" spans="1:13" hidden="1" x14ac:dyDescent="0.25">
      <c r="A17" s="631"/>
      <c r="B17" s="13">
        <v>43020</v>
      </c>
      <c r="C17" s="9" t="s">
        <v>10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13">
        <v>43013</v>
      </c>
      <c r="C18" s="9" t="s">
        <v>11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631"/>
      <c r="B19" s="13">
        <v>43006</v>
      </c>
      <c r="C19" s="9" t="s">
        <v>7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t="18.75" hidden="1" thickBot="1" x14ac:dyDescent="0.3">
      <c r="A20" s="630"/>
      <c r="B20" s="30">
        <v>42999</v>
      </c>
      <c r="C20" s="31" t="s">
        <v>8</v>
      </c>
      <c r="D20" s="31">
        <v>1</v>
      </c>
      <c r="E20" s="31">
        <v>0</v>
      </c>
      <c r="F20" s="31">
        <v>0</v>
      </c>
      <c r="G20" s="31">
        <v>0</v>
      </c>
      <c r="H20" s="31">
        <v>0</v>
      </c>
      <c r="I20" s="32">
        <v>0</v>
      </c>
      <c r="J20" s="280"/>
      <c r="K20" s="9">
        <v>1</v>
      </c>
      <c r="L20" s="9"/>
      <c r="M20" s="29"/>
    </row>
    <row r="21" spans="1:13" s="1" customFormat="1" ht="19.5" thickTop="1" thickBot="1" x14ac:dyDescent="0.3">
      <c r="A21" s="142" t="s">
        <v>45</v>
      </c>
      <c r="B21" s="126" t="s">
        <v>285</v>
      </c>
      <c r="C21" s="124" t="s">
        <v>27</v>
      </c>
      <c r="D21" s="124">
        <f t="shared" ref="D21:I21" si="0">SUM(D3:D20)</f>
        <v>18</v>
      </c>
      <c r="E21" s="124">
        <f t="shared" si="0"/>
        <v>6</v>
      </c>
      <c r="F21" s="124">
        <f t="shared" si="0"/>
        <v>10</v>
      </c>
      <c r="G21" s="124">
        <f t="shared" si="0"/>
        <v>16</v>
      </c>
      <c r="H21" s="124">
        <f t="shared" si="0"/>
        <v>1</v>
      </c>
      <c r="I21" s="125">
        <f t="shared" si="0"/>
        <v>0</v>
      </c>
      <c r="J21" s="191">
        <f>SUM(J3:J20)</f>
        <v>4</v>
      </c>
      <c r="K21" s="124">
        <f>SUM(K3:K20)</f>
        <v>10</v>
      </c>
      <c r="L21" s="124">
        <f>SUM(L3:L20)</f>
        <v>4</v>
      </c>
      <c r="M21" s="294">
        <f>SUM(J21/(J21+K21))</f>
        <v>0.2857142857142857</v>
      </c>
    </row>
    <row r="22" spans="1:13" ht="18.75" hidden="1" thickTop="1" x14ac:dyDescent="0.25">
      <c r="A22" s="659" t="s">
        <v>35</v>
      </c>
      <c r="B22" s="26">
        <v>42796</v>
      </c>
      <c r="C22" s="27" t="s">
        <v>7</v>
      </c>
      <c r="D22" s="27">
        <v>1</v>
      </c>
      <c r="E22" s="27">
        <v>3</v>
      </c>
      <c r="F22" s="27">
        <v>1</v>
      </c>
      <c r="G22" s="27">
        <v>4</v>
      </c>
      <c r="H22" s="27">
        <v>0</v>
      </c>
      <c r="I22" s="28">
        <v>0</v>
      </c>
      <c r="J22" s="282">
        <v>1</v>
      </c>
      <c r="K22" s="8"/>
      <c r="L22" s="8"/>
      <c r="M22" s="113"/>
    </row>
    <row r="23" spans="1:13" hidden="1" x14ac:dyDescent="0.25">
      <c r="A23" s="631"/>
      <c r="B23" s="13">
        <v>42775</v>
      </c>
      <c r="C23" s="9" t="s">
        <v>10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13">
        <v>42761</v>
      </c>
      <c r="C24" s="9" t="s">
        <v>7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>
        <v>1</v>
      </c>
      <c r="K24" s="9"/>
      <c r="L24" s="9"/>
      <c r="M24" s="29"/>
    </row>
    <row r="25" spans="1:13" hidden="1" x14ac:dyDescent="0.25">
      <c r="A25" s="631"/>
      <c r="B25" s="13">
        <v>42754</v>
      </c>
      <c r="C25" s="9" t="s">
        <v>8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42747</v>
      </c>
      <c r="C26" s="9" t="s">
        <v>9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42712</v>
      </c>
      <c r="C27" s="9" t="s">
        <v>7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1"/>
      <c r="B28" s="13">
        <v>42705</v>
      </c>
      <c r="C28" s="9" t="s">
        <v>8</v>
      </c>
      <c r="D28" s="9">
        <v>1</v>
      </c>
      <c r="E28" s="9">
        <v>1</v>
      </c>
      <c r="F28" s="9">
        <v>0</v>
      </c>
      <c r="G28" s="9">
        <v>1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42698</v>
      </c>
      <c r="C29" s="9" t="s">
        <v>9</v>
      </c>
      <c r="D29" s="9">
        <v>1</v>
      </c>
      <c r="E29" s="9">
        <v>1</v>
      </c>
      <c r="F29" s="9">
        <v>0</v>
      </c>
      <c r="G29" s="9">
        <v>1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1"/>
      <c r="B30" s="13">
        <v>42691</v>
      </c>
      <c r="C30" s="9" t="s">
        <v>10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42684</v>
      </c>
      <c r="C31" s="9" t="s">
        <v>11</v>
      </c>
      <c r="D31" s="9">
        <v>1</v>
      </c>
      <c r="E31" s="9">
        <v>1</v>
      </c>
      <c r="F31" s="9">
        <v>2</v>
      </c>
      <c r="G31" s="9">
        <v>3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42677</v>
      </c>
      <c r="C32" s="9" t="s">
        <v>7</v>
      </c>
      <c r="D32" s="9">
        <v>1</v>
      </c>
      <c r="E32" s="9">
        <v>0</v>
      </c>
      <c r="F32" s="9">
        <v>2</v>
      </c>
      <c r="G32" s="9">
        <v>2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42670</v>
      </c>
      <c r="C33" s="9" t="s">
        <v>8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>
        <v>1</v>
      </c>
      <c r="K33" s="9"/>
      <c r="L33" s="9"/>
      <c r="M33" s="29"/>
    </row>
    <row r="34" spans="1:13" hidden="1" x14ac:dyDescent="0.25">
      <c r="A34" s="631"/>
      <c r="B34" s="13">
        <v>42663</v>
      </c>
      <c r="C34" s="9" t="s">
        <v>9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42656</v>
      </c>
      <c r="C35" s="9" t="s">
        <v>10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t="18.75" hidden="1" thickBot="1" x14ac:dyDescent="0.3">
      <c r="A36" s="630"/>
      <c r="B36" s="30">
        <v>42628</v>
      </c>
      <c r="C36" s="31" t="s">
        <v>9</v>
      </c>
      <c r="D36" s="31">
        <v>1</v>
      </c>
      <c r="E36" s="31">
        <v>0</v>
      </c>
      <c r="F36" s="31">
        <v>0</v>
      </c>
      <c r="G36" s="31">
        <v>0</v>
      </c>
      <c r="H36" s="31">
        <v>0</v>
      </c>
      <c r="I36" s="32">
        <v>0</v>
      </c>
      <c r="J36" s="280"/>
      <c r="K36" s="9">
        <v>1</v>
      </c>
      <c r="L36" s="9"/>
      <c r="M36" s="29"/>
    </row>
    <row r="37" spans="1:13" s="1" customFormat="1" ht="19.5" thickTop="1" thickBot="1" x14ac:dyDescent="0.3">
      <c r="A37" s="142" t="s">
        <v>45</v>
      </c>
      <c r="B37" s="126" t="s">
        <v>18</v>
      </c>
      <c r="C37" s="124" t="s">
        <v>27</v>
      </c>
      <c r="D37" s="124">
        <f t="shared" ref="D37:I37" si="1">SUM(D22:D36)</f>
        <v>15</v>
      </c>
      <c r="E37" s="124">
        <f t="shared" si="1"/>
        <v>7</v>
      </c>
      <c r="F37" s="124">
        <f t="shared" si="1"/>
        <v>9</v>
      </c>
      <c r="G37" s="124">
        <f t="shared" si="1"/>
        <v>16</v>
      </c>
      <c r="H37" s="124">
        <f t="shared" si="1"/>
        <v>0</v>
      </c>
      <c r="I37" s="125">
        <f t="shared" si="1"/>
        <v>0</v>
      </c>
      <c r="J37" s="191">
        <f>SUM(J22:J36)</f>
        <v>9</v>
      </c>
      <c r="K37" s="124">
        <f>SUM(K22:K36)</f>
        <v>6</v>
      </c>
      <c r="L37" s="124">
        <f>SUM(L22:L36)</f>
        <v>0</v>
      </c>
      <c r="M37" s="294">
        <f>SUM(J37/(J37+K37))</f>
        <v>0.6</v>
      </c>
    </row>
    <row r="38" spans="1:13" ht="18.75" hidden="1" thickTop="1" x14ac:dyDescent="0.25">
      <c r="A38" s="659" t="s">
        <v>17</v>
      </c>
      <c r="B38" s="26">
        <v>42418</v>
      </c>
      <c r="C38" s="27" t="s">
        <v>14</v>
      </c>
      <c r="D38" s="27">
        <v>1</v>
      </c>
      <c r="E38" s="27">
        <v>0</v>
      </c>
      <c r="F38" s="27">
        <v>1</v>
      </c>
      <c r="G38" s="27">
        <v>1</v>
      </c>
      <c r="H38" s="27">
        <v>0</v>
      </c>
      <c r="I38" s="28">
        <v>0</v>
      </c>
      <c r="J38" s="282">
        <v>1</v>
      </c>
      <c r="K38" s="8"/>
      <c r="L38" s="8"/>
      <c r="M38" s="113"/>
    </row>
    <row r="39" spans="1:13" hidden="1" x14ac:dyDescent="0.25">
      <c r="A39" s="631"/>
      <c r="B39" s="13">
        <v>42411</v>
      </c>
      <c r="C39" s="9" t="s">
        <v>12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42404</v>
      </c>
      <c r="C40" s="9" t="s">
        <v>13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42397</v>
      </c>
      <c r="C41" s="9" t="s">
        <v>10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idden="1" x14ac:dyDescent="0.25">
      <c r="A42" s="631"/>
      <c r="B42" s="13">
        <v>42383</v>
      </c>
      <c r="C42" s="9" t="s">
        <v>14</v>
      </c>
      <c r="D42" s="9">
        <v>1</v>
      </c>
      <c r="E42" s="9">
        <v>1</v>
      </c>
      <c r="F42" s="9">
        <v>0</v>
      </c>
      <c r="G42" s="9">
        <v>1</v>
      </c>
      <c r="H42" s="9">
        <v>0</v>
      </c>
      <c r="I42" s="29">
        <v>0</v>
      </c>
      <c r="J42" s="280"/>
      <c r="K42" s="9"/>
      <c r="L42" s="9">
        <v>1</v>
      </c>
      <c r="M42" s="29"/>
    </row>
    <row r="43" spans="1:13" hidden="1" x14ac:dyDescent="0.25">
      <c r="A43" s="631"/>
      <c r="B43" s="13">
        <v>42376</v>
      </c>
      <c r="C43" s="9" t="s">
        <v>12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/>
      <c r="L43" s="9">
        <v>1</v>
      </c>
      <c r="M43" s="29"/>
    </row>
    <row r="44" spans="1:13" hidden="1" x14ac:dyDescent="0.25">
      <c r="A44" s="631"/>
      <c r="B44" s="13">
        <v>42355</v>
      </c>
      <c r="C44" s="9" t="s">
        <v>13</v>
      </c>
      <c r="D44" s="9">
        <v>1</v>
      </c>
      <c r="E44" s="9">
        <v>2</v>
      </c>
      <c r="F44" s="9">
        <v>0</v>
      </c>
      <c r="G44" s="9">
        <v>2</v>
      </c>
      <c r="H44" s="9">
        <v>0</v>
      </c>
      <c r="I44" s="29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13">
        <v>42348</v>
      </c>
      <c r="C45" s="9" t="s">
        <v>10</v>
      </c>
      <c r="D45" s="9">
        <v>1</v>
      </c>
      <c r="E45" s="9">
        <v>0</v>
      </c>
      <c r="F45" s="9">
        <v>2</v>
      </c>
      <c r="G45" s="9">
        <v>2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13">
        <v>42341</v>
      </c>
      <c r="C46" s="9" t="s">
        <v>7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13">
        <v>42334</v>
      </c>
      <c r="C47" s="9" t="s">
        <v>14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13">
        <v>42327</v>
      </c>
      <c r="C48" s="9" t="s">
        <v>12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42320</v>
      </c>
      <c r="C49" s="9" t="s">
        <v>13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42306</v>
      </c>
      <c r="C50" s="9" t="s">
        <v>7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13">
        <v>42292</v>
      </c>
      <c r="C51" s="9" t="s">
        <v>12</v>
      </c>
      <c r="D51" s="9">
        <v>1</v>
      </c>
      <c r="E51" s="9">
        <v>1</v>
      </c>
      <c r="F51" s="9">
        <v>0</v>
      </c>
      <c r="G51" s="9">
        <v>1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13">
        <v>42285</v>
      </c>
      <c r="C52" s="9" t="s">
        <v>13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t="18.75" hidden="1" thickBot="1" x14ac:dyDescent="0.3">
      <c r="A53" s="630"/>
      <c r="B53" s="30">
        <v>42264</v>
      </c>
      <c r="C53" s="31" t="s">
        <v>14</v>
      </c>
      <c r="D53" s="31">
        <v>1</v>
      </c>
      <c r="E53" s="31">
        <v>0</v>
      </c>
      <c r="F53" s="31">
        <v>0</v>
      </c>
      <c r="G53" s="31">
        <v>0</v>
      </c>
      <c r="H53" s="31">
        <v>0</v>
      </c>
      <c r="I53" s="32">
        <v>0</v>
      </c>
      <c r="J53" s="280">
        <v>1</v>
      </c>
      <c r="K53" s="9"/>
      <c r="L53" s="9"/>
      <c r="M53" s="29"/>
    </row>
    <row r="54" spans="1:13" s="1" customFormat="1" ht="19.5" thickTop="1" thickBot="1" x14ac:dyDescent="0.3">
      <c r="A54" s="142" t="s">
        <v>45</v>
      </c>
      <c r="B54" s="126" t="s">
        <v>17</v>
      </c>
      <c r="C54" s="124" t="s">
        <v>8</v>
      </c>
      <c r="D54" s="124">
        <f t="shared" ref="D54:I54" si="2">SUM(D38:D53)</f>
        <v>16</v>
      </c>
      <c r="E54" s="124">
        <f t="shared" si="2"/>
        <v>5</v>
      </c>
      <c r="F54" s="124">
        <f t="shared" si="2"/>
        <v>6</v>
      </c>
      <c r="G54" s="124">
        <f t="shared" si="2"/>
        <v>11</v>
      </c>
      <c r="H54" s="124">
        <f t="shared" si="2"/>
        <v>0</v>
      </c>
      <c r="I54" s="125">
        <f t="shared" si="2"/>
        <v>0</v>
      </c>
      <c r="J54" s="191">
        <f>SUM(J38:J53)</f>
        <v>8</v>
      </c>
      <c r="K54" s="124">
        <f>SUM(K38:K53)</f>
        <v>6</v>
      </c>
      <c r="L54" s="124">
        <f>SUM(L38:L53)</f>
        <v>2</v>
      </c>
      <c r="M54" s="294">
        <f>SUM(J54/(J54+K54))</f>
        <v>0.5714285714285714</v>
      </c>
    </row>
    <row r="55" spans="1:13" ht="18.75" hidden="1" thickTop="1" x14ac:dyDescent="0.25">
      <c r="A55" s="659" t="s">
        <v>16</v>
      </c>
      <c r="B55" s="26">
        <v>42068</v>
      </c>
      <c r="C55" s="27" t="s">
        <v>13</v>
      </c>
      <c r="D55" s="27">
        <v>1</v>
      </c>
      <c r="E55" s="27">
        <v>0</v>
      </c>
      <c r="F55" s="27">
        <v>0</v>
      </c>
      <c r="G55" s="27">
        <v>0</v>
      </c>
      <c r="H55" s="27">
        <v>0</v>
      </c>
      <c r="I55" s="28">
        <v>0</v>
      </c>
      <c r="J55" s="282">
        <v>1</v>
      </c>
      <c r="K55" s="8"/>
      <c r="L55" s="8"/>
      <c r="M55" s="113"/>
    </row>
    <row r="56" spans="1:13" hidden="1" x14ac:dyDescent="0.25">
      <c r="A56" s="631"/>
      <c r="B56" s="13">
        <v>42061</v>
      </c>
      <c r="C56" s="9" t="s">
        <v>10</v>
      </c>
      <c r="D56" s="9">
        <v>1</v>
      </c>
      <c r="E56" s="9">
        <v>0</v>
      </c>
      <c r="F56" s="9">
        <v>3</v>
      </c>
      <c r="G56" s="9">
        <v>3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42054</v>
      </c>
      <c r="C57" s="9" t="s">
        <v>7</v>
      </c>
      <c r="D57" s="9">
        <v>1</v>
      </c>
      <c r="E57" s="9">
        <v>0</v>
      </c>
      <c r="F57" s="9">
        <v>2</v>
      </c>
      <c r="G57" s="9">
        <v>2</v>
      </c>
      <c r="H57" s="9">
        <v>0</v>
      </c>
      <c r="I57" s="29">
        <v>0</v>
      </c>
      <c r="J57" s="280"/>
      <c r="K57" s="9"/>
      <c r="L57" s="9">
        <v>1</v>
      </c>
      <c r="M57" s="29"/>
    </row>
    <row r="58" spans="1:13" hidden="1" x14ac:dyDescent="0.25">
      <c r="A58" s="631"/>
      <c r="B58" s="13">
        <v>42040</v>
      </c>
      <c r="C58" s="9" t="s">
        <v>12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13">
        <v>42033</v>
      </c>
      <c r="C59" s="9" t="s">
        <v>13</v>
      </c>
      <c r="D59" s="9">
        <v>1</v>
      </c>
      <c r="E59" s="9">
        <v>1</v>
      </c>
      <c r="F59" s="9">
        <v>1</v>
      </c>
      <c r="G59" s="9">
        <v>2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42026</v>
      </c>
      <c r="C60" s="9" t="s">
        <v>10</v>
      </c>
      <c r="D60" s="9">
        <v>1</v>
      </c>
      <c r="E60" s="9">
        <v>1</v>
      </c>
      <c r="F60" s="9">
        <v>0</v>
      </c>
      <c r="G60" s="9">
        <v>1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42019</v>
      </c>
      <c r="C61" s="9" t="s">
        <v>7</v>
      </c>
      <c r="D61" s="9">
        <v>1</v>
      </c>
      <c r="E61" s="9">
        <v>2</v>
      </c>
      <c r="F61" s="9">
        <v>3</v>
      </c>
      <c r="G61" s="9">
        <v>5</v>
      </c>
      <c r="H61" s="9">
        <v>1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42012</v>
      </c>
      <c r="C62" s="9" t="s">
        <v>14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/>
      <c r="L62" s="9">
        <v>1</v>
      </c>
      <c r="M62" s="29"/>
    </row>
    <row r="63" spans="1:13" hidden="1" x14ac:dyDescent="0.25">
      <c r="A63" s="631"/>
      <c r="B63" s="13">
        <v>41991</v>
      </c>
      <c r="C63" s="9" t="s">
        <v>12</v>
      </c>
      <c r="D63" s="9">
        <v>1</v>
      </c>
      <c r="E63" s="9">
        <v>2</v>
      </c>
      <c r="F63" s="9">
        <v>2</v>
      </c>
      <c r="G63" s="9">
        <v>4</v>
      </c>
      <c r="H63" s="9">
        <v>1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41963</v>
      </c>
      <c r="C64" s="9" t="s">
        <v>14</v>
      </c>
      <c r="D64" s="9">
        <v>1</v>
      </c>
      <c r="E64" s="9">
        <v>1</v>
      </c>
      <c r="F64" s="9">
        <v>2</v>
      </c>
      <c r="G64" s="9">
        <v>3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41956</v>
      </c>
      <c r="C65" s="9" t="s">
        <v>12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41949</v>
      </c>
      <c r="C66" s="9" t="s">
        <v>13</v>
      </c>
      <c r="D66" s="9">
        <v>1</v>
      </c>
      <c r="E66" s="9">
        <v>0</v>
      </c>
      <c r="F66" s="9">
        <v>2</v>
      </c>
      <c r="G66" s="9">
        <v>2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41942</v>
      </c>
      <c r="C67" s="9" t="s">
        <v>10</v>
      </c>
      <c r="D67" s="9">
        <v>1</v>
      </c>
      <c r="E67" s="9">
        <v>0</v>
      </c>
      <c r="F67" s="9">
        <v>1</v>
      </c>
      <c r="G67" s="9">
        <v>1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41935</v>
      </c>
      <c r="C68" s="9" t="s">
        <v>7</v>
      </c>
      <c r="D68" s="9">
        <v>1</v>
      </c>
      <c r="E68" s="9">
        <v>0</v>
      </c>
      <c r="F68" s="9">
        <v>3</v>
      </c>
      <c r="G68" s="9">
        <v>3</v>
      </c>
      <c r="H68" s="9">
        <v>0</v>
      </c>
      <c r="I68" s="29">
        <v>0</v>
      </c>
      <c r="J68" s="280"/>
      <c r="K68" s="9"/>
      <c r="L68" s="9">
        <v>1</v>
      </c>
      <c r="M68" s="29"/>
    </row>
    <row r="69" spans="1:13" hidden="1" x14ac:dyDescent="0.25">
      <c r="A69" s="631"/>
      <c r="B69" s="13">
        <v>41928</v>
      </c>
      <c r="C69" s="9" t="s">
        <v>14</v>
      </c>
      <c r="D69" s="9">
        <v>1</v>
      </c>
      <c r="E69" s="9">
        <v>0</v>
      </c>
      <c r="F69" s="9">
        <v>2</v>
      </c>
      <c r="G69" s="9">
        <v>2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13">
        <v>41921</v>
      </c>
      <c r="C70" s="9" t="s">
        <v>12</v>
      </c>
      <c r="D70" s="9">
        <v>1</v>
      </c>
      <c r="E70" s="9">
        <v>0</v>
      </c>
      <c r="F70" s="9">
        <v>2</v>
      </c>
      <c r="G70" s="9">
        <v>2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41907</v>
      </c>
      <c r="C71" s="9" t="s">
        <v>10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t="18.75" hidden="1" thickBot="1" x14ac:dyDescent="0.3">
      <c r="A72" s="630"/>
      <c r="B72" s="30">
        <v>41893</v>
      </c>
      <c r="C72" s="31" t="s">
        <v>14</v>
      </c>
      <c r="D72" s="31">
        <v>1</v>
      </c>
      <c r="E72" s="31">
        <v>1</v>
      </c>
      <c r="F72" s="31">
        <v>4</v>
      </c>
      <c r="G72" s="31">
        <v>5</v>
      </c>
      <c r="H72" s="31">
        <v>0</v>
      </c>
      <c r="I72" s="32">
        <v>0</v>
      </c>
      <c r="J72" s="280">
        <v>1</v>
      </c>
      <c r="K72" s="9"/>
      <c r="L72" s="9"/>
      <c r="M72" s="29"/>
    </row>
    <row r="73" spans="1:13" s="1" customFormat="1" ht="19.5" thickTop="1" thickBot="1" x14ac:dyDescent="0.3">
      <c r="A73" s="142" t="s">
        <v>45</v>
      </c>
      <c r="B73" s="126" t="s">
        <v>16</v>
      </c>
      <c r="C73" s="124" t="s">
        <v>8</v>
      </c>
      <c r="D73" s="124">
        <f t="shared" ref="D73:I73" si="3">SUM(D55:D72)</f>
        <v>18</v>
      </c>
      <c r="E73" s="247">
        <f t="shared" si="3"/>
        <v>8</v>
      </c>
      <c r="F73" s="248">
        <f t="shared" si="3"/>
        <v>29</v>
      </c>
      <c r="G73" s="216">
        <f t="shared" si="3"/>
        <v>37</v>
      </c>
      <c r="H73" s="124">
        <f t="shared" si="3"/>
        <v>2</v>
      </c>
      <c r="I73" s="125">
        <f t="shared" si="3"/>
        <v>0</v>
      </c>
      <c r="J73" s="191">
        <f>SUM(J55:J72)</f>
        <v>9</v>
      </c>
      <c r="K73" s="124">
        <f>SUM(K55:K72)</f>
        <v>6</v>
      </c>
      <c r="L73" s="124">
        <f>SUM(L55:L72)</f>
        <v>3</v>
      </c>
      <c r="M73" s="294">
        <f>SUM(J73/(J73+K73))</f>
        <v>0.6</v>
      </c>
    </row>
    <row r="74" spans="1:13" ht="18.75" hidden="1" thickTop="1" x14ac:dyDescent="0.25">
      <c r="A74" s="659" t="s">
        <v>15</v>
      </c>
      <c r="B74" s="26">
        <v>41697</v>
      </c>
      <c r="C74" s="27" t="s">
        <v>12</v>
      </c>
      <c r="D74" s="27">
        <v>1</v>
      </c>
      <c r="E74" s="27">
        <v>0</v>
      </c>
      <c r="F74" s="27">
        <v>1</v>
      </c>
      <c r="G74" s="27">
        <v>1</v>
      </c>
      <c r="H74" s="27">
        <v>0</v>
      </c>
      <c r="I74" s="28">
        <v>0</v>
      </c>
      <c r="J74" s="282"/>
      <c r="K74" s="8"/>
      <c r="L74" s="8">
        <v>1</v>
      </c>
      <c r="M74" s="113"/>
    </row>
    <row r="75" spans="1:13" hidden="1" x14ac:dyDescent="0.25">
      <c r="A75" s="631"/>
      <c r="B75" s="13">
        <v>41690</v>
      </c>
      <c r="C75" s="9" t="s">
        <v>14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41683</v>
      </c>
      <c r="C76" s="9" t="s">
        <v>10</v>
      </c>
      <c r="D76" s="9">
        <v>1</v>
      </c>
      <c r="E76" s="9">
        <v>1</v>
      </c>
      <c r="F76" s="9">
        <v>0</v>
      </c>
      <c r="G76" s="9">
        <v>1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13">
        <v>41676</v>
      </c>
      <c r="C77" s="9" t="s">
        <v>7</v>
      </c>
      <c r="D77" s="9">
        <v>1</v>
      </c>
      <c r="E77" s="9">
        <v>1</v>
      </c>
      <c r="F77" s="9">
        <v>2</v>
      </c>
      <c r="G77" s="9">
        <v>3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41669</v>
      </c>
      <c r="C78" s="9" t="s">
        <v>8</v>
      </c>
      <c r="D78" s="9">
        <v>1</v>
      </c>
      <c r="E78" s="9">
        <v>0</v>
      </c>
      <c r="F78" s="9">
        <v>3</v>
      </c>
      <c r="G78" s="9">
        <v>3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41662</v>
      </c>
      <c r="C79" s="9" t="s">
        <v>12</v>
      </c>
      <c r="D79" s="9">
        <v>1</v>
      </c>
      <c r="E79" s="9">
        <v>1</v>
      </c>
      <c r="F79" s="9">
        <v>1</v>
      </c>
      <c r="G79" s="9">
        <v>2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41655</v>
      </c>
      <c r="C80" s="9" t="s">
        <v>14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41648</v>
      </c>
      <c r="C81" s="9" t="s">
        <v>10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41627</v>
      </c>
      <c r="C82" s="9" t="s">
        <v>7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41613</v>
      </c>
      <c r="C83" s="9" t="s">
        <v>12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41599</v>
      </c>
      <c r="C84" s="9" t="s">
        <v>10</v>
      </c>
      <c r="D84" s="9">
        <v>1</v>
      </c>
      <c r="E84" s="9">
        <v>0</v>
      </c>
      <c r="F84" s="9">
        <v>2</v>
      </c>
      <c r="G84" s="9">
        <v>2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41592</v>
      </c>
      <c r="C85" s="9" t="s">
        <v>7</v>
      </c>
      <c r="D85" s="9">
        <v>1</v>
      </c>
      <c r="E85" s="9">
        <v>1</v>
      </c>
      <c r="F85" s="9">
        <v>1</v>
      </c>
      <c r="G85" s="9">
        <v>2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41585</v>
      </c>
      <c r="C86" s="9" t="s">
        <v>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41564</v>
      </c>
      <c r="C87" s="9" t="s">
        <v>10</v>
      </c>
      <c r="D87" s="9">
        <v>1</v>
      </c>
      <c r="E87" s="9">
        <v>2</v>
      </c>
      <c r="F87" s="9">
        <v>3</v>
      </c>
      <c r="G87" s="15">
        <v>5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41550</v>
      </c>
      <c r="C88" s="9" t="s">
        <v>8</v>
      </c>
      <c r="D88" s="9">
        <v>1</v>
      </c>
      <c r="E88" s="9">
        <v>0</v>
      </c>
      <c r="F88" s="9">
        <v>3</v>
      </c>
      <c r="G88" s="15">
        <v>3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41543</v>
      </c>
      <c r="C89" s="9" t="s">
        <v>12</v>
      </c>
      <c r="D89" s="9">
        <v>1</v>
      </c>
      <c r="E89" s="9">
        <v>0</v>
      </c>
      <c r="F89" s="9">
        <v>1</v>
      </c>
      <c r="G89" s="15">
        <v>1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41536</v>
      </c>
      <c r="C90" s="9" t="s">
        <v>14</v>
      </c>
      <c r="D90" s="9">
        <v>1</v>
      </c>
      <c r="E90" s="9">
        <v>1</v>
      </c>
      <c r="F90" s="9">
        <v>3</v>
      </c>
      <c r="G90" s="15">
        <v>4</v>
      </c>
      <c r="H90" s="9">
        <v>0</v>
      </c>
      <c r="I90" s="29">
        <v>0</v>
      </c>
      <c r="J90" s="280">
        <v>1</v>
      </c>
      <c r="K90" s="9"/>
      <c r="L90" s="9"/>
      <c r="M90" s="29"/>
    </row>
    <row r="91" spans="1:13" ht="18.75" hidden="1" thickBot="1" x14ac:dyDescent="0.3">
      <c r="A91" s="630"/>
      <c r="B91" s="30">
        <v>41529</v>
      </c>
      <c r="C91" s="31" t="s">
        <v>10</v>
      </c>
      <c r="D91" s="31">
        <v>1</v>
      </c>
      <c r="E91" s="31">
        <v>1</v>
      </c>
      <c r="F91" s="31">
        <v>1</v>
      </c>
      <c r="G91" s="33">
        <v>2</v>
      </c>
      <c r="H91" s="31">
        <v>0</v>
      </c>
      <c r="I91" s="32">
        <v>0</v>
      </c>
      <c r="J91" s="280">
        <v>1</v>
      </c>
      <c r="K91" s="9"/>
      <c r="L91" s="9"/>
      <c r="M91" s="29"/>
    </row>
    <row r="92" spans="1:13" s="1" customFormat="1" ht="19.5" thickTop="1" thickBot="1" x14ac:dyDescent="0.3">
      <c r="A92" s="142" t="s">
        <v>45</v>
      </c>
      <c r="B92" s="126" t="s">
        <v>15</v>
      </c>
      <c r="C92" s="124" t="s">
        <v>13</v>
      </c>
      <c r="D92" s="124">
        <f t="shared" ref="D92:I92" si="4">SUM(D74:D91)</f>
        <v>18</v>
      </c>
      <c r="E92" s="124">
        <f t="shared" si="4"/>
        <v>8</v>
      </c>
      <c r="F92" s="124">
        <f t="shared" si="4"/>
        <v>24</v>
      </c>
      <c r="G92" s="124">
        <f t="shared" si="4"/>
        <v>32</v>
      </c>
      <c r="H92" s="124">
        <f t="shared" si="4"/>
        <v>0</v>
      </c>
      <c r="I92" s="125">
        <f t="shared" si="4"/>
        <v>0</v>
      </c>
      <c r="J92" s="191">
        <f>SUM(J74:J91)</f>
        <v>11</v>
      </c>
      <c r="K92" s="124">
        <f>SUM(K74:K91)</f>
        <v>6</v>
      </c>
      <c r="L92" s="124">
        <f>SUM(L74:L91)</f>
        <v>1</v>
      </c>
      <c r="M92" s="294">
        <f>SUM(J92/(J92+K92))</f>
        <v>0.6470588235294118</v>
      </c>
    </row>
    <row r="93" spans="1:13" ht="18.75" hidden="1" thickTop="1" x14ac:dyDescent="0.25">
      <c r="A93" s="659" t="s">
        <v>22</v>
      </c>
      <c r="B93" s="26">
        <v>41326</v>
      </c>
      <c r="C93" s="27" t="s">
        <v>21</v>
      </c>
      <c r="D93" s="27">
        <v>1</v>
      </c>
      <c r="E93" s="27">
        <v>2</v>
      </c>
      <c r="F93" s="27">
        <v>1</v>
      </c>
      <c r="G93" s="34">
        <v>3</v>
      </c>
      <c r="H93" s="27">
        <v>1</v>
      </c>
      <c r="I93" s="28">
        <v>0</v>
      </c>
      <c r="J93" s="282">
        <v>1</v>
      </c>
      <c r="K93" s="8"/>
      <c r="L93" s="8"/>
      <c r="M93" s="113"/>
    </row>
    <row r="94" spans="1:13" hidden="1" x14ac:dyDescent="0.25">
      <c r="A94" s="631"/>
      <c r="B94" s="13">
        <v>41319</v>
      </c>
      <c r="C94" s="9" t="s">
        <v>20</v>
      </c>
      <c r="D94" s="9">
        <v>1</v>
      </c>
      <c r="E94" s="9">
        <v>0</v>
      </c>
      <c r="F94" s="9">
        <v>0</v>
      </c>
      <c r="G94" s="15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41312</v>
      </c>
      <c r="C95" s="9" t="s">
        <v>7</v>
      </c>
      <c r="D95" s="9">
        <v>1</v>
      </c>
      <c r="E95" s="9">
        <v>0</v>
      </c>
      <c r="F95" s="9">
        <v>0</v>
      </c>
      <c r="G95" s="15">
        <v>0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41305</v>
      </c>
      <c r="C96" s="9" t="s">
        <v>19</v>
      </c>
      <c r="D96" s="9">
        <v>1</v>
      </c>
      <c r="E96" s="9">
        <v>0</v>
      </c>
      <c r="F96" s="9">
        <v>1</v>
      </c>
      <c r="G96" s="15">
        <v>1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41298</v>
      </c>
      <c r="C97" s="9" t="s">
        <v>12</v>
      </c>
      <c r="D97" s="9">
        <v>1</v>
      </c>
      <c r="E97" s="9">
        <v>0</v>
      </c>
      <c r="F97" s="9">
        <v>1</v>
      </c>
      <c r="G97" s="15">
        <v>1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41291</v>
      </c>
      <c r="C98" s="9" t="s">
        <v>21</v>
      </c>
      <c r="D98" s="9">
        <v>1</v>
      </c>
      <c r="E98" s="9">
        <v>0</v>
      </c>
      <c r="F98" s="9">
        <v>1</v>
      </c>
      <c r="G98" s="15">
        <v>1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41284</v>
      </c>
      <c r="C99" s="9" t="s">
        <v>20</v>
      </c>
      <c r="D99" s="9">
        <v>1</v>
      </c>
      <c r="E99" s="9">
        <v>0</v>
      </c>
      <c r="F99" s="9">
        <v>3</v>
      </c>
      <c r="G99" s="15">
        <v>3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41263</v>
      </c>
      <c r="C100" s="9" t="s">
        <v>7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41256</v>
      </c>
      <c r="C101" s="9" t="s">
        <v>19</v>
      </c>
      <c r="D101" s="9">
        <v>1</v>
      </c>
      <c r="E101" s="9">
        <v>0</v>
      </c>
      <c r="F101" s="9">
        <v>3</v>
      </c>
      <c r="G101" s="9">
        <v>3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41249</v>
      </c>
      <c r="C102" s="9" t="s">
        <v>12</v>
      </c>
      <c r="D102" s="9">
        <v>1</v>
      </c>
      <c r="E102" s="9">
        <v>2</v>
      </c>
      <c r="F102" s="9">
        <v>0</v>
      </c>
      <c r="G102" s="9">
        <v>2</v>
      </c>
      <c r="H102" s="9">
        <v>1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41242</v>
      </c>
      <c r="C103" s="9" t="s">
        <v>21</v>
      </c>
      <c r="D103" s="9">
        <v>1</v>
      </c>
      <c r="E103" s="9">
        <v>1</v>
      </c>
      <c r="F103" s="9">
        <v>1</v>
      </c>
      <c r="G103" s="9">
        <v>2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41235</v>
      </c>
      <c r="C104" s="9" t="s">
        <v>20</v>
      </c>
      <c r="D104" s="9">
        <v>1</v>
      </c>
      <c r="E104" s="9">
        <v>1</v>
      </c>
      <c r="F104" s="9">
        <v>1</v>
      </c>
      <c r="G104" s="9">
        <v>2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41228</v>
      </c>
      <c r="C105" s="9" t="s">
        <v>7</v>
      </c>
      <c r="D105" s="9">
        <v>1</v>
      </c>
      <c r="E105" s="9">
        <v>0</v>
      </c>
      <c r="F105" s="9">
        <v>3</v>
      </c>
      <c r="G105" s="9">
        <v>3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41221</v>
      </c>
      <c r="C106" s="9" t="s">
        <v>19</v>
      </c>
      <c r="D106" s="9">
        <v>1</v>
      </c>
      <c r="E106" s="9">
        <v>2</v>
      </c>
      <c r="F106" s="9">
        <v>0</v>
      </c>
      <c r="G106" s="9">
        <v>2</v>
      </c>
      <c r="H106" s="9">
        <v>1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41214</v>
      </c>
      <c r="C107" s="9" t="s">
        <v>12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">
        <v>0</v>
      </c>
      <c r="J107" s="280"/>
      <c r="K107" s="9"/>
      <c r="L107" s="9">
        <v>1</v>
      </c>
      <c r="M107" s="29"/>
    </row>
    <row r="108" spans="1:13" hidden="1" x14ac:dyDescent="0.25">
      <c r="A108" s="631"/>
      <c r="B108" s="13">
        <v>41207</v>
      </c>
      <c r="C108" s="9" t="s">
        <v>21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41200</v>
      </c>
      <c r="C109" s="9" t="s">
        <v>20</v>
      </c>
      <c r="D109" s="9">
        <v>1</v>
      </c>
      <c r="E109" s="9">
        <v>1</v>
      </c>
      <c r="F109" s="9">
        <v>1</v>
      </c>
      <c r="G109" s="9">
        <v>2</v>
      </c>
      <c r="H109" s="9">
        <v>1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41186</v>
      </c>
      <c r="C110" s="9" t="s">
        <v>19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41179</v>
      </c>
      <c r="C111" s="9" t="s">
        <v>12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41172</v>
      </c>
      <c r="C112" s="9" t="s">
        <v>21</v>
      </c>
      <c r="D112" s="9">
        <v>1</v>
      </c>
      <c r="E112" s="9">
        <v>2</v>
      </c>
      <c r="F112" s="9">
        <v>1</v>
      </c>
      <c r="G112" s="9">
        <v>3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t="18.75" hidden="1" thickBot="1" x14ac:dyDescent="0.3">
      <c r="A113" s="630"/>
      <c r="B113" s="30">
        <v>41165</v>
      </c>
      <c r="C113" s="31" t="s">
        <v>20</v>
      </c>
      <c r="D113" s="31">
        <v>1</v>
      </c>
      <c r="E113" s="31">
        <v>0</v>
      </c>
      <c r="F113" s="31">
        <v>0</v>
      </c>
      <c r="G113" s="31">
        <v>0</v>
      </c>
      <c r="H113" s="31">
        <v>0</v>
      </c>
      <c r="I113" s="32">
        <v>0</v>
      </c>
      <c r="J113" s="280">
        <v>1</v>
      </c>
      <c r="K113" s="9"/>
      <c r="L113" s="9"/>
      <c r="M113" s="29"/>
    </row>
    <row r="114" spans="1:13" s="1" customFormat="1" ht="19.5" thickTop="1" thickBot="1" x14ac:dyDescent="0.3">
      <c r="A114" s="142" t="s">
        <v>45</v>
      </c>
      <c r="B114" s="126" t="s">
        <v>22</v>
      </c>
      <c r="C114" s="124" t="s">
        <v>13</v>
      </c>
      <c r="D114" s="124">
        <f t="shared" ref="D114:I114" si="5">SUM(D93:D113)</f>
        <v>21</v>
      </c>
      <c r="E114" s="124">
        <f t="shared" si="5"/>
        <v>11</v>
      </c>
      <c r="F114" s="124">
        <f t="shared" si="5"/>
        <v>20</v>
      </c>
      <c r="G114" s="124">
        <f t="shared" si="5"/>
        <v>31</v>
      </c>
      <c r="H114" s="124">
        <f t="shared" si="5"/>
        <v>4</v>
      </c>
      <c r="I114" s="125">
        <f t="shared" si="5"/>
        <v>0</v>
      </c>
      <c r="J114" s="191">
        <f>SUM(J93:J113)</f>
        <v>14</v>
      </c>
      <c r="K114" s="124">
        <f>SUM(K93:K113)</f>
        <v>6</v>
      </c>
      <c r="L114" s="124">
        <f>SUM(L93:L113)</f>
        <v>1</v>
      </c>
      <c r="M114" s="294">
        <f>SUM(J114/(J114+K114))</f>
        <v>0.7</v>
      </c>
    </row>
    <row r="115" spans="1:13" ht="18.75" hidden="1" thickTop="1" x14ac:dyDescent="0.25">
      <c r="A115" s="659" t="s">
        <v>23</v>
      </c>
      <c r="B115" s="26">
        <v>40969</v>
      </c>
      <c r="C115" s="27" t="s">
        <v>21</v>
      </c>
      <c r="D115" s="27">
        <v>1</v>
      </c>
      <c r="E115" s="27">
        <v>0</v>
      </c>
      <c r="F115" s="27">
        <v>3</v>
      </c>
      <c r="G115" s="27">
        <v>3</v>
      </c>
      <c r="H115" s="27">
        <v>0</v>
      </c>
      <c r="I115" s="28">
        <v>0</v>
      </c>
      <c r="J115" s="282">
        <v>1</v>
      </c>
      <c r="K115" s="8"/>
      <c r="L115" s="8"/>
      <c r="M115" s="113"/>
    </row>
    <row r="116" spans="1:13" hidden="1" x14ac:dyDescent="0.25">
      <c r="A116" s="631"/>
      <c r="B116" s="13">
        <v>40962</v>
      </c>
      <c r="C116" s="9" t="s">
        <v>19</v>
      </c>
      <c r="D116" s="9">
        <v>1</v>
      </c>
      <c r="E116" s="9">
        <v>1</v>
      </c>
      <c r="F116" s="9">
        <v>0</v>
      </c>
      <c r="G116" s="9">
        <v>1</v>
      </c>
      <c r="H116" s="9">
        <v>0</v>
      </c>
      <c r="I116" s="29">
        <v>0</v>
      </c>
      <c r="J116" s="280"/>
      <c r="K116" s="9"/>
      <c r="L116" s="9">
        <v>1</v>
      </c>
      <c r="M116" s="29"/>
    </row>
    <row r="117" spans="1:13" hidden="1" x14ac:dyDescent="0.25">
      <c r="A117" s="631"/>
      <c r="B117" s="13">
        <v>40955</v>
      </c>
      <c r="C117" s="9" t="s">
        <v>12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40948</v>
      </c>
      <c r="C118" s="9" t="s">
        <v>13</v>
      </c>
      <c r="D118" s="9">
        <v>1</v>
      </c>
      <c r="E118" s="9">
        <v>1</v>
      </c>
      <c r="F118" s="9">
        <v>1</v>
      </c>
      <c r="G118" s="9">
        <v>2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40941</v>
      </c>
      <c r="C119" s="9" t="s">
        <v>20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40934</v>
      </c>
      <c r="C120" s="9" t="s">
        <v>21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40927</v>
      </c>
      <c r="C121" s="9" t="s">
        <v>19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40899</v>
      </c>
      <c r="C122" s="9" t="s">
        <v>13</v>
      </c>
      <c r="D122" s="9">
        <v>1</v>
      </c>
      <c r="E122" s="9">
        <v>3</v>
      </c>
      <c r="F122" s="9">
        <v>1</v>
      </c>
      <c r="G122" s="9">
        <v>4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40892</v>
      </c>
      <c r="C123" s="9" t="s">
        <v>20</v>
      </c>
      <c r="D123" s="9">
        <v>1</v>
      </c>
      <c r="E123" s="9">
        <v>1</v>
      </c>
      <c r="F123" s="9">
        <v>0</v>
      </c>
      <c r="G123" s="9">
        <v>1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40885</v>
      </c>
      <c r="C124" s="9" t="s">
        <v>21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40878</v>
      </c>
      <c r="C125" s="9" t="s">
        <v>19</v>
      </c>
      <c r="D125" s="9">
        <v>1</v>
      </c>
      <c r="E125" s="9">
        <v>1</v>
      </c>
      <c r="F125" s="9">
        <v>0</v>
      </c>
      <c r="G125" s="9">
        <v>1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40871</v>
      </c>
      <c r="C126" s="9" t="s">
        <v>12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40864</v>
      </c>
      <c r="C127" s="9" t="s">
        <v>13</v>
      </c>
      <c r="D127" s="9">
        <v>1</v>
      </c>
      <c r="E127" s="9">
        <v>2</v>
      </c>
      <c r="F127" s="9">
        <v>0</v>
      </c>
      <c r="G127" s="9">
        <v>2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40857</v>
      </c>
      <c r="C128" s="9" t="s">
        <v>20</v>
      </c>
      <c r="D128" s="9">
        <v>1</v>
      </c>
      <c r="E128" s="9">
        <v>0</v>
      </c>
      <c r="F128" s="9">
        <v>1</v>
      </c>
      <c r="G128" s="9">
        <v>1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40850</v>
      </c>
      <c r="C129" s="9" t="s">
        <v>21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40843</v>
      </c>
      <c r="C130" s="9" t="s">
        <v>19</v>
      </c>
      <c r="D130" s="9">
        <v>1</v>
      </c>
      <c r="E130" s="9">
        <v>1</v>
      </c>
      <c r="F130" s="9">
        <v>0</v>
      </c>
      <c r="G130" s="9">
        <v>1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40836</v>
      </c>
      <c r="C131" s="9" t="s">
        <v>12</v>
      </c>
      <c r="D131" s="9">
        <v>1</v>
      </c>
      <c r="E131" s="9">
        <v>0</v>
      </c>
      <c r="F131" s="9">
        <v>3</v>
      </c>
      <c r="G131" s="9">
        <v>3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40829</v>
      </c>
      <c r="C132" s="9" t="s">
        <v>13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40822</v>
      </c>
      <c r="C133" s="9" t="s">
        <v>20</v>
      </c>
      <c r="D133" s="9">
        <v>1</v>
      </c>
      <c r="E133" s="9">
        <v>0</v>
      </c>
      <c r="F133" s="9">
        <v>1</v>
      </c>
      <c r="G133" s="9">
        <v>1</v>
      </c>
      <c r="H133" s="9">
        <v>0</v>
      </c>
      <c r="I133" s="29">
        <v>0</v>
      </c>
      <c r="J133" s="280"/>
      <c r="K133" s="9"/>
      <c r="L133" s="9">
        <v>1</v>
      </c>
      <c r="M133" s="29"/>
    </row>
    <row r="134" spans="1:13" hidden="1" x14ac:dyDescent="0.25">
      <c r="A134" s="631"/>
      <c r="B134" s="13">
        <v>40808</v>
      </c>
      <c r="C134" s="9" t="s">
        <v>19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t="18.75" hidden="1" thickBot="1" x14ac:dyDescent="0.3">
      <c r="A135" s="630"/>
      <c r="B135" s="30">
        <v>40801</v>
      </c>
      <c r="C135" s="31" t="s">
        <v>12</v>
      </c>
      <c r="D135" s="31">
        <v>1</v>
      </c>
      <c r="E135" s="31">
        <v>0</v>
      </c>
      <c r="F135" s="31">
        <v>1</v>
      </c>
      <c r="G135" s="31">
        <v>1</v>
      </c>
      <c r="H135" s="31">
        <v>0</v>
      </c>
      <c r="I135" s="32">
        <v>0</v>
      </c>
      <c r="J135" s="280"/>
      <c r="K135" s="9">
        <v>1</v>
      </c>
      <c r="L135" s="9"/>
      <c r="M135" s="29"/>
    </row>
    <row r="136" spans="1:13" s="1" customFormat="1" ht="19.5" thickTop="1" thickBot="1" x14ac:dyDescent="0.3">
      <c r="A136" s="142" t="s">
        <v>45</v>
      </c>
      <c r="B136" s="126" t="s">
        <v>23</v>
      </c>
      <c r="C136" s="124" t="s">
        <v>7</v>
      </c>
      <c r="D136" s="124">
        <f t="shared" ref="D136:I136" si="6">SUM(D115:D135)</f>
        <v>21</v>
      </c>
      <c r="E136" s="124">
        <f t="shared" si="6"/>
        <v>10</v>
      </c>
      <c r="F136" s="124">
        <f t="shared" si="6"/>
        <v>12</v>
      </c>
      <c r="G136" s="124">
        <f t="shared" si="6"/>
        <v>22</v>
      </c>
      <c r="H136" s="124">
        <f t="shared" si="6"/>
        <v>0</v>
      </c>
      <c r="I136" s="125">
        <f t="shared" si="6"/>
        <v>0</v>
      </c>
      <c r="J136" s="191">
        <f>SUM(J115:J135)</f>
        <v>7</v>
      </c>
      <c r="K136" s="124">
        <f>SUM(K115:K135)</f>
        <v>12</v>
      </c>
      <c r="L136" s="124">
        <f>SUM(L115:L135)</f>
        <v>2</v>
      </c>
      <c r="M136" s="294">
        <f>SUM(J136/(J136+K136))</f>
        <v>0.36842105263157893</v>
      </c>
    </row>
    <row r="137" spans="1:13" ht="19.5" thickTop="1" thickBot="1" x14ac:dyDescent="0.3">
      <c r="C137" s="136" t="s">
        <v>24</v>
      </c>
      <c r="D137" s="137">
        <f t="shared" ref="D137:I137" si="7">SUM(D21+D37+D54+D73+D92+D114+D136)</f>
        <v>127</v>
      </c>
      <c r="E137" s="137">
        <f t="shared" si="7"/>
        <v>55</v>
      </c>
      <c r="F137" s="137">
        <f t="shared" si="7"/>
        <v>110</v>
      </c>
      <c r="G137" s="139">
        <f t="shared" si="7"/>
        <v>165</v>
      </c>
      <c r="H137" s="140">
        <f t="shared" si="7"/>
        <v>7</v>
      </c>
      <c r="I137" s="141">
        <f t="shared" si="7"/>
        <v>0</v>
      </c>
      <c r="J137" s="136">
        <f>SUM(J21+J37+J54+J73+J92+J114+J136)</f>
        <v>62</v>
      </c>
      <c r="K137" s="168">
        <f>SUM(K21+K37+K54+K73+K92+K114+K136)</f>
        <v>52</v>
      </c>
      <c r="L137" s="168">
        <f>SUM(L21+L37+L54+L73+L92+L114+L136)</f>
        <v>13</v>
      </c>
      <c r="M137" s="333">
        <f>SUM(J137/(J137+K137))</f>
        <v>0.54385964912280704</v>
      </c>
    </row>
    <row r="138" spans="1:13" ht="18.75" thickBot="1" x14ac:dyDescent="0.3">
      <c r="C138" s="143" t="s">
        <v>25</v>
      </c>
      <c r="D138" s="24"/>
      <c r="E138" s="25">
        <f>SUM(E137/D137)</f>
        <v>0.43307086614173229</v>
      </c>
      <c r="F138" s="25">
        <f>SUM(F137/D137)</f>
        <v>0.86614173228346458</v>
      </c>
      <c r="G138" s="144">
        <f>SUM(G137/D137)</f>
        <v>1.2992125984251968</v>
      </c>
      <c r="H138" s="20"/>
      <c r="I138" s="20"/>
      <c r="J138" s="283">
        <f>SUM(J137/D137)</f>
        <v>0.48818897637795278</v>
      </c>
      <c r="K138" s="21">
        <f>SUM(K137/D137)</f>
        <v>0.40944881889763779</v>
      </c>
      <c r="L138" s="132">
        <f>SUM(L137/D137)</f>
        <v>0.10236220472440945</v>
      </c>
    </row>
    <row r="139" spans="1:13" ht="18.75" thickBot="1" x14ac:dyDescent="0.3">
      <c r="C139" s="133" t="s">
        <v>26</v>
      </c>
      <c r="D139" s="134">
        <f>SUM(D137/7)</f>
        <v>18.142857142857142</v>
      </c>
      <c r="E139" s="134">
        <f>SUM(E138*D139)</f>
        <v>7.8571428571428568</v>
      </c>
      <c r="F139" s="134">
        <f>SUM(F138*D139)</f>
        <v>15.714285714285714</v>
      </c>
      <c r="G139" s="135">
        <f>SUM(G138*D139)</f>
        <v>23.571428571428569</v>
      </c>
      <c r="J139" s="284">
        <f>SUM(J137/7)</f>
        <v>8.8571428571428577</v>
      </c>
      <c r="K139" s="134">
        <f>SUM(K137/7)</f>
        <v>7.4285714285714288</v>
      </c>
      <c r="L139" s="135">
        <f>SUM(L137/7)</f>
        <v>1.8571428571428572</v>
      </c>
    </row>
    <row r="140" spans="1:13" ht="18.75" thickTop="1" x14ac:dyDescent="0.25">
      <c r="A140" s="665" t="s">
        <v>42</v>
      </c>
      <c r="B140" s="45" t="s">
        <v>36</v>
      </c>
      <c r="C140" s="46" t="s">
        <v>48</v>
      </c>
      <c r="D140" s="47"/>
      <c r="E140" s="27">
        <v>6</v>
      </c>
      <c r="F140" s="27">
        <v>20</v>
      </c>
      <c r="G140" s="28">
        <v>26</v>
      </c>
    </row>
    <row r="141" spans="1:13" x14ac:dyDescent="0.25">
      <c r="A141" s="666"/>
      <c r="B141" s="36" t="s">
        <v>37</v>
      </c>
      <c r="C141" s="5" t="s">
        <v>12</v>
      </c>
      <c r="D141" s="37"/>
      <c r="E141" s="9">
        <v>4</v>
      </c>
      <c r="F141" s="9">
        <v>14</v>
      </c>
      <c r="G141" s="29">
        <v>18</v>
      </c>
    </row>
    <row r="142" spans="1:13" x14ac:dyDescent="0.25">
      <c r="A142" s="666"/>
      <c r="B142" s="36" t="s">
        <v>38</v>
      </c>
      <c r="C142" s="5" t="s">
        <v>12</v>
      </c>
      <c r="D142" s="37"/>
      <c r="E142" s="9">
        <v>14</v>
      </c>
      <c r="F142" s="9">
        <v>13</v>
      </c>
      <c r="G142" s="29">
        <v>27</v>
      </c>
    </row>
    <row r="143" spans="1:13" x14ac:dyDescent="0.25">
      <c r="A143" s="666"/>
      <c r="B143" s="36" t="s">
        <v>39</v>
      </c>
      <c r="C143" s="36" t="s">
        <v>21</v>
      </c>
      <c r="D143" s="37"/>
      <c r="E143" s="9">
        <v>11</v>
      </c>
      <c r="F143" s="9">
        <v>14</v>
      </c>
      <c r="G143" s="29">
        <v>25</v>
      </c>
    </row>
    <row r="144" spans="1:13" x14ac:dyDescent="0.25">
      <c r="A144" s="666"/>
      <c r="B144" s="36" t="s">
        <v>40</v>
      </c>
      <c r="C144" s="5" t="s">
        <v>21</v>
      </c>
      <c r="D144" s="37"/>
      <c r="E144" s="9">
        <v>13</v>
      </c>
      <c r="F144" s="9">
        <v>10</v>
      </c>
      <c r="G144" s="29">
        <v>23</v>
      </c>
    </row>
    <row r="145" spans="1:7" ht="18.75" thickBot="1" x14ac:dyDescent="0.3">
      <c r="A145" s="667"/>
      <c r="B145" s="38" t="s">
        <v>41</v>
      </c>
      <c r="C145" s="39" t="s">
        <v>12</v>
      </c>
      <c r="D145" s="40"/>
      <c r="E145" s="23">
        <v>16</v>
      </c>
      <c r="F145" s="23">
        <v>24</v>
      </c>
      <c r="G145" s="48">
        <v>40</v>
      </c>
    </row>
    <row r="146" spans="1:7" ht="18.75" thickBot="1" x14ac:dyDescent="0.3">
      <c r="A146" s="49" t="s">
        <v>45</v>
      </c>
      <c r="B146" s="41" t="s">
        <v>42</v>
      </c>
      <c r="C146" s="42"/>
      <c r="D146" s="42"/>
      <c r="E146" s="43">
        <f>SUM(E140:E145)</f>
        <v>64</v>
      </c>
      <c r="F146" s="43">
        <f>SUM(F140:F145)</f>
        <v>95</v>
      </c>
      <c r="G146" s="50">
        <f>SUM(G140:G145)</f>
        <v>159</v>
      </c>
    </row>
    <row r="147" spans="1:7" ht="18.75" thickBot="1" x14ac:dyDescent="0.3">
      <c r="A147" s="51" t="s">
        <v>46</v>
      </c>
      <c r="B147" s="52" t="s">
        <v>409</v>
      </c>
      <c r="C147" s="53"/>
      <c r="D147" s="53"/>
      <c r="E147" s="54">
        <f>SUM(E137+E146)</f>
        <v>119</v>
      </c>
      <c r="F147" s="54">
        <f>SUM(F137+F146)</f>
        <v>205</v>
      </c>
      <c r="G147" s="55">
        <f>SUM(E147+F147)</f>
        <v>324</v>
      </c>
    </row>
    <row r="148" spans="1:7" ht="18.75" thickTop="1" x14ac:dyDescent="0.25"/>
  </sheetData>
  <autoFilter ref="A2:I147" xr:uid="{00000000-0009-0000-0000-000063000000}"/>
  <mergeCells count="9">
    <mergeCell ref="A1:M1"/>
    <mergeCell ref="A3:A20"/>
    <mergeCell ref="A140:A145"/>
    <mergeCell ref="A22:A36"/>
    <mergeCell ref="A115:A135"/>
    <mergeCell ref="A38:A53"/>
    <mergeCell ref="A55:A72"/>
    <mergeCell ref="A74:A91"/>
    <mergeCell ref="A93:A113"/>
  </mergeCells>
  <printOptions horizontalCentered="1" verticalCentered="1"/>
  <pageMargins left="0.2" right="0.2" top="0.25" bottom="0.25" header="0.25" footer="0.3"/>
  <pageSetup scale="87" orientation="landscape" r:id="rId1"/>
  <rowBreaks count="1" manualBreakCount="1">
    <brk id="73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0000"/>
    <pageSetUpPr fitToPage="1"/>
  </sheetPr>
  <dimension ref="A1:M3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430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8" t="s">
        <v>22</v>
      </c>
      <c r="B3" s="26">
        <v>41333</v>
      </c>
      <c r="C3" s="27" t="s">
        <v>19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2">
        <v>1</v>
      </c>
      <c r="K3" s="8"/>
      <c r="L3" s="8"/>
      <c r="M3" s="113"/>
    </row>
    <row r="4" spans="1:13" hidden="1" x14ac:dyDescent="0.25">
      <c r="A4" s="639"/>
      <c r="B4" s="13">
        <v>41326</v>
      </c>
      <c r="C4" s="9" t="s">
        <v>12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41305</v>
      </c>
      <c r="C5" s="9" t="s">
        <v>7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41298</v>
      </c>
      <c r="C6" s="9" t="s">
        <v>19</v>
      </c>
      <c r="D6" s="9">
        <v>1</v>
      </c>
      <c r="E6" s="9">
        <v>1</v>
      </c>
      <c r="F6" s="9">
        <v>1</v>
      </c>
      <c r="G6" s="9">
        <v>2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41291</v>
      </c>
      <c r="C7" s="9" t="s">
        <v>12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41284</v>
      </c>
      <c r="C8" s="9" t="s">
        <v>13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9"/>
      <c r="B9" s="13">
        <v>41263</v>
      </c>
      <c r="C9" s="9" t="s">
        <v>21</v>
      </c>
      <c r="D9" s="9">
        <v>1</v>
      </c>
      <c r="E9" s="9">
        <v>2</v>
      </c>
      <c r="F9" s="9">
        <v>1</v>
      </c>
      <c r="G9" s="9">
        <v>3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41256</v>
      </c>
      <c r="C10" s="9" t="s">
        <v>7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41249</v>
      </c>
      <c r="C11" s="9" t="s">
        <v>19</v>
      </c>
      <c r="D11" s="9">
        <v>1</v>
      </c>
      <c r="E11" s="9">
        <v>0</v>
      </c>
      <c r="F11" s="9">
        <v>3</v>
      </c>
      <c r="G11" s="9">
        <v>3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41228</v>
      </c>
      <c r="C12" s="9" t="s">
        <v>21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9"/>
      <c r="B13" s="13">
        <v>41221</v>
      </c>
      <c r="C13" s="9" t="s">
        <v>7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9"/>
      <c r="B14" s="13">
        <v>41214</v>
      </c>
      <c r="C14" s="9" t="s">
        <v>19</v>
      </c>
      <c r="D14" s="9">
        <v>1</v>
      </c>
      <c r="E14" s="9">
        <v>0</v>
      </c>
      <c r="F14" s="9">
        <v>2</v>
      </c>
      <c r="G14" s="9">
        <v>2</v>
      </c>
      <c r="H14" s="9">
        <v>0</v>
      </c>
      <c r="I14" s="29">
        <v>0</v>
      </c>
      <c r="J14" s="280"/>
      <c r="K14" s="9"/>
      <c r="L14" s="9">
        <v>1</v>
      </c>
      <c r="M14" s="29"/>
    </row>
    <row r="15" spans="1:13" hidden="1" x14ac:dyDescent="0.25">
      <c r="A15" s="639"/>
      <c r="B15" s="13">
        <v>41200</v>
      </c>
      <c r="C15" s="9" t="s">
        <v>13</v>
      </c>
      <c r="D15" s="9">
        <v>1</v>
      </c>
      <c r="E15" s="9">
        <v>2</v>
      </c>
      <c r="F15" s="9">
        <v>1</v>
      </c>
      <c r="G15" s="9">
        <v>3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9"/>
      <c r="B16" s="13">
        <v>41193</v>
      </c>
      <c r="C16" s="9" t="s">
        <v>21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9"/>
      <c r="B17" s="13">
        <v>41186</v>
      </c>
      <c r="C17" s="9" t="s">
        <v>7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9"/>
      <c r="B18" s="13">
        <v>41179</v>
      </c>
      <c r="C18" s="9" t="s">
        <v>19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9"/>
      <c r="B19" s="13">
        <v>41172</v>
      </c>
      <c r="C19" s="9" t="s">
        <v>12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t="18.75" hidden="1" thickBot="1" x14ac:dyDescent="0.3">
      <c r="A20" s="640"/>
      <c r="B20" s="30">
        <v>41165</v>
      </c>
      <c r="C20" s="31" t="s">
        <v>13</v>
      </c>
      <c r="D20" s="31">
        <v>1</v>
      </c>
      <c r="E20" s="31">
        <v>0</v>
      </c>
      <c r="F20" s="31">
        <v>1</v>
      </c>
      <c r="G20" s="31">
        <v>1</v>
      </c>
      <c r="H20" s="31">
        <v>0</v>
      </c>
      <c r="I20" s="32">
        <v>0</v>
      </c>
      <c r="J20" s="281"/>
      <c r="K20" s="23">
        <v>1</v>
      </c>
      <c r="L20" s="23"/>
      <c r="M20" s="48"/>
    </row>
    <row r="21" spans="1:13" ht="19.5" thickTop="1" thickBot="1" x14ac:dyDescent="0.3">
      <c r="A21" s="142" t="s">
        <v>45</v>
      </c>
      <c r="B21" s="126" t="s">
        <v>22</v>
      </c>
      <c r="C21" s="124" t="s">
        <v>20</v>
      </c>
      <c r="D21" s="124">
        <f t="shared" ref="D21:I21" si="0">SUM(D3:D20)</f>
        <v>18</v>
      </c>
      <c r="E21" s="124">
        <f t="shared" si="0"/>
        <v>7</v>
      </c>
      <c r="F21" s="124">
        <f t="shared" si="0"/>
        <v>12</v>
      </c>
      <c r="G21" s="124">
        <f t="shared" si="0"/>
        <v>19</v>
      </c>
      <c r="H21" s="124">
        <f t="shared" si="0"/>
        <v>0</v>
      </c>
      <c r="I21" s="125">
        <f t="shared" si="0"/>
        <v>0</v>
      </c>
      <c r="J21" s="191">
        <f>SUM(J3:J20)</f>
        <v>6</v>
      </c>
      <c r="K21" s="124">
        <f>SUM(K3:K20)</f>
        <v>11</v>
      </c>
      <c r="L21" s="124">
        <f>SUM(L3:L20)</f>
        <v>1</v>
      </c>
      <c r="M21" s="294">
        <f>SUM(J21/(J21+K21))</f>
        <v>0.35294117647058826</v>
      </c>
    </row>
    <row r="22" spans="1:13" ht="19.5" thickTop="1" thickBot="1" x14ac:dyDescent="0.3">
      <c r="C22" s="136" t="s">
        <v>24</v>
      </c>
      <c r="D22" s="137">
        <f t="shared" ref="D22:I22" si="1">SUM(D21)</f>
        <v>18</v>
      </c>
      <c r="E22" s="137">
        <f t="shared" si="1"/>
        <v>7</v>
      </c>
      <c r="F22" s="137">
        <f t="shared" si="1"/>
        <v>12</v>
      </c>
      <c r="G22" s="139">
        <f t="shared" si="1"/>
        <v>19</v>
      </c>
      <c r="H22" s="140">
        <f t="shared" si="1"/>
        <v>0</v>
      </c>
      <c r="I22" s="141">
        <f t="shared" si="1"/>
        <v>0</v>
      </c>
      <c r="J22" s="136">
        <f>SUM(J21)</f>
        <v>6</v>
      </c>
      <c r="K22" s="168">
        <f>SUM(K21)</f>
        <v>11</v>
      </c>
      <c r="L22" s="168">
        <f>SUM(L21)</f>
        <v>1</v>
      </c>
      <c r="M22" s="333">
        <f>SUM(J22/(J22+K22))</f>
        <v>0.35294117647058826</v>
      </c>
    </row>
    <row r="23" spans="1:13" ht="18.75" thickBot="1" x14ac:dyDescent="0.3">
      <c r="C23" s="143" t="s">
        <v>25</v>
      </c>
      <c r="D23" s="24"/>
      <c r="E23" s="25">
        <f>SUM(E22/D22)</f>
        <v>0.3888888888888889</v>
      </c>
      <c r="F23" s="25">
        <f>SUM(F22/D22)</f>
        <v>0.66666666666666663</v>
      </c>
      <c r="G23" s="144">
        <f>SUM(G22/D22)</f>
        <v>1.0555555555555556</v>
      </c>
      <c r="H23" s="20"/>
      <c r="I23" s="20"/>
      <c r="J23" s="283">
        <f>SUM(J22/D22)</f>
        <v>0.33333333333333331</v>
      </c>
      <c r="K23" s="21">
        <f>SUM(K22/D22)</f>
        <v>0.61111111111111116</v>
      </c>
      <c r="L23" s="132">
        <f>SUM(L22/D22)</f>
        <v>5.5555555555555552E-2</v>
      </c>
    </row>
    <row r="24" spans="1:13" ht="18.75" thickBot="1" x14ac:dyDescent="0.3">
      <c r="C24" s="133" t="s">
        <v>26</v>
      </c>
      <c r="D24" s="134">
        <f>SUM(D22/1)</f>
        <v>18</v>
      </c>
      <c r="E24" s="134">
        <f>SUM(E23*D24)</f>
        <v>7</v>
      </c>
      <c r="F24" s="134">
        <f>SUM(F23*D24)</f>
        <v>12</v>
      </c>
      <c r="G24" s="135">
        <f>SUM(G23*D24)</f>
        <v>19</v>
      </c>
      <c r="J24" s="284">
        <f>SUM(J22/1)</f>
        <v>6</v>
      </c>
      <c r="K24" s="134">
        <f>SUM(K22/1)</f>
        <v>11</v>
      </c>
      <c r="L24" s="135">
        <f>SUM(L22/1)</f>
        <v>1</v>
      </c>
    </row>
    <row r="25" spans="1:13" ht="18.75" thickTop="1" x14ac:dyDescent="0.25">
      <c r="A25" s="673" t="s">
        <v>54</v>
      </c>
      <c r="B25" s="45" t="s">
        <v>37</v>
      </c>
      <c r="C25" s="46" t="s">
        <v>48</v>
      </c>
      <c r="D25" s="47"/>
      <c r="E25" s="27">
        <v>3</v>
      </c>
      <c r="F25" s="27">
        <v>10</v>
      </c>
      <c r="G25" s="28">
        <v>13</v>
      </c>
    </row>
    <row r="26" spans="1:13" x14ac:dyDescent="0.25">
      <c r="A26" s="674"/>
      <c r="B26" s="36" t="s">
        <v>38</v>
      </c>
      <c r="C26" s="5" t="s">
        <v>20</v>
      </c>
      <c r="D26" s="37"/>
      <c r="E26" s="9">
        <v>5</v>
      </c>
      <c r="F26" s="9">
        <v>9</v>
      </c>
      <c r="G26" s="29">
        <v>14</v>
      </c>
    </row>
    <row r="27" spans="1:13" ht="18.75" thickBot="1" x14ac:dyDescent="0.3">
      <c r="A27" s="696"/>
      <c r="B27" s="242" t="s">
        <v>41</v>
      </c>
      <c r="C27" s="243" t="s">
        <v>21</v>
      </c>
      <c r="D27" s="244"/>
      <c r="E27" s="245">
        <v>12</v>
      </c>
      <c r="F27" s="245">
        <v>10</v>
      </c>
      <c r="G27" s="246">
        <v>22</v>
      </c>
    </row>
    <row r="28" spans="1:13" ht="18.75" thickBot="1" x14ac:dyDescent="0.3">
      <c r="A28" s="49" t="s">
        <v>45</v>
      </c>
      <c r="B28" s="41" t="s">
        <v>54</v>
      </c>
      <c r="C28" s="42"/>
      <c r="D28" s="42"/>
      <c r="E28" s="43">
        <f>SUM(E25:E27)</f>
        <v>20</v>
      </c>
      <c r="F28" s="43">
        <f>SUM(F25:F27)</f>
        <v>29</v>
      </c>
      <c r="G28" s="50">
        <f>SUM(G25:G27)</f>
        <v>49</v>
      </c>
    </row>
    <row r="29" spans="1:13" ht="18.75" thickBot="1" x14ac:dyDescent="0.3">
      <c r="A29" s="51" t="s">
        <v>46</v>
      </c>
      <c r="B29" s="52" t="s">
        <v>491</v>
      </c>
      <c r="C29" s="53"/>
      <c r="D29" s="53"/>
      <c r="E29" s="54">
        <f>SUM(E22+E28)</f>
        <v>27</v>
      </c>
      <c r="F29" s="54">
        <f>SUM(F22+F28)</f>
        <v>41</v>
      </c>
      <c r="G29" s="55">
        <f>SUM(E29+F29)</f>
        <v>68</v>
      </c>
    </row>
    <row r="30" spans="1:13" ht="18.75" thickTop="1" x14ac:dyDescent="0.25"/>
  </sheetData>
  <mergeCells count="3">
    <mergeCell ref="A3:A20"/>
    <mergeCell ref="A25:A27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0000"/>
    <pageSetUpPr fitToPage="1"/>
  </sheetPr>
  <dimension ref="A1:M4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8.75" thickBot="1" x14ac:dyDescent="0.3">
      <c r="A1" s="671" t="s">
        <v>431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6" t="s">
        <v>17</v>
      </c>
      <c r="B3" s="14">
        <v>42327</v>
      </c>
      <c r="C3" s="8" t="s">
        <v>10</v>
      </c>
      <c r="D3" s="8">
        <v>1</v>
      </c>
      <c r="E3" s="8">
        <v>1</v>
      </c>
      <c r="F3" s="8">
        <v>0</v>
      </c>
      <c r="G3" s="8">
        <v>1</v>
      </c>
      <c r="H3" s="8">
        <v>0</v>
      </c>
      <c r="I3" s="113">
        <v>1</v>
      </c>
      <c r="J3" s="282"/>
      <c r="K3" s="8"/>
      <c r="L3" s="8">
        <v>1</v>
      </c>
      <c r="M3" s="113"/>
    </row>
    <row r="4" spans="1:13" hidden="1" x14ac:dyDescent="0.25">
      <c r="A4" s="639"/>
      <c r="B4" s="13">
        <v>42313</v>
      </c>
      <c r="C4" s="9" t="s">
        <v>7</v>
      </c>
      <c r="D4" s="9">
        <v>1</v>
      </c>
      <c r="E4" s="9">
        <v>1</v>
      </c>
      <c r="F4" s="9">
        <v>2</v>
      </c>
      <c r="G4" s="9">
        <v>3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42306</v>
      </c>
      <c r="C5" s="9" t="s">
        <v>13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t="18.75" hidden="1" thickBot="1" x14ac:dyDescent="0.3">
      <c r="A6" s="647"/>
      <c r="B6" s="122">
        <v>42264</v>
      </c>
      <c r="C6" s="23" t="s">
        <v>8</v>
      </c>
      <c r="D6" s="23">
        <v>1</v>
      </c>
      <c r="E6" s="23">
        <v>0</v>
      </c>
      <c r="F6" s="23">
        <v>0</v>
      </c>
      <c r="G6" s="23">
        <v>0</v>
      </c>
      <c r="H6" s="23">
        <v>0</v>
      </c>
      <c r="I6" s="48">
        <v>0</v>
      </c>
      <c r="J6" s="281"/>
      <c r="K6" s="23">
        <v>1</v>
      </c>
      <c r="L6" s="23"/>
      <c r="M6" s="48"/>
    </row>
    <row r="7" spans="1:13" ht="19.5" thickTop="1" thickBot="1" x14ac:dyDescent="0.3">
      <c r="A7" s="142" t="s">
        <v>45</v>
      </c>
      <c r="B7" s="126" t="s">
        <v>17</v>
      </c>
      <c r="C7" s="124" t="s">
        <v>14</v>
      </c>
      <c r="D7" s="124">
        <f t="shared" ref="D7:I7" si="0">SUM(D3:D6)</f>
        <v>4</v>
      </c>
      <c r="E7" s="124">
        <f t="shared" si="0"/>
        <v>2</v>
      </c>
      <c r="F7" s="124">
        <f t="shared" si="0"/>
        <v>2</v>
      </c>
      <c r="G7" s="124">
        <f t="shared" si="0"/>
        <v>4</v>
      </c>
      <c r="H7" s="124">
        <f t="shared" si="0"/>
        <v>0</v>
      </c>
      <c r="I7" s="125">
        <f t="shared" si="0"/>
        <v>1</v>
      </c>
      <c r="J7" s="191">
        <f>SUM(J3:J6)</f>
        <v>0</v>
      </c>
      <c r="K7" s="124">
        <f>SUM(K3:K6)</f>
        <v>3</v>
      </c>
      <c r="L7" s="124">
        <f>SUM(L3:L6)</f>
        <v>1</v>
      </c>
      <c r="M7" s="294">
        <f>SUM(J7/(J7+K7))</f>
        <v>0</v>
      </c>
    </row>
    <row r="8" spans="1:13" ht="18.75" hidden="1" thickTop="1" x14ac:dyDescent="0.25">
      <c r="A8" s="646" t="s">
        <v>16</v>
      </c>
      <c r="B8" s="14">
        <v>42068</v>
      </c>
      <c r="C8" s="8" t="s">
        <v>12</v>
      </c>
      <c r="D8" s="8">
        <v>1</v>
      </c>
      <c r="E8" s="8">
        <v>0</v>
      </c>
      <c r="F8" s="8">
        <v>2</v>
      </c>
      <c r="G8" s="8">
        <v>2</v>
      </c>
      <c r="H8" s="8">
        <v>0</v>
      </c>
      <c r="I8" s="113">
        <v>0</v>
      </c>
      <c r="J8" s="282">
        <v>1</v>
      </c>
      <c r="K8" s="8"/>
      <c r="L8" s="8"/>
      <c r="M8" s="113"/>
    </row>
    <row r="9" spans="1:13" hidden="1" x14ac:dyDescent="0.25">
      <c r="A9" s="639"/>
      <c r="B9" s="13">
        <v>42061</v>
      </c>
      <c r="C9" s="9" t="s">
        <v>7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9"/>
      <c r="B10" s="13">
        <v>42047</v>
      </c>
      <c r="C10" s="9" t="s">
        <v>8</v>
      </c>
      <c r="D10" s="9">
        <v>1</v>
      </c>
      <c r="E10" s="9">
        <v>2</v>
      </c>
      <c r="F10" s="9">
        <v>1</v>
      </c>
      <c r="G10" s="9">
        <v>3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42040</v>
      </c>
      <c r="C11" s="9" t="s">
        <v>10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/>
      <c r="L11" s="9">
        <v>1</v>
      </c>
      <c r="M11" s="29"/>
    </row>
    <row r="12" spans="1:13" hidden="1" x14ac:dyDescent="0.25">
      <c r="A12" s="639"/>
      <c r="B12" s="13">
        <v>42033</v>
      </c>
      <c r="C12" s="9" t="s">
        <v>12</v>
      </c>
      <c r="D12" s="9">
        <v>1</v>
      </c>
      <c r="E12" s="9">
        <v>1</v>
      </c>
      <c r="F12" s="9">
        <v>1</v>
      </c>
      <c r="G12" s="9">
        <v>2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9"/>
      <c r="B13" s="13">
        <v>42026</v>
      </c>
      <c r="C13" s="9" t="s">
        <v>7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9"/>
      <c r="B14" s="13">
        <v>42019</v>
      </c>
      <c r="C14" s="9" t="s">
        <v>13</v>
      </c>
      <c r="D14" s="9">
        <v>1</v>
      </c>
      <c r="E14" s="9">
        <v>1</v>
      </c>
      <c r="F14" s="9">
        <v>1</v>
      </c>
      <c r="G14" s="9">
        <v>2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9"/>
      <c r="B15" s="13">
        <v>41991</v>
      </c>
      <c r="C15" s="9" t="s">
        <v>10</v>
      </c>
      <c r="D15" s="9">
        <v>1</v>
      </c>
      <c r="E15" s="9">
        <v>0</v>
      </c>
      <c r="F15" s="9">
        <v>2</v>
      </c>
      <c r="G15" s="9">
        <v>2</v>
      </c>
      <c r="H15" s="9">
        <v>0</v>
      </c>
      <c r="I15" s="29">
        <v>0</v>
      </c>
      <c r="J15" s="280"/>
      <c r="K15" s="9"/>
      <c r="L15" s="9">
        <v>1</v>
      </c>
      <c r="M15" s="29"/>
    </row>
    <row r="16" spans="1:13" hidden="1" x14ac:dyDescent="0.25">
      <c r="A16" s="639"/>
      <c r="B16" s="13">
        <v>41977</v>
      </c>
      <c r="C16" s="9" t="s">
        <v>7</v>
      </c>
      <c r="D16" s="9">
        <v>1</v>
      </c>
      <c r="E16" s="9">
        <v>1</v>
      </c>
      <c r="F16" s="9">
        <v>2</v>
      </c>
      <c r="G16" s="9">
        <v>3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idden="1" x14ac:dyDescent="0.25">
      <c r="A17" s="639"/>
      <c r="B17" s="13">
        <v>41970</v>
      </c>
      <c r="C17" s="9" t="s">
        <v>13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/>
      <c r="L17" s="9">
        <v>1</v>
      </c>
      <c r="M17" s="29"/>
    </row>
    <row r="18" spans="1:13" hidden="1" x14ac:dyDescent="0.25">
      <c r="A18" s="639"/>
      <c r="B18" s="13">
        <v>41963</v>
      </c>
      <c r="C18" s="9" t="s">
        <v>8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9"/>
      <c r="B19" s="13">
        <v>41956</v>
      </c>
      <c r="C19" s="9" t="s">
        <v>10</v>
      </c>
      <c r="D19" s="9">
        <v>1</v>
      </c>
      <c r="E19" s="9">
        <v>0</v>
      </c>
      <c r="F19" s="9">
        <v>2</v>
      </c>
      <c r="G19" s="9">
        <v>2</v>
      </c>
      <c r="H19" s="9">
        <v>0</v>
      </c>
      <c r="I19" s="29">
        <v>0</v>
      </c>
      <c r="J19" s="280"/>
      <c r="K19" s="9"/>
      <c r="L19" s="9">
        <v>1</v>
      </c>
      <c r="M19" s="29"/>
    </row>
    <row r="20" spans="1:13" hidden="1" x14ac:dyDescent="0.25">
      <c r="A20" s="639"/>
      <c r="B20" s="13">
        <v>41949</v>
      </c>
      <c r="C20" s="9" t="s">
        <v>12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9"/>
      <c r="B21" s="13">
        <v>41942</v>
      </c>
      <c r="C21" s="9" t="s">
        <v>7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9"/>
      <c r="B22" s="13">
        <v>41935</v>
      </c>
      <c r="C22" s="9" t="s">
        <v>13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9"/>
      <c r="B23" s="13">
        <v>41928</v>
      </c>
      <c r="C23" s="9" t="s">
        <v>8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t="18.75" hidden="1" thickBot="1" x14ac:dyDescent="0.3">
      <c r="A24" s="647"/>
      <c r="B24" s="122">
        <v>41921</v>
      </c>
      <c r="C24" s="23" t="s">
        <v>10</v>
      </c>
      <c r="D24" s="23">
        <v>1</v>
      </c>
      <c r="E24" s="23">
        <v>0</v>
      </c>
      <c r="F24" s="23">
        <v>0</v>
      </c>
      <c r="G24" s="23">
        <v>0</v>
      </c>
      <c r="H24" s="23">
        <v>0</v>
      </c>
      <c r="I24" s="48">
        <v>0</v>
      </c>
      <c r="J24" s="281"/>
      <c r="K24" s="23">
        <v>1</v>
      </c>
      <c r="L24" s="23"/>
      <c r="M24" s="48"/>
    </row>
    <row r="25" spans="1:13" ht="19.5" thickTop="1" thickBot="1" x14ac:dyDescent="0.3">
      <c r="A25" s="142" t="s">
        <v>45</v>
      </c>
      <c r="B25" s="126" t="s">
        <v>16</v>
      </c>
      <c r="C25" s="124" t="s">
        <v>14</v>
      </c>
      <c r="D25" s="124">
        <f t="shared" ref="D25:I25" si="1">SUM(D8:D24)</f>
        <v>17</v>
      </c>
      <c r="E25" s="124">
        <f t="shared" si="1"/>
        <v>8</v>
      </c>
      <c r="F25" s="124">
        <f t="shared" si="1"/>
        <v>14</v>
      </c>
      <c r="G25" s="124">
        <f t="shared" si="1"/>
        <v>22</v>
      </c>
      <c r="H25" s="124">
        <f t="shared" si="1"/>
        <v>0</v>
      </c>
      <c r="I25" s="125">
        <f t="shared" si="1"/>
        <v>0</v>
      </c>
      <c r="J25" s="191">
        <f>SUM(J8:J24)</f>
        <v>8</v>
      </c>
      <c r="K25" s="124">
        <f>SUM(K8:K24)</f>
        <v>5</v>
      </c>
      <c r="L25" s="124">
        <f>SUM(L8:L24)</f>
        <v>4</v>
      </c>
      <c r="M25" s="294">
        <f>SUM(J25/(J25+K25))</f>
        <v>0.61538461538461542</v>
      </c>
    </row>
    <row r="26" spans="1:13" ht="18.75" hidden="1" thickTop="1" x14ac:dyDescent="0.25">
      <c r="A26" s="646" t="s">
        <v>15</v>
      </c>
      <c r="B26" s="14">
        <v>41697</v>
      </c>
      <c r="C26" s="8" t="s">
        <v>7</v>
      </c>
      <c r="D26" s="8">
        <v>1</v>
      </c>
      <c r="E26" s="8">
        <v>0</v>
      </c>
      <c r="F26" s="8">
        <v>0</v>
      </c>
      <c r="G26" s="8">
        <v>0</v>
      </c>
      <c r="H26" s="8">
        <v>0</v>
      </c>
      <c r="I26" s="113">
        <v>0</v>
      </c>
      <c r="J26" s="282"/>
      <c r="K26" s="8">
        <v>1</v>
      </c>
      <c r="L26" s="8"/>
      <c r="M26" s="113"/>
    </row>
    <row r="27" spans="1:13" hidden="1" x14ac:dyDescent="0.25">
      <c r="A27" s="639"/>
      <c r="B27" s="13">
        <v>41690</v>
      </c>
      <c r="C27" s="9" t="s">
        <v>13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13">
        <v>41676</v>
      </c>
      <c r="C28" s="9" t="s">
        <v>10</v>
      </c>
      <c r="D28" s="9">
        <v>1</v>
      </c>
      <c r="E28" s="9">
        <v>1</v>
      </c>
      <c r="F28" s="9">
        <v>1</v>
      </c>
      <c r="G28" s="9">
        <v>2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9"/>
      <c r="B29" s="13">
        <v>41669</v>
      </c>
      <c r="C29" s="9" t="s">
        <v>12</v>
      </c>
      <c r="D29" s="9">
        <v>1</v>
      </c>
      <c r="E29" s="9">
        <v>2</v>
      </c>
      <c r="F29" s="9">
        <v>1</v>
      </c>
      <c r="G29" s="9">
        <v>3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9"/>
      <c r="B30" s="13">
        <v>41662</v>
      </c>
      <c r="C30" s="9" t="s">
        <v>7</v>
      </c>
      <c r="D30" s="9">
        <v>1</v>
      </c>
      <c r="E30" s="9">
        <v>2</v>
      </c>
      <c r="F30" s="9">
        <v>3</v>
      </c>
      <c r="G30" s="9">
        <v>5</v>
      </c>
      <c r="H30" s="9">
        <v>1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39"/>
      <c r="B31" s="13">
        <v>41648</v>
      </c>
      <c r="C31" s="9" t="s">
        <v>8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9"/>
      <c r="B32" s="13">
        <v>41627</v>
      </c>
      <c r="C32" s="9" t="s">
        <v>10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9"/>
      <c r="B33" s="13">
        <v>41620</v>
      </c>
      <c r="C33" s="9" t="s">
        <v>12</v>
      </c>
      <c r="D33" s="9">
        <v>1</v>
      </c>
      <c r="E33" s="9">
        <v>0</v>
      </c>
      <c r="F33" s="9">
        <v>2</v>
      </c>
      <c r="G33" s="9">
        <v>2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9"/>
      <c r="B34" s="13">
        <v>41613</v>
      </c>
      <c r="C34" s="9" t="s">
        <v>7</v>
      </c>
      <c r="D34" s="9">
        <v>1</v>
      </c>
      <c r="E34" s="9">
        <v>0</v>
      </c>
      <c r="F34" s="9">
        <v>2</v>
      </c>
      <c r="G34" s="9">
        <v>2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9"/>
      <c r="B35" s="13">
        <v>41599</v>
      </c>
      <c r="C35" s="9" t="s">
        <v>8</v>
      </c>
      <c r="D35" s="9">
        <v>1</v>
      </c>
      <c r="E35" s="9">
        <v>1</v>
      </c>
      <c r="F35" s="9">
        <v>1</v>
      </c>
      <c r="G35" s="9">
        <v>2</v>
      </c>
      <c r="H35" s="9">
        <v>0</v>
      </c>
      <c r="I35" s="29">
        <v>0</v>
      </c>
      <c r="J35" s="280"/>
      <c r="K35" s="9"/>
      <c r="L35" s="9">
        <v>1</v>
      </c>
      <c r="M35" s="29"/>
    </row>
    <row r="36" spans="1:13" hidden="1" x14ac:dyDescent="0.25">
      <c r="A36" s="639"/>
      <c r="B36" s="13">
        <v>41592</v>
      </c>
      <c r="C36" s="9" t="s">
        <v>10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9"/>
      <c r="B37" s="13">
        <v>41585</v>
      </c>
      <c r="C37" s="9" t="s">
        <v>12</v>
      </c>
      <c r="D37" s="9">
        <v>1</v>
      </c>
      <c r="E37" s="9">
        <v>1</v>
      </c>
      <c r="F37" s="9">
        <v>2</v>
      </c>
      <c r="G37" s="9">
        <v>3</v>
      </c>
      <c r="H37" s="9">
        <v>0</v>
      </c>
      <c r="I37" s="29">
        <v>0</v>
      </c>
      <c r="J37" s="280">
        <v>1</v>
      </c>
      <c r="K37" s="9"/>
      <c r="L37" s="9"/>
      <c r="M37" s="29"/>
    </row>
    <row r="38" spans="1:13" hidden="1" x14ac:dyDescent="0.25">
      <c r="A38" s="639"/>
      <c r="B38" s="13">
        <v>41578</v>
      </c>
      <c r="C38" s="9" t="s">
        <v>7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/>
      <c r="K38" s="9"/>
      <c r="L38" s="9">
        <v>1</v>
      </c>
      <c r="M38" s="29"/>
    </row>
    <row r="39" spans="1:13" hidden="1" x14ac:dyDescent="0.25">
      <c r="A39" s="639"/>
      <c r="B39" s="13">
        <v>41571</v>
      </c>
      <c r="C39" s="9" t="s">
        <v>13</v>
      </c>
      <c r="D39" s="9">
        <v>1</v>
      </c>
      <c r="E39" s="9">
        <v>1</v>
      </c>
      <c r="F39" s="9">
        <v>1</v>
      </c>
      <c r="G39" s="9">
        <v>2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9"/>
      <c r="B40" s="13">
        <v>41550</v>
      </c>
      <c r="C40" s="9" t="s">
        <v>12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/>
      <c r="L40" s="9">
        <v>1</v>
      </c>
      <c r="M40" s="29"/>
    </row>
    <row r="41" spans="1:13" hidden="1" x14ac:dyDescent="0.25">
      <c r="A41" s="639"/>
      <c r="B41" s="13">
        <v>41543</v>
      </c>
      <c r="C41" s="9" t="s">
        <v>7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t="18.75" hidden="1" thickBot="1" x14ac:dyDescent="0.3">
      <c r="A42" s="647"/>
      <c r="B42" s="122">
        <v>41536</v>
      </c>
      <c r="C42" s="23" t="s">
        <v>13</v>
      </c>
      <c r="D42" s="23">
        <v>1</v>
      </c>
      <c r="E42" s="23">
        <v>1</v>
      </c>
      <c r="F42" s="23">
        <v>1</v>
      </c>
      <c r="G42" s="23">
        <v>2</v>
      </c>
      <c r="H42" s="23">
        <v>0</v>
      </c>
      <c r="I42" s="48">
        <v>0</v>
      </c>
      <c r="J42" s="281"/>
      <c r="K42" s="23">
        <v>1</v>
      </c>
      <c r="L42" s="23"/>
      <c r="M42" s="48"/>
    </row>
    <row r="43" spans="1:13" ht="19.5" thickTop="1" thickBot="1" x14ac:dyDescent="0.3">
      <c r="A43" s="142" t="s">
        <v>45</v>
      </c>
      <c r="B43" s="126" t="s">
        <v>15</v>
      </c>
      <c r="C43" s="124" t="s">
        <v>14</v>
      </c>
      <c r="D43" s="124">
        <f t="shared" ref="D43:I43" si="2">SUM(D26:D42)</f>
        <v>17</v>
      </c>
      <c r="E43" s="124">
        <f t="shared" si="2"/>
        <v>10</v>
      </c>
      <c r="F43" s="124">
        <f t="shared" si="2"/>
        <v>18</v>
      </c>
      <c r="G43" s="124">
        <f t="shared" si="2"/>
        <v>28</v>
      </c>
      <c r="H43" s="124">
        <f t="shared" si="2"/>
        <v>1</v>
      </c>
      <c r="I43" s="125">
        <f t="shared" si="2"/>
        <v>0</v>
      </c>
      <c r="J43" s="191">
        <f>SUM(J26:J42)</f>
        <v>8</v>
      </c>
      <c r="K43" s="124">
        <f>SUM(K26:K42)</f>
        <v>6</v>
      </c>
      <c r="L43" s="124">
        <f>SUM(L26:L42)</f>
        <v>3</v>
      </c>
      <c r="M43" s="294">
        <f>SUM(J43/(J43+K43))</f>
        <v>0.5714285714285714</v>
      </c>
    </row>
    <row r="44" spans="1:13" ht="19.5" thickTop="1" thickBot="1" x14ac:dyDescent="0.3">
      <c r="C44" s="136" t="s">
        <v>24</v>
      </c>
      <c r="D44" s="137">
        <f t="shared" ref="D44:I44" si="3">SUM(D7+D25+D43)</f>
        <v>38</v>
      </c>
      <c r="E44" s="137">
        <f t="shared" si="3"/>
        <v>20</v>
      </c>
      <c r="F44" s="137">
        <f t="shared" si="3"/>
        <v>34</v>
      </c>
      <c r="G44" s="139">
        <f t="shared" si="3"/>
        <v>54</v>
      </c>
      <c r="H44" s="140">
        <f t="shared" si="3"/>
        <v>1</v>
      </c>
      <c r="I44" s="141">
        <f t="shared" si="3"/>
        <v>1</v>
      </c>
      <c r="J44" s="136">
        <f>SUM(J7+J25+J43)</f>
        <v>16</v>
      </c>
      <c r="K44" s="168">
        <f>SUM(K7+K25+K43)</f>
        <v>14</v>
      </c>
      <c r="L44" s="168">
        <f>SUM(L7+L25+L43)</f>
        <v>8</v>
      </c>
      <c r="M44" s="333">
        <f>SUM(J44/(J44+K44))</f>
        <v>0.53333333333333333</v>
      </c>
    </row>
    <row r="45" spans="1:13" ht="18.75" thickBot="1" x14ac:dyDescent="0.3">
      <c r="C45" s="143" t="s">
        <v>25</v>
      </c>
      <c r="D45" s="24"/>
      <c r="E45" s="25">
        <f>SUM(E44/D44)</f>
        <v>0.52631578947368418</v>
      </c>
      <c r="F45" s="25">
        <f>SUM(F44/D44)</f>
        <v>0.89473684210526316</v>
      </c>
      <c r="G45" s="144">
        <f>SUM(G44/D44)</f>
        <v>1.4210526315789473</v>
      </c>
      <c r="H45" s="20"/>
      <c r="I45" s="20"/>
      <c r="J45" s="283">
        <f>SUM(J44/D44)</f>
        <v>0.42105263157894735</v>
      </c>
      <c r="K45" s="21">
        <f>SUM(K44/D44)</f>
        <v>0.36842105263157893</v>
      </c>
      <c r="L45" s="132">
        <f>SUM(L44/D44)</f>
        <v>0.21052631578947367</v>
      </c>
    </row>
    <row r="46" spans="1:13" ht="18.75" thickBot="1" x14ac:dyDescent="0.3">
      <c r="C46" s="133" t="s">
        <v>26</v>
      </c>
      <c r="D46" s="134">
        <f>SUM(D44/3)</f>
        <v>12.666666666666666</v>
      </c>
      <c r="E46" s="134">
        <f>SUM(E45*D46)</f>
        <v>6.6666666666666661</v>
      </c>
      <c r="F46" s="134">
        <f>SUM(F45*D46)</f>
        <v>11.333333333333332</v>
      </c>
      <c r="G46" s="135">
        <f>SUM(G45*D46)</f>
        <v>18</v>
      </c>
      <c r="J46" s="284">
        <f>SUM(J44/3)</f>
        <v>5.333333333333333</v>
      </c>
      <c r="K46" s="134">
        <f>SUM(K44/3)</f>
        <v>4.666666666666667</v>
      </c>
      <c r="L46" s="135">
        <f>SUM(L44/3)</f>
        <v>2.6666666666666665</v>
      </c>
    </row>
    <row r="47" spans="1:13" ht="18.75" thickTop="1" x14ac:dyDescent="0.25"/>
  </sheetData>
  <mergeCells count="4">
    <mergeCell ref="A3:A6"/>
    <mergeCell ref="A8:A24"/>
    <mergeCell ref="A26:A42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0000"/>
    <pageSetUpPr fitToPage="1"/>
  </sheetPr>
  <dimension ref="A1:M4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4.85546875" style="16" bestFit="1" customWidth="1"/>
    <col min="2" max="2" width="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2" t="s">
        <v>344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78"/>
      <c r="B2" s="151" t="s">
        <v>0</v>
      </c>
      <c r="C2" s="155" t="s">
        <v>450</v>
      </c>
      <c r="D2" s="152" t="s">
        <v>1</v>
      </c>
      <c r="E2" s="152" t="s">
        <v>2</v>
      </c>
      <c r="F2" s="152" t="s">
        <v>3</v>
      </c>
      <c r="G2" s="152" t="s">
        <v>4</v>
      </c>
      <c r="H2" s="152" t="s">
        <v>5</v>
      </c>
      <c r="I2" s="153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32" t="s">
        <v>500</v>
      </c>
      <c r="B3" s="254">
        <v>43881</v>
      </c>
      <c r="C3" s="27" t="s">
        <v>452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3"/>
      <c r="B4" s="255">
        <v>43874</v>
      </c>
      <c r="C4" s="9" t="s">
        <v>455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/>
      <c r="K4" s="9"/>
      <c r="L4" s="9">
        <v>1</v>
      </c>
      <c r="M4" s="29"/>
    </row>
    <row r="5" spans="1:13" hidden="1" x14ac:dyDescent="0.25">
      <c r="A5" s="633"/>
      <c r="B5" s="255">
        <v>43867</v>
      </c>
      <c r="C5" s="9" t="s">
        <v>453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/>
      <c r="L5" s="9">
        <v>1</v>
      </c>
      <c r="M5" s="29"/>
    </row>
    <row r="6" spans="1:13" hidden="1" x14ac:dyDescent="0.25">
      <c r="A6" s="633"/>
      <c r="B6" s="255">
        <v>43860</v>
      </c>
      <c r="C6" s="9" t="s">
        <v>9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3"/>
      <c r="B7" s="255">
        <v>43832</v>
      </c>
      <c r="C7" s="9" t="s">
        <v>455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3"/>
      <c r="B8" s="255">
        <v>43804</v>
      </c>
      <c r="C8" s="9" t="s">
        <v>48</v>
      </c>
      <c r="D8" s="9">
        <v>1</v>
      </c>
      <c r="E8" s="9">
        <v>0</v>
      </c>
      <c r="F8" s="9">
        <v>2</v>
      </c>
      <c r="G8" s="9">
        <v>2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idden="1" x14ac:dyDescent="0.25">
      <c r="A9" s="633"/>
      <c r="B9" s="255">
        <v>43790</v>
      </c>
      <c r="C9" s="9" t="s">
        <v>455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idden="1" x14ac:dyDescent="0.25">
      <c r="A10" s="633"/>
      <c r="B10" s="255">
        <v>43783</v>
      </c>
      <c r="C10" s="9" t="s">
        <v>453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8">
        <v>0</v>
      </c>
      <c r="J10" s="280"/>
      <c r="K10" s="9">
        <v>1</v>
      </c>
      <c r="L10" s="9"/>
      <c r="M10" s="29"/>
    </row>
    <row r="11" spans="1:13" hidden="1" x14ac:dyDescent="0.25">
      <c r="A11" s="633"/>
      <c r="B11" s="255">
        <v>43776</v>
      </c>
      <c r="C11" s="9" t="s">
        <v>9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3"/>
      <c r="B12" s="255">
        <v>43769</v>
      </c>
      <c r="C12" s="9" t="s">
        <v>48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idden="1" x14ac:dyDescent="0.25">
      <c r="A13" s="633"/>
      <c r="B13" s="255">
        <v>43762</v>
      </c>
      <c r="C13" s="9" t="s">
        <v>452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/>
      <c r="K13" s="9"/>
      <c r="L13" s="9">
        <v>1</v>
      </c>
      <c r="M13" s="29"/>
    </row>
    <row r="14" spans="1:13" hidden="1" x14ac:dyDescent="0.25">
      <c r="A14" s="633"/>
      <c r="B14" s="255">
        <v>43755</v>
      </c>
      <c r="C14" s="9" t="s">
        <v>455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8">
        <v>0</v>
      </c>
      <c r="J14" s="280">
        <v>1</v>
      </c>
      <c r="K14" s="9"/>
      <c r="L14" s="9"/>
      <c r="M14" s="29"/>
    </row>
    <row r="15" spans="1:13" hidden="1" x14ac:dyDescent="0.25">
      <c r="A15" s="633"/>
      <c r="B15" s="255">
        <v>43748</v>
      </c>
      <c r="C15" s="9" t="s">
        <v>453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idden="1" x14ac:dyDescent="0.25">
      <c r="A16" s="633"/>
      <c r="B16" s="255">
        <v>43734</v>
      </c>
      <c r="C16" s="9" t="s">
        <v>48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8">
        <v>0</v>
      </c>
      <c r="J16" s="280">
        <v>1</v>
      </c>
      <c r="K16" s="9"/>
      <c r="L16" s="9"/>
      <c r="M16" s="29"/>
    </row>
    <row r="17" spans="1:13" hidden="1" x14ac:dyDescent="0.25">
      <c r="A17" s="633"/>
      <c r="B17" s="255">
        <v>43727</v>
      </c>
      <c r="C17" s="9" t="s">
        <v>452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8">
        <v>0</v>
      </c>
      <c r="J17" s="280">
        <v>1</v>
      </c>
      <c r="K17" s="9"/>
      <c r="L17" s="9"/>
      <c r="M17" s="29"/>
    </row>
    <row r="18" spans="1:13" ht="18.75" hidden="1" thickBot="1" x14ac:dyDescent="0.3">
      <c r="A18" s="634"/>
      <c r="B18" s="256">
        <v>43720</v>
      </c>
      <c r="C18" s="31" t="s">
        <v>455</v>
      </c>
      <c r="D18" s="31">
        <v>1</v>
      </c>
      <c r="E18" s="31">
        <v>0</v>
      </c>
      <c r="F18" s="31">
        <v>0</v>
      </c>
      <c r="G18" s="31">
        <v>0</v>
      </c>
      <c r="H18" s="31">
        <v>0</v>
      </c>
      <c r="I18" s="299">
        <v>0</v>
      </c>
      <c r="J18" s="341">
        <v>1</v>
      </c>
      <c r="K18" s="31"/>
      <c r="L18" s="31"/>
      <c r="M18" s="32"/>
    </row>
    <row r="19" spans="1:13" ht="19.5" thickTop="1" thickBot="1" x14ac:dyDescent="0.3">
      <c r="A19" s="142" t="s">
        <v>45</v>
      </c>
      <c r="B19" s="126" t="s">
        <v>500</v>
      </c>
      <c r="C19" s="124" t="s">
        <v>8</v>
      </c>
      <c r="D19" s="124">
        <f t="shared" ref="D19:L19" si="0">SUM(D3:D18)</f>
        <v>16</v>
      </c>
      <c r="E19" s="124">
        <f t="shared" si="0"/>
        <v>1</v>
      </c>
      <c r="F19" s="124">
        <f t="shared" si="0"/>
        <v>5</v>
      </c>
      <c r="G19" s="124">
        <f t="shared" si="0"/>
        <v>6</v>
      </c>
      <c r="H19" s="124">
        <f t="shared" si="0"/>
        <v>0</v>
      </c>
      <c r="I19" s="247">
        <f t="shared" si="0"/>
        <v>0</v>
      </c>
      <c r="J19" s="191">
        <f t="shared" si="0"/>
        <v>10</v>
      </c>
      <c r="K19" s="124">
        <f t="shared" si="0"/>
        <v>3</v>
      </c>
      <c r="L19" s="124">
        <f t="shared" si="0"/>
        <v>3</v>
      </c>
      <c r="M19" s="294">
        <f>SUM(J19/(J19+K19))</f>
        <v>0.76923076923076927</v>
      </c>
    </row>
    <row r="20" spans="1:13" ht="18.75" hidden="1" thickTop="1" x14ac:dyDescent="0.25">
      <c r="A20" s="659" t="s">
        <v>454</v>
      </c>
      <c r="B20" s="432">
        <v>43524</v>
      </c>
      <c r="C20" s="8" t="s">
        <v>48</v>
      </c>
      <c r="D20" s="8">
        <v>1</v>
      </c>
      <c r="E20" s="8">
        <v>0</v>
      </c>
      <c r="F20" s="8">
        <v>0</v>
      </c>
      <c r="G20" s="8">
        <v>0</v>
      </c>
      <c r="H20" s="8">
        <v>0</v>
      </c>
      <c r="I20" s="113">
        <v>0</v>
      </c>
      <c r="J20" s="416">
        <v>1</v>
      </c>
      <c r="K20" s="8"/>
      <c r="L20" s="8"/>
      <c r="M20" s="113"/>
    </row>
    <row r="21" spans="1:13" hidden="1" x14ac:dyDescent="0.25">
      <c r="A21" s="631"/>
      <c r="B21" s="255">
        <v>43433</v>
      </c>
      <c r="C21" s="9" t="s">
        <v>452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1"/>
      <c r="B22" s="255">
        <v>43405</v>
      </c>
      <c r="C22" s="9" t="s">
        <v>48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1"/>
      <c r="B23" s="255">
        <v>43398</v>
      </c>
      <c r="C23" s="9" t="s">
        <v>452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1"/>
      <c r="B24" s="255">
        <v>43391</v>
      </c>
      <c r="C24" s="9" t="s">
        <v>455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1"/>
      <c r="B25" s="255">
        <v>43384</v>
      </c>
      <c r="C25" s="9" t="s">
        <v>453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43377</v>
      </c>
      <c r="C26" s="9" t="s">
        <v>9</v>
      </c>
      <c r="D26" s="9">
        <v>1</v>
      </c>
      <c r="E26" s="9">
        <v>1</v>
      </c>
      <c r="F26" s="9">
        <v>1</v>
      </c>
      <c r="G26" s="9">
        <v>2</v>
      </c>
      <c r="H26" s="9">
        <v>1</v>
      </c>
      <c r="I26" s="29">
        <v>0</v>
      </c>
      <c r="J26" s="365">
        <v>1</v>
      </c>
      <c r="K26" s="9"/>
      <c r="L26" s="9"/>
      <c r="M26" s="29"/>
    </row>
    <row r="27" spans="1:13" ht="18.75" hidden="1" thickBot="1" x14ac:dyDescent="0.3">
      <c r="A27" s="630"/>
      <c r="B27" s="255">
        <v>43370</v>
      </c>
      <c r="C27" s="9" t="s">
        <v>48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t="19.5" thickTop="1" thickBot="1" x14ac:dyDescent="0.3">
      <c r="A28" s="142" t="s">
        <v>45</v>
      </c>
      <c r="B28" s="126" t="s">
        <v>454</v>
      </c>
      <c r="C28" s="124" t="s">
        <v>8</v>
      </c>
      <c r="D28" s="124">
        <f t="shared" ref="D28:L28" si="1">SUM(D20:D27)</f>
        <v>8</v>
      </c>
      <c r="E28" s="124">
        <f t="shared" si="1"/>
        <v>2</v>
      </c>
      <c r="F28" s="124">
        <f t="shared" si="1"/>
        <v>2</v>
      </c>
      <c r="G28" s="124">
        <f t="shared" si="1"/>
        <v>4</v>
      </c>
      <c r="H28" s="124">
        <f t="shared" si="1"/>
        <v>1</v>
      </c>
      <c r="I28" s="124">
        <f t="shared" si="1"/>
        <v>0</v>
      </c>
      <c r="J28" s="191">
        <f t="shared" si="1"/>
        <v>3</v>
      </c>
      <c r="K28" s="124">
        <f t="shared" si="1"/>
        <v>5</v>
      </c>
      <c r="L28" s="124">
        <f t="shared" si="1"/>
        <v>0</v>
      </c>
      <c r="M28" s="294">
        <f>SUM(J28/(J28+K28))</f>
        <v>0.375</v>
      </c>
    </row>
    <row r="29" spans="1:13" ht="18.75" hidden="1" thickTop="1" x14ac:dyDescent="0.25">
      <c r="A29" s="673" t="s">
        <v>35</v>
      </c>
      <c r="B29" s="26">
        <v>42796</v>
      </c>
      <c r="C29" s="27" t="s">
        <v>8</v>
      </c>
      <c r="D29" s="27">
        <v>1</v>
      </c>
      <c r="E29" s="27">
        <v>0</v>
      </c>
      <c r="F29" s="27">
        <v>0</v>
      </c>
      <c r="G29" s="27">
        <v>0</v>
      </c>
      <c r="H29" s="27">
        <v>0</v>
      </c>
      <c r="I29" s="28">
        <v>0</v>
      </c>
      <c r="J29" s="282"/>
      <c r="K29" s="8">
        <v>1</v>
      </c>
      <c r="L29" s="8"/>
      <c r="M29" s="113"/>
    </row>
    <row r="30" spans="1:13" hidden="1" x14ac:dyDescent="0.25">
      <c r="A30" s="674"/>
      <c r="B30" s="13">
        <v>42789</v>
      </c>
      <c r="C30" s="9" t="s">
        <v>10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74"/>
      <c r="B31" s="13">
        <v>42782</v>
      </c>
      <c r="C31" s="9" t="s">
        <v>7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74"/>
      <c r="B32" s="13">
        <v>42775</v>
      </c>
      <c r="C32" s="9" t="s">
        <v>9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74"/>
      <c r="B33" s="13">
        <v>42768</v>
      </c>
      <c r="C33" s="9" t="s">
        <v>27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74"/>
      <c r="B34" s="13">
        <v>42761</v>
      </c>
      <c r="C34" s="9" t="s">
        <v>8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/>
      <c r="K34" s="9"/>
      <c r="L34" s="9">
        <v>1</v>
      </c>
      <c r="M34" s="29"/>
    </row>
    <row r="35" spans="1:13" hidden="1" x14ac:dyDescent="0.25">
      <c r="A35" s="674"/>
      <c r="B35" s="13">
        <v>42754</v>
      </c>
      <c r="C35" s="9" t="s">
        <v>10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/>
      <c r="K35" s="9">
        <v>1</v>
      </c>
      <c r="L35" s="9"/>
      <c r="M35" s="29"/>
    </row>
    <row r="36" spans="1:13" ht="18.75" hidden="1" thickTop="1" x14ac:dyDescent="0.25">
      <c r="A36" s="674"/>
      <c r="B36" s="13">
        <v>42747</v>
      </c>
      <c r="C36" s="9" t="s">
        <v>7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74"/>
      <c r="B37" s="13">
        <v>42712</v>
      </c>
      <c r="C37" s="9" t="s">
        <v>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74"/>
      <c r="B38" s="13">
        <v>42705</v>
      </c>
      <c r="C38" s="9" t="s">
        <v>10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74"/>
      <c r="B39" s="13">
        <v>42698</v>
      </c>
      <c r="C39" s="9" t="s">
        <v>7</v>
      </c>
      <c r="D39" s="9">
        <v>1</v>
      </c>
      <c r="E39" s="9">
        <v>1</v>
      </c>
      <c r="F39" s="9">
        <v>0</v>
      </c>
      <c r="G39" s="9">
        <v>1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74"/>
      <c r="B40" s="13">
        <v>42691</v>
      </c>
      <c r="C40" s="9" t="s">
        <v>9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/>
      <c r="L40" s="9">
        <v>1</v>
      </c>
      <c r="M40" s="29"/>
    </row>
    <row r="41" spans="1:13" hidden="1" x14ac:dyDescent="0.25">
      <c r="A41" s="674"/>
      <c r="B41" s="13">
        <v>42684</v>
      </c>
      <c r="C41" s="9" t="s">
        <v>27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idden="1" x14ac:dyDescent="0.25">
      <c r="A42" s="674"/>
      <c r="B42" s="13">
        <v>42670</v>
      </c>
      <c r="C42" s="9" t="s">
        <v>10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74"/>
      <c r="B43" s="13">
        <v>42663</v>
      </c>
      <c r="C43" s="9" t="s">
        <v>7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t="18.75" hidden="1" thickBot="1" x14ac:dyDescent="0.3">
      <c r="A44" s="675"/>
      <c r="B44" s="30">
        <v>42656</v>
      </c>
      <c r="C44" s="31" t="s">
        <v>9</v>
      </c>
      <c r="D44" s="31">
        <v>1</v>
      </c>
      <c r="E44" s="31">
        <v>0</v>
      </c>
      <c r="F44" s="31">
        <v>0</v>
      </c>
      <c r="G44" s="31">
        <v>0</v>
      </c>
      <c r="H44" s="31">
        <v>0</v>
      </c>
      <c r="I44" s="32">
        <v>0</v>
      </c>
      <c r="J44" s="280">
        <v>1</v>
      </c>
      <c r="K44" s="9"/>
      <c r="L44" s="9"/>
      <c r="M44" s="29"/>
    </row>
    <row r="45" spans="1:13" s="1" customFormat="1" ht="19.5" thickTop="1" thickBot="1" x14ac:dyDescent="0.3">
      <c r="A45" s="142" t="s">
        <v>45</v>
      </c>
      <c r="B45" s="126" t="s">
        <v>18</v>
      </c>
      <c r="C45" s="124" t="s">
        <v>11</v>
      </c>
      <c r="D45" s="124">
        <f t="shared" ref="D45:I45" si="2">SUM(D29:D44)</f>
        <v>16</v>
      </c>
      <c r="E45" s="124">
        <f t="shared" si="2"/>
        <v>1</v>
      </c>
      <c r="F45" s="124">
        <f t="shared" si="2"/>
        <v>1</v>
      </c>
      <c r="G45" s="124">
        <f t="shared" si="2"/>
        <v>2</v>
      </c>
      <c r="H45" s="124">
        <f t="shared" si="2"/>
        <v>0</v>
      </c>
      <c r="I45" s="125">
        <f t="shared" si="2"/>
        <v>0</v>
      </c>
      <c r="J45" s="191">
        <f>SUM(J29:J44)</f>
        <v>6</v>
      </c>
      <c r="K45" s="124">
        <f>SUM(K29:K44)</f>
        <v>8</v>
      </c>
      <c r="L45" s="124">
        <f>SUM(L29:L44)</f>
        <v>2</v>
      </c>
      <c r="M45" s="294">
        <f>SUM(J45/(J45+K45))</f>
        <v>0.42857142857142855</v>
      </c>
    </row>
    <row r="46" spans="1:13" ht="19.5" thickTop="1" thickBot="1" x14ac:dyDescent="0.3">
      <c r="C46" s="136" t="s">
        <v>24</v>
      </c>
      <c r="D46" s="137">
        <f t="shared" ref="D46:L46" si="3">SUM(D19+D28+D45)</f>
        <v>40</v>
      </c>
      <c r="E46" s="137">
        <f t="shared" si="3"/>
        <v>4</v>
      </c>
      <c r="F46" s="137">
        <f t="shared" si="3"/>
        <v>8</v>
      </c>
      <c r="G46" s="139">
        <f t="shared" si="3"/>
        <v>12</v>
      </c>
      <c r="H46" s="140">
        <f t="shared" si="3"/>
        <v>1</v>
      </c>
      <c r="I46" s="141">
        <f t="shared" si="3"/>
        <v>0</v>
      </c>
      <c r="J46" s="392">
        <f t="shared" si="3"/>
        <v>19</v>
      </c>
      <c r="K46" s="137">
        <f t="shared" si="3"/>
        <v>16</v>
      </c>
      <c r="L46" s="139">
        <f t="shared" si="3"/>
        <v>5</v>
      </c>
      <c r="M46" s="396">
        <f>SUM(J46/(J46+K46))</f>
        <v>0.54285714285714282</v>
      </c>
    </row>
    <row r="47" spans="1:13" ht="18.75" thickBot="1" x14ac:dyDescent="0.3">
      <c r="C47" s="143" t="s">
        <v>25</v>
      </c>
      <c r="D47" s="24"/>
      <c r="E47" s="25">
        <f>SUM(E46/D46)</f>
        <v>0.1</v>
      </c>
      <c r="F47" s="25">
        <f>SUM(F46/D46)</f>
        <v>0.2</v>
      </c>
      <c r="G47" s="144">
        <f>SUM(G46/D46)</f>
        <v>0.3</v>
      </c>
      <c r="H47" s="20"/>
      <c r="I47" s="20"/>
      <c r="J47" s="283">
        <f>SUM(J46/D46)</f>
        <v>0.47499999999999998</v>
      </c>
      <c r="K47" s="21">
        <f>SUM(K46/D46)</f>
        <v>0.4</v>
      </c>
      <c r="L47" s="132">
        <f>SUM(L46/D46)</f>
        <v>0.125</v>
      </c>
    </row>
    <row r="48" spans="1:13" ht="18.75" thickBot="1" x14ac:dyDescent="0.3">
      <c r="C48" s="133" t="s">
        <v>26</v>
      </c>
      <c r="D48" s="134">
        <f>SUM(D46/3)</f>
        <v>13.333333333333334</v>
      </c>
      <c r="E48" s="134">
        <f>SUM(E47*D48)</f>
        <v>1.3333333333333335</v>
      </c>
      <c r="F48" s="134">
        <f>SUM(F47*D48)</f>
        <v>2.666666666666667</v>
      </c>
      <c r="G48" s="135">
        <f>SUM(G47*D48)</f>
        <v>4</v>
      </c>
      <c r="J48" s="284">
        <f>SUM(J46/3)</f>
        <v>6.333333333333333</v>
      </c>
      <c r="K48" s="134">
        <f>SUM(K46/3)</f>
        <v>5.333333333333333</v>
      </c>
      <c r="L48" s="135">
        <f>SUM(L46/3)</f>
        <v>1.6666666666666667</v>
      </c>
    </row>
    <row r="49" ht="18.75" thickTop="1" x14ac:dyDescent="0.25"/>
  </sheetData>
  <mergeCells count="4">
    <mergeCell ref="A29:A44"/>
    <mergeCell ref="A1:M1"/>
    <mergeCell ref="A20:A27"/>
    <mergeCell ref="A3:A18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6076-4A10-4F21-8436-B5F5599F38AB}">
  <sheetPr>
    <pageSetUpPr fitToPage="1"/>
  </sheetPr>
  <dimension ref="A1:M54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9.140625" bestFit="1" customWidth="1"/>
  </cols>
  <sheetData>
    <row r="1" spans="1:13" ht="18.75" thickBot="1" x14ac:dyDescent="0.3">
      <c r="A1" s="671" t="s">
        <v>557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t="18" x14ac:dyDescent="0.25">
      <c r="A4" s="636"/>
      <c r="B4" s="255">
        <v>45708</v>
      </c>
      <c r="C4" s="9" t="s">
        <v>10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t="18" x14ac:dyDescent="0.25">
      <c r="A5" s="636"/>
      <c r="B5" s="255">
        <v>45694</v>
      </c>
      <c r="C5" s="9" t="s">
        <v>20</v>
      </c>
      <c r="D5" s="9">
        <v>1</v>
      </c>
      <c r="E5" s="9">
        <v>2</v>
      </c>
      <c r="F5" s="9">
        <v>1</v>
      </c>
      <c r="G5" s="9">
        <v>3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t="18" x14ac:dyDescent="0.25">
      <c r="A6" s="636"/>
      <c r="B6" s="255">
        <v>45687</v>
      </c>
      <c r="C6" s="9" t="s">
        <v>625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t="18" x14ac:dyDescent="0.25">
      <c r="A7" s="636"/>
      <c r="B7" s="255">
        <v>45680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" x14ac:dyDescent="0.25">
      <c r="A8" s="636"/>
      <c r="B8" s="255">
        <v>45666</v>
      </c>
      <c r="C8" s="9" t="s">
        <v>453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t="18" x14ac:dyDescent="0.25">
      <c r="A9" s="636"/>
      <c r="B9" s="255">
        <v>45645</v>
      </c>
      <c r="C9" s="9" t="s">
        <v>20</v>
      </c>
      <c r="D9" s="9">
        <v>1</v>
      </c>
      <c r="E9" s="9">
        <v>1</v>
      </c>
      <c r="F9" s="9">
        <v>0</v>
      </c>
      <c r="G9" s="9">
        <v>1</v>
      </c>
      <c r="H9" s="9">
        <v>1</v>
      </c>
      <c r="I9" s="29">
        <v>0</v>
      </c>
      <c r="J9" s="365">
        <v>1</v>
      </c>
      <c r="K9" s="9"/>
      <c r="L9" s="9"/>
      <c r="M9" s="29"/>
    </row>
    <row r="10" spans="1:13" ht="18" x14ac:dyDescent="0.25">
      <c r="A10" s="636"/>
      <c r="B10" s="255">
        <v>45638</v>
      </c>
      <c r="C10" s="9" t="s">
        <v>625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ht="18" x14ac:dyDescent="0.25">
      <c r="A11" s="636"/>
      <c r="B11" s="255">
        <v>45610</v>
      </c>
      <c r="C11" s="9" t="s">
        <v>20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t="18" x14ac:dyDescent="0.25">
      <c r="A12" s="636"/>
      <c r="B12" s="255">
        <v>45603</v>
      </c>
      <c r="C12" s="9" t="s">
        <v>625</v>
      </c>
      <c r="D12" s="9">
        <v>1</v>
      </c>
      <c r="E12" s="9">
        <v>1</v>
      </c>
      <c r="F12" s="9">
        <v>1</v>
      </c>
      <c r="G12" s="9">
        <v>2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ht="18" x14ac:dyDescent="0.25">
      <c r="A13" s="636"/>
      <c r="B13" s="255">
        <v>45589</v>
      </c>
      <c r="C13" s="9" t="s">
        <v>10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t="18" x14ac:dyDescent="0.25">
      <c r="A14" s="636"/>
      <c r="B14" s="255">
        <v>45582</v>
      </c>
      <c r="C14" s="9" t="s">
        <v>453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" x14ac:dyDescent="0.25">
      <c r="A15" s="636"/>
      <c r="B15" s="255">
        <v>45575</v>
      </c>
      <c r="C15" s="9" t="s">
        <v>20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t="18" x14ac:dyDescent="0.25">
      <c r="A16" s="636"/>
      <c r="B16" s="255">
        <v>45561</v>
      </c>
      <c r="C16" s="9" t="s">
        <v>8</v>
      </c>
      <c r="D16" s="9">
        <v>1</v>
      </c>
      <c r="E16" s="9">
        <v>0</v>
      </c>
      <c r="F16" s="9">
        <v>2</v>
      </c>
      <c r="G16" s="9">
        <v>2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ht="18" x14ac:dyDescent="0.25">
      <c r="A17" s="636"/>
      <c r="B17" s="255">
        <v>45554</v>
      </c>
      <c r="C17" s="9" t="s">
        <v>10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t="18.75" thickBot="1" x14ac:dyDescent="0.3">
      <c r="A18" s="637"/>
      <c r="B18" s="256">
        <v>45547</v>
      </c>
      <c r="C18" s="31" t="s">
        <v>453</v>
      </c>
      <c r="D18" s="31">
        <v>1</v>
      </c>
      <c r="E18" s="31">
        <v>2</v>
      </c>
      <c r="F18" s="31">
        <v>2</v>
      </c>
      <c r="G18" s="31">
        <v>4</v>
      </c>
      <c r="H18" s="31">
        <v>1</v>
      </c>
      <c r="I18" s="32">
        <v>0</v>
      </c>
      <c r="J18" s="366">
        <v>1</v>
      </c>
      <c r="K18" s="31"/>
      <c r="L18" s="31"/>
      <c r="M18" s="32"/>
    </row>
    <row r="19" spans="1:13" ht="19.5" thickTop="1" thickBot="1" x14ac:dyDescent="0.3">
      <c r="A19" s="487" t="s">
        <v>45</v>
      </c>
      <c r="B19" s="488" t="s">
        <v>624</v>
      </c>
      <c r="C19" s="355" t="s">
        <v>553</v>
      </c>
      <c r="D19" s="355">
        <f t="shared" ref="D19:L19" si="0">SUM(D3:D18)</f>
        <v>16</v>
      </c>
      <c r="E19" s="355">
        <f t="shared" si="0"/>
        <v>7</v>
      </c>
      <c r="F19" s="355">
        <f t="shared" si="0"/>
        <v>7</v>
      </c>
      <c r="G19" s="355">
        <f t="shared" si="0"/>
        <v>14</v>
      </c>
      <c r="H19" s="355">
        <f t="shared" si="0"/>
        <v>2</v>
      </c>
      <c r="I19" s="489">
        <f t="shared" si="0"/>
        <v>0</v>
      </c>
      <c r="J19" s="458">
        <f t="shared" si="0"/>
        <v>8</v>
      </c>
      <c r="K19" s="355">
        <f t="shared" si="0"/>
        <v>5</v>
      </c>
      <c r="L19" s="355">
        <f t="shared" si="0"/>
        <v>3</v>
      </c>
      <c r="M19" s="356">
        <f>SUM(J19/(J19+K19))</f>
        <v>0.61538461538461542</v>
      </c>
    </row>
    <row r="20" spans="1:13" ht="18.75" hidden="1" thickTop="1" x14ac:dyDescent="0.25">
      <c r="A20" s="632" t="s">
        <v>580</v>
      </c>
      <c r="B20" s="254">
        <v>45351</v>
      </c>
      <c r="C20" s="27" t="s">
        <v>8</v>
      </c>
      <c r="D20" s="27">
        <v>1</v>
      </c>
      <c r="E20" s="27">
        <v>0</v>
      </c>
      <c r="F20" s="27">
        <v>0</v>
      </c>
      <c r="G20" s="27">
        <v>0</v>
      </c>
      <c r="H20" s="27">
        <v>0</v>
      </c>
      <c r="I20" s="28">
        <v>0</v>
      </c>
      <c r="J20" s="364">
        <v>1</v>
      </c>
      <c r="K20" s="27"/>
      <c r="L20" s="27"/>
      <c r="M20" s="28"/>
    </row>
    <row r="21" spans="1:13" ht="18" hidden="1" x14ac:dyDescent="0.25">
      <c r="A21" s="633"/>
      <c r="B21" s="255">
        <v>45344</v>
      </c>
      <c r="C21" s="9" t="s">
        <v>555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ht="18" hidden="1" x14ac:dyDescent="0.25">
      <c r="A22" s="633"/>
      <c r="B22" s="255">
        <v>45337</v>
      </c>
      <c r="C22" s="9" t="s">
        <v>453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t="18" hidden="1" x14ac:dyDescent="0.25">
      <c r="A23" s="633"/>
      <c r="B23" s="255">
        <v>45316</v>
      </c>
      <c r="C23" s="9" t="s">
        <v>8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t="18" hidden="1" x14ac:dyDescent="0.25">
      <c r="A24" s="633"/>
      <c r="B24" s="255">
        <v>45309</v>
      </c>
      <c r="C24" s="9" t="s">
        <v>555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t="18" hidden="1" x14ac:dyDescent="0.25">
      <c r="A25" s="633"/>
      <c r="B25" s="255">
        <v>45302</v>
      </c>
      <c r="C25" s="9" t="s">
        <v>453</v>
      </c>
      <c r="D25" s="9">
        <v>1</v>
      </c>
      <c r="E25" s="9">
        <v>1</v>
      </c>
      <c r="F25" s="9">
        <v>0</v>
      </c>
      <c r="G25" s="9">
        <v>1</v>
      </c>
      <c r="H25" s="9">
        <v>1</v>
      </c>
      <c r="I25" s="29">
        <v>0</v>
      </c>
      <c r="J25" s="365">
        <v>1</v>
      </c>
      <c r="K25" s="9"/>
      <c r="L25" s="9"/>
      <c r="M25" s="29"/>
    </row>
    <row r="26" spans="1:13" ht="18" hidden="1" x14ac:dyDescent="0.25">
      <c r="A26" s="633"/>
      <c r="B26" s="255">
        <v>45274</v>
      </c>
      <c r="C26" s="9" t="s">
        <v>452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t="18" hidden="1" x14ac:dyDescent="0.25">
      <c r="A27" s="633"/>
      <c r="B27" s="255">
        <v>45267</v>
      </c>
      <c r="C27" s="9" t="s">
        <v>8</v>
      </c>
      <c r="D27" s="9">
        <v>1</v>
      </c>
      <c r="E27" s="9">
        <v>1</v>
      </c>
      <c r="F27" s="9">
        <v>1</v>
      </c>
      <c r="G27" s="9">
        <v>2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t="18" hidden="1" x14ac:dyDescent="0.25">
      <c r="A28" s="633"/>
      <c r="B28" s="255">
        <v>45260</v>
      </c>
      <c r="C28" s="9" t="s">
        <v>555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t="18" hidden="1" x14ac:dyDescent="0.25">
      <c r="A29" s="633"/>
      <c r="B29" s="255">
        <v>45246</v>
      </c>
      <c r="C29" s="9" t="s">
        <v>552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/>
      <c r="L29" s="9">
        <v>1</v>
      </c>
      <c r="M29" s="29"/>
    </row>
    <row r="30" spans="1:13" ht="18" hidden="1" x14ac:dyDescent="0.25">
      <c r="A30" s="633"/>
      <c r="B30" s="255">
        <v>45239</v>
      </c>
      <c r="C30" s="9" t="s">
        <v>452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t="18" hidden="1" x14ac:dyDescent="0.25">
      <c r="A31" s="633"/>
      <c r="B31" s="255">
        <v>45232</v>
      </c>
      <c r="C31" s="9" t="s">
        <v>8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t="18" hidden="1" x14ac:dyDescent="0.25">
      <c r="A32" s="633"/>
      <c r="B32" s="255">
        <v>45225</v>
      </c>
      <c r="C32" s="9" t="s">
        <v>555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t="18" hidden="1" x14ac:dyDescent="0.25">
      <c r="A33" s="633"/>
      <c r="B33" s="255">
        <v>45218</v>
      </c>
      <c r="C33" s="9" t="s">
        <v>453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/>
      <c r="L33" s="9">
        <v>1</v>
      </c>
      <c r="M33" s="29"/>
    </row>
    <row r="34" spans="1:13" ht="18" hidden="1" x14ac:dyDescent="0.25">
      <c r="A34" s="633"/>
      <c r="B34" s="255">
        <v>45211</v>
      </c>
      <c r="C34" s="9" t="s">
        <v>552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t="18" hidden="1" x14ac:dyDescent="0.25">
      <c r="A35" s="633"/>
      <c r="B35" s="255">
        <v>45197</v>
      </c>
      <c r="C35" s="9" t="s">
        <v>8</v>
      </c>
      <c r="D35" s="9">
        <v>1</v>
      </c>
      <c r="E35" s="9">
        <v>1</v>
      </c>
      <c r="F35" s="9">
        <v>0</v>
      </c>
      <c r="G35" s="9">
        <v>1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t="18.75" hidden="1" thickBot="1" x14ac:dyDescent="0.3">
      <c r="A36" s="634"/>
      <c r="B36" s="256">
        <v>45183</v>
      </c>
      <c r="C36" s="31" t="s">
        <v>453</v>
      </c>
      <c r="D36" s="31">
        <v>1</v>
      </c>
      <c r="E36" s="31">
        <v>0</v>
      </c>
      <c r="F36" s="31">
        <v>3</v>
      </c>
      <c r="G36" s="31">
        <v>3</v>
      </c>
      <c r="H36" s="31">
        <v>0</v>
      </c>
      <c r="I36" s="32">
        <v>0</v>
      </c>
      <c r="J36" s="366">
        <v>1</v>
      </c>
      <c r="K36" s="31"/>
      <c r="L36" s="31"/>
      <c r="M36" s="32"/>
    </row>
    <row r="37" spans="1:13" ht="19.5" thickTop="1" thickBot="1" x14ac:dyDescent="0.3">
      <c r="A37" s="487" t="s">
        <v>45</v>
      </c>
      <c r="B37" s="488" t="s">
        <v>580</v>
      </c>
      <c r="C37" s="355" t="s">
        <v>553</v>
      </c>
      <c r="D37" s="355">
        <f t="shared" ref="D37:L37" si="1">SUM(D20:D36)</f>
        <v>17</v>
      </c>
      <c r="E37" s="355">
        <f t="shared" si="1"/>
        <v>6</v>
      </c>
      <c r="F37" s="355">
        <f t="shared" si="1"/>
        <v>6</v>
      </c>
      <c r="G37" s="355">
        <f t="shared" si="1"/>
        <v>12</v>
      </c>
      <c r="H37" s="355">
        <f t="shared" si="1"/>
        <v>1</v>
      </c>
      <c r="I37" s="489">
        <f t="shared" si="1"/>
        <v>0</v>
      </c>
      <c r="J37" s="458">
        <f t="shared" si="1"/>
        <v>9</v>
      </c>
      <c r="K37" s="355">
        <f t="shared" si="1"/>
        <v>5</v>
      </c>
      <c r="L37" s="355">
        <f t="shared" si="1"/>
        <v>3</v>
      </c>
      <c r="M37" s="356">
        <f>SUM(J37/(J37+K37))</f>
        <v>0.6428571428571429</v>
      </c>
    </row>
    <row r="38" spans="1:13" ht="18.75" hidden="1" thickTop="1" x14ac:dyDescent="0.25">
      <c r="A38" s="632" t="s">
        <v>554</v>
      </c>
      <c r="B38" s="254">
        <v>44952</v>
      </c>
      <c r="C38" s="27" t="s">
        <v>8</v>
      </c>
      <c r="D38" s="27">
        <v>1</v>
      </c>
      <c r="E38" s="27">
        <v>1</v>
      </c>
      <c r="F38" s="27">
        <v>1</v>
      </c>
      <c r="G38" s="27">
        <v>2</v>
      </c>
      <c r="H38" s="27">
        <v>0</v>
      </c>
      <c r="I38" s="297">
        <v>1</v>
      </c>
      <c r="J38" s="279"/>
      <c r="K38" s="27"/>
      <c r="L38" s="27">
        <v>1</v>
      </c>
      <c r="M38" s="28"/>
    </row>
    <row r="39" spans="1:13" ht="18" hidden="1" x14ac:dyDescent="0.25">
      <c r="A39" s="633"/>
      <c r="B39" s="255">
        <v>44945</v>
      </c>
      <c r="C39" s="9" t="s">
        <v>555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t="18" hidden="1" x14ac:dyDescent="0.25">
      <c r="A40" s="633"/>
      <c r="B40" s="255">
        <v>44938</v>
      </c>
      <c r="C40" s="9" t="s">
        <v>453</v>
      </c>
      <c r="D40" s="9">
        <v>1</v>
      </c>
      <c r="E40" s="9">
        <v>2</v>
      </c>
      <c r="F40" s="9">
        <v>0</v>
      </c>
      <c r="G40" s="9">
        <v>2</v>
      </c>
      <c r="H40" s="9">
        <v>1</v>
      </c>
      <c r="I40" s="298">
        <v>0</v>
      </c>
      <c r="J40" s="280">
        <v>1</v>
      </c>
      <c r="K40" s="9"/>
      <c r="L40" s="9"/>
      <c r="M40" s="29"/>
    </row>
    <row r="41" spans="1:13" ht="18" hidden="1" x14ac:dyDescent="0.25">
      <c r="A41" s="633"/>
      <c r="B41" s="255">
        <v>44910</v>
      </c>
      <c r="C41" s="9" t="s">
        <v>452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t="18" hidden="1" x14ac:dyDescent="0.25">
      <c r="A42" s="633"/>
      <c r="B42" s="255">
        <v>44903</v>
      </c>
      <c r="C42" s="9" t="s">
        <v>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t="18" hidden="1" x14ac:dyDescent="0.25">
      <c r="A43" s="633"/>
      <c r="B43" s="255">
        <v>44896</v>
      </c>
      <c r="C43" s="9" t="s">
        <v>555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/>
      <c r="K43" s="9"/>
      <c r="L43" s="9">
        <v>1</v>
      </c>
      <c r="M43" s="29"/>
    </row>
    <row r="44" spans="1:13" ht="18" hidden="1" x14ac:dyDescent="0.25">
      <c r="A44" s="633"/>
      <c r="B44" s="255">
        <v>44889</v>
      </c>
      <c r="C44" s="9" t="s">
        <v>453</v>
      </c>
      <c r="D44" s="9">
        <v>1</v>
      </c>
      <c r="E44" s="9">
        <v>1</v>
      </c>
      <c r="F44" s="9">
        <v>0</v>
      </c>
      <c r="G44" s="9">
        <v>1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t="18" hidden="1" x14ac:dyDescent="0.25">
      <c r="A45" s="633"/>
      <c r="B45" s="255">
        <v>44882</v>
      </c>
      <c r="C45" s="9" t="s">
        <v>552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t="18" hidden="1" x14ac:dyDescent="0.25">
      <c r="A46" s="633"/>
      <c r="B46" s="255">
        <v>44868</v>
      </c>
      <c r="C46" s="9" t="s">
        <v>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/>
      <c r="L46" s="9">
        <v>1</v>
      </c>
      <c r="M46" s="29"/>
    </row>
    <row r="47" spans="1:13" ht="18" hidden="1" x14ac:dyDescent="0.25">
      <c r="A47" s="633"/>
      <c r="B47" s="255">
        <v>44847</v>
      </c>
      <c r="C47" s="9" t="s">
        <v>552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8">
        <v>0</v>
      </c>
      <c r="J47" s="280"/>
      <c r="K47" s="9"/>
      <c r="L47" s="9">
        <v>1</v>
      </c>
      <c r="M47" s="29"/>
    </row>
    <row r="48" spans="1:13" ht="18" hidden="1" x14ac:dyDescent="0.25">
      <c r="A48" s="633"/>
      <c r="B48" s="255">
        <v>44833</v>
      </c>
      <c r="C48" s="9" t="s">
        <v>8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t="18.75" hidden="1" thickBot="1" x14ac:dyDescent="0.3">
      <c r="A49" s="634"/>
      <c r="B49" s="256">
        <v>44826</v>
      </c>
      <c r="C49" s="31" t="s">
        <v>555</v>
      </c>
      <c r="D49" s="31">
        <v>1</v>
      </c>
      <c r="E49" s="31">
        <v>1</v>
      </c>
      <c r="F49" s="31">
        <v>0</v>
      </c>
      <c r="G49" s="31">
        <v>1</v>
      </c>
      <c r="H49" s="31">
        <v>0</v>
      </c>
      <c r="I49" s="299">
        <v>0</v>
      </c>
      <c r="J49" s="341"/>
      <c r="K49" s="31">
        <v>1</v>
      </c>
      <c r="L49" s="31"/>
      <c r="M49" s="32"/>
    </row>
    <row r="50" spans="1:13" ht="19.5" thickTop="1" thickBot="1" x14ac:dyDescent="0.3">
      <c r="A50" s="142" t="s">
        <v>45</v>
      </c>
      <c r="B50" s="414" t="s">
        <v>554</v>
      </c>
      <c r="C50" s="355" t="s">
        <v>553</v>
      </c>
      <c r="D50" s="355">
        <f t="shared" ref="D50:L50" si="2">SUM(D38:D49)</f>
        <v>12</v>
      </c>
      <c r="E50" s="355">
        <f t="shared" si="2"/>
        <v>6</v>
      </c>
      <c r="F50" s="355">
        <f t="shared" si="2"/>
        <v>3</v>
      </c>
      <c r="G50" s="355">
        <f t="shared" si="2"/>
        <v>9</v>
      </c>
      <c r="H50" s="355">
        <f t="shared" si="2"/>
        <v>1</v>
      </c>
      <c r="I50" s="467">
        <f t="shared" si="2"/>
        <v>1</v>
      </c>
      <c r="J50" s="191">
        <f t="shared" si="2"/>
        <v>1</v>
      </c>
      <c r="K50" s="124">
        <f t="shared" si="2"/>
        <v>7</v>
      </c>
      <c r="L50" s="124">
        <f t="shared" si="2"/>
        <v>4</v>
      </c>
      <c r="M50" s="294">
        <f>SUM(J50/(J50+K50))</f>
        <v>0.125</v>
      </c>
    </row>
    <row r="51" spans="1:13" ht="19.5" thickTop="1" thickBot="1" x14ac:dyDescent="0.3">
      <c r="A51" s="16"/>
      <c r="B51" s="17"/>
      <c r="C51" s="136" t="s">
        <v>24</v>
      </c>
      <c r="D51" s="137">
        <f t="shared" ref="D51:L51" si="3">SUM(D50+D37+D19)</f>
        <v>45</v>
      </c>
      <c r="E51" s="137">
        <f t="shared" si="3"/>
        <v>19</v>
      </c>
      <c r="F51" s="137">
        <f t="shared" si="3"/>
        <v>16</v>
      </c>
      <c r="G51" s="137">
        <f t="shared" si="3"/>
        <v>35</v>
      </c>
      <c r="H51" s="137">
        <f t="shared" si="3"/>
        <v>4</v>
      </c>
      <c r="I51" s="139">
        <f t="shared" si="3"/>
        <v>1</v>
      </c>
      <c r="J51" s="444">
        <f t="shared" si="3"/>
        <v>18</v>
      </c>
      <c r="K51" s="91">
        <f t="shared" si="3"/>
        <v>17</v>
      </c>
      <c r="L51" s="450">
        <f t="shared" si="3"/>
        <v>10</v>
      </c>
      <c r="M51" s="396">
        <f>SUM(J51/(J51+K51))</f>
        <v>0.51428571428571423</v>
      </c>
    </row>
    <row r="52" spans="1:13" ht="18.75" thickBot="1" x14ac:dyDescent="0.3">
      <c r="A52" s="16"/>
      <c r="B52" s="17"/>
      <c r="C52" s="143" t="s">
        <v>25</v>
      </c>
      <c r="D52" s="24"/>
      <c r="E52" s="25">
        <f>SUM(E51/D51)</f>
        <v>0.42222222222222222</v>
      </c>
      <c r="F52" s="25">
        <f>SUM(F51/D51)</f>
        <v>0.35555555555555557</v>
      </c>
      <c r="G52" s="144">
        <f>SUM(G51/D51)</f>
        <v>0.77777777777777779</v>
      </c>
      <c r="H52" s="20"/>
      <c r="I52" s="20"/>
      <c r="J52" s="307">
        <f>SUM(J51/D51)</f>
        <v>0.4</v>
      </c>
      <c r="K52" s="77">
        <f>SUM(K51/D51)</f>
        <v>0.37777777777777777</v>
      </c>
      <c r="L52" s="95">
        <f>SUM(L51/D51)</f>
        <v>0.22222222222222221</v>
      </c>
      <c r="M52" s="16"/>
    </row>
    <row r="53" spans="1:13" ht="18.75" thickBot="1" x14ac:dyDescent="0.3">
      <c r="A53" s="16"/>
      <c r="B53" s="17"/>
      <c r="C53" s="133" t="s">
        <v>26</v>
      </c>
      <c r="D53" s="134">
        <f>SUM(D51/3)</f>
        <v>15</v>
      </c>
      <c r="E53" s="134">
        <f>SUM(E52*D53)</f>
        <v>6.333333333333333</v>
      </c>
      <c r="F53" s="134">
        <f>SUM(F52*D53)</f>
        <v>5.3333333333333339</v>
      </c>
      <c r="G53" s="135">
        <f>SUM(G52*D53)</f>
        <v>11.666666666666666</v>
      </c>
      <c r="H53" s="16"/>
      <c r="I53" s="16"/>
      <c r="J53" s="308">
        <f>SUM(J51/3)</f>
        <v>6</v>
      </c>
      <c r="K53" s="97">
        <f>SUM(K51/3)</f>
        <v>5.666666666666667</v>
      </c>
      <c r="L53" s="98">
        <f>SUM(L51/3)</f>
        <v>3.3333333333333335</v>
      </c>
      <c r="M53" s="16"/>
    </row>
    <row r="54" spans="1:13" ht="15.75" thickTop="1" x14ac:dyDescent="0.25"/>
  </sheetData>
  <mergeCells count="4">
    <mergeCell ref="A1:M1"/>
    <mergeCell ref="A38:A49"/>
    <mergeCell ref="A20:A36"/>
    <mergeCell ref="A3:A18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0000"/>
    <pageSetUpPr fitToPage="1"/>
  </sheetPr>
  <dimension ref="A1:M6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8.75" thickBot="1" x14ac:dyDescent="0.3">
      <c r="A1" s="671" t="s">
        <v>432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6" t="s">
        <v>15</v>
      </c>
      <c r="B3" s="14">
        <v>41690</v>
      </c>
      <c r="C3" s="8" t="s">
        <v>8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2"/>
      <c r="K3" s="8">
        <v>1</v>
      </c>
      <c r="L3" s="8"/>
      <c r="M3" s="113"/>
    </row>
    <row r="4" spans="1:13" hidden="1" x14ac:dyDescent="0.25">
      <c r="A4" s="639"/>
      <c r="B4" s="13">
        <v>41683</v>
      </c>
      <c r="C4" s="9" t="s">
        <v>12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/>
      <c r="L4" s="9">
        <v>1</v>
      </c>
      <c r="M4" s="29"/>
    </row>
    <row r="5" spans="1:13" hidden="1" x14ac:dyDescent="0.25">
      <c r="A5" s="639"/>
      <c r="B5" s="13">
        <v>41676</v>
      </c>
      <c r="C5" s="9" t="s">
        <v>13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41669</v>
      </c>
      <c r="C6" s="9" t="s">
        <v>10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41662</v>
      </c>
      <c r="C7" s="9" t="s">
        <v>14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41655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41648</v>
      </c>
      <c r="C9" s="9" t="s">
        <v>12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9"/>
      <c r="B10" s="13">
        <v>41627</v>
      </c>
      <c r="C10" s="9" t="s">
        <v>13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41606</v>
      </c>
      <c r="C11" s="9" t="s">
        <v>8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41592</v>
      </c>
      <c r="C12" s="9" t="s">
        <v>13</v>
      </c>
      <c r="D12" s="9">
        <v>1</v>
      </c>
      <c r="E12" s="9">
        <v>1</v>
      </c>
      <c r="F12" s="9">
        <v>0</v>
      </c>
      <c r="G12" s="9">
        <v>1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41585</v>
      </c>
      <c r="C13" s="9" t="s">
        <v>10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41564</v>
      </c>
      <c r="C14" s="9" t="s">
        <v>12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9"/>
      <c r="B15" s="13">
        <v>41557</v>
      </c>
      <c r="C15" s="9" t="s">
        <v>13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9"/>
      <c r="B16" s="13">
        <v>41550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t="18.75" hidden="1" thickBot="1" x14ac:dyDescent="0.3">
      <c r="A17" s="647"/>
      <c r="B17" s="122">
        <v>41543</v>
      </c>
      <c r="C17" s="23" t="s">
        <v>14</v>
      </c>
      <c r="D17" s="23">
        <v>1</v>
      </c>
      <c r="E17" s="23">
        <v>0</v>
      </c>
      <c r="F17" s="23">
        <v>1</v>
      </c>
      <c r="G17" s="23">
        <v>1</v>
      </c>
      <c r="H17" s="23">
        <v>0</v>
      </c>
      <c r="I17" s="48">
        <v>0</v>
      </c>
      <c r="J17" s="280">
        <v>1</v>
      </c>
      <c r="K17" s="9"/>
      <c r="L17" s="9"/>
      <c r="M17" s="29"/>
    </row>
    <row r="18" spans="1:13" ht="19.5" thickTop="1" thickBot="1" x14ac:dyDescent="0.3">
      <c r="A18" s="142" t="s">
        <v>45</v>
      </c>
      <c r="B18" s="126" t="s">
        <v>15</v>
      </c>
      <c r="C18" s="124" t="s">
        <v>7</v>
      </c>
      <c r="D18" s="124">
        <f t="shared" ref="D18:I18" si="0">SUM(D3:D17)</f>
        <v>15</v>
      </c>
      <c r="E18" s="124">
        <f t="shared" si="0"/>
        <v>2</v>
      </c>
      <c r="F18" s="124">
        <f t="shared" si="0"/>
        <v>6</v>
      </c>
      <c r="G18" s="124">
        <f t="shared" si="0"/>
        <v>8</v>
      </c>
      <c r="H18" s="124">
        <f t="shared" si="0"/>
        <v>0</v>
      </c>
      <c r="I18" s="125">
        <f t="shared" si="0"/>
        <v>0</v>
      </c>
      <c r="J18" s="191">
        <f>SUM(J3:J17)</f>
        <v>9</v>
      </c>
      <c r="K18" s="124">
        <f>SUM(K3:K17)</f>
        <v>5</v>
      </c>
      <c r="L18" s="124">
        <f>SUM(L3:L17)</f>
        <v>1</v>
      </c>
      <c r="M18" s="294">
        <f>SUM(J18/(J18+K18))</f>
        <v>0.6428571428571429</v>
      </c>
    </row>
    <row r="19" spans="1:13" ht="18.75" hidden="1" thickTop="1" x14ac:dyDescent="0.25">
      <c r="A19" s="646" t="s">
        <v>22</v>
      </c>
      <c r="B19" s="14">
        <v>41333</v>
      </c>
      <c r="C19" s="8" t="s">
        <v>21</v>
      </c>
      <c r="D19" s="8">
        <v>1</v>
      </c>
      <c r="E19" s="8">
        <v>0</v>
      </c>
      <c r="F19" s="8">
        <v>1</v>
      </c>
      <c r="G19" s="8">
        <v>1</v>
      </c>
      <c r="H19" s="8">
        <v>0</v>
      </c>
      <c r="I19" s="113">
        <v>0</v>
      </c>
      <c r="J19" s="282">
        <v>1</v>
      </c>
      <c r="K19" s="8"/>
      <c r="L19" s="8"/>
      <c r="M19" s="113"/>
    </row>
    <row r="20" spans="1:13" hidden="1" x14ac:dyDescent="0.25">
      <c r="A20" s="639"/>
      <c r="B20" s="13">
        <v>41326</v>
      </c>
      <c r="C20" s="9" t="s">
        <v>19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9"/>
      <c r="B21" s="13">
        <v>41319</v>
      </c>
      <c r="C21" s="9" t="s">
        <v>12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9"/>
      <c r="B22" s="13">
        <v>41305</v>
      </c>
      <c r="C22" s="9" t="s">
        <v>20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9"/>
      <c r="B23" s="13">
        <v>41298</v>
      </c>
      <c r="C23" s="9" t="s">
        <v>21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9"/>
      <c r="B24" s="13">
        <v>41291</v>
      </c>
      <c r="C24" s="9" t="s">
        <v>19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/>
      <c r="L24" s="9">
        <v>1</v>
      </c>
      <c r="M24" s="29"/>
    </row>
    <row r="25" spans="1:13" hidden="1" x14ac:dyDescent="0.25">
      <c r="A25" s="639"/>
      <c r="B25" s="13">
        <v>41284</v>
      </c>
      <c r="C25" s="9" t="s">
        <v>12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9"/>
      <c r="B26" s="13">
        <v>41263</v>
      </c>
      <c r="C26" s="9" t="s">
        <v>13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9"/>
      <c r="B27" s="13">
        <v>41249</v>
      </c>
      <c r="C27" s="9" t="s">
        <v>21</v>
      </c>
      <c r="D27" s="9">
        <v>1</v>
      </c>
      <c r="E27" s="9">
        <v>1</v>
      </c>
      <c r="F27" s="9">
        <v>1</v>
      </c>
      <c r="G27" s="9">
        <v>2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9"/>
      <c r="B28" s="13">
        <v>41242</v>
      </c>
      <c r="C28" s="9" t="s">
        <v>19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9"/>
      <c r="B29" s="13">
        <v>41214</v>
      </c>
      <c r="C29" s="9" t="s">
        <v>21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/>
      <c r="L29" s="9">
        <v>1</v>
      </c>
      <c r="M29" s="29"/>
    </row>
    <row r="30" spans="1:13" hidden="1" x14ac:dyDescent="0.25">
      <c r="A30" s="639"/>
      <c r="B30" s="13">
        <v>41207</v>
      </c>
      <c r="C30" s="9" t="s">
        <v>19</v>
      </c>
      <c r="D30" s="9">
        <v>1</v>
      </c>
      <c r="E30" s="9">
        <v>0</v>
      </c>
      <c r="F30" s="9">
        <v>2</v>
      </c>
      <c r="G30" s="9">
        <v>2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39"/>
      <c r="B31" s="13">
        <v>41193</v>
      </c>
      <c r="C31" s="9" t="s">
        <v>13</v>
      </c>
      <c r="D31" s="9">
        <v>1</v>
      </c>
      <c r="E31" s="9">
        <v>1</v>
      </c>
      <c r="F31" s="9">
        <v>1</v>
      </c>
      <c r="G31" s="9">
        <v>2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9"/>
      <c r="B32" s="13">
        <v>41186</v>
      </c>
      <c r="C32" s="9" t="s">
        <v>20</v>
      </c>
      <c r="D32" s="9">
        <v>1</v>
      </c>
      <c r="E32" s="9">
        <v>1</v>
      </c>
      <c r="F32" s="9">
        <v>1</v>
      </c>
      <c r="G32" s="9">
        <v>2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9"/>
      <c r="B33" s="13">
        <v>41179</v>
      </c>
      <c r="C33" s="9" t="s">
        <v>21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280">
        <v>1</v>
      </c>
      <c r="K33" s="9"/>
      <c r="L33" s="9"/>
      <c r="M33" s="29"/>
    </row>
    <row r="34" spans="1:13" ht="18.75" hidden="1" thickBot="1" x14ac:dyDescent="0.3">
      <c r="A34" s="639"/>
      <c r="B34" s="13">
        <v>41172</v>
      </c>
      <c r="C34" s="9" t="s">
        <v>19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t="19.5" thickTop="1" thickBot="1" x14ac:dyDescent="0.3">
      <c r="A35" s="142" t="s">
        <v>45</v>
      </c>
      <c r="B35" s="126" t="s">
        <v>22</v>
      </c>
      <c r="C35" s="124" t="s">
        <v>7</v>
      </c>
      <c r="D35" s="124">
        <f t="shared" ref="D35:I35" si="1">SUM(D19:D34)</f>
        <v>16</v>
      </c>
      <c r="E35" s="124">
        <f t="shared" si="1"/>
        <v>3</v>
      </c>
      <c r="F35" s="124">
        <f t="shared" si="1"/>
        <v>10</v>
      </c>
      <c r="G35" s="124">
        <f t="shared" si="1"/>
        <v>13</v>
      </c>
      <c r="H35" s="124">
        <f t="shared" si="1"/>
        <v>0</v>
      </c>
      <c r="I35" s="125">
        <f t="shared" si="1"/>
        <v>0</v>
      </c>
      <c r="J35" s="191">
        <f>SUM(J19:J34)</f>
        <v>13</v>
      </c>
      <c r="K35" s="124">
        <f>SUM(K19:K34)</f>
        <v>1</v>
      </c>
      <c r="L35" s="124">
        <f>SUM(L19:L34)</f>
        <v>2</v>
      </c>
      <c r="M35" s="294">
        <f>SUM(J35/(J35+K35))</f>
        <v>0.9285714285714286</v>
      </c>
    </row>
    <row r="36" spans="1:13" ht="18.75" hidden="1" thickTop="1" x14ac:dyDescent="0.25">
      <c r="A36" s="639" t="s">
        <v>23</v>
      </c>
      <c r="B36" s="13">
        <v>40969</v>
      </c>
      <c r="C36" s="9" t="s">
        <v>12</v>
      </c>
      <c r="D36" s="9">
        <v>1</v>
      </c>
      <c r="E36" s="9">
        <v>1</v>
      </c>
      <c r="F36" s="9">
        <v>1</v>
      </c>
      <c r="G36" s="9">
        <v>2</v>
      </c>
      <c r="H36" s="9">
        <v>0</v>
      </c>
      <c r="I36" s="29">
        <v>0</v>
      </c>
      <c r="J36" s="282">
        <v>1</v>
      </c>
      <c r="K36" s="8"/>
      <c r="L36" s="8"/>
      <c r="M36" s="113"/>
    </row>
    <row r="37" spans="1:13" hidden="1" x14ac:dyDescent="0.25">
      <c r="A37" s="639"/>
      <c r="B37" s="13">
        <v>40962</v>
      </c>
      <c r="C37" s="9" t="s">
        <v>21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9"/>
      <c r="B38" s="13">
        <v>40955</v>
      </c>
      <c r="C38" s="9" t="s">
        <v>20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idden="1" x14ac:dyDescent="0.25">
      <c r="A39" s="639"/>
      <c r="B39" s="13">
        <v>40948</v>
      </c>
      <c r="C39" s="9" t="s">
        <v>7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9"/>
      <c r="B40" s="13">
        <v>40941</v>
      </c>
      <c r="C40" s="9" t="s">
        <v>19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>
        <v>1</v>
      </c>
      <c r="L40" s="9"/>
      <c r="M40" s="29"/>
    </row>
    <row r="41" spans="1:13" hidden="1" x14ac:dyDescent="0.25">
      <c r="A41" s="639"/>
      <c r="B41" s="13">
        <v>40934</v>
      </c>
      <c r="C41" s="9" t="s">
        <v>12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/>
      <c r="L41" s="9">
        <v>1</v>
      </c>
      <c r="M41" s="29"/>
    </row>
    <row r="42" spans="1:13" hidden="1" x14ac:dyDescent="0.25">
      <c r="A42" s="639"/>
      <c r="B42" s="13">
        <v>40927</v>
      </c>
      <c r="C42" s="9" t="s">
        <v>21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9"/>
      <c r="B43" s="13">
        <v>40920</v>
      </c>
      <c r="C43" s="9" t="s">
        <v>20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9"/>
      <c r="B44" s="13">
        <v>40899</v>
      </c>
      <c r="C44" s="9" t="s">
        <v>7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9"/>
      <c r="B45" s="13">
        <v>40850</v>
      </c>
      <c r="C45" s="9" t="s">
        <v>12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9"/>
      <c r="B46" s="13">
        <v>40843</v>
      </c>
      <c r="C46" s="9" t="s">
        <v>21</v>
      </c>
      <c r="D46" s="9">
        <v>1</v>
      </c>
      <c r="E46" s="9">
        <v>0</v>
      </c>
      <c r="F46" s="9">
        <v>2</v>
      </c>
      <c r="G46" s="9">
        <v>2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9"/>
      <c r="B47" s="13">
        <v>40836</v>
      </c>
      <c r="C47" s="9" t="s">
        <v>20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9"/>
      <c r="B48" s="13">
        <v>40829</v>
      </c>
      <c r="C48" s="9" t="s">
        <v>7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9"/>
      <c r="B49" s="13">
        <v>40822</v>
      </c>
      <c r="C49" s="9" t="s">
        <v>19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9"/>
      <c r="B50" s="13">
        <v>40808</v>
      </c>
      <c r="C50" s="9" t="s">
        <v>21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t="18.75" hidden="1" thickBot="1" x14ac:dyDescent="0.3">
      <c r="A51" s="639"/>
      <c r="B51" s="13">
        <v>40801</v>
      </c>
      <c r="C51" s="9" t="s">
        <v>20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280"/>
      <c r="K51" s="9"/>
      <c r="L51" s="9">
        <v>1</v>
      </c>
      <c r="M51" s="29"/>
    </row>
    <row r="52" spans="1:13" ht="19.5" thickTop="1" thickBot="1" x14ac:dyDescent="0.3">
      <c r="A52" s="142" t="s">
        <v>45</v>
      </c>
      <c r="B52" s="126" t="s">
        <v>23</v>
      </c>
      <c r="C52" s="124" t="s">
        <v>13</v>
      </c>
      <c r="D52" s="124">
        <f t="shared" ref="D52:I52" si="2">SUM(D36:D51)</f>
        <v>16</v>
      </c>
      <c r="E52" s="124">
        <f t="shared" si="2"/>
        <v>1</v>
      </c>
      <c r="F52" s="124">
        <f t="shared" si="2"/>
        <v>7</v>
      </c>
      <c r="G52" s="124">
        <f t="shared" si="2"/>
        <v>8</v>
      </c>
      <c r="H52" s="124">
        <f t="shared" si="2"/>
        <v>0</v>
      </c>
      <c r="I52" s="125">
        <f t="shared" si="2"/>
        <v>0</v>
      </c>
      <c r="J52" s="191">
        <f>SUM(J36:J51)</f>
        <v>5</v>
      </c>
      <c r="K52" s="124">
        <f>SUM(K36:K51)</f>
        <v>9</v>
      </c>
      <c r="L52" s="124">
        <f>SUM(L36:L51)</f>
        <v>2</v>
      </c>
      <c r="M52" s="294">
        <f>SUM(J52/(J52+K52))</f>
        <v>0.35714285714285715</v>
      </c>
    </row>
    <row r="53" spans="1:13" ht="19.5" thickTop="1" thickBot="1" x14ac:dyDescent="0.3">
      <c r="C53" s="136" t="s">
        <v>24</v>
      </c>
      <c r="D53" s="137">
        <f t="shared" ref="D53:I53" si="3">SUM(D18+D35+D52)</f>
        <v>47</v>
      </c>
      <c r="E53" s="137">
        <f t="shared" si="3"/>
        <v>6</v>
      </c>
      <c r="F53" s="137">
        <f t="shared" si="3"/>
        <v>23</v>
      </c>
      <c r="G53" s="139">
        <f t="shared" si="3"/>
        <v>29</v>
      </c>
      <c r="H53" s="140">
        <f t="shared" si="3"/>
        <v>0</v>
      </c>
      <c r="I53" s="141">
        <f t="shared" si="3"/>
        <v>0</v>
      </c>
      <c r="J53" s="136">
        <f>SUM(J18+J35+J52)</f>
        <v>27</v>
      </c>
      <c r="K53" s="168">
        <f>SUM(K18+K35+K52)</f>
        <v>15</v>
      </c>
      <c r="L53" s="168">
        <f>SUM(L18+L35+L52)</f>
        <v>5</v>
      </c>
      <c r="M53" s="333">
        <f>SUM(J53/(J53+K53))</f>
        <v>0.6428571428571429</v>
      </c>
    </row>
    <row r="54" spans="1:13" ht="18.75" thickBot="1" x14ac:dyDescent="0.3">
      <c r="C54" s="143" t="s">
        <v>25</v>
      </c>
      <c r="D54" s="24"/>
      <c r="E54" s="25">
        <f>SUM(E53/D53)</f>
        <v>0.1276595744680851</v>
      </c>
      <c r="F54" s="25">
        <f>SUM(F53/D53)</f>
        <v>0.48936170212765956</v>
      </c>
      <c r="G54" s="144">
        <f>SUM(G53/D53)</f>
        <v>0.61702127659574468</v>
      </c>
      <c r="H54" s="20"/>
      <c r="I54" s="20"/>
      <c r="J54" s="283">
        <f>SUM(J53/D53)</f>
        <v>0.57446808510638303</v>
      </c>
      <c r="K54" s="21">
        <f>SUM(K53/D53)</f>
        <v>0.31914893617021278</v>
      </c>
      <c r="L54" s="132">
        <f>SUM(L53/D53)</f>
        <v>0.10638297872340426</v>
      </c>
    </row>
    <row r="55" spans="1:13" ht="18.75" thickBot="1" x14ac:dyDescent="0.3">
      <c r="C55" s="133" t="s">
        <v>26</v>
      </c>
      <c r="D55" s="134">
        <f>SUM(D53/3)</f>
        <v>15.666666666666666</v>
      </c>
      <c r="E55" s="134">
        <f>SUM(E54*D55)</f>
        <v>1.9999999999999998</v>
      </c>
      <c r="F55" s="134">
        <f>SUM(F54*D55)</f>
        <v>7.6666666666666661</v>
      </c>
      <c r="G55" s="135">
        <f>SUM(G54*D55)</f>
        <v>9.6666666666666661</v>
      </c>
      <c r="J55" s="284">
        <f>SUM(J53/3)</f>
        <v>9</v>
      </c>
      <c r="K55" s="134">
        <f>SUM(K53/3)</f>
        <v>5</v>
      </c>
      <c r="L55" s="135">
        <f>SUM(L53/3)</f>
        <v>1.6666666666666667</v>
      </c>
    </row>
    <row r="56" spans="1:13" ht="18.75" thickTop="1" x14ac:dyDescent="0.25">
      <c r="A56" s="665" t="s">
        <v>42</v>
      </c>
      <c r="B56" s="45" t="s">
        <v>36</v>
      </c>
      <c r="C56" s="46" t="s">
        <v>13</v>
      </c>
      <c r="D56" s="47"/>
      <c r="E56" s="27">
        <v>3</v>
      </c>
      <c r="F56" s="27">
        <v>1</v>
      </c>
      <c r="G56" s="28">
        <v>4</v>
      </c>
    </row>
    <row r="57" spans="1:13" x14ac:dyDescent="0.25">
      <c r="A57" s="697"/>
      <c r="B57" s="210" t="s">
        <v>37</v>
      </c>
      <c r="C57" s="4" t="s">
        <v>20</v>
      </c>
      <c r="D57" s="204"/>
      <c r="E57" s="8">
        <v>1</v>
      </c>
      <c r="F57" s="8">
        <v>4</v>
      </c>
      <c r="G57" s="113">
        <v>5</v>
      </c>
    </row>
    <row r="58" spans="1:13" x14ac:dyDescent="0.25">
      <c r="A58" s="697"/>
      <c r="B58" s="210" t="s">
        <v>38</v>
      </c>
      <c r="C58" s="4" t="s">
        <v>20</v>
      </c>
      <c r="D58" s="204"/>
      <c r="E58" s="8">
        <v>2</v>
      </c>
      <c r="F58" s="8">
        <v>6</v>
      </c>
      <c r="G58" s="113">
        <v>8</v>
      </c>
    </row>
    <row r="59" spans="1:13" x14ac:dyDescent="0.25">
      <c r="A59" s="697"/>
      <c r="B59" s="210" t="s">
        <v>39</v>
      </c>
      <c r="C59" s="4" t="s">
        <v>19</v>
      </c>
      <c r="D59" s="204"/>
      <c r="E59" s="8">
        <v>1</v>
      </c>
      <c r="F59" s="8">
        <v>3</v>
      </c>
      <c r="G59" s="113">
        <v>4</v>
      </c>
    </row>
    <row r="60" spans="1:13" x14ac:dyDescent="0.25">
      <c r="A60" s="697"/>
      <c r="B60" s="210" t="s">
        <v>40</v>
      </c>
      <c r="C60" s="4" t="s">
        <v>19</v>
      </c>
      <c r="D60" s="204"/>
      <c r="E60" s="8">
        <v>7</v>
      </c>
      <c r="F60" s="8">
        <v>7</v>
      </c>
      <c r="G60" s="113">
        <v>14</v>
      </c>
    </row>
    <row r="61" spans="1:13" ht="18.75" thickBot="1" x14ac:dyDescent="0.3">
      <c r="A61" s="666"/>
      <c r="B61" s="36" t="s">
        <v>41</v>
      </c>
      <c r="C61" s="5" t="s">
        <v>13</v>
      </c>
      <c r="D61" s="37"/>
      <c r="E61" s="9">
        <v>1</v>
      </c>
      <c r="F61" s="9">
        <v>7</v>
      </c>
      <c r="G61" s="29">
        <v>8</v>
      </c>
    </row>
    <row r="62" spans="1:13" ht="18.75" thickBot="1" x14ac:dyDescent="0.3">
      <c r="A62" s="49" t="s">
        <v>45</v>
      </c>
      <c r="B62" s="41" t="s">
        <v>42</v>
      </c>
      <c r="C62" s="42"/>
      <c r="D62" s="42"/>
      <c r="E62" s="43">
        <f>SUM(E56:E61)</f>
        <v>15</v>
      </c>
      <c r="F62" s="43">
        <f>SUM(F56:F61)</f>
        <v>28</v>
      </c>
      <c r="G62" s="50">
        <f>SUM(G56:G61)</f>
        <v>43</v>
      </c>
    </row>
    <row r="63" spans="1:13" ht="18.75" thickBot="1" x14ac:dyDescent="0.3">
      <c r="A63" s="51" t="s">
        <v>46</v>
      </c>
      <c r="B63" s="52" t="s">
        <v>494</v>
      </c>
      <c r="C63" s="53"/>
      <c r="D63" s="53"/>
      <c r="E63" s="54">
        <f>SUM(E53+E62)</f>
        <v>21</v>
      </c>
      <c r="F63" s="54">
        <f>SUM(F53+F62)</f>
        <v>51</v>
      </c>
      <c r="G63" s="55">
        <f>SUM(E63+F63)</f>
        <v>72</v>
      </c>
    </row>
    <row r="64" spans="1:13" ht="18.75" thickTop="1" x14ac:dyDescent="0.25"/>
  </sheetData>
  <mergeCells count="5">
    <mergeCell ref="A3:A17"/>
    <mergeCell ref="A19:A34"/>
    <mergeCell ref="A36:A51"/>
    <mergeCell ref="A56:A61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26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7" bestFit="1" customWidth="1"/>
    <col min="2" max="2" width="25.28515625" style="35" bestFit="1" customWidth="1"/>
    <col min="3" max="3" width="19.7109375" style="7" customWidth="1"/>
    <col min="4" max="4" width="9.28515625" style="7" customWidth="1"/>
    <col min="5" max="6" width="8.140625" style="7" customWidth="1"/>
    <col min="7" max="7" width="10.7109375" style="7" customWidth="1"/>
    <col min="8" max="8" width="10.140625" style="7" customWidth="1"/>
    <col min="9" max="9" width="9.28515625" style="7" customWidth="1"/>
    <col min="10" max="12" width="9.140625" style="6"/>
    <col min="13" max="16384" width="9.140625" style="7"/>
  </cols>
  <sheetData>
    <row r="1" spans="1:13" ht="19.5" thickTop="1" thickBot="1" x14ac:dyDescent="0.3">
      <c r="A1" s="662" t="s">
        <v>301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4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59" t="s">
        <v>624</v>
      </c>
      <c r="B3" s="254">
        <v>45715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x14ac:dyDescent="0.25">
      <c r="A4" s="631"/>
      <c r="B4" s="255">
        <v>45708</v>
      </c>
      <c r="C4" s="9" t="s">
        <v>10</v>
      </c>
      <c r="D4" s="9">
        <v>1</v>
      </c>
      <c r="E4" s="9">
        <v>2</v>
      </c>
      <c r="F4" s="9">
        <v>1</v>
      </c>
      <c r="G4" s="15">
        <v>3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x14ac:dyDescent="0.25">
      <c r="A5" s="631"/>
      <c r="B5" s="255">
        <v>45701</v>
      </c>
      <c r="C5" s="9" t="s">
        <v>453</v>
      </c>
      <c r="D5" s="9">
        <v>1</v>
      </c>
      <c r="E5" s="9">
        <v>0</v>
      </c>
      <c r="F5" s="9">
        <v>1</v>
      </c>
      <c r="G5" s="15">
        <v>1</v>
      </c>
      <c r="H5" s="9">
        <v>0</v>
      </c>
      <c r="I5" s="298">
        <v>0</v>
      </c>
      <c r="J5" s="280"/>
      <c r="K5" s="9"/>
      <c r="L5" s="9">
        <v>1</v>
      </c>
      <c r="M5" s="29"/>
    </row>
    <row r="6" spans="1:13" x14ac:dyDescent="0.25">
      <c r="A6" s="631"/>
      <c r="B6" s="255">
        <v>45694</v>
      </c>
      <c r="C6" s="9" t="s">
        <v>20</v>
      </c>
      <c r="D6" s="9">
        <v>1</v>
      </c>
      <c r="E6" s="9">
        <v>1</v>
      </c>
      <c r="F6" s="9">
        <v>3</v>
      </c>
      <c r="G6" s="15">
        <v>4</v>
      </c>
      <c r="H6" s="9">
        <v>1</v>
      </c>
      <c r="I6" s="298">
        <v>0</v>
      </c>
      <c r="J6" s="280">
        <v>1</v>
      </c>
      <c r="K6" s="9"/>
      <c r="L6" s="9"/>
      <c r="M6" s="29"/>
    </row>
    <row r="7" spans="1:13" x14ac:dyDescent="0.25">
      <c r="A7" s="631"/>
      <c r="B7" s="255">
        <v>45687</v>
      </c>
      <c r="C7" s="9" t="s">
        <v>625</v>
      </c>
      <c r="D7" s="9">
        <v>1</v>
      </c>
      <c r="E7" s="9">
        <v>1</v>
      </c>
      <c r="F7" s="9">
        <v>2</v>
      </c>
      <c r="G7" s="15">
        <v>3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x14ac:dyDescent="0.25">
      <c r="A8" s="631"/>
      <c r="B8" s="255">
        <v>45666</v>
      </c>
      <c r="C8" s="9" t="s">
        <v>453</v>
      </c>
      <c r="D8" s="9">
        <v>1</v>
      </c>
      <c r="E8" s="9">
        <v>1</v>
      </c>
      <c r="F8" s="9">
        <v>1</v>
      </c>
      <c r="G8" s="15">
        <v>2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x14ac:dyDescent="0.25">
      <c r="A9" s="631"/>
      <c r="B9" s="255">
        <v>45638</v>
      </c>
      <c r="C9" s="9" t="s">
        <v>625</v>
      </c>
      <c r="D9" s="9">
        <v>1</v>
      </c>
      <c r="E9" s="9">
        <v>2</v>
      </c>
      <c r="F9" s="9">
        <v>1</v>
      </c>
      <c r="G9" s="15">
        <v>3</v>
      </c>
      <c r="H9" s="9">
        <v>0</v>
      </c>
      <c r="I9" s="298">
        <v>0</v>
      </c>
      <c r="J9" s="280"/>
      <c r="K9" s="9"/>
      <c r="L9" s="9">
        <v>1</v>
      </c>
      <c r="M9" s="29"/>
    </row>
    <row r="10" spans="1:13" x14ac:dyDescent="0.25">
      <c r="A10" s="631"/>
      <c r="B10" s="255">
        <v>45631</v>
      </c>
      <c r="C10" s="9" t="s">
        <v>8</v>
      </c>
      <c r="D10" s="9">
        <v>1</v>
      </c>
      <c r="E10" s="9">
        <v>1</v>
      </c>
      <c r="F10" s="9">
        <v>1</v>
      </c>
      <c r="G10" s="15">
        <v>2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x14ac:dyDescent="0.25">
      <c r="A11" s="631"/>
      <c r="B11" s="255">
        <v>45624</v>
      </c>
      <c r="C11" s="9" t="s">
        <v>10</v>
      </c>
      <c r="D11" s="9">
        <v>1</v>
      </c>
      <c r="E11" s="9">
        <v>1</v>
      </c>
      <c r="F11" s="9">
        <v>0</v>
      </c>
      <c r="G11" s="15">
        <v>1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x14ac:dyDescent="0.25">
      <c r="A12" s="631"/>
      <c r="B12" s="255">
        <v>45617</v>
      </c>
      <c r="C12" s="9" t="s">
        <v>453</v>
      </c>
      <c r="D12" s="9">
        <v>1</v>
      </c>
      <c r="E12" s="9">
        <v>1</v>
      </c>
      <c r="F12" s="15">
        <v>2</v>
      </c>
      <c r="G12" s="15">
        <v>3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x14ac:dyDescent="0.25">
      <c r="A13" s="631"/>
      <c r="B13" s="255">
        <v>45610</v>
      </c>
      <c r="C13" s="9" t="s">
        <v>20</v>
      </c>
      <c r="D13" s="9">
        <v>1</v>
      </c>
      <c r="E13" s="9">
        <v>0</v>
      </c>
      <c r="F13" s="15">
        <v>4</v>
      </c>
      <c r="G13" s="15">
        <v>4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x14ac:dyDescent="0.25">
      <c r="A14" s="631"/>
      <c r="B14" s="255">
        <v>45589</v>
      </c>
      <c r="C14" s="9" t="s">
        <v>10</v>
      </c>
      <c r="D14" s="9">
        <v>1</v>
      </c>
      <c r="E14" s="9">
        <v>1</v>
      </c>
      <c r="F14" s="15">
        <v>1</v>
      </c>
      <c r="G14" s="15">
        <v>2</v>
      </c>
      <c r="H14" s="9">
        <v>0</v>
      </c>
      <c r="I14" s="298">
        <v>0</v>
      </c>
      <c r="J14" s="280">
        <v>1</v>
      </c>
      <c r="K14" s="9"/>
      <c r="L14" s="9"/>
      <c r="M14" s="29"/>
    </row>
    <row r="15" spans="1:13" x14ac:dyDescent="0.25">
      <c r="A15" s="631"/>
      <c r="B15" s="255">
        <v>45582</v>
      </c>
      <c r="C15" s="9" t="s">
        <v>453</v>
      </c>
      <c r="D15" s="9">
        <v>1</v>
      </c>
      <c r="E15" s="9">
        <v>1</v>
      </c>
      <c r="F15" s="15">
        <v>1</v>
      </c>
      <c r="G15" s="15">
        <v>2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x14ac:dyDescent="0.25">
      <c r="A16" s="631"/>
      <c r="B16" s="255">
        <v>45575</v>
      </c>
      <c r="C16" s="9" t="s">
        <v>20</v>
      </c>
      <c r="D16" s="9">
        <v>1</v>
      </c>
      <c r="E16" s="9">
        <v>0</v>
      </c>
      <c r="F16" s="15">
        <v>2</v>
      </c>
      <c r="G16" s="15">
        <v>2</v>
      </c>
      <c r="H16" s="9">
        <v>0</v>
      </c>
      <c r="I16" s="298">
        <v>0</v>
      </c>
      <c r="J16" s="280">
        <v>1</v>
      </c>
      <c r="K16" s="9"/>
      <c r="L16" s="9"/>
      <c r="M16" s="29"/>
    </row>
    <row r="17" spans="1:13" x14ac:dyDescent="0.25">
      <c r="A17" s="631"/>
      <c r="B17" s="255">
        <v>45568</v>
      </c>
      <c r="C17" s="9" t="s">
        <v>625</v>
      </c>
      <c r="D17" s="9">
        <v>1</v>
      </c>
      <c r="E17" s="9">
        <v>0</v>
      </c>
      <c r="F17" s="15">
        <v>3</v>
      </c>
      <c r="G17" s="15">
        <v>3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x14ac:dyDescent="0.25">
      <c r="A18" s="631"/>
      <c r="B18" s="255">
        <v>45561</v>
      </c>
      <c r="C18" s="9" t="s">
        <v>8</v>
      </c>
      <c r="D18" s="9">
        <v>1</v>
      </c>
      <c r="E18" s="9">
        <v>1</v>
      </c>
      <c r="F18" s="15">
        <v>3</v>
      </c>
      <c r="G18" s="15">
        <v>4</v>
      </c>
      <c r="H18" s="9">
        <v>0</v>
      </c>
      <c r="I18" s="298">
        <v>0</v>
      </c>
      <c r="J18" s="280"/>
      <c r="K18" s="9"/>
      <c r="L18" s="9">
        <v>1</v>
      </c>
      <c r="M18" s="29"/>
    </row>
    <row r="19" spans="1:13" x14ac:dyDescent="0.25">
      <c r="A19" s="631"/>
      <c r="B19" s="255">
        <v>45554</v>
      </c>
      <c r="C19" s="9" t="s">
        <v>10</v>
      </c>
      <c r="D19" s="9">
        <v>1</v>
      </c>
      <c r="E19" s="9">
        <v>0</v>
      </c>
      <c r="F19" s="15">
        <v>3</v>
      </c>
      <c r="G19" s="15">
        <v>3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t="18.75" thickBot="1" x14ac:dyDescent="0.3">
      <c r="A20" s="630"/>
      <c r="B20" s="256">
        <v>45547</v>
      </c>
      <c r="C20" s="31" t="s">
        <v>453</v>
      </c>
      <c r="D20" s="31">
        <v>1</v>
      </c>
      <c r="E20" s="31">
        <v>4</v>
      </c>
      <c r="F20" s="33">
        <v>1</v>
      </c>
      <c r="G20" s="33">
        <v>5</v>
      </c>
      <c r="H20" s="31">
        <v>0</v>
      </c>
      <c r="I20" s="299">
        <v>0</v>
      </c>
      <c r="J20" s="341">
        <v>1</v>
      </c>
      <c r="K20" s="31"/>
      <c r="L20" s="31"/>
      <c r="M20" s="32"/>
    </row>
    <row r="21" spans="1:13" ht="19.5" thickTop="1" thickBot="1" x14ac:dyDescent="0.3">
      <c r="A21" s="433" t="s">
        <v>45</v>
      </c>
      <c r="B21" s="414" t="s">
        <v>624</v>
      </c>
      <c r="C21" s="355" t="s">
        <v>553</v>
      </c>
      <c r="D21" s="355">
        <f t="shared" ref="D21:L21" si="0">SUM(D3:D20)</f>
        <v>18</v>
      </c>
      <c r="E21" s="355">
        <f t="shared" si="0"/>
        <v>17</v>
      </c>
      <c r="F21" s="355">
        <f t="shared" si="0"/>
        <v>30</v>
      </c>
      <c r="G21" s="355">
        <f t="shared" si="0"/>
        <v>47</v>
      </c>
      <c r="H21" s="355">
        <f t="shared" si="0"/>
        <v>1</v>
      </c>
      <c r="I21" s="467">
        <f t="shared" si="0"/>
        <v>0</v>
      </c>
      <c r="J21" s="354">
        <f t="shared" si="0"/>
        <v>9</v>
      </c>
      <c r="K21" s="355">
        <f t="shared" si="0"/>
        <v>6</v>
      </c>
      <c r="L21" s="355">
        <f t="shared" si="0"/>
        <v>3</v>
      </c>
      <c r="M21" s="356">
        <f>SUM(J21/(J21+K21))</f>
        <v>0.6</v>
      </c>
    </row>
    <row r="22" spans="1:13" ht="18.75" hidden="1" thickTop="1" x14ac:dyDescent="0.25">
      <c r="A22" s="659" t="s">
        <v>580</v>
      </c>
      <c r="B22" s="26">
        <v>45351</v>
      </c>
      <c r="C22" s="27" t="s">
        <v>555</v>
      </c>
      <c r="D22" s="27">
        <v>1</v>
      </c>
      <c r="E22" s="27">
        <v>0</v>
      </c>
      <c r="F22" s="34">
        <v>2</v>
      </c>
      <c r="G22" s="34">
        <v>2</v>
      </c>
      <c r="H22" s="27">
        <v>0</v>
      </c>
      <c r="I22" s="297">
        <v>0</v>
      </c>
      <c r="J22" s="279">
        <v>1</v>
      </c>
      <c r="K22" s="27"/>
      <c r="L22" s="27"/>
      <c r="M22" s="28"/>
    </row>
    <row r="23" spans="1:13" hidden="1" x14ac:dyDescent="0.25">
      <c r="A23" s="631"/>
      <c r="B23" s="13">
        <v>45344</v>
      </c>
      <c r="C23" s="9" t="s">
        <v>453</v>
      </c>
      <c r="D23" s="9">
        <v>1</v>
      </c>
      <c r="E23" s="9">
        <v>0</v>
      </c>
      <c r="F23" s="15">
        <v>1</v>
      </c>
      <c r="G23" s="15">
        <v>1</v>
      </c>
      <c r="H23" s="9">
        <v>0</v>
      </c>
      <c r="I23" s="298">
        <v>0</v>
      </c>
      <c r="J23" s="280"/>
      <c r="K23" s="9"/>
      <c r="L23" s="9">
        <v>1</v>
      </c>
      <c r="M23" s="29"/>
    </row>
    <row r="24" spans="1:13" hidden="1" x14ac:dyDescent="0.25">
      <c r="A24" s="631"/>
      <c r="B24" s="13">
        <v>45337</v>
      </c>
      <c r="C24" s="9" t="s">
        <v>452</v>
      </c>
      <c r="D24" s="9">
        <v>1</v>
      </c>
      <c r="E24" s="9">
        <v>2</v>
      </c>
      <c r="F24" s="15">
        <v>2</v>
      </c>
      <c r="G24" s="15">
        <v>4</v>
      </c>
      <c r="H24" s="9">
        <v>0</v>
      </c>
      <c r="I24" s="298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45330</v>
      </c>
      <c r="C25" s="9" t="s">
        <v>553</v>
      </c>
      <c r="D25" s="9">
        <v>1</v>
      </c>
      <c r="E25" s="9">
        <v>1</v>
      </c>
      <c r="F25" s="9">
        <v>0</v>
      </c>
      <c r="G25" s="15">
        <v>1</v>
      </c>
      <c r="H25" s="9">
        <v>0</v>
      </c>
      <c r="I25" s="298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13">
        <v>45323</v>
      </c>
      <c r="C26" s="9" t="s">
        <v>8</v>
      </c>
      <c r="D26" s="9">
        <v>1</v>
      </c>
      <c r="E26" s="9">
        <v>0</v>
      </c>
      <c r="F26" s="9">
        <v>2</v>
      </c>
      <c r="G26" s="15">
        <v>2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13">
        <v>45316</v>
      </c>
      <c r="C27" s="9" t="s">
        <v>555</v>
      </c>
      <c r="D27" s="9">
        <v>1</v>
      </c>
      <c r="E27" s="9">
        <v>1</v>
      </c>
      <c r="F27" s="9">
        <v>2</v>
      </c>
      <c r="G27" s="15">
        <v>3</v>
      </c>
      <c r="H27" s="9">
        <v>0</v>
      </c>
      <c r="I27" s="298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45309</v>
      </c>
      <c r="C28" s="9" t="s">
        <v>453</v>
      </c>
      <c r="D28" s="9">
        <v>1</v>
      </c>
      <c r="E28" s="9">
        <v>3</v>
      </c>
      <c r="F28" s="9">
        <v>1</v>
      </c>
      <c r="G28" s="15">
        <v>4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13">
        <v>45302</v>
      </c>
      <c r="C29" s="9" t="s">
        <v>452</v>
      </c>
      <c r="D29" s="9">
        <v>1</v>
      </c>
      <c r="E29" s="9">
        <v>0</v>
      </c>
      <c r="F29" s="9">
        <v>1</v>
      </c>
      <c r="G29" s="15">
        <v>1</v>
      </c>
      <c r="H29" s="9">
        <v>0</v>
      </c>
      <c r="I29" s="298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45281</v>
      </c>
      <c r="C30" s="9" t="s">
        <v>553</v>
      </c>
      <c r="D30" s="9">
        <v>1</v>
      </c>
      <c r="E30" s="9">
        <v>0</v>
      </c>
      <c r="F30" s="9">
        <v>1</v>
      </c>
      <c r="G30" s="15">
        <v>1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45274</v>
      </c>
      <c r="C31" s="9" t="s">
        <v>8</v>
      </c>
      <c r="D31" s="9">
        <v>1</v>
      </c>
      <c r="E31" s="9">
        <v>1</v>
      </c>
      <c r="F31" s="9">
        <v>1</v>
      </c>
      <c r="G31" s="15">
        <v>2</v>
      </c>
      <c r="H31" s="9">
        <v>0</v>
      </c>
      <c r="I31" s="298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45267</v>
      </c>
      <c r="C32" s="9" t="s">
        <v>555</v>
      </c>
      <c r="D32" s="9">
        <v>1</v>
      </c>
      <c r="E32" s="9">
        <v>1</v>
      </c>
      <c r="F32" s="9">
        <v>0</v>
      </c>
      <c r="G32" s="15">
        <v>1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45253</v>
      </c>
      <c r="C33" s="9" t="s">
        <v>452</v>
      </c>
      <c r="D33" s="9">
        <v>1</v>
      </c>
      <c r="E33" s="9">
        <v>2</v>
      </c>
      <c r="F33" s="9">
        <v>1</v>
      </c>
      <c r="G33" s="15">
        <v>3</v>
      </c>
      <c r="H33" s="9">
        <v>0</v>
      </c>
      <c r="I33" s="298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45246</v>
      </c>
      <c r="C34" s="9" t="s">
        <v>553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8">
        <v>0</v>
      </c>
      <c r="J34" s="280"/>
      <c r="K34" s="9"/>
      <c r="L34" s="9">
        <v>1</v>
      </c>
      <c r="M34" s="29"/>
    </row>
    <row r="35" spans="1:13" hidden="1" x14ac:dyDescent="0.25">
      <c r="A35" s="631"/>
      <c r="B35" s="13">
        <v>45239</v>
      </c>
      <c r="C35" s="9" t="s">
        <v>8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8">
        <v>0</v>
      </c>
      <c r="J35" s="280"/>
      <c r="K35" s="9">
        <v>1</v>
      </c>
      <c r="L35" s="9"/>
      <c r="M35" s="29"/>
    </row>
    <row r="36" spans="1:13" hidden="1" x14ac:dyDescent="0.25">
      <c r="A36" s="631"/>
      <c r="B36" s="13">
        <v>45232</v>
      </c>
      <c r="C36" s="9" t="s">
        <v>555</v>
      </c>
      <c r="D36" s="9">
        <v>1</v>
      </c>
      <c r="E36" s="9">
        <v>0</v>
      </c>
      <c r="F36" s="15">
        <v>2</v>
      </c>
      <c r="G36" s="15">
        <v>2</v>
      </c>
      <c r="H36" s="9">
        <v>0</v>
      </c>
      <c r="I36" s="298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45225</v>
      </c>
      <c r="C37" s="9" t="s">
        <v>453</v>
      </c>
      <c r="D37" s="9">
        <v>1</v>
      </c>
      <c r="E37" s="9">
        <v>0</v>
      </c>
      <c r="F37" s="15">
        <v>3</v>
      </c>
      <c r="G37" s="15">
        <v>3</v>
      </c>
      <c r="H37" s="9">
        <v>0</v>
      </c>
      <c r="I37" s="298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13">
        <v>45218</v>
      </c>
      <c r="C38" s="9" t="s">
        <v>452</v>
      </c>
      <c r="D38" s="9">
        <v>1</v>
      </c>
      <c r="E38" s="9">
        <v>1</v>
      </c>
      <c r="F38" s="15">
        <v>3</v>
      </c>
      <c r="G38" s="15">
        <v>4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45211</v>
      </c>
      <c r="C39" s="9" t="s">
        <v>553</v>
      </c>
      <c r="D39" s="9">
        <v>1</v>
      </c>
      <c r="E39" s="9">
        <v>0</v>
      </c>
      <c r="F39" s="15">
        <v>2</v>
      </c>
      <c r="G39" s="15">
        <v>2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45204</v>
      </c>
      <c r="C40" s="9" t="s">
        <v>8</v>
      </c>
      <c r="D40" s="9">
        <v>1</v>
      </c>
      <c r="E40" s="9">
        <v>1</v>
      </c>
      <c r="F40" s="15">
        <v>2</v>
      </c>
      <c r="G40" s="15">
        <v>3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45197</v>
      </c>
      <c r="C41" s="9" t="s">
        <v>555</v>
      </c>
      <c r="D41" s="9">
        <v>1</v>
      </c>
      <c r="E41" s="9">
        <v>0</v>
      </c>
      <c r="F41" s="15">
        <v>1</v>
      </c>
      <c r="G41" s="15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t="18.75" hidden="1" thickBot="1" x14ac:dyDescent="0.3">
      <c r="A42" s="631"/>
      <c r="B42" s="122">
        <v>45190</v>
      </c>
      <c r="C42" s="23" t="s">
        <v>453</v>
      </c>
      <c r="D42" s="23">
        <v>1</v>
      </c>
      <c r="E42" s="23">
        <v>2</v>
      </c>
      <c r="F42" s="390">
        <v>3</v>
      </c>
      <c r="G42" s="390">
        <v>5</v>
      </c>
      <c r="H42" s="23">
        <v>0</v>
      </c>
      <c r="I42" s="443">
        <v>0</v>
      </c>
      <c r="J42" s="281">
        <v>1</v>
      </c>
      <c r="K42" s="23"/>
      <c r="L42" s="23"/>
      <c r="M42" s="48"/>
    </row>
    <row r="43" spans="1:13" ht="19.5" thickTop="1" thickBot="1" x14ac:dyDescent="0.3">
      <c r="A43" s="142" t="s">
        <v>45</v>
      </c>
      <c r="B43" s="126" t="s">
        <v>580</v>
      </c>
      <c r="C43" s="124" t="s">
        <v>552</v>
      </c>
      <c r="D43" s="124">
        <f t="shared" ref="D43:L43" si="1">SUM(D22:D42)</f>
        <v>21</v>
      </c>
      <c r="E43" s="124">
        <f t="shared" si="1"/>
        <v>15</v>
      </c>
      <c r="F43" s="124">
        <f t="shared" si="1"/>
        <v>30</v>
      </c>
      <c r="G43" s="124">
        <f t="shared" si="1"/>
        <v>45</v>
      </c>
      <c r="H43" s="124">
        <f t="shared" si="1"/>
        <v>0</v>
      </c>
      <c r="I43" s="247">
        <f t="shared" si="1"/>
        <v>0</v>
      </c>
      <c r="J43" s="191">
        <f t="shared" si="1"/>
        <v>12</v>
      </c>
      <c r="K43" s="124">
        <f t="shared" si="1"/>
        <v>7</v>
      </c>
      <c r="L43" s="124">
        <f t="shared" si="1"/>
        <v>2</v>
      </c>
      <c r="M43" s="294">
        <f>SUM(J43/(J43+K43))</f>
        <v>0.63157894736842102</v>
      </c>
    </row>
    <row r="44" spans="1:13" ht="18.75" hidden="1" thickTop="1" x14ac:dyDescent="0.25">
      <c r="A44" s="642" t="s">
        <v>554</v>
      </c>
      <c r="B44" s="254">
        <v>44966</v>
      </c>
      <c r="C44" s="27" t="s">
        <v>553</v>
      </c>
      <c r="D44" s="27">
        <v>1</v>
      </c>
      <c r="E44" s="27">
        <v>2</v>
      </c>
      <c r="F44" s="34">
        <v>1</v>
      </c>
      <c r="G44" s="34">
        <v>3</v>
      </c>
      <c r="H44" s="27">
        <v>1</v>
      </c>
      <c r="I44" s="28">
        <v>0</v>
      </c>
      <c r="J44" s="364">
        <v>1</v>
      </c>
      <c r="K44" s="27"/>
      <c r="L44" s="27"/>
      <c r="M44" s="28"/>
    </row>
    <row r="45" spans="1:13" hidden="1" x14ac:dyDescent="0.25">
      <c r="A45" s="636"/>
      <c r="B45" s="255">
        <v>44959</v>
      </c>
      <c r="C45" s="9" t="s">
        <v>8</v>
      </c>
      <c r="D45" s="9">
        <v>1</v>
      </c>
      <c r="E45" s="9">
        <v>1</v>
      </c>
      <c r="F45" s="15">
        <v>1</v>
      </c>
      <c r="G45" s="15">
        <v>2</v>
      </c>
      <c r="H45" s="9">
        <v>0</v>
      </c>
      <c r="I45" s="29">
        <v>0</v>
      </c>
      <c r="J45" s="365"/>
      <c r="K45" s="9"/>
      <c r="L45" s="9">
        <v>1</v>
      </c>
      <c r="M45" s="29"/>
    </row>
    <row r="46" spans="1:13" hidden="1" x14ac:dyDescent="0.25">
      <c r="A46" s="636"/>
      <c r="B46" s="255">
        <v>44952</v>
      </c>
      <c r="C46" s="9" t="s">
        <v>555</v>
      </c>
      <c r="D46" s="9">
        <v>1</v>
      </c>
      <c r="E46" s="9">
        <v>1</v>
      </c>
      <c r="F46" s="15">
        <v>1</v>
      </c>
      <c r="G46" s="15">
        <v>2</v>
      </c>
      <c r="H46" s="9">
        <v>0</v>
      </c>
      <c r="I46" s="29">
        <v>0</v>
      </c>
      <c r="J46" s="365">
        <v>1</v>
      </c>
      <c r="K46" s="9"/>
      <c r="L46" s="9"/>
      <c r="M46" s="29"/>
    </row>
    <row r="47" spans="1:13" hidden="1" x14ac:dyDescent="0.25">
      <c r="A47" s="636"/>
      <c r="B47" s="255">
        <v>44945</v>
      </c>
      <c r="C47" s="9" t="s">
        <v>453</v>
      </c>
      <c r="D47" s="9">
        <v>1</v>
      </c>
      <c r="E47" s="9">
        <v>1</v>
      </c>
      <c r="F47" s="15">
        <v>1</v>
      </c>
      <c r="G47" s="15">
        <v>2</v>
      </c>
      <c r="H47" s="9">
        <v>0</v>
      </c>
      <c r="I47" s="29">
        <v>0</v>
      </c>
      <c r="J47" s="365"/>
      <c r="K47" s="9">
        <v>1</v>
      </c>
      <c r="L47" s="9"/>
      <c r="M47" s="29"/>
    </row>
    <row r="48" spans="1:13" hidden="1" x14ac:dyDescent="0.25">
      <c r="A48" s="636"/>
      <c r="B48" s="255">
        <v>44938</v>
      </c>
      <c r="C48" s="9" t="s">
        <v>452</v>
      </c>
      <c r="D48" s="9">
        <v>1</v>
      </c>
      <c r="E48" s="9">
        <v>0</v>
      </c>
      <c r="F48" s="15">
        <v>2</v>
      </c>
      <c r="G48" s="15">
        <v>2</v>
      </c>
      <c r="H48" s="9">
        <v>0</v>
      </c>
      <c r="I48" s="29">
        <v>0</v>
      </c>
      <c r="J48" s="365"/>
      <c r="K48" s="9">
        <v>1</v>
      </c>
      <c r="L48" s="9"/>
      <c r="M48" s="29"/>
    </row>
    <row r="49" spans="1:13" hidden="1" x14ac:dyDescent="0.25">
      <c r="A49" s="636"/>
      <c r="B49" s="255">
        <v>44896</v>
      </c>
      <c r="C49" s="9" t="s">
        <v>453</v>
      </c>
      <c r="D49" s="9">
        <v>1</v>
      </c>
      <c r="E49" s="9">
        <v>1</v>
      </c>
      <c r="F49" s="15">
        <v>1</v>
      </c>
      <c r="G49" s="15">
        <v>2</v>
      </c>
      <c r="H49" s="9">
        <v>0</v>
      </c>
      <c r="I49" s="29">
        <v>0</v>
      </c>
      <c r="J49" s="365"/>
      <c r="K49" s="9">
        <v>1</v>
      </c>
      <c r="L49" s="9"/>
      <c r="M49" s="29"/>
    </row>
    <row r="50" spans="1:13" hidden="1" x14ac:dyDescent="0.25">
      <c r="A50" s="636"/>
      <c r="B50" s="255">
        <v>44882</v>
      </c>
      <c r="C50" s="9" t="s">
        <v>553</v>
      </c>
      <c r="D50" s="9">
        <v>1</v>
      </c>
      <c r="E50" s="9">
        <v>2</v>
      </c>
      <c r="F50" s="9">
        <v>0</v>
      </c>
      <c r="G50" s="15">
        <v>2</v>
      </c>
      <c r="H50" s="9">
        <v>0</v>
      </c>
      <c r="I50" s="29">
        <v>0</v>
      </c>
      <c r="J50" s="365">
        <v>1</v>
      </c>
      <c r="K50" s="9"/>
      <c r="L50" s="9"/>
      <c r="M50" s="29"/>
    </row>
    <row r="51" spans="1:13" hidden="1" x14ac:dyDescent="0.25">
      <c r="A51" s="636"/>
      <c r="B51" s="255">
        <v>44868</v>
      </c>
      <c r="C51" s="9" t="s">
        <v>555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365"/>
      <c r="K51" s="9">
        <v>1</v>
      </c>
      <c r="L51" s="9"/>
      <c r="M51" s="29"/>
    </row>
    <row r="52" spans="1:13" hidden="1" x14ac:dyDescent="0.25">
      <c r="A52" s="636"/>
      <c r="B52" s="255">
        <v>44861</v>
      </c>
      <c r="C52" s="9" t="s">
        <v>453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365"/>
      <c r="K52" s="9">
        <v>1</v>
      </c>
      <c r="L52" s="9"/>
      <c r="M52" s="29"/>
    </row>
    <row r="53" spans="1:13" hidden="1" x14ac:dyDescent="0.25">
      <c r="A53" s="636"/>
      <c r="B53" s="255">
        <v>44854</v>
      </c>
      <c r="C53" s="9" t="s">
        <v>452</v>
      </c>
      <c r="D53" s="9">
        <v>1</v>
      </c>
      <c r="E53" s="9">
        <v>1</v>
      </c>
      <c r="F53" s="9">
        <v>1</v>
      </c>
      <c r="G53" s="15">
        <v>2</v>
      </c>
      <c r="H53" s="9">
        <v>0</v>
      </c>
      <c r="I53" s="29">
        <v>0</v>
      </c>
      <c r="J53" s="365">
        <v>1</v>
      </c>
      <c r="K53" s="9"/>
      <c r="L53" s="9"/>
      <c r="M53" s="29"/>
    </row>
    <row r="54" spans="1:13" hidden="1" x14ac:dyDescent="0.25">
      <c r="A54" s="636"/>
      <c r="B54" s="255">
        <v>44847</v>
      </c>
      <c r="C54" s="9" t="s">
        <v>553</v>
      </c>
      <c r="D54" s="9">
        <v>1</v>
      </c>
      <c r="E54" s="9">
        <v>3</v>
      </c>
      <c r="F54" s="9">
        <v>0</v>
      </c>
      <c r="G54" s="15">
        <v>3</v>
      </c>
      <c r="H54" s="9">
        <v>0</v>
      </c>
      <c r="I54" s="29">
        <v>0</v>
      </c>
      <c r="J54" s="365"/>
      <c r="K54" s="9"/>
      <c r="L54" s="9">
        <v>1</v>
      </c>
      <c r="M54" s="29"/>
    </row>
    <row r="55" spans="1:13" hidden="1" x14ac:dyDescent="0.25">
      <c r="A55" s="636"/>
      <c r="B55" s="255">
        <v>44840</v>
      </c>
      <c r="C55" s="9" t="s">
        <v>8</v>
      </c>
      <c r="D55" s="9">
        <v>1</v>
      </c>
      <c r="E55" s="9">
        <v>1</v>
      </c>
      <c r="F55" s="9">
        <v>0</v>
      </c>
      <c r="G55" s="15">
        <v>1</v>
      </c>
      <c r="H55" s="9">
        <v>0</v>
      </c>
      <c r="I55" s="29">
        <v>0</v>
      </c>
      <c r="J55" s="365"/>
      <c r="K55" s="9">
        <v>1</v>
      </c>
      <c r="L55" s="9"/>
      <c r="M55" s="29"/>
    </row>
    <row r="56" spans="1:13" hidden="1" x14ac:dyDescent="0.25">
      <c r="A56" s="636"/>
      <c r="B56" s="255">
        <v>44833</v>
      </c>
      <c r="C56" s="9" t="s">
        <v>555</v>
      </c>
      <c r="D56" s="9">
        <v>1</v>
      </c>
      <c r="E56" s="9">
        <v>1</v>
      </c>
      <c r="F56" s="9">
        <v>3</v>
      </c>
      <c r="G56" s="15">
        <v>4</v>
      </c>
      <c r="H56" s="9">
        <v>0</v>
      </c>
      <c r="I56" s="29">
        <v>0</v>
      </c>
      <c r="J56" s="365">
        <v>1</v>
      </c>
      <c r="K56" s="9"/>
      <c r="L56" s="9"/>
      <c r="M56" s="29"/>
    </row>
    <row r="57" spans="1:13" hidden="1" x14ac:dyDescent="0.25">
      <c r="A57" s="636"/>
      <c r="B57" s="255">
        <v>44826</v>
      </c>
      <c r="C57" s="9" t="s">
        <v>453</v>
      </c>
      <c r="D57" s="9">
        <v>1</v>
      </c>
      <c r="E57" s="9">
        <v>2</v>
      </c>
      <c r="F57" s="9">
        <v>2</v>
      </c>
      <c r="G57" s="15">
        <v>4</v>
      </c>
      <c r="H57" s="9">
        <v>1</v>
      </c>
      <c r="I57" s="29">
        <v>0</v>
      </c>
      <c r="J57" s="365">
        <v>1</v>
      </c>
      <c r="K57" s="9"/>
      <c r="L57" s="9"/>
      <c r="M57" s="29"/>
    </row>
    <row r="58" spans="1:13" ht="18.75" hidden="1" thickBot="1" x14ac:dyDescent="0.3">
      <c r="A58" s="637"/>
      <c r="B58" s="256">
        <v>44819</v>
      </c>
      <c r="C58" s="31" t="s">
        <v>452</v>
      </c>
      <c r="D58" s="31">
        <v>1</v>
      </c>
      <c r="E58" s="31">
        <v>0</v>
      </c>
      <c r="F58" s="31">
        <v>1</v>
      </c>
      <c r="G58" s="33">
        <v>1</v>
      </c>
      <c r="H58" s="31">
        <v>0</v>
      </c>
      <c r="I58" s="32">
        <v>0</v>
      </c>
      <c r="J58" s="366">
        <v>1</v>
      </c>
      <c r="K58" s="31"/>
      <c r="L58" s="31"/>
      <c r="M58" s="32"/>
    </row>
    <row r="59" spans="1:13" ht="19.5" thickTop="1" thickBot="1" x14ac:dyDescent="0.3">
      <c r="A59" s="433" t="s">
        <v>45</v>
      </c>
      <c r="B59" s="414" t="s">
        <v>554</v>
      </c>
      <c r="C59" s="355" t="s">
        <v>552</v>
      </c>
      <c r="D59" s="355">
        <f t="shared" ref="D59:L59" si="2">SUM(D44:D58)</f>
        <v>15</v>
      </c>
      <c r="E59" s="355">
        <f t="shared" si="2"/>
        <v>16</v>
      </c>
      <c r="F59" s="355">
        <f t="shared" si="2"/>
        <v>14</v>
      </c>
      <c r="G59" s="355">
        <f t="shared" si="2"/>
        <v>30</v>
      </c>
      <c r="H59" s="355">
        <f t="shared" si="2"/>
        <v>2</v>
      </c>
      <c r="I59" s="467">
        <f t="shared" si="2"/>
        <v>0</v>
      </c>
      <c r="J59" s="191">
        <f t="shared" si="2"/>
        <v>7</v>
      </c>
      <c r="K59" s="124">
        <f t="shared" si="2"/>
        <v>6</v>
      </c>
      <c r="L59" s="124">
        <f t="shared" si="2"/>
        <v>2</v>
      </c>
      <c r="M59" s="294">
        <f>SUM(J59/(J59+K59))</f>
        <v>0.53846153846153844</v>
      </c>
    </row>
    <row r="60" spans="1:13" ht="18.75" hidden="1" thickTop="1" x14ac:dyDescent="0.25">
      <c r="A60" s="642" t="s">
        <v>540</v>
      </c>
      <c r="B60" s="254">
        <v>44546</v>
      </c>
      <c r="C60" s="27" t="s">
        <v>453</v>
      </c>
      <c r="D60" s="27">
        <v>1</v>
      </c>
      <c r="E60" s="34">
        <v>1</v>
      </c>
      <c r="F60" s="27">
        <v>1</v>
      </c>
      <c r="G60" s="34">
        <v>2</v>
      </c>
      <c r="H60" s="27">
        <v>0</v>
      </c>
      <c r="I60" s="28">
        <v>0</v>
      </c>
      <c r="J60" s="364">
        <v>1</v>
      </c>
      <c r="K60" s="27"/>
      <c r="L60" s="27"/>
      <c r="M60" s="288"/>
    </row>
    <row r="61" spans="1:13" hidden="1" x14ac:dyDescent="0.25">
      <c r="A61" s="636"/>
      <c r="B61" s="255">
        <v>44532</v>
      </c>
      <c r="C61" s="9" t="s">
        <v>48</v>
      </c>
      <c r="D61" s="9">
        <v>1</v>
      </c>
      <c r="E61" s="15">
        <v>2</v>
      </c>
      <c r="F61" s="9">
        <v>2</v>
      </c>
      <c r="G61" s="15">
        <v>4</v>
      </c>
      <c r="H61" s="9">
        <v>0</v>
      </c>
      <c r="I61" s="29">
        <v>0</v>
      </c>
      <c r="J61" s="365">
        <v>1</v>
      </c>
      <c r="K61" s="9"/>
      <c r="L61" s="9"/>
      <c r="M61" s="400"/>
    </row>
    <row r="62" spans="1:13" hidden="1" x14ac:dyDescent="0.25">
      <c r="A62" s="636"/>
      <c r="B62" s="255">
        <v>44518</v>
      </c>
      <c r="C62" s="9" t="s">
        <v>455</v>
      </c>
      <c r="D62" s="9">
        <v>1</v>
      </c>
      <c r="E62" s="15">
        <v>1</v>
      </c>
      <c r="F62" s="9">
        <v>0</v>
      </c>
      <c r="G62" s="15">
        <v>1</v>
      </c>
      <c r="H62" s="9">
        <v>0</v>
      </c>
      <c r="I62" s="29">
        <v>0</v>
      </c>
      <c r="J62" s="365"/>
      <c r="K62" s="9">
        <v>1</v>
      </c>
      <c r="L62" s="9"/>
      <c r="M62" s="400"/>
    </row>
    <row r="63" spans="1:13" hidden="1" x14ac:dyDescent="0.25">
      <c r="A63" s="636"/>
      <c r="B63" s="255">
        <v>44511</v>
      </c>
      <c r="C63" s="9" t="s">
        <v>48</v>
      </c>
      <c r="D63" s="9">
        <v>1</v>
      </c>
      <c r="E63" s="15">
        <v>1</v>
      </c>
      <c r="F63" s="9">
        <v>1</v>
      </c>
      <c r="G63" s="15">
        <v>2</v>
      </c>
      <c r="H63" s="9">
        <v>0</v>
      </c>
      <c r="I63" s="29">
        <v>0</v>
      </c>
      <c r="J63" s="365"/>
      <c r="K63" s="9">
        <v>1</v>
      </c>
      <c r="L63" s="9"/>
      <c r="M63" s="400"/>
    </row>
    <row r="64" spans="1:13" hidden="1" x14ac:dyDescent="0.25">
      <c r="A64" s="636"/>
      <c r="B64" s="255">
        <v>44504</v>
      </c>
      <c r="C64" s="9" t="s">
        <v>453</v>
      </c>
      <c r="D64" s="9">
        <v>1</v>
      </c>
      <c r="E64" s="15">
        <v>1</v>
      </c>
      <c r="F64" s="9">
        <v>2</v>
      </c>
      <c r="G64" s="15">
        <v>3</v>
      </c>
      <c r="H64" s="9">
        <v>0</v>
      </c>
      <c r="I64" s="29">
        <v>0</v>
      </c>
      <c r="J64" s="365">
        <v>1</v>
      </c>
      <c r="K64" s="9"/>
      <c r="L64" s="9"/>
      <c r="M64" s="400"/>
    </row>
    <row r="65" spans="1:13" hidden="1" x14ac:dyDescent="0.25">
      <c r="A65" s="636"/>
      <c r="B65" s="255">
        <v>44497</v>
      </c>
      <c r="C65" s="9" t="s">
        <v>455</v>
      </c>
      <c r="D65" s="9">
        <v>1</v>
      </c>
      <c r="E65" s="15">
        <v>1</v>
      </c>
      <c r="F65" s="9">
        <v>4</v>
      </c>
      <c r="G65" s="15">
        <v>5</v>
      </c>
      <c r="H65" s="9">
        <v>0</v>
      </c>
      <c r="I65" s="29">
        <v>0</v>
      </c>
      <c r="J65" s="365">
        <v>1</v>
      </c>
      <c r="K65" s="9"/>
      <c r="L65" s="9"/>
      <c r="M65" s="400"/>
    </row>
    <row r="66" spans="1:13" hidden="1" x14ac:dyDescent="0.25">
      <c r="A66" s="636"/>
      <c r="B66" s="255">
        <v>44490</v>
      </c>
      <c r="C66" s="9" t="s">
        <v>48</v>
      </c>
      <c r="D66" s="9">
        <v>1</v>
      </c>
      <c r="E66" s="15">
        <v>3</v>
      </c>
      <c r="F66" s="9">
        <v>1</v>
      </c>
      <c r="G66" s="15">
        <v>4</v>
      </c>
      <c r="H66" s="9">
        <v>1</v>
      </c>
      <c r="I66" s="29">
        <v>0</v>
      </c>
      <c r="J66" s="365">
        <v>1</v>
      </c>
      <c r="K66" s="9"/>
      <c r="L66" s="9"/>
      <c r="M66" s="400"/>
    </row>
    <row r="67" spans="1:13" ht="18.75" hidden="1" thickBot="1" x14ac:dyDescent="0.3">
      <c r="A67" s="637"/>
      <c r="B67" s="256">
        <v>44483</v>
      </c>
      <c r="C67" s="31" t="s">
        <v>453</v>
      </c>
      <c r="D67" s="31">
        <v>1</v>
      </c>
      <c r="E67" s="33">
        <v>3</v>
      </c>
      <c r="F67" s="31">
        <v>0</v>
      </c>
      <c r="G67" s="33">
        <v>3</v>
      </c>
      <c r="H67" s="31">
        <v>0</v>
      </c>
      <c r="I67" s="32">
        <v>1</v>
      </c>
      <c r="J67" s="366"/>
      <c r="K67" s="31"/>
      <c r="L67" s="31">
        <v>1</v>
      </c>
      <c r="M67" s="401"/>
    </row>
    <row r="68" spans="1:13" s="1" customFormat="1" ht="19.5" thickTop="1" thickBot="1" x14ac:dyDescent="0.3">
      <c r="A68" s="490" t="s">
        <v>45</v>
      </c>
      <c r="B68" s="411" t="s">
        <v>540</v>
      </c>
      <c r="C68" s="124" t="s">
        <v>8</v>
      </c>
      <c r="D68" s="124">
        <f t="shared" ref="D68:L68" si="3">SUM(D60:D67)</f>
        <v>8</v>
      </c>
      <c r="E68" s="124">
        <f t="shared" si="3"/>
        <v>13</v>
      </c>
      <c r="F68" s="124">
        <f t="shared" si="3"/>
        <v>11</v>
      </c>
      <c r="G68" s="124">
        <f t="shared" si="3"/>
        <v>24</v>
      </c>
      <c r="H68" s="124">
        <f t="shared" si="3"/>
        <v>1</v>
      </c>
      <c r="I68" s="125">
        <f t="shared" si="3"/>
        <v>1</v>
      </c>
      <c r="J68" s="216">
        <f t="shared" si="3"/>
        <v>5</v>
      </c>
      <c r="K68" s="124">
        <f t="shared" si="3"/>
        <v>2</v>
      </c>
      <c r="L68" s="124">
        <f t="shared" si="3"/>
        <v>1</v>
      </c>
      <c r="M68" s="294">
        <f>SUM(J68/(J68+K68))</f>
        <v>0.7142857142857143</v>
      </c>
    </row>
    <row r="69" spans="1:13" ht="18.75" hidden="1" thickTop="1" x14ac:dyDescent="0.25">
      <c r="A69" s="659" t="s">
        <v>500</v>
      </c>
      <c r="B69" s="254">
        <v>43888</v>
      </c>
      <c r="C69" s="27" t="s">
        <v>453</v>
      </c>
      <c r="D69" s="27">
        <v>1</v>
      </c>
      <c r="E69" s="34">
        <v>1</v>
      </c>
      <c r="F69" s="27">
        <v>0</v>
      </c>
      <c r="G69" s="34">
        <v>1</v>
      </c>
      <c r="H69" s="27">
        <v>0</v>
      </c>
      <c r="I69" s="297">
        <v>0</v>
      </c>
      <c r="J69" s="279"/>
      <c r="K69" s="27">
        <v>1</v>
      </c>
      <c r="L69" s="27"/>
      <c r="M69" s="28"/>
    </row>
    <row r="70" spans="1:13" hidden="1" x14ac:dyDescent="0.25">
      <c r="A70" s="631"/>
      <c r="B70" s="255">
        <v>43881</v>
      </c>
      <c r="C70" s="9" t="s">
        <v>8</v>
      </c>
      <c r="D70" s="9">
        <v>1</v>
      </c>
      <c r="E70" s="15">
        <v>1</v>
      </c>
      <c r="F70" s="9">
        <v>1</v>
      </c>
      <c r="G70" s="15">
        <v>2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255">
        <v>43874</v>
      </c>
      <c r="C71" s="9" t="s">
        <v>9</v>
      </c>
      <c r="D71" s="9">
        <v>1</v>
      </c>
      <c r="E71" s="15">
        <v>1</v>
      </c>
      <c r="F71" s="9">
        <v>1</v>
      </c>
      <c r="G71" s="15">
        <v>2</v>
      </c>
      <c r="H71" s="9">
        <v>0</v>
      </c>
      <c r="I71" s="298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255">
        <v>43867</v>
      </c>
      <c r="C72" s="9" t="s">
        <v>455</v>
      </c>
      <c r="D72" s="9">
        <v>1</v>
      </c>
      <c r="E72" s="15">
        <v>1</v>
      </c>
      <c r="F72" s="9">
        <v>1</v>
      </c>
      <c r="G72" s="15">
        <v>2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43860</v>
      </c>
      <c r="C73" s="9" t="s">
        <v>48</v>
      </c>
      <c r="D73" s="9">
        <v>1</v>
      </c>
      <c r="E73" s="9">
        <v>0</v>
      </c>
      <c r="F73" s="9">
        <v>2</v>
      </c>
      <c r="G73" s="15">
        <v>2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255">
        <v>43853</v>
      </c>
      <c r="C74" s="9" t="s">
        <v>453</v>
      </c>
      <c r="D74" s="9">
        <v>1</v>
      </c>
      <c r="E74" s="9">
        <v>1</v>
      </c>
      <c r="F74" s="9">
        <v>0</v>
      </c>
      <c r="G74" s="15">
        <v>1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255">
        <v>43811</v>
      </c>
      <c r="C75" s="9" t="s">
        <v>48</v>
      </c>
      <c r="D75" s="9">
        <v>1</v>
      </c>
      <c r="E75" s="9">
        <v>1</v>
      </c>
      <c r="F75" s="9">
        <v>1</v>
      </c>
      <c r="G75" s="15">
        <v>2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255">
        <v>43804</v>
      </c>
      <c r="C76" s="9" t="s">
        <v>453</v>
      </c>
      <c r="D76" s="9">
        <v>1</v>
      </c>
      <c r="E76" s="9">
        <v>1</v>
      </c>
      <c r="F76" s="9">
        <v>0</v>
      </c>
      <c r="G76" s="15">
        <v>1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255">
        <v>43797</v>
      </c>
      <c r="C77" s="9" t="s">
        <v>8</v>
      </c>
      <c r="D77" s="9">
        <v>1</v>
      </c>
      <c r="E77" s="9">
        <v>1</v>
      </c>
      <c r="F77" s="9">
        <v>1</v>
      </c>
      <c r="G77" s="15">
        <v>2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255">
        <v>43790</v>
      </c>
      <c r="C78" s="9" t="s">
        <v>9</v>
      </c>
      <c r="D78" s="9">
        <v>1</v>
      </c>
      <c r="E78" s="9">
        <v>1</v>
      </c>
      <c r="F78" s="9">
        <v>1</v>
      </c>
      <c r="G78" s="15">
        <v>2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255">
        <v>43783</v>
      </c>
      <c r="C79" s="9" t="s">
        <v>455</v>
      </c>
      <c r="D79" s="9">
        <v>1</v>
      </c>
      <c r="E79" s="9">
        <v>2</v>
      </c>
      <c r="F79" s="9">
        <v>0</v>
      </c>
      <c r="G79" s="15">
        <v>2</v>
      </c>
      <c r="H79" s="9">
        <v>0</v>
      </c>
      <c r="I79" s="298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255">
        <v>43769</v>
      </c>
      <c r="C80" s="9" t="s">
        <v>453</v>
      </c>
      <c r="D80" s="9">
        <v>1</v>
      </c>
      <c r="E80" s="9">
        <v>2</v>
      </c>
      <c r="F80" s="9">
        <v>3</v>
      </c>
      <c r="G80" s="15">
        <v>5</v>
      </c>
      <c r="H80" s="9">
        <v>0</v>
      </c>
      <c r="I80" s="298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255">
        <v>43762</v>
      </c>
      <c r="C81" s="9" t="s">
        <v>8</v>
      </c>
      <c r="D81" s="9">
        <v>1</v>
      </c>
      <c r="E81" s="9">
        <v>0</v>
      </c>
      <c r="F81" s="9">
        <v>2</v>
      </c>
      <c r="G81" s="15">
        <v>2</v>
      </c>
      <c r="H81" s="9">
        <v>0</v>
      </c>
      <c r="I81" s="298">
        <v>0</v>
      </c>
      <c r="J81" s="280"/>
      <c r="K81" s="9"/>
      <c r="L81" s="9">
        <v>1</v>
      </c>
      <c r="M81" s="29"/>
    </row>
    <row r="82" spans="1:13" hidden="1" x14ac:dyDescent="0.25">
      <c r="A82" s="631"/>
      <c r="B82" s="255">
        <v>43755</v>
      </c>
      <c r="C82" s="9" t="s">
        <v>9</v>
      </c>
      <c r="D82" s="9">
        <v>1</v>
      </c>
      <c r="E82" s="9">
        <v>3</v>
      </c>
      <c r="F82" s="9">
        <v>0</v>
      </c>
      <c r="G82" s="15">
        <v>3</v>
      </c>
      <c r="H82" s="9">
        <v>0</v>
      </c>
      <c r="I82" s="298">
        <v>1</v>
      </c>
      <c r="J82" s="280"/>
      <c r="K82" s="9"/>
      <c r="L82" s="9">
        <v>1</v>
      </c>
      <c r="M82" s="29"/>
    </row>
    <row r="83" spans="1:13" hidden="1" x14ac:dyDescent="0.25">
      <c r="A83" s="631"/>
      <c r="B83" s="255">
        <v>43741</v>
      </c>
      <c r="C83" s="9" t="s">
        <v>48</v>
      </c>
      <c r="D83" s="9">
        <v>1</v>
      </c>
      <c r="E83" s="9">
        <v>0</v>
      </c>
      <c r="F83" s="9">
        <v>3</v>
      </c>
      <c r="G83" s="15">
        <v>3</v>
      </c>
      <c r="H83" s="9">
        <v>0</v>
      </c>
      <c r="I83" s="298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255">
        <v>43734</v>
      </c>
      <c r="C84" s="9" t="s">
        <v>453</v>
      </c>
      <c r="D84" s="9">
        <v>1</v>
      </c>
      <c r="E84" s="9">
        <v>0</v>
      </c>
      <c r="F84" s="9">
        <v>1</v>
      </c>
      <c r="G84" s="15">
        <v>1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255">
        <v>43727</v>
      </c>
      <c r="C85" s="9" t="s">
        <v>8</v>
      </c>
      <c r="D85" s="9">
        <v>1</v>
      </c>
      <c r="E85" s="9">
        <v>0</v>
      </c>
      <c r="F85" s="9">
        <v>1</v>
      </c>
      <c r="G85" s="15">
        <v>1</v>
      </c>
      <c r="H85" s="9">
        <v>0</v>
      </c>
      <c r="I85" s="298">
        <v>0</v>
      </c>
      <c r="J85" s="280"/>
      <c r="K85" s="9">
        <v>1</v>
      </c>
      <c r="L85" s="9"/>
      <c r="M85" s="29"/>
    </row>
    <row r="86" spans="1:13" ht="18.75" hidden="1" thickBot="1" x14ac:dyDescent="0.3">
      <c r="A86" s="630"/>
      <c r="B86" s="256">
        <v>43720</v>
      </c>
      <c r="C86" s="31" t="s">
        <v>9</v>
      </c>
      <c r="D86" s="31">
        <v>1</v>
      </c>
      <c r="E86" s="31">
        <v>2</v>
      </c>
      <c r="F86" s="31">
        <v>3</v>
      </c>
      <c r="G86" s="33">
        <v>5</v>
      </c>
      <c r="H86" s="31">
        <v>0</v>
      </c>
      <c r="I86" s="299">
        <v>0</v>
      </c>
      <c r="J86" s="341"/>
      <c r="K86" s="31">
        <v>1</v>
      </c>
      <c r="L86" s="31"/>
      <c r="M86" s="32"/>
    </row>
    <row r="87" spans="1:13" s="1" customFormat="1" ht="19.5" thickTop="1" thickBot="1" x14ac:dyDescent="0.3">
      <c r="A87" s="142" t="s">
        <v>45</v>
      </c>
      <c r="B87" s="126" t="s">
        <v>500</v>
      </c>
      <c r="C87" s="124" t="s">
        <v>452</v>
      </c>
      <c r="D87" s="124">
        <f t="shared" ref="D87:L87" si="4">SUM(D69:D86)</f>
        <v>18</v>
      </c>
      <c r="E87" s="124">
        <f t="shared" si="4"/>
        <v>18</v>
      </c>
      <c r="F87" s="124">
        <f t="shared" si="4"/>
        <v>21</v>
      </c>
      <c r="G87" s="124">
        <f t="shared" si="4"/>
        <v>39</v>
      </c>
      <c r="H87" s="124">
        <f t="shared" si="4"/>
        <v>0</v>
      </c>
      <c r="I87" s="247">
        <f t="shared" si="4"/>
        <v>1</v>
      </c>
      <c r="J87" s="191">
        <f t="shared" si="4"/>
        <v>4</v>
      </c>
      <c r="K87" s="124">
        <f t="shared" si="4"/>
        <v>11</v>
      </c>
      <c r="L87" s="124">
        <f t="shared" si="4"/>
        <v>3</v>
      </c>
      <c r="M87" s="294">
        <f>SUM(J87/(J87+K87))</f>
        <v>0.26666666666666666</v>
      </c>
    </row>
    <row r="88" spans="1:13" ht="18.75" hidden="1" thickTop="1" x14ac:dyDescent="0.25">
      <c r="A88" s="659" t="s">
        <v>454</v>
      </c>
      <c r="B88" s="26">
        <v>43517</v>
      </c>
      <c r="C88" s="27" t="s">
        <v>8</v>
      </c>
      <c r="D88" s="27">
        <v>1</v>
      </c>
      <c r="E88" s="27">
        <v>1</v>
      </c>
      <c r="F88" s="27">
        <v>2</v>
      </c>
      <c r="G88" s="34">
        <v>3</v>
      </c>
      <c r="H88" s="27">
        <v>0</v>
      </c>
      <c r="I88" s="297">
        <v>0</v>
      </c>
      <c r="J88" s="279">
        <v>1</v>
      </c>
      <c r="K88" s="27"/>
      <c r="L88" s="27"/>
      <c r="M88" s="28"/>
    </row>
    <row r="89" spans="1:13" hidden="1" x14ac:dyDescent="0.25">
      <c r="A89" s="631"/>
      <c r="B89" s="13">
        <v>43510</v>
      </c>
      <c r="C89" s="9" t="s">
        <v>9</v>
      </c>
      <c r="D89" s="9">
        <v>1</v>
      </c>
      <c r="E89" s="9">
        <v>1</v>
      </c>
      <c r="F89" s="9">
        <v>0</v>
      </c>
      <c r="G89" s="15">
        <v>1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43503</v>
      </c>
      <c r="C90" s="9" t="s">
        <v>455</v>
      </c>
      <c r="D90" s="9">
        <v>1</v>
      </c>
      <c r="E90" s="9">
        <v>2</v>
      </c>
      <c r="F90" s="9">
        <v>3</v>
      </c>
      <c r="G90" s="15">
        <v>5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13">
        <v>43496</v>
      </c>
      <c r="C91" s="9" t="s">
        <v>48</v>
      </c>
      <c r="D91" s="9">
        <v>1</v>
      </c>
      <c r="E91" s="9">
        <v>1</v>
      </c>
      <c r="F91" s="9">
        <v>0</v>
      </c>
      <c r="G91" s="15">
        <v>1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13">
        <v>43489</v>
      </c>
      <c r="C92" s="9" t="s">
        <v>453</v>
      </c>
      <c r="D92" s="9">
        <v>1</v>
      </c>
      <c r="E92" s="9">
        <v>2</v>
      </c>
      <c r="F92" s="9">
        <v>1</v>
      </c>
      <c r="G92" s="15">
        <v>3</v>
      </c>
      <c r="H92" s="9">
        <v>1</v>
      </c>
      <c r="I92" s="298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43475</v>
      </c>
      <c r="C93" s="9" t="s">
        <v>8</v>
      </c>
      <c r="D93" s="9">
        <v>1</v>
      </c>
      <c r="E93" s="9">
        <v>0</v>
      </c>
      <c r="F93" s="9">
        <v>1</v>
      </c>
      <c r="G93" s="15">
        <v>1</v>
      </c>
      <c r="H93" s="9">
        <v>0</v>
      </c>
      <c r="I93" s="298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43468</v>
      </c>
      <c r="C94" s="9" t="s">
        <v>9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8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13">
        <v>43454</v>
      </c>
      <c r="C95" s="9" t="s">
        <v>455</v>
      </c>
      <c r="D95" s="9">
        <v>1</v>
      </c>
      <c r="E95" s="9">
        <v>1</v>
      </c>
      <c r="F95" s="9">
        <v>0</v>
      </c>
      <c r="G95" s="9">
        <v>1</v>
      </c>
      <c r="H95" s="9">
        <v>0</v>
      </c>
      <c r="I95" s="298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43447</v>
      </c>
      <c r="C96" s="9" t="s">
        <v>48</v>
      </c>
      <c r="D96" s="9">
        <v>1</v>
      </c>
      <c r="E96" s="9">
        <v>0</v>
      </c>
      <c r="F96" s="9">
        <v>3</v>
      </c>
      <c r="G96" s="9">
        <v>3</v>
      </c>
      <c r="H96" s="9">
        <v>0</v>
      </c>
      <c r="I96" s="298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43440</v>
      </c>
      <c r="C97" s="9" t="s">
        <v>453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8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43433</v>
      </c>
      <c r="C98" s="9" t="s">
        <v>8</v>
      </c>
      <c r="D98" s="9">
        <v>1</v>
      </c>
      <c r="E98" s="9">
        <v>1</v>
      </c>
      <c r="F98" s="9">
        <v>1</v>
      </c>
      <c r="G98" s="9">
        <v>2</v>
      </c>
      <c r="H98" s="9">
        <v>0</v>
      </c>
      <c r="I98" s="298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43426</v>
      </c>
      <c r="C99" s="9" t="s">
        <v>9</v>
      </c>
      <c r="D99" s="9">
        <v>1</v>
      </c>
      <c r="E99" s="9">
        <v>1</v>
      </c>
      <c r="F99" s="9">
        <v>3</v>
      </c>
      <c r="G99" s="9">
        <v>4</v>
      </c>
      <c r="H99" s="9">
        <v>0</v>
      </c>
      <c r="I99" s="298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43419</v>
      </c>
      <c r="C100" s="9" t="s">
        <v>455</v>
      </c>
      <c r="D100" s="9">
        <v>1</v>
      </c>
      <c r="E100" s="9">
        <v>3</v>
      </c>
      <c r="F100" s="9">
        <v>2</v>
      </c>
      <c r="G100" s="9">
        <v>5</v>
      </c>
      <c r="H100" s="9">
        <v>0</v>
      </c>
      <c r="I100" s="298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13">
        <v>43412</v>
      </c>
      <c r="C101" s="9" t="s">
        <v>48</v>
      </c>
      <c r="D101" s="9">
        <v>1</v>
      </c>
      <c r="E101" s="9">
        <v>3</v>
      </c>
      <c r="F101" s="9">
        <v>1</v>
      </c>
      <c r="G101" s="9">
        <v>4</v>
      </c>
      <c r="H101" s="9">
        <v>1</v>
      </c>
      <c r="I101" s="298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43398</v>
      </c>
      <c r="C102" s="9" t="s">
        <v>8</v>
      </c>
      <c r="D102" s="9">
        <v>1</v>
      </c>
      <c r="E102" s="9">
        <v>1</v>
      </c>
      <c r="F102" s="9">
        <v>1</v>
      </c>
      <c r="G102" s="9">
        <v>2</v>
      </c>
      <c r="H102" s="9">
        <v>0</v>
      </c>
      <c r="I102" s="298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43391</v>
      </c>
      <c r="C103" s="9" t="s">
        <v>9</v>
      </c>
      <c r="D103" s="9">
        <v>1</v>
      </c>
      <c r="E103" s="9">
        <v>1</v>
      </c>
      <c r="F103" s="9">
        <v>0</v>
      </c>
      <c r="G103" s="9">
        <v>1</v>
      </c>
      <c r="H103" s="9">
        <v>0</v>
      </c>
      <c r="I103" s="298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13">
        <v>43384</v>
      </c>
      <c r="C104" s="9" t="s">
        <v>455</v>
      </c>
      <c r="D104" s="9">
        <v>1</v>
      </c>
      <c r="E104" s="9">
        <v>2</v>
      </c>
      <c r="F104" s="9">
        <v>0</v>
      </c>
      <c r="G104" s="9">
        <v>2</v>
      </c>
      <c r="H104" s="9">
        <v>0</v>
      </c>
      <c r="I104" s="298">
        <v>1</v>
      </c>
      <c r="J104" s="280"/>
      <c r="K104" s="9"/>
      <c r="L104" s="9">
        <v>1</v>
      </c>
      <c r="M104" s="29"/>
    </row>
    <row r="105" spans="1:13" hidden="1" x14ac:dyDescent="0.25">
      <c r="A105" s="631"/>
      <c r="B105" s="13">
        <v>43377</v>
      </c>
      <c r="C105" s="9" t="s">
        <v>48</v>
      </c>
      <c r="D105" s="9">
        <v>1</v>
      </c>
      <c r="E105" s="9">
        <v>0</v>
      </c>
      <c r="F105" s="9">
        <v>5</v>
      </c>
      <c r="G105" s="9">
        <v>5</v>
      </c>
      <c r="H105" s="9">
        <v>0</v>
      </c>
      <c r="I105" s="298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43370</v>
      </c>
      <c r="C106" s="9" t="s">
        <v>453</v>
      </c>
      <c r="D106" s="9">
        <v>1</v>
      </c>
      <c r="E106" s="9">
        <v>0</v>
      </c>
      <c r="F106" s="9">
        <v>2</v>
      </c>
      <c r="G106" s="9">
        <v>2</v>
      </c>
      <c r="H106" s="9">
        <v>0</v>
      </c>
      <c r="I106" s="298">
        <v>0</v>
      </c>
      <c r="J106" s="280"/>
      <c r="K106" s="9">
        <v>1</v>
      </c>
      <c r="L106" s="9"/>
      <c r="M106" s="29"/>
    </row>
    <row r="107" spans="1:13" hidden="1" x14ac:dyDescent="0.25">
      <c r="A107" s="631"/>
      <c r="B107" s="13">
        <v>43363</v>
      </c>
      <c r="C107" s="9" t="s">
        <v>8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8">
        <v>0</v>
      </c>
      <c r="J107" s="280">
        <v>1</v>
      </c>
      <c r="K107" s="9"/>
      <c r="L107" s="9"/>
      <c r="M107" s="29"/>
    </row>
    <row r="108" spans="1:13" ht="18.75" hidden="1" thickBot="1" x14ac:dyDescent="0.3">
      <c r="A108" s="630"/>
      <c r="B108" s="30">
        <v>43356</v>
      </c>
      <c r="C108" s="31" t="s">
        <v>9</v>
      </c>
      <c r="D108" s="31">
        <v>1</v>
      </c>
      <c r="E108" s="31">
        <v>1</v>
      </c>
      <c r="F108" s="31">
        <v>2</v>
      </c>
      <c r="G108" s="31">
        <v>3</v>
      </c>
      <c r="H108" s="31">
        <v>0</v>
      </c>
      <c r="I108" s="299">
        <v>0</v>
      </c>
      <c r="J108" s="281"/>
      <c r="K108" s="23"/>
      <c r="L108" s="23">
        <v>1</v>
      </c>
      <c r="M108" s="48"/>
    </row>
    <row r="109" spans="1:13" s="1" customFormat="1" ht="19.5" thickTop="1" thickBot="1" x14ac:dyDescent="0.3">
      <c r="A109" s="142" t="s">
        <v>45</v>
      </c>
      <c r="B109" s="126" t="s">
        <v>454</v>
      </c>
      <c r="C109" s="124" t="s">
        <v>452</v>
      </c>
      <c r="D109" s="124">
        <f t="shared" ref="D109:I109" si="5">SUM(D88:D108)</f>
        <v>21</v>
      </c>
      <c r="E109" s="124">
        <f t="shared" si="5"/>
        <v>21</v>
      </c>
      <c r="F109" s="124">
        <f t="shared" si="5"/>
        <v>27</v>
      </c>
      <c r="G109" s="124">
        <f t="shared" si="5"/>
        <v>48</v>
      </c>
      <c r="H109" s="124">
        <f t="shared" si="5"/>
        <v>2</v>
      </c>
      <c r="I109" s="124">
        <f t="shared" si="5"/>
        <v>1</v>
      </c>
      <c r="J109" s="191">
        <f>SUM(J88:J108)</f>
        <v>14</v>
      </c>
      <c r="K109" s="124">
        <f>SUM(K88:K108)</f>
        <v>5</v>
      </c>
      <c r="L109" s="124">
        <f>SUM(L88:L108)</f>
        <v>2</v>
      </c>
      <c r="M109" s="294">
        <f>SUM(J109/(J109+K109))</f>
        <v>0.73684210526315785</v>
      </c>
    </row>
    <row r="110" spans="1:13" ht="19.5" hidden="1" thickTop="1" thickBot="1" x14ac:dyDescent="0.3">
      <c r="A110" s="629" t="s">
        <v>285</v>
      </c>
      <c r="B110" s="26">
        <v>43153</v>
      </c>
      <c r="C110" s="27" t="s">
        <v>27</v>
      </c>
      <c r="D110" s="27">
        <v>1</v>
      </c>
      <c r="E110" s="27">
        <v>1</v>
      </c>
      <c r="F110" s="27">
        <v>3</v>
      </c>
      <c r="G110" s="27">
        <v>4</v>
      </c>
      <c r="H110" s="27">
        <v>0</v>
      </c>
      <c r="I110" s="28">
        <v>0</v>
      </c>
      <c r="J110" s="272">
        <v>1</v>
      </c>
      <c r="K110" s="4"/>
      <c r="L110" s="4"/>
      <c r="M110" s="190"/>
    </row>
    <row r="111" spans="1:13" ht="19.5" hidden="1" thickTop="1" thickBot="1" x14ac:dyDescent="0.3">
      <c r="A111" s="629"/>
      <c r="B111" s="13">
        <v>43146</v>
      </c>
      <c r="C111" s="9" t="s">
        <v>10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266"/>
      <c r="K111" s="5">
        <v>1</v>
      </c>
      <c r="L111" s="5"/>
      <c r="M111" s="86"/>
    </row>
    <row r="112" spans="1:13" ht="19.5" hidden="1" thickTop="1" thickBot="1" x14ac:dyDescent="0.3">
      <c r="A112" s="629"/>
      <c r="B112" s="13">
        <v>43139</v>
      </c>
      <c r="C112" s="9" t="s">
        <v>7</v>
      </c>
      <c r="D112" s="9">
        <v>1</v>
      </c>
      <c r="E112" s="9">
        <v>3</v>
      </c>
      <c r="F112" s="9">
        <v>2</v>
      </c>
      <c r="G112" s="9">
        <v>5</v>
      </c>
      <c r="H112" s="9">
        <v>1</v>
      </c>
      <c r="I112" s="29">
        <v>0</v>
      </c>
      <c r="J112" s="266">
        <v>1</v>
      </c>
      <c r="K112" s="5"/>
      <c r="L112" s="5"/>
      <c r="M112" s="86"/>
    </row>
    <row r="113" spans="1:13" ht="19.5" hidden="1" thickTop="1" thickBot="1" x14ac:dyDescent="0.3">
      <c r="A113" s="629"/>
      <c r="B113" s="13">
        <v>43132</v>
      </c>
      <c r="C113" s="9" t="s">
        <v>9</v>
      </c>
      <c r="D113" s="9">
        <v>1</v>
      </c>
      <c r="E113" s="9">
        <v>1</v>
      </c>
      <c r="F113" s="9">
        <v>1</v>
      </c>
      <c r="G113" s="9">
        <v>2</v>
      </c>
      <c r="H113" s="9">
        <v>1</v>
      </c>
      <c r="I113" s="29">
        <v>0</v>
      </c>
      <c r="J113" s="266">
        <v>1</v>
      </c>
      <c r="K113" s="5"/>
      <c r="L113" s="5"/>
      <c r="M113" s="86"/>
    </row>
    <row r="114" spans="1:13" ht="19.5" hidden="1" thickTop="1" thickBot="1" x14ac:dyDescent="0.3">
      <c r="A114" s="629"/>
      <c r="B114" s="13">
        <v>43125</v>
      </c>
      <c r="C114" s="9" t="s">
        <v>11</v>
      </c>
      <c r="D114" s="9">
        <v>1</v>
      </c>
      <c r="E114" s="9">
        <v>2</v>
      </c>
      <c r="F114" s="9">
        <v>2</v>
      </c>
      <c r="G114" s="9">
        <v>4</v>
      </c>
      <c r="H114" s="9">
        <v>0</v>
      </c>
      <c r="I114" s="29">
        <v>0</v>
      </c>
      <c r="J114" s="266">
        <v>1</v>
      </c>
      <c r="K114" s="5"/>
      <c r="L114" s="5"/>
      <c r="M114" s="86"/>
    </row>
    <row r="115" spans="1:13" ht="19.5" hidden="1" thickTop="1" thickBot="1" x14ac:dyDescent="0.3">
      <c r="A115" s="629"/>
      <c r="B115" s="13">
        <v>43118</v>
      </c>
      <c r="C115" s="9" t="s">
        <v>27</v>
      </c>
      <c r="D115" s="9">
        <v>1</v>
      </c>
      <c r="E115" s="9">
        <v>0</v>
      </c>
      <c r="F115" s="9">
        <v>2</v>
      </c>
      <c r="G115" s="9">
        <v>2</v>
      </c>
      <c r="H115" s="9">
        <v>0</v>
      </c>
      <c r="I115" s="29">
        <v>0</v>
      </c>
      <c r="J115" s="266">
        <v>1</v>
      </c>
      <c r="K115" s="5"/>
      <c r="L115" s="5"/>
      <c r="M115" s="86"/>
    </row>
    <row r="116" spans="1:13" ht="19.5" hidden="1" thickTop="1" thickBot="1" x14ac:dyDescent="0.3">
      <c r="A116" s="629"/>
      <c r="B116" s="13">
        <v>43104</v>
      </c>
      <c r="C116" s="9" t="s">
        <v>10</v>
      </c>
      <c r="D116" s="9">
        <v>1</v>
      </c>
      <c r="E116" s="9">
        <v>1</v>
      </c>
      <c r="F116" s="9">
        <v>1</v>
      </c>
      <c r="G116" s="9">
        <v>2</v>
      </c>
      <c r="H116" s="9">
        <v>0</v>
      </c>
      <c r="I116" s="29">
        <v>0</v>
      </c>
      <c r="J116" s="266">
        <v>1</v>
      </c>
      <c r="K116" s="5"/>
      <c r="L116" s="5"/>
      <c r="M116" s="86"/>
    </row>
    <row r="117" spans="1:13" ht="19.5" hidden="1" thickTop="1" thickBot="1" x14ac:dyDescent="0.3">
      <c r="A117" s="629"/>
      <c r="B117" s="13">
        <v>43090</v>
      </c>
      <c r="C117" s="9" t="s">
        <v>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66">
        <v>1</v>
      </c>
      <c r="K117" s="5"/>
      <c r="L117" s="5"/>
      <c r="M117" s="86"/>
    </row>
    <row r="118" spans="1:13" ht="19.5" hidden="1" thickTop="1" thickBot="1" x14ac:dyDescent="0.3">
      <c r="A118" s="629"/>
      <c r="B118" s="13">
        <v>43083</v>
      </c>
      <c r="C118" s="9" t="s">
        <v>9</v>
      </c>
      <c r="D118" s="9">
        <v>1</v>
      </c>
      <c r="E118" s="9">
        <v>1</v>
      </c>
      <c r="F118" s="15">
        <v>2</v>
      </c>
      <c r="G118" s="15">
        <v>3</v>
      </c>
      <c r="H118" s="9">
        <v>0</v>
      </c>
      <c r="I118" s="29">
        <v>0</v>
      </c>
      <c r="J118" s="266"/>
      <c r="K118" s="5">
        <v>1</v>
      </c>
      <c r="L118" s="5"/>
      <c r="M118" s="86"/>
    </row>
    <row r="119" spans="1:13" ht="19.5" hidden="1" thickTop="1" thickBot="1" x14ac:dyDescent="0.3">
      <c r="A119" s="629"/>
      <c r="B119" s="13">
        <v>43076</v>
      </c>
      <c r="C119" s="9" t="s">
        <v>11</v>
      </c>
      <c r="D119" s="9">
        <v>1</v>
      </c>
      <c r="E119" s="9">
        <v>1</v>
      </c>
      <c r="F119" s="15">
        <v>3</v>
      </c>
      <c r="G119" s="15">
        <v>4</v>
      </c>
      <c r="H119" s="9">
        <v>0</v>
      </c>
      <c r="I119" s="29">
        <v>0</v>
      </c>
      <c r="J119" s="266">
        <v>1</v>
      </c>
      <c r="K119" s="5"/>
      <c r="L119" s="5"/>
      <c r="M119" s="86"/>
    </row>
    <row r="120" spans="1:13" ht="19.5" hidden="1" thickTop="1" thickBot="1" x14ac:dyDescent="0.3">
      <c r="A120" s="629"/>
      <c r="B120" s="13">
        <v>43069</v>
      </c>
      <c r="C120" s="9" t="s">
        <v>27</v>
      </c>
      <c r="D120" s="9">
        <v>1</v>
      </c>
      <c r="E120" s="9">
        <v>0</v>
      </c>
      <c r="F120" s="15">
        <v>1</v>
      </c>
      <c r="G120" s="15">
        <v>1</v>
      </c>
      <c r="H120" s="9">
        <v>0</v>
      </c>
      <c r="I120" s="29">
        <v>0</v>
      </c>
      <c r="J120" s="266"/>
      <c r="K120" s="5">
        <v>1</v>
      </c>
      <c r="L120" s="5"/>
      <c r="M120" s="86"/>
    </row>
    <row r="121" spans="1:13" ht="19.5" hidden="1" thickTop="1" thickBot="1" x14ac:dyDescent="0.3">
      <c r="A121" s="629"/>
      <c r="B121" s="13">
        <v>43062</v>
      </c>
      <c r="C121" s="9" t="s">
        <v>10</v>
      </c>
      <c r="D121" s="9">
        <v>1</v>
      </c>
      <c r="E121" s="9">
        <v>0</v>
      </c>
      <c r="F121" s="15">
        <v>1</v>
      </c>
      <c r="G121" s="15">
        <v>1</v>
      </c>
      <c r="H121" s="9">
        <v>0</v>
      </c>
      <c r="I121" s="29">
        <v>0</v>
      </c>
      <c r="J121" s="266">
        <v>1</v>
      </c>
      <c r="K121" s="5"/>
      <c r="L121" s="5"/>
      <c r="M121" s="86"/>
    </row>
    <row r="122" spans="1:13" ht="19.5" hidden="1" thickTop="1" thickBot="1" x14ac:dyDescent="0.3">
      <c r="A122" s="629"/>
      <c r="B122" s="13">
        <v>43048</v>
      </c>
      <c r="C122" s="9" t="s">
        <v>9</v>
      </c>
      <c r="D122" s="9">
        <v>1</v>
      </c>
      <c r="E122" s="9">
        <v>0</v>
      </c>
      <c r="F122" s="15">
        <v>1</v>
      </c>
      <c r="G122" s="15">
        <v>1</v>
      </c>
      <c r="H122" s="9">
        <v>0</v>
      </c>
      <c r="I122" s="29">
        <v>0</v>
      </c>
      <c r="J122" s="266">
        <v>1</v>
      </c>
      <c r="K122" s="5"/>
      <c r="L122" s="5"/>
      <c r="M122" s="86"/>
    </row>
    <row r="123" spans="1:13" ht="19.5" hidden="1" thickTop="1" thickBot="1" x14ac:dyDescent="0.3">
      <c r="A123" s="629"/>
      <c r="B123" s="13">
        <v>43041</v>
      </c>
      <c r="C123" s="9" t="s">
        <v>11</v>
      </c>
      <c r="D123" s="9">
        <v>1</v>
      </c>
      <c r="E123" s="9">
        <v>2</v>
      </c>
      <c r="F123" s="15">
        <v>1</v>
      </c>
      <c r="G123" s="15">
        <v>3</v>
      </c>
      <c r="H123" s="9">
        <v>0</v>
      </c>
      <c r="I123" s="29">
        <v>0</v>
      </c>
      <c r="J123" s="266">
        <v>1</v>
      </c>
      <c r="K123" s="5"/>
      <c r="L123" s="5"/>
      <c r="M123" s="86"/>
    </row>
    <row r="124" spans="1:13" ht="19.5" hidden="1" thickTop="1" thickBot="1" x14ac:dyDescent="0.3">
      <c r="A124" s="629"/>
      <c r="B124" s="13">
        <v>43034</v>
      </c>
      <c r="C124" s="9" t="s">
        <v>27</v>
      </c>
      <c r="D124" s="9">
        <v>1</v>
      </c>
      <c r="E124" s="9">
        <v>1</v>
      </c>
      <c r="F124" s="15">
        <v>2</v>
      </c>
      <c r="G124" s="15">
        <v>3</v>
      </c>
      <c r="H124" s="9">
        <v>0</v>
      </c>
      <c r="I124" s="29">
        <v>1</v>
      </c>
      <c r="J124" s="266"/>
      <c r="K124" s="5"/>
      <c r="L124" s="5">
        <v>1</v>
      </c>
      <c r="M124" s="86"/>
    </row>
    <row r="125" spans="1:13" ht="19.5" hidden="1" thickTop="1" thickBot="1" x14ac:dyDescent="0.3">
      <c r="A125" s="629"/>
      <c r="B125" s="13">
        <v>43027</v>
      </c>
      <c r="C125" s="9" t="s">
        <v>10</v>
      </c>
      <c r="D125" s="9">
        <v>1</v>
      </c>
      <c r="E125" s="9">
        <v>1</v>
      </c>
      <c r="F125" s="15">
        <v>1</v>
      </c>
      <c r="G125" s="15">
        <v>2</v>
      </c>
      <c r="H125" s="9">
        <v>0</v>
      </c>
      <c r="I125" s="29">
        <v>0</v>
      </c>
      <c r="J125" s="266"/>
      <c r="K125" s="5">
        <v>1</v>
      </c>
      <c r="L125" s="5"/>
      <c r="M125" s="86"/>
    </row>
    <row r="126" spans="1:13" ht="19.5" hidden="1" thickTop="1" thickBot="1" x14ac:dyDescent="0.3">
      <c r="A126" s="629"/>
      <c r="B126" s="13">
        <v>43020</v>
      </c>
      <c r="C126" s="9" t="s">
        <v>7</v>
      </c>
      <c r="D126" s="9">
        <v>1</v>
      </c>
      <c r="E126" s="9">
        <v>2</v>
      </c>
      <c r="F126" s="15">
        <v>1</v>
      </c>
      <c r="G126" s="15">
        <v>3</v>
      </c>
      <c r="H126" s="9">
        <v>0</v>
      </c>
      <c r="I126" s="29">
        <v>0</v>
      </c>
      <c r="J126" s="266">
        <v>1</v>
      </c>
      <c r="K126" s="5"/>
      <c r="L126" s="5"/>
      <c r="M126" s="86"/>
    </row>
    <row r="127" spans="1:13" ht="19.5" hidden="1" thickTop="1" thickBot="1" x14ac:dyDescent="0.3">
      <c r="A127" s="629"/>
      <c r="B127" s="13">
        <v>43013</v>
      </c>
      <c r="C127" s="9" t="s">
        <v>9</v>
      </c>
      <c r="D127" s="9">
        <v>1</v>
      </c>
      <c r="E127" s="9">
        <v>0</v>
      </c>
      <c r="F127" s="15">
        <v>2</v>
      </c>
      <c r="G127" s="15">
        <v>2</v>
      </c>
      <c r="H127" s="9">
        <v>0</v>
      </c>
      <c r="I127" s="29">
        <v>0</v>
      </c>
      <c r="J127" s="266">
        <v>1</v>
      </c>
      <c r="K127" s="5"/>
      <c r="L127" s="5"/>
      <c r="M127" s="86"/>
    </row>
    <row r="128" spans="1:13" ht="19.5" hidden="1" thickTop="1" thickBot="1" x14ac:dyDescent="0.3">
      <c r="A128" s="629"/>
      <c r="B128" s="13">
        <v>43006</v>
      </c>
      <c r="C128" s="9" t="s">
        <v>11</v>
      </c>
      <c r="D128" s="9">
        <v>1</v>
      </c>
      <c r="E128" s="9">
        <v>2</v>
      </c>
      <c r="F128" s="15">
        <v>1</v>
      </c>
      <c r="G128" s="15">
        <v>3</v>
      </c>
      <c r="H128" s="9">
        <v>0</v>
      </c>
      <c r="I128" s="29">
        <v>0</v>
      </c>
      <c r="J128" s="266"/>
      <c r="K128" s="5">
        <v>1</v>
      </c>
      <c r="L128" s="5"/>
      <c r="M128" s="86"/>
    </row>
    <row r="129" spans="1:13" ht="19.5" hidden="1" thickTop="1" thickBot="1" x14ac:dyDescent="0.3">
      <c r="A129" s="629"/>
      <c r="B129" s="13">
        <v>42999</v>
      </c>
      <c r="C129" s="9" t="s">
        <v>27</v>
      </c>
      <c r="D129" s="9">
        <v>1</v>
      </c>
      <c r="E129" s="9">
        <v>1</v>
      </c>
      <c r="F129" s="15">
        <v>2</v>
      </c>
      <c r="G129" s="15">
        <v>3</v>
      </c>
      <c r="H129" s="9">
        <v>0</v>
      </c>
      <c r="I129" s="29">
        <v>0</v>
      </c>
      <c r="J129" s="266">
        <v>1</v>
      </c>
      <c r="K129" s="5"/>
      <c r="L129" s="5"/>
      <c r="M129" s="86"/>
    </row>
    <row r="130" spans="1:13" ht="19.5" hidden="1" thickTop="1" thickBot="1" x14ac:dyDescent="0.3">
      <c r="A130" s="629"/>
      <c r="B130" s="122">
        <v>42992</v>
      </c>
      <c r="C130" s="23" t="s">
        <v>10</v>
      </c>
      <c r="D130" s="23">
        <v>1</v>
      </c>
      <c r="E130" s="23">
        <v>2</v>
      </c>
      <c r="F130" s="390">
        <v>1</v>
      </c>
      <c r="G130" s="390">
        <v>3</v>
      </c>
      <c r="H130" s="23">
        <v>1</v>
      </c>
      <c r="I130" s="48">
        <v>0</v>
      </c>
      <c r="J130" s="269">
        <v>1</v>
      </c>
      <c r="K130" s="39"/>
      <c r="L130" s="39"/>
      <c r="M130" s="187"/>
    </row>
    <row r="131" spans="1:13" ht="19.5" thickTop="1" thickBot="1" x14ac:dyDescent="0.3">
      <c r="A131" s="142" t="s">
        <v>45</v>
      </c>
      <c r="B131" s="126" t="s">
        <v>285</v>
      </c>
      <c r="C131" s="124" t="s">
        <v>8</v>
      </c>
      <c r="D131" s="124">
        <f t="shared" ref="D131:L131" si="6">SUM(D110:D130)</f>
        <v>21</v>
      </c>
      <c r="E131" s="247">
        <f t="shared" si="6"/>
        <v>21</v>
      </c>
      <c r="F131" s="248">
        <f t="shared" si="6"/>
        <v>31</v>
      </c>
      <c r="G131" s="216">
        <f t="shared" si="6"/>
        <v>52</v>
      </c>
      <c r="H131" s="124">
        <f t="shared" si="6"/>
        <v>3</v>
      </c>
      <c r="I131" s="124">
        <f t="shared" si="6"/>
        <v>1</v>
      </c>
      <c r="J131" s="268">
        <f t="shared" si="6"/>
        <v>15</v>
      </c>
      <c r="K131" s="185">
        <f t="shared" si="6"/>
        <v>5</v>
      </c>
      <c r="L131" s="185">
        <f t="shared" si="6"/>
        <v>1</v>
      </c>
      <c r="M131" s="302">
        <f>SUM(J131/(J131+K131))</f>
        <v>0.75</v>
      </c>
    </row>
    <row r="132" spans="1:13" ht="19.5" hidden="1" thickTop="1" thickBot="1" x14ac:dyDescent="0.3">
      <c r="A132" s="629" t="s">
        <v>18</v>
      </c>
      <c r="B132" s="14">
        <v>42796</v>
      </c>
      <c r="C132" s="8" t="s">
        <v>11</v>
      </c>
      <c r="D132" s="8">
        <v>1</v>
      </c>
      <c r="E132" s="8">
        <v>2</v>
      </c>
      <c r="F132" s="123">
        <v>1</v>
      </c>
      <c r="G132" s="123">
        <v>3</v>
      </c>
      <c r="H132" s="8">
        <v>0</v>
      </c>
      <c r="I132" s="113">
        <v>0</v>
      </c>
      <c r="J132" s="272">
        <v>1</v>
      </c>
      <c r="K132" s="4"/>
      <c r="L132" s="4"/>
      <c r="M132" s="358"/>
    </row>
    <row r="133" spans="1:13" ht="19.5" hidden="1" thickTop="1" thickBot="1" x14ac:dyDescent="0.3">
      <c r="A133" s="629"/>
      <c r="B133" s="13">
        <v>42782</v>
      </c>
      <c r="C133" s="9" t="s">
        <v>10</v>
      </c>
      <c r="D133" s="9">
        <v>1</v>
      </c>
      <c r="E133" s="9">
        <v>1</v>
      </c>
      <c r="F133" s="15">
        <v>3</v>
      </c>
      <c r="G133" s="15">
        <v>4</v>
      </c>
      <c r="H133" s="9">
        <v>0</v>
      </c>
      <c r="I133" s="29">
        <v>0</v>
      </c>
      <c r="J133" s="266">
        <v>1</v>
      </c>
      <c r="K133" s="5"/>
      <c r="L133" s="5"/>
      <c r="M133" s="303"/>
    </row>
    <row r="134" spans="1:13" ht="19.5" hidden="1" thickTop="1" thickBot="1" x14ac:dyDescent="0.3">
      <c r="A134" s="629"/>
      <c r="B134" s="13">
        <v>42775</v>
      </c>
      <c r="C134" s="9" t="s">
        <v>7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66"/>
      <c r="K134" s="5">
        <v>1</v>
      </c>
      <c r="L134" s="5"/>
      <c r="M134" s="303"/>
    </row>
    <row r="135" spans="1:13" ht="19.5" hidden="1" thickTop="1" thickBot="1" x14ac:dyDescent="0.3">
      <c r="A135" s="629"/>
      <c r="B135" s="13">
        <v>42768</v>
      </c>
      <c r="C135" s="9" t="s">
        <v>9</v>
      </c>
      <c r="D135" s="9">
        <v>1</v>
      </c>
      <c r="E135" s="9">
        <v>2</v>
      </c>
      <c r="F135" s="9">
        <v>2</v>
      </c>
      <c r="G135" s="9">
        <v>4</v>
      </c>
      <c r="H135" s="9">
        <v>0</v>
      </c>
      <c r="I135" s="29">
        <v>0</v>
      </c>
      <c r="J135" s="266">
        <v>1</v>
      </c>
      <c r="K135" s="5"/>
      <c r="L135" s="5"/>
      <c r="M135" s="303"/>
    </row>
    <row r="136" spans="1:13" ht="19.5" hidden="1" thickTop="1" thickBot="1" x14ac:dyDescent="0.3">
      <c r="A136" s="629"/>
      <c r="B136" s="13">
        <v>42747</v>
      </c>
      <c r="C136" s="9" t="s">
        <v>10</v>
      </c>
      <c r="D136" s="9">
        <v>1</v>
      </c>
      <c r="E136" s="9">
        <v>2</v>
      </c>
      <c r="F136" s="9">
        <v>1</v>
      </c>
      <c r="G136" s="9">
        <v>3</v>
      </c>
      <c r="H136" s="9">
        <v>0</v>
      </c>
      <c r="I136" s="29">
        <v>0</v>
      </c>
      <c r="J136" s="266">
        <v>1</v>
      </c>
      <c r="K136" s="5"/>
      <c r="L136" s="5"/>
      <c r="M136" s="303"/>
    </row>
    <row r="137" spans="1:13" ht="19.5" hidden="1" thickTop="1" thickBot="1" x14ac:dyDescent="0.3">
      <c r="A137" s="629"/>
      <c r="B137" s="13">
        <v>42740</v>
      </c>
      <c r="C137" s="9" t="s">
        <v>7</v>
      </c>
      <c r="D137" s="9">
        <v>1</v>
      </c>
      <c r="E137" s="9">
        <v>1</v>
      </c>
      <c r="F137" s="9">
        <v>0</v>
      </c>
      <c r="G137" s="9">
        <v>1</v>
      </c>
      <c r="H137" s="9">
        <v>1</v>
      </c>
      <c r="I137" s="29">
        <v>0</v>
      </c>
      <c r="J137" s="266">
        <v>1</v>
      </c>
      <c r="K137" s="5"/>
      <c r="L137" s="5"/>
      <c r="M137" s="303"/>
    </row>
    <row r="138" spans="1:13" ht="19.5" hidden="1" thickTop="1" thickBot="1" x14ac:dyDescent="0.3">
      <c r="A138" s="629"/>
      <c r="B138" s="13">
        <v>42712</v>
      </c>
      <c r="C138" s="9" t="s">
        <v>11</v>
      </c>
      <c r="D138" s="9">
        <v>1</v>
      </c>
      <c r="E138" s="9">
        <v>1</v>
      </c>
      <c r="F138" s="9">
        <v>3</v>
      </c>
      <c r="G138" s="9">
        <v>4</v>
      </c>
      <c r="H138" s="9">
        <v>0</v>
      </c>
      <c r="I138" s="29">
        <v>0</v>
      </c>
      <c r="J138" s="266">
        <v>1</v>
      </c>
      <c r="K138" s="5"/>
      <c r="L138" s="5"/>
      <c r="M138" s="303"/>
    </row>
    <row r="139" spans="1:13" ht="19.5" hidden="1" thickTop="1" thickBot="1" x14ac:dyDescent="0.3">
      <c r="A139" s="629"/>
      <c r="B139" s="13">
        <v>42705</v>
      </c>
      <c r="C139" s="9" t="s">
        <v>27</v>
      </c>
      <c r="D139" s="9">
        <v>1</v>
      </c>
      <c r="E139" s="9">
        <v>2</v>
      </c>
      <c r="F139" s="9">
        <v>2</v>
      </c>
      <c r="G139" s="9">
        <v>4</v>
      </c>
      <c r="H139" s="9">
        <v>1</v>
      </c>
      <c r="I139" s="29">
        <v>0</v>
      </c>
      <c r="J139" s="266">
        <v>1</v>
      </c>
      <c r="K139" s="5"/>
      <c r="L139" s="5"/>
      <c r="M139" s="303"/>
    </row>
    <row r="140" spans="1:13" ht="19.5" hidden="1" thickTop="1" thickBot="1" x14ac:dyDescent="0.3">
      <c r="A140" s="629"/>
      <c r="B140" s="13">
        <v>42698</v>
      </c>
      <c r="C140" s="9" t="s">
        <v>10</v>
      </c>
      <c r="D140" s="9">
        <v>1</v>
      </c>
      <c r="E140" s="9">
        <v>1</v>
      </c>
      <c r="F140" s="9">
        <v>1</v>
      </c>
      <c r="G140" s="9">
        <v>2</v>
      </c>
      <c r="H140" s="9">
        <v>0</v>
      </c>
      <c r="I140" s="29">
        <v>0</v>
      </c>
      <c r="J140" s="266">
        <v>1</v>
      </c>
      <c r="K140" s="5"/>
      <c r="L140" s="5"/>
      <c r="M140" s="303"/>
    </row>
    <row r="141" spans="1:13" ht="19.5" hidden="1" thickTop="1" thickBot="1" x14ac:dyDescent="0.3">
      <c r="A141" s="629"/>
      <c r="B141" s="13">
        <v>42684</v>
      </c>
      <c r="C141" s="9" t="s">
        <v>9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66"/>
      <c r="K141" s="5">
        <v>1</v>
      </c>
      <c r="L141" s="5"/>
      <c r="M141" s="303"/>
    </row>
    <row r="142" spans="1:13" ht="19.5" hidden="1" thickTop="1" thickBot="1" x14ac:dyDescent="0.3">
      <c r="A142" s="629"/>
      <c r="B142" s="13">
        <v>42677</v>
      </c>
      <c r="C142" s="9" t="s">
        <v>11</v>
      </c>
      <c r="D142" s="9">
        <v>1</v>
      </c>
      <c r="E142" s="9">
        <v>1</v>
      </c>
      <c r="F142" s="15">
        <v>2</v>
      </c>
      <c r="G142" s="15">
        <v>3</v>
      </c>
      <c r="H142" s="9">
        <v>0</v>
      </c>
      <c r="I142" s="29">
        <v>0</v>
      </c>
      <c r="J142" s="266">
        <v>1</v>
      </c>
      <c r="K142" s="5"/>
      <c r="L142" s="5"/>
      <c r="M142" s="303"/>
    </row>
    <row r="143" spans="1:13" ht="19.5" hidden="1" thickTop="1" thickBot="1" x14ac:dyDescent="0.3">
      <c r="A143" s="629"/>
      <c r="B143" s="13">
        <v>42670</v>
      </c>
      <c r="C143" s="9" t="s">
        <v>27</v>
      </c>
      <c r="D143" s="9">
        <v>1</v>
      </c>
      <c r="E143" s="9">
        <v>0</v>
      </c>
      <c r="F143" s="15">
        <v>2</v>
      </c>
      <c r="G143" s="15">
        <v>2</v>
      </c>
      <c r="H143" s="9">
        <v>0</v>
      </c>
      <c r="I143" s="29">
        <v>0</v>
      </c>
      <c r="J143" s="266"/>
      <c r="K143" s="5">
        <v>1</v>
      </c>
      <c r="L143" s="5"/>
      <c r="M143" s="303"/>
    </row>
    <row r="144" spans="1:13" ht="19.5" hidden="1" thickTop="1" thickBot="1" x14ac:dyDescent="0.3">
      <c r="A144" s="629"/>
      <c r="B144" s="13">
        <v>42663</v>
      </c>
      <c r="C144" s="9" t="s">
        <v>10</v>
      </c>
      <c r="D144" s="9">
        <v>1</v>
      </c>
      <c r="E144" s="9">
        <v>2</v>
      </c>
      <c r="F144" s="15">
        <v>1</v>
      </c>
      <c r="G144" s="15">
        <v>3</v>
      </c>
      <c r="H144" s="9">
        <v>1</v>
      </c>
      <c r="I144" s="29">
        <v>0</v>
      </c>
      <c r="J144" s="266">
        <v>1</v>
      </c>
      <c r="K144" s="5"/>
      <c r="L144" s="5"/>
      <c r="M144" s="303"/>
    </row>
    <row r="145" spans="1:13" ht="19.5" hidden="1" thickTop="1" thickBot="1" x14ac:dyDescent="0.3">
      <c r="A145" s="629"/>
      <c r="B145" s="13">
        <v>42656</v>
      </c>
      <c r="C145" s="9" t="s">
        <v>7</v>
      </c>
      <c r="D145" s="9">
        <v>1</v>
      </c>
      <c r="E145" s="9">
        <v>1</v>
      </c>
      <c r="F145" s="15">
        <v>1</v>
      </c>
      <c r="G145" s="15">
        <v>2</v>
      </c>
      <c r="H145" s="9">
        <v>1</v>
      </c>
      <c r="I145" s="29">
        <v>0</v>
      </c>
      <c r="J145" s="266">
        <v>1</v>
      </c>
      <c r="K145" s="5"/>
      <c r="L145" s="5"/>
      <c r="M145" s="303"/>
    </row>
    <row r="146" spans="1:13" ht="19.5" hidden="1" thickTop="1" thickBot="1" x14ac:dyDescent="0.3">
      <c r="A146" s="629"/>
      <c r="B146" s="13">
        <v>42635</v>
      </c>
      <c r="C146" s="9" t="s">
        <v>27</v>
      </c>
      <c r="D146" s="9">
        <v>1</v>
      </c>
      <c r="E146" s="9">
        <v>0</v>
      </c>
      <c r="F146" s="15">
        <v>1</v>
      </c>
      <c r="G146" s="15">
        <v>1</v>
      </c>
      <c r="H146" s="9">
        <v>0</v>
      </c>
      <c r="I146" s="29">
        <v>0</v>
      </c>
      <c r="J146" s="266">
        <v>1</v>
      </c>
      <c r="K146" s="5"/>
      <c r="L146" s="5"/>
      <c r="M146" s="303"/>
    </row>
    <row r="147" spans="1:13" ht="19.5" hidden="1" thickTop="1" thickBot="1" x14ac:dyDescent="0.3">
      <c r="A147" s="629"/>
      <c r="B147" s="30">
        <v>42628</v>
      </c>
      <c r="C147" s="31" t="s">
        <v>10</v>
      </c>
      <c r="D147" s="31">
        <v>1</v>
      </c>
      <c r="E147" s="31">
        <v>0</v>
      </c>
      <c r="F147" s="33">
        <v>1</v>
      </c>
      <c r="G147" s="33">
        <v>1</v>
      </c>
      <c r="H147" s="31">
        <v>0</v>
      </c>
      <c r="I147" s="32">
        <v>0</v>
      </c>
      <c r="J147" s="269">
        <v>1</v>
      </c>
      <c r="K147" s="39"/>
      <c r="L147" s="39"/>
      <c r="M147" s="357"/>
    </row>
    <row r="148" spans="1:13" ht="19.5" thickTop="1" thickBot="1" x14ac:dyDescent="0.3">
      <c r="A148" s="142" t="s">
        <v>45</v>
      </c>
      <c r="B148" s="126" t="s">
        <v>18</v>
      </c>
      <c r="C148" s="124" t="s">
        <v>8</v>
      </c>
      <c r="D148" s="124">
        <f t="shared" ref="D148:I148" si="7">SUM(D132:D147)</f>
        <v>16</v>
      </c>
      <c r="E148" s="124">
        <f t="shared" si="7"/>
        <v>16</v>
      </c>
      <c r="F148" s="124">
        <f t="shared" si="7"/>
        <v>21</v>
      </c>
      <c r="G148" s="247">
        <f t="shared" si="7"/>
        <v>37</v>
      </c>
      <c r="H148" s="248">
        <f t="shared" si="7"/>
        <v>4</v>
      </c>
      <c r="I148" s="252">
        <f t="shared" si="7"/>
        <v>0</v>
      </c>
      <c r="J148" s="268">
        <f>SUM(J132:J147)</f>
        <v>13</v>
      </c>
      <c r="K148" s="185">
        <f>SUM(K132:K147)</f>
        <v>3</v>
      </c>
      <c r="L148" s="185">
        <f>SUM(L132:L147)</f>
        <v>0</v>
      </c>
      <c r="M148" s="302">
        <f>SUM(J148/(J148+K148))</f>
        <v>0.8125</v>
      </c>
    </row>
    <row r="149" spans="1:13" ht="19.5" hidden="1" thickTop="1" thickBot="1" x14ac:dyDescent="0.3">
      <c r="A149" s="629" t="s">
        <v>17</v>
      </c>
      <c r="B149" s="26">
        <v>42425</v>
      </c>
      <c r="C149" s="27" t="s">
        <v>14</v>
      </c>
      <c r="D149" s="27">
        <v>1</v>
      </c>
      <c r="E149" s="27">
        <v>1</v>
      </c>
      <c r="F149" s="34">
        <v>2</v>
      </c>
      <c r="G149" s="34">
        <v>3</v>
      </c>
      <c r="H149" s="27">
        <v>0</v>
      </c>
      <c r="I149" s="28">
        <v>0</v>
      </c>
      <c r="J149" s="272">
        <v>1</v>
      </c>
      <c r="K149" s="4"/>
      <c r="L149" s="4"/>
      <c r="M149" s="358"/>
    </row>
    <row r="150" spans="1:13" ht="19.5" hidden="1" thickTop="1" thickBot="1" x14ac:dyDescent="0.3">
      <c r="A150" s="629"/>
      <c r="B150" s="13">
        <v>42418</v>
      </c>
      <c r="C150" s="9" t="s">
        <v>10</v>
      </c>
      <c r="D150" s="9">
        <v>1</v>
      </c>
      <c r="E150" s="9">
        <v>2</v>
      </c>
      <c r="F150" s="15">
        <v>1</v>
      </c>
      <c r="G150" s="15">
        <v>3</v>
      </c>
      <c r="H150" s="9">
        <v>1</v>
      </c>
      <c r="I150" s="29">
        <v>0</v>
      </c>
      <c r="J150" s="266">
        <v>1</v>
      </c>
      <c r="K150" s="5"/>
      <c r="L150" s="5"/>
      <c r="M150" s="303"/>
    </row>
    <row r="151" spans="1:13" ht="19.5" hidden="1" thickTop="1" thickBot="1" x14ac:dyDescent="0.3">
      <c r="A151" s="629"/>
      <c r="B151" s="13">
        <v>42411</v>
      </c>
      <c r="C151" s="9" t="s">
        <v>7</v>
      </c>
      <c r="D151" s="9">
        <v>1</v>
      </c>
      <c r="E151" s="9">
        <v>1</v>
      </c>
      <c r="F151" s="15">
        <v>1</v>
      </c>
      <c r="G151" s="15">
        <v>2</v>
      </c>
      <c r="H151" s="9">
        <v>0</v>
      </c>
      <c r="I151" s="29">
        <v>0</v>
      </c>
      <c r="J151" s="266"/>
      <c r="K151" s="5">
        <v>1</v>
      </c>
      <c r="L151" s="5"/>
      <c r="M151" s="303"/>
    </row>
    <row r="152" spans="1:13" ht="19.5" hidden="1" thickTop="1" thickBot="1" x14ac:dyDescent="0.3">
      <c r="A152" s="629"/>
      <c r="B152" s="13">
        <v>42404</v>
      </c>
      <c r="C152" s="9" t="s">
        <v>8</v>
      </c>
      <c r="D152" s="9">
        <v>1</v>
      </c>
      <c r="E152" s="9">
        <v>0</v>
      </c>
      <c r="F152" s="15">
        <v>1</v>
      </c>
      <c r="G152" s="15">
        <v>1</v>
      </c>
      <c r="H152" s="9">
        <v>0</v>
      </c>
      <c r="I152" s="29">
        <v>0</v>
      </c>
      <c r="J152" s="266"/>
      <c r="K152" s="5">
        <v>1</v>
      </c>
      <c r="L152" s="5"/>
      <c r="M152" s="303"/>
    </row>
    <row r="153" spans="1:13" ht="19.5" hidden="1" thickTop="1" thickBot="1" x14ac:dyDescent="0.3">
      <c r="A153" s="629"/>
      <c r="B153" s="13">
        <v>42397</v>
      </c>
      <c r="C153" s="9" t="s">
        <v>12</v>
      </c>
      <c r="D153" s="9">
        <v>1</v>
      </c>
      <c r="E153" s="9">
        <v>1</v>
      </c>
      <c r="F153" s="15">
        <v>1</v>
      </c>
      <c r="G153" s="15">
        <v>2</v>
      </c>
      <c r="H153" s="9">
        <v>0</v>
      </c>
      <c r="I153" s="29">
        <v>0</v>
      </c>
      <c r="J153" s="266"/>
      <c r="K153" s="5">
        <v>1</v>
      </c>
      <c r="L153" s="5"/>
      <c r="M153" s="303"/>
    </row>
    <row r="154" spans="1:13" ht="19.5" hidden="1" thickTop="1" thickBot="1" x14ac:dyDescent="0.3">
      <c r="A154" s="629"/>
      <c r="B154" s="13">
        <v>42390</v>
      </c>
      <c r="C154" s="9" t="s">
        <v>14</v>
      </c>
      <c r="D154" s="9">
        <v>1</v>
      </c>
      <c r="E154" s="9">
        <v>1</v>
      </c>
      <c r="F154" s="15">
        <v>2</v>
      </c>
      <c r="G154" s="15">
        <v>3</v>
      </c>
      <c r="H154" s="9">
        <v>0</v>
      </c>
      <c r="I154" s="29">
        <v>0</v>
      </c>
      <c r="J154" s="266">
        <v>1</v>
      </c>
      <c r="K154" s="5"/>
      <c r="L154" s="5"/>
      <c r="M154" s="303"/>
    </row>
    <row r="155" spans="1:13" ht="19.5" hidden="1" thickTop="1" thickBot="1" x14ac:dyDescent="0.3">
      <c r="A155" s="629"/>
      <c r="B155" s="13">
        <v>42383</v>
      </c>
      <c r="C155" s="9" t="s">
        <v>12</v>
      </c>
      <c r="D155" s="9">
        <v>1</v>
      </c>
      <c r="E155" s="9">
        <v>2</v>
      </c>
      <c r="F155" s="9">
        <v>0</v>
      </c>
      <c r="G155" s="15">
        <v>2</v>
      </c>
      <c r="H155" s="9">
        <v>0</v>
      </c>
      <c r="I155" s="29">
        <v>0</v>
      </c>
      <c r="J155" s="266"/>
      <c r="K155" s="5">
        <v>1</v>
      </c>
      <c r="L155" s="5"/>
      <c r="M155" s="303"/>
    </row>
    <row r="156" spans="1:13" ht="19.5" hidden="1" thickTop="1" thickBot="1" x14ac:dyDescent="0.3">
      <c r="A156" s="629"/>
      <c r="B156" s="13">
        <v>42376</v>
      </c>
      <c r="C156" s="9" t="s">
        <v>7</v>
      </c>
      <c r="D156" s="9">
        <v>1</v>
      </c>
      <c r="E156" s="9">
        <v>0</v>
      </c>
      <c r="F156" s="9">
        <v>1</v>
      </c>
      <c r="G156" s="15">
        <v>1</v>
      </c>
      <c r="H156" s="9">
        <v>0</v>
      </c>
      <c r="I156" s="29">
        <v>0</v>
      </c>
      <c r="J156" s="266"/>
      <c r="K156" s="5">
        <v>1</v>
      </c>
      <c r="L156" s="5"/>
      <c r="M156" s="303"/>
    </row>
    <row r="157" spans="1:13" ht="19.5" hidden="1" thickTop="1" thickBot="1" x14ac:dyDescent="0.3">
      <c r="A157" s="629"/>
      <c r="B157" s="13">
        <v>42341</v>
      </c>
      <c r="C157" s="9" t="s">
        <v>14</v>
      </c>
      <c r="D157" s="9">
        <v>1</v>
      </c>
      <c r="E157" s="9">
        <v>1</v>
      </c>
      <c r="F157" s="9">
        <v>1</v>
      </c>
      <c r="G157" s="15">
        <v>2</v>
      </c>
      <c r="H157" s="9">
        <v>0</v>
      </c>
      <c r="I157" s="29">
        <v>0</v>
      </c>
      <c r="J157" s="266">
        <v>1</v>
      </c>
      <c r="K157" s="5"/>
      <c r="L157" s="5"/>
      <c r="M157" s="303"/>
    </row>
    <row r="158" spans="1:13" ht="19.5" hidden="1" thickTop="1" thickBot="1" x14ac:dyDescent="0.3">
      <c r="A158" s="629"/>
      <c r="B158" s="13">
        <v>42334</v>
      </c>
      <c r="C158" s="9" t="s">
        <v>10</v>
      </c>
      <c r="D158" s="9">
        <v>1</v>
      </c>
      <c r="E158" s="9">
        <v>0</v>
      </c>
      <c r="F158" s="9">
        <v>1</v>
      </c>
      <c r="G158" s="15">
        <v>1</v>
      </c>
      <c r="H158" s="9">
        <v>0</v>
      </c>
      <c r="I158" s="29">
        <v>0</v>
      </c>
      <c r="J158" s="266"/>
      <c r="K158" s="5">
        <v>1</v>
      </c>
      <c r="L158" s="5"/>
      <c r="M158" s="303"/>
    </row>
    <row r="159" spans="1:13" ht="19.5" hidden="1" thickTop="1" thickBot="1" x14ac:dyDescent="0.3">
      <c r="A159" s="629"/>
      <c r="B159" s="13">
        <v>42327</v>
      </c>
      <c r="C159" s="9" t="s">
        <v>7</v>
      </c>
      <c r="D159" s="9">
        <v>1</v>
      </c>
      <c r="E159" s="9">
        <v>2</v>
      </c>
      <c r="F159" s="9">
        <v>0</v>
      </c>
      <c r="G159" s="15">
        <v>2</v>
      </c>
      <c r="H159" s="9">
        <v>0</v>
      </c>
      <c r="I159" s="29">
        <v>0</v>
      </c>
      <c r="J159" s="266"/>
      <c r="K159" s="5">
        <v>1</v>
      </c>
      <c r="L159" s="5"/>
      <c r="M159" s="303"/>
    </row>
    <row r="160" spans="1:13" ht="19.5" hidden="1" thickTop="1" thickBot="1" x14ac:dyDescent="0.3">
      <c r="A160" s="629"/>
      <c r="B160" s="13">
        <v>42320</v>
      </c>
      <c r="C160" s="9" t="s">
        <v>8</v>
      </c>
      <c r="D160" s="9">
        <v>1</v>
      </c>
      <c r="E160" s="9">
        <v>2</v>
      </c>
      <c r="F160" s="9">
        <v>1</v>
      </c>
      <c r="G160" s="15">
        <v>3</v>
      </c>
      <c r="H160" s="9">
        <v>1</v>
      </c>
      <c r="I160" s="29">
        <v>0</v>
      </c>
      <c r="J160" s="266">
        <v>1</v>
      </c>
      <c r="K160" s="5"/>
      <c r="L160" s="5"/>
      <c r="M160" s="303"/>
    </row>
    <row r="161" spans="1:13" ht="19.5" hidden="1" thickTop="1" thickBot="1" x14ac:dyDescent="0.3">
      <c r="A161" s="629"/>
      <c r="B161" s="13">
        <v>42313</v>
      </c>
      <c r="C161" s="9" t="s">
        <v>12</v>
      </c>
      <c r="D161" s="9">
        <v>1</v>
      </c>
      <c r="E161" s="9">
        <v>1</v>
      </c>
      <c r="F161" s="9">
        <v>1</v>
      </c>
      <c r="G161" s="15">
        <v>2</v>
      </c>
      <c r="H161" s="9">
        <v>0</v>
      </c>
      <c r="I161" s="29">
        <v>1</v>
      </c>
      <c r="J161" s="266"/>
      <c r="K161" s="5"/>
      <c r="L161" s="5">
        <v>1</v>
      </c>
      <c r="M161" s="303"/>
    </row>
    <row r="162" spans="1:13" ht="19.5" hidden="1" thickTop="1" thickBot="1" x14ac:dyDescent="0.3">
      <c r="A162" s="629"/>
      <c r="B162" s="13">
        <v>42271</v>
      </c>
      <c r="C162" s="9" t="s">
        <v>14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66"/>
      <c r="K162" s="5">
        <v>1</v>
      </c>
      <c r="L162" s="5"/>
      <c r="M162" s="303"/>
    </row>
    <row r="163" spans="1:13" ht="19.5" hidden="1" thickTop="1" thickBot="1" x14ac:dyDescent="0.3">
      <c r="A163" s="629"/>
      <c r="B163" s="30">
        <v>42264</v>
      </c>
      <c r="C163" s="31" t="s">
        <v>10</v>
      </c>
      <c r="D163" s="31">
        <v>1</v>
      </c>
      <c r="E163" s="31">
        <v>1</v>
      </c>
      <c r="F163" s="31">
        <v>0</v>
      </c>
      <c r="G163" s="31">
        <v>1</v>
      </c>
      <c r="H163" s="31">
        <v>0</v>
      </c>
      <c r="I163" s="32">
        <v>0</v>
      </c>
      <c r="J163" s="269">
        <v>1</v>
      </c>
      <c r="K163" s="39"/>
      <c r="L163" s="39"/>
      <c r="M163" s="357"/>
    </row>
    <row r="164" spans="1:13" ht="19.5" thickTop="1" thickBot="1" x14ac:dyDescent="0.3">
      <c r="A164" s="142" t="s">
        <v>45</v>
      </c>
      <c r="B164" s="126" t="s">
        <v>17</v>
      </c>
      <c r="C164" s="124" t="s">
        <v>13</v>
      </c>
      <c r="D164" s="124">
        <f t="shared" ref="D164:I164" si="8">SUM(D149:D163)</f>
        <v>15</v>
      </c>
      <c r="E164" s="124">
        <f t="shared" si="8"/>
        <v>15</v>
      </c>
      <c r="F164" s="124">
        <f t="shared" si="8"/>
        <v>13</v>
      </c>
      <c r="G164" s="124">
        <f t="shared" si="8"/>
        <v>28</v>
      </c>
      <c r="H164" s="124">
        <f t="shared" si="8"/>
        <v>2</v>
      </c>
      <c r="I164" s="125">
        <f t="shared" si="8"/>
        <v>1</v>
      </c>
      <c r="J164" s="268">
        <f>SUM(J149:J163)</f>
        <v>6</v>
      </c>
      <c r="K164" s="185">
        <f>SUM(K149:K163)</f>
        <v>8</v>
      </c>
      <c r="L164" s="185">
        <f>SUM(L149:L163)</f>
        <v>1</v>
      </c>
      <c r="M164" s="302">
        <f>SUM(J164/(J164+K164))</f>
        <v>0.42857142857142855</v>
      </c>
    </row>
    <row r="165" spans="1:13" ht="19.5" hidden="1" thickTop="1" thickBot="1" x14ac:dyDescent="0.3">
      <c r="A165" s="629" t="s">
        <v>16</v>
      </c>
      <c r="B165" s="26">
        <v>42061</v>
      </c>
      <c r="C165" s="27" t="s">
        <v>12</v>
      </c>
      <c r="D165" s="27">
        <v>1</v>
      </c>
      <c r="E165" s="27">
        <v>0</v>
      </c>
      <c r="F165" s="27">
        <v>0</v>
      </c>
      <c r="G165" s="27">
        <v>0</v>
      </c>
      <c r="H165" s="27">
        <v>0</v>
      </c>
      <c r="I165" s="28">
        <v>0</v>
      </c>
      <c r="J165" s="272">
        <v>1</v>
      </c>
      <c r="K165" s="4"/>
      <c r="L165" s="4"/>
      <c r="M165" s="358"/>
    </row>
    <row r="166" spans="1:13" ht="19.5" hidden="1" thickTop="1" thickBot="1" x14ac:dyDescent="0.3">
      <c r="A166" s="629"/>
      <c r="B166" s="13">
        <v>42054</v>
      </c>
      <c r="C166" s="9" t="s">
        <v>14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66"/>
      <c r="K166" s="5">
        <v>1</v>
      </c>
      <c r="L166" s="5"/>
      <c r="M166" s="303"/>
    </row>
    <row r="167" spans="1:13" ht="19.5" hidden="1" thickTop="1" thickBot="1" x14ac:dyDescent="0.3">
      <c r="A167" s="629"/>
      <c r="B167" s="13">
        <v>42047</v>
      </c>
      <c r="C167" s="9" t="s">
        <v>10</v>
      </c>
      <c r="D167" s="9">
        <v>1</v>
      </c>
      <c r="E167" s="9">
        <v>3</v>
      </c>
      <c r="F167" s="9">
        <v>1</v>
      </c>
      <c r="G167" s="9">
        <v>4</v>
      </c>
      <c r="H167" s="9">
        <v>0</v>
      </c>
      <c r="I167" s="29">
        <v>0</v>
      </c>
      <c r="J167" s="266">
        <v>1</v>
      </c>
      <c r="K167" s="5"/>
      <c r="L167" s="5"/>
      <c r="M167" s="303"/>
    </row>
    <row r="168" spans="1:13" ht="19.5" hidden="1" thickTop="1" thickBot="1" x14ac:dyDescent="0.3">
      <c r="A168" s="629"/>
      <c r="B168" s="13">
        <v>42040</v>
      </c>
      <c r="C168" s="9" t="s">
        <v>7</v>
      </c>
      <c r="D168" s="9">
        <v>1</v>
      </c>
      <c r="E168" s="9">
        <v>1</v>
      </c>
      <c r="F168" s="9">
        <v>0</v>
      </c>
      <c r="G168" s="9">
        <v>1</v>
      </c>
      <c r="H168" s="9">
        <v>0</v>
      </c>
      <c r="I168" s="29">
        <v>0</v>
      </c>
      <c r="J168" s="266"/>
      <c r="K168" s="5">
        <v>1</v>
      </c>
      <c r="L168" s="5"/>
      <c r="M168" s="303"/>
    </row>
    <row r="169" spans="1:13" ht="19.5" hidden="1" thickTop="1" thickBot="1" x14ac:dyDescent="0.3">
      <c r="A169" s="629"/>
      <c r="B169" s="13">
        <v>42033</v>
      </c>
      <c r="C169" s="9" t="s">
        <v>8</v>
      </c>
      <c r="D169" s="9">
        <v>1</v>
      </c>
      <c r="E169" s="9">
        <v>1</v>
      </c>
      <c r="F169" s="9">
        <v>0</v>
      </c>
      <c r="G169" s="9">
        <v>1</v>
      </c>
      <c r="H169" s="9">
        <v>0</v>
      </c>
      <c r="I169" s="29">
        <v>0</v>
      </c>
      <c r="J169" s="266"/>
      <c r="K169" s="5">
        <v>1</v>
      </c>
      <c r="L169" s="5"/>
      <c r="M169" s="303"/>
    </row>
    <row r="170" spans="1:13" ht="19.5" hidden="1" thickTop="1" thickBot="1" x14ac:dyDescent="0.3">
      <c r="A170" s="629"/>
      <c r="B170" s="13">
        <v>42026</v>
      </c>
      <c r="C170" s="9" t="s">
        <v>12</v>
      </c>
      <c r="D170" s="9">
        <v>1</v>
      </c>
      <c r="E170" s="9">
        <v>1</v>
      </c>
      <c r="F170" s="9">
        <v>2</v>
      </c>
      <c r="G170" s="9">
        <v>3</v>
      </c>
      <c r="H170" s="9">
        <v>0</v>
      </c>
      <c r="I170" s="29">
        <v>0</v>
      </c>
      <c r="J170" s="266">
        <v>1</v>
      </c>
      <c r="K170" s="5"/>
      <c r="L170" s="5"/>
      <c r="M170" s="303"/>
    </row>
    <row r="171" spans="1:13" ht="19.5" hidden="1" thickTop="1" thickBot="1" x14ac:dyDescent="0.3">
      <c r="A171" s="629"/>
      <c r="B171" s="13">
        <v>42019</v>
      </c>
      <c r="C171" s="9" t="s">
        <v>14</v>
      </c>
      <c r="D171" s="9">
        <v>1</v>
      </c>
      <c r="E171" s="9">
        <v>1</v>
      </c>
      <c r="F171" s="9">
        <v>0</v>
      </c>
      <c r="G171" s="9">
        <v>1</v>
      </c>
      <c r="H171" s="9">
        <v>0</v>
      </c>
      <c r="I171" s="29">
        <v>0</v>
      </c>
      <c r="J171" s="266"/>
      <c r="K171" s="5">
        <v>1</v>
      </c>
      <c r="L171" s="5"/>
      <c r="M171" s="303"/>
    </row>
    <row r="172" spans="1:13" ht="19.5" hidden="1" thickTop="1" thickBot="1" x14ac:dyDescent="0.3">
      <c r="A172" s="629"/>
      <c r="B172" s="13">
        <v>42012</v>
      </c>
      <c r="C172" s="9" t="s">
        <v>10</v>
      </c>
      <c r="D172" s="9">
        <v>1</v>
      </c>
      <c r="E172" s="9">
        <v>1</v>
      </c>
      <c r="F172" s="9">
        <v>0</v>
      </c>
      <c r="G172" s="9">
        <v>1</v>
      </c>
      <c r="H172" s="9">
        <v>0</v>
      </c>
      <c r="I172" s="29">
        <v>0</v>
      </c>
      <c r="J172" s="266">
        <v>1</v>
      </c>
      <c r="K172" s="5"/>
      <c r="L172" s="5"/>
      <c r="M172" s="303"/>
    </row>
    <row r="173" spans="1:13" ht="19.5" hidden="1" thickTop="1" thickBot="1" x14ac:dyDescent="0.3">
      <c r="A173" s="629"/>
      <c r="B173" s="13">
        <v>41991</v>
      </c>
      <c r="C173" s="9" t="s">
        <v>7</v>
      </c>
      <c r="D173" s="9">
        <v>1</v>
      </c>
      <c r="E173" s="9">
        <v>1</v>
      </c>
      <c r="F173" s="9">
        <v>3</v>
      </c>
      <c r="G173" s="9">
        <v>4</v>
      </c>
      <c r="H173" s="9">
        <v>0</v>
      </c>
      <c r="I173" s="29">
        <v>0</v>
      </c>
      <c r="J173" s="266">
        <v>1</v>
      </c>
      <c r="K173" s="5"/>
      <c r="L173" s="5"/>
      <c r="M173" s="303"/>
    </row>
    <row r="174" spans="1:13" ht="19.5" hidden="1" thickTop="1" thickBot="1" x14ac:dyDescent="0.3">
      <c r="A174" s="629"/>
      <c r="B174" s="13">
        <v>41977</v>
      </c>
      <c r="C174" s="9" t="s">
        <v>12</v>
      </c>
      <c r="D174" s="9">
        <v>1</v>
      </c>
      <c r="E174" s="9">
        <v>1</v>
      </c>
      <c r="F174" s="9">
        <v>1</v>
      </c>
      <c r="G174" s="9">
        <v>2</v>
      </c>
      <c r="H174" s="9">
        <v>0</v>
      </c>
      <c r="I174" s="29">
        <v>0</v>
      </c>
      <c r="J174" s="266">
        <v>1</v>
      </c>
      <c r="K174" s="5"/>
      <c r="L174" s="5"/>
      <c r="M174" s="303"/>
    </row>
    <row r="175" spans="1:13" ht="19.5" hidden="1" thickTop="1" thickBot="1" x14ac:dyDescent="0.3">
      <c r="A175" s="629"/>
      <c r="B175" s="13">
        <v>41970</v>
      </c>
      <c r="C175" s="9" t="s">
        <v>14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66"/>
      <c r="K175" s="5"/>
      <c r="L175" s="5">
        <v>1</v>
      </c>
      <c r="M175" s="303"/>
    </row>
    <row r="176" spans="1:13" ht="19.5" hidden="1" thickTop="1" thickBot="1" x14ac:dyDescent="0.3">
      <c r="A176" s="629"/>
      <c r="B176" s="13">
        <v>41963</v>
      </c>
      <c r="C176" s="9" t="s">
        <v>10</v>
      </c>
      <c r="D176" s="9">
        <v>1</v>
      </c>
      <c r="E176" s="9">
        <v>0</v>
      </c>
      <c r="F176" s="9">
        <v>1</v>
      </c>
      <c r="G176" s="15">
        <v>1</v>
      </c>
      <c r="H176" s="9">
        <v>0</v>
      </c>
      <c r="I176" s="29">
        <v>0</v>
      </c>
      <c r="J176" s="266"/>
      <c r="K176" s="5">
        <v>1</v>
      </c>
      <c r="L176" s="5"/>
      <c r="M176" s="303"/>
    </row>
    <row r="177" spans="1:13" ht="19.5" hidden="1" thickTop="1" thickBot="1" x14ac:dyDescent="0.3">
      <c r="A177" s="629"/>
      <c r="B177" s="13">
        <v>41956</v>
      </c>
      <c r="C177" s="9" t="s">
        <v>7</v>
      </c>
      <c r="D177" s="9">
        <v>1</v>
      </c>
      <c r="E177" s="9">
        <v>1</v>
      </c>
      <c r="F177" s="9">
        <v>3</v>
      </c>
      <c r="G177" s="15">
        <v>4</v>
      </c>
      <c r="H177" s="9">
        <v>0</v>
      </c>
      <c r="I177" s="29">
        <v>0</v>
      </c>
      <c r="J177" s="266"/>
      <c r="K177" s="5">
        <v>1</v>
      </c>
      <c r="L177" s="5"/>
      <c r="M177" s="303"/>
    </row>
    <row r="178" spans="1:13" ht="19.5" hidden="1" thickTop="1" thickBot="1" x14ac:dyDescent="0.3">
      <c r="A178" s="629"/>
      <c r="B178" s="13">
        <v>41949</v>
      </c>
      <c r="C178" s="9" t="s">
        <v>8</v>
      </c>
      <c r="D178" s="9">
        <v>1</v>
      </c>
      <c r="E178" s="9">
        <v>0</v>
      </c>
      <c r="F178" s="9">
        <v>2</v>
      </c>
      <c r="G178" s="15">
        <v>2</v>
      </c>
      <c r="H178" s="9">
        <v>0</v>
      </c>
      <c r="I178" s="29">
        <v>0</v>
      </c>
      <c r="J178" s="266">
        <v>1</v>
      </c>
      <c r="K178" s="5"/>
      <c r="L178" s="5"/>
      <c r="M178" s="303"/>
    </row>
    <row r="179" spans="1:13" ht="19.5" hidden="1" thickTop="1" thickBot="1" x14ac:dyDescent="0.3">
      <c r="A179" s="629"/>
      <c r="B179" s="13">
        <v>41942</v>
      </c>
      <c r="C179" s="9" t="s">
        <v>12</v>
      </c>
      <c r="D179" s="9">
        <v>1</v>
      </c>
      <c r="E179" s="9">
        <v>1</v>
      </c>
      <c r="F179" s="9">
        <v>2</v>
      </c>
      <c r="G179" s="15">
        <v>3</v>
      </c>
      <c r="H179" s="9">
        <v>0</v>
      </c>
      <c r="I179" s="29">
        <v>0</v>
      </c>
      <c r="J179" s="266"/>
      <c r="K179" s="5">
        <v>1</v>
      </c>
      <c r="L179" s="5"/>
      <c r="M179" s="303"/>
    </row>
    <row r="180" spans="1:13" ht="19.5" hidden="1" thickTop="1" thickBot="1" x14ac:dyDescent="0.3">
      <c r="A180" s="629"/>
      <c r="B180" s="13">
        <v>41935</v>
      </c>
      <c r="C180" s="9" t="s">
        <v>14</v>
      </c>
      <c r="D180" s="9">
        <v>1</v>
      </c>
      <c r="E180" s="9">
        <v>3</v>
      </c>
      <c r="F180" s="9">
        <v>2</v>
      </c>
      <c r="G180" s="15">
        <v>5</v>
      </c>
      <c r="H180" s="9">
        <v>1</v>
      </c>
      <c r="I180" s="29">
        <v>0</v>
      </c>
      <c r="J180" s="266">
        <v>1</v>
      </c>
      <c r="K180" s="5"/>
      <c r="L180" s="5"/>
      <c r="M180" s="303"/>
    </row>
    <row r="181" spans="1:13" ht="19.5" hidden="1" thickTop="1" thickBot="1" x14ac:dyDescent="0.3">
      <c r="A181" s="629"/>
      <c r="B181" s="13">
        <v>41928</v>
      </c>
      <c r="C181" s="9" t="s">
        <v>10</v>
      </c>
      <c r="D181" s="9">
        <v>1</v>
      </c>
      <c r="E181" s="9">
        <v>1</v>
      </c>
      <c r="F181" s="9">
        <v>0</v>
      </c>
      <c r="G181" s="15">
        <v>1</v>
      </c>
      <c r="H181" s="9">
        <v>0</v>
      </c>
      <c r="I181" s="29">
        <v>0</v>
      </c>
      <c r="J181" s="266"/>
      <c r="K181" s="5">
        <v>1</v>
      </c>
      <c r="L181" s="5"/>
      <c r="M181" s="303"/>
    </row>
    <row r="182" spans="1:13" ht="19.5" hidden="1" thickTop="1" thickBot="1" x14ac:dyDescent="0.3">
      <c r="A182" s="629"/>
      <c r="B182" s="13">
        <v>41900</v>
      </c>
      <c r="C182" s="9" t="s">
        <v>14</v>
      </c>
      <c r="D182" s="9">
        <v>1</v>
      </c>
      <c r="E182" s="9">
        <v>4</v>
      </c>
      <c r="F182" s="9">
        <v>1</v>
      </c>
      <c r="G182" s="15">
        <v>5</v>
      </c>
      <c r="H182" s="9">
        <v>1</v>
      </c>
      <c r="I182" s="29">
        <v>0</v>
      </c>
      <c r="J182" s="266">
        <v>1</v>
      </c>
      <c r="K182" s="5"/>
      <c r="L182" s="5"/>
      <c r="M182" s="303"/>
    </row>
    <row r="183" spans="1:13" ht="19.5" hidden="1" thickTop="1" thickBot="1" x14ac:dyDescent="0.3">
      <c r="A183" s="629"/>
      <c r="B183" s="30">
        <v>41893</v>
      </c>
      <c r="C183" s="31" t="s">
        <v>10</v>
      </c>
      <c r="D183" s="31">
        <v>1</v>
      </c>
      <c r="E183" s="31">
        <v>3</v>
      </c>
      <c r="F183" s="31">
        <v>1</v>
      </c>
      <c r="G183" s="33">
        <v>4</v>
      </c>
      <c r="H183" s="31">
        <v>0</v>
      </c>
      <c r="I183" s="32">
        <v>0</v>
      </c>
      <c r="J183" s="269"/>
      <c r="K183" s="39">
        <v>1</v>
      </c>
      <c r="L183" s="39"/>
      <c r="M183" s="357"/>
    </row>
    <row r="184" spans="1:13" ht="19.5" thickTop="1" thickBot="1" x14ac:dyDescent="0.3">
      <c r="A184" s="142" t="s">
        <v>45</v>
      </c>
      <c r="B184" s="126" t="s">
        <v>16</v>
      </c>
      <c r="C184" s="124" t="s">
        <v>13</v>
      </c>
      <c r="D184" s="124">
        <f t="shared" ref="D184:I184" si="9">SUM(D165:D183)</f>
        <v>19</v>
      </c>
      <c r="E184" s="124">
        <f t="shared" si="9"/>
        <v>23</v>
      </c>
      <c r="F184" s="124">
        <f t="shared" si="9"/>
        <v>19</v>
      </c>
      <c r="G184" s="124">
        <f t="shared" si="9"/>
        <v>42</v>
      </c>
      <c r="H184" s="124">
        <f t="shared" si="9"/>
        <v>2</v>
      </c>
      <c r="I184" s="125">
        <f t="shared" si="9"/>
        <v>0</v>
      </c>
      <c r="J184" s="268">
        <f>SUM(J165:J183)</f>
        <v>9</v>
      </c>
      <c r="K184" s="185">
        <f>SUM(K165:K183)</f>
        <v>9</v>
      </c>
      <c r="L184" s="185">
        <f>SUM(L165:L183)</f>
        <v>1</v>
      </c>
      <c r="M184" s="302">
        <f>SUM(J184/(J184+K184))</f>
        <v>0.5</v>
      </c>
    </row>
    <row r="185" spans="1:13" ht="19.5" hidden="1" thickTop="1" thickBot="1" x14ac:dyDescent="0.3">
      <c r="A185" s="629" t="s">
        <v>15</v>
      </c>
      <c r="B185" s="26">
        <v>41697</v>
      </c>
      <c r="C185" s="27" t="s">
        <v>12</v>
      </c>
      <c r="D185" s="27">
        <v>1</v>
      </c>
      <c r="E185" s="27">
        <v>1</v>
      </c>
      <c r="F185" s="27">
        <v>0</v>
      </c>
      <c r="G185" s="34">
        <v>1</v>
      </c>
      <c r="H185" s="27">
        <v>0</v>
      </c>
      <c r="I185" s="28">
        <v>1</v>
      </c>
      <c r="J185" s="272"/>
      <c r="K185" s="4"/>
      <c r="L185" s="4">
        <v>1</v>
      </c>
      <c r="M185" s="358"/>
    </row>
    <row r="186" spans="1:13" ht="19.5" hidden="1" thickTop="1" thickBot="1" x14ac:dyDescent="0.3">
      <c r="A186" s="629"/>
      <c r="B186" s="13">
        <v>41690</v>
      </c>
      <c r="C186" s="9" t="s">
        <v>14</v>
      </c>
      <c r="D186" s="9">
        <v>1</v>
      </c>
      <c r="E186" s="9">
        <v>0</v>
      </c>
      <c r="F186" s="9">
        <v>1</v>
      </c>
      <c r="G186" s="15">
        <v>1</v>
      </c>
      <c r="H186" s="9">
        <v>0</v>
      </c>
      <c r="I186" s="29">
        <v>0</v>
      </c>
      <c r="J186" s="266">
        <v>1</v>
      </c>
      <c r="K186" s="5"/>
      <c r="L186" s="5"/>
      <c r="M186" s="303"/>
    </row>
    <row r="187" spans="1:13" ht="19.5" hidden="1" thickTop="1" thickBot="1" x14ac:dyDescent="0.3">
      <c r="A187" s="629"/>
      <c r="B187" s="13">
        <v>41683</v>
      </c>
      <c r="C187" s="9" t="s">
        <v>10</v>
      </c>
      <c r="D187" s="9">
        <v>1</v>
      </c>
      <c r="E187" s="9">
        <v>0</v>
      </c>
      <c r="F187" s="9">
        <v>1</v>
      </c>
      <c r="G187" s="15">
        <v>1</v>
      </c>
      <c r="H187" s="9">
        <v>0</v>
      </c>
      <c r="I187" s="29">
        <v>0</v>
      </c>
      <c r="J187" s="266">
        <v>1</v>
      </c>
      <c r="K187" s="5"/>
      <c r="L187" s="5"/>
      <c r="M187" s="303"/>
    </row>
    <row r="188" spans="1:13" ht="19.5" hidden="1" thickTop="1" thickBot="1" x14ac:dyDescent="0.3">
      <c r="A188" s="629"/>
      <c r="B188" s="13">
        <v>41676</v>
      </c>
      <c r="C188" s="9" t="s">
        <v>7</v>
      </c>
      <c r="D188" s="9">
        <v>1</v>
      </c>
      <c r="E188" s="9">
        <v>0</v>
      </c>
      <c r="F188" s="9">
        <v>3</v>
      </c>
      <c r="G188" s="15">
        <v>3</v>
      </c>
      <c r="H188" s="9">
        <v>0</v>
      </c>
      <c r="I188" s="29">
        <v>0</v>
      </c>
      <c r="J188" s="266">
        <v>1</v>
      </c>
      <c r="K188" s="5"/>
      <c r="L188" s="5"/>
      <c r="M188" s="303"/>
    </row>
    <row r="189" spans="1:13" ht="19.5" hidden="1" thickTop="1" thickBot="1" x14ac:dyDescent="0.3">
      <c r="A189" s="629"/>
      <c r="B189" s="13">
        <v>41669</v>
      </c>
      <c r="C189" s="9" t="s">
        <v>8</v>
      </c>
      <c r="D189" s="9">
        <v>1</v>
      </c>
      <c r="E189" s="9">
        <v>3</v>
      </c>
      <c r="F189" s="9">
        <v>0</v>
      </c>
      <c r="G189" s="15">
        <v>3</v>
      </c>
      <c r="H189" s="9">
        <v>1</v>
      </c>
      <c r="I189" s="29">
        <v>0</v>
      </c>
      <c r="J189" s="266">
        <v>1</v>
      </c>
      <c r="K189" s="5"/>
      <c r="L189" s="5"/>
      <c r="M189" s="303"/>
    </row>
    <row r="190" spans="1:13" ht="19.5" hidden="1" thickTop="1" thickBot="1" x14ac:dyDescent="0.3">
      <c r="A190" s="629"/>
      <c r="B190" s="13">
        <v>41662</v>
      </c>
      <c r="C190" s="9" t="s">
        <v>12</v>
      </c>
      <c r="D190" s="9">
        <v>1</v>
      </c>
      <c r="E190" s="9">
        <v>2</v>
      </c>
      <c r="F190" s="9">
        <v>1</v>
      </c>
      <c r="G190" s="15">
        <v>3</v>
      </c>
      <c r="H190" s="9">
        <v>1</v>
      </c>
      <c r="I190" s="29">
        <v>0</v>
      </c>
      <c r="J190" s="266">
        <v>1</v>
      </c>
      <c r="K190" s="5"/>
      <c r="L190" s="5"/>
      <c r="M190" s="303"/>
    </row>
    <row r="191" spans="1:13" ht="19.5" hidden="1" thickTop="1" thickBot="1" x14ac:dyDescent="0.3">
      <c r="A191" s="629"/>
      <c r="B191" s="13">
        <v>41655</v>
      </c>
      <c r="C191" s="9" t="s">
        <v>14</v>
      </c>
      <c r="D191" s="9">
        <v>1</v>
      </c>
      <c r="E191" s="9">
        <v>2</v>
      </c>
      <c r="F191" s="9">
        <v>0</v>
      </c>
      <c r="G191" s="15">
        <v>2</v>
      </c>
      <c r="H191" s="9">
        <v>0</v>
      </c>
      <c r="I191" s="29">
        <v>0</v>
      </c>
      <c r="J191" s="266"/>
      <c r="K191" s="5">
        <v>1</v>
      </c>
      <c r="L191" s="5"/>
      <c r="M191" s="303"/>
    </row>
    <row r="192" spans="1:13" ht="19.5" hidden="1" thickTop="1" thickBot="1" x14ac:dyDescent="0.3">
      <c r="A192" s="629"/>
      <c r="B192" s="13">
        <v>41648</v>
      </c>
      <c r="C192" s="9" t="s">
        <v>10</v>
      </c>
      <c r="D192" s="9">
        <v>1</v>
      </c>
      <c r="E192" s="9">
        <v>0</v>
      </c>
      <c r="F192" s="9">
        <v>2</v>
      </c>
      <c r="G192" s="15">
        <v>2</v>
      </c>
      <c r="H192" s="9">
        <v>0</v>
      </c>
      <c r="I192" s="29">
        <v>0</v>
      </c>
      <c r="J192" s="266">
        <v>1</v>
      </c>
      <c r="K192" s="5"/>
      <c r="L192" s="5"/>
      <c r="M192" s="303"/>
    </row>
    <row r="193" spans="1:13" ht="19.5" hidden="1" thickTop="1" thickBot="1" x14ac:dyDescent="0.3">
      <c r="A193" s="629"/>
      <c r="B193" s="13">
        <v>41627</v>
      </c>
      <c r="C193" s="9" t="s">
        <v>7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66"/>
      <c r="K193" s="5">
        <v>1</v>
      </c>
      <c r="L193" s="5"/>
      <c r="M193" s="303"/>
    </row>
    <row r="194" spans="1:13" ht="19.5" hidden="1" thickTop="1" thickBot="1" x14ac:dyDescent="0.3">
      <c r="A194" s="629"/>
      <c r="B194" s="13">
        <v>41620</v>
      </c>
      <c r="C194" s="9" t="s">
        <v>8</v>
      </c>
      <c r="D194" s="9">
        <v>1</v>
      </c>
      <c r="E194" s="9">
        <v>1</v>
      </c>
      <c r="F194" s="9">
        <v>2</v>
      </c>
      <c r="G194" s="9">
        <v>3</v>
      </c>
      <c r="H194" s="9">
        <v>0</v>
      </c>
      <c r="I194" s="29">
        <v>0</v>
      </c>
      <c r="J194" s="266">
        <v>1</v>
      </c>
      <c r="K194" s="5"/>
      <c r="L194" s="5"/>
      <c r="M194" s="303"/>
    </row>
    <row r="195" spans="1:13" ht="19.5" hidden="1" thickTop="1" thickBot="1" x14ac:dyDescent="0.3">
      <c r="A195" s="629"/>
      <c r="B195" s="13">
        <v>41613</v>
      </c>
      <c r="C195" s="9" t="s">
        <v>12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66"/>
      <c r="K195" s="5">
        <v>1</v>
      </c>
      <c r="L195" s="5"/>
      <c r="M195" s="303"/>
    </row>
    <row r="196" spans="1:13" ht="19.5" hidden="1" thickTop="1" thickBot="1" x14ac:dyDescent="0.3">
      <c r="A196" s="629"/>
      <c r="B196" s="13">
        <v>41606</v>
      </c>
      <c r="C196" s="9" t="s">
        <v>14</v>
      </c>
      <c r="D196" s="9">
        <v>1</v>
      </c>
      <c r="E196" s="9">
        <v>1</v>
      </c>
      <c r="F196" s="9">
        <v>2</v>
      </c>
      <c r="G196" s="9">
        <v>3</v>
      </c>
      <c r="H196" s="9">
        <v>0</v>
      </c>
      <c r="I196" s="29">
        <v>0</v>
      </c>
      <c r="J196" s="266"/>
      <c r="K196" s="5">
        <v>1</v>
      </c>
      <c r="L196" s="5"/>
      <c r="M196" s="303"/>
    </row>
    <row r="197" spans="1:13" ht="19.5" hidden="1" thickTop="1" thickBot="1" x14ac:dyDescent="0.3">
      <c r="A197" s="629"/>
      <c r="B197" s="13">
        <v>41599</v>
      </c>
      <c r="C197" s="9" t="s">
        <v>10</v>
      </c>
      <c r="D197" s="9">
        <v>1</v>
      </c>
      <c r="E197" s="9">
        <v>1</v>
      </c>
      <c r="F197" s="9">
        <v>0</v>
      </c>
      <c r="G197" s="9">
        <v>1</v>
      </c>
      <c r="H197" s="9">
        <v>0</v>
      </c>
      <c r="I197" s="29">
        <v>0</v>
      </c>
      <c r="J197" s="266"/>
      <c r="K197" s="5">
        <v>1</v>
      </c>
      <c r="L197" s="5"/>
      <c r="M197" s="303"/>
    </row>
    <row r="198" spans="1:13" ht="19.5" hidden="1" thickTop="1" thickBot="1" x14ac:dyDescent="0.3">
      <c r="A198" s="629"/>
      <c r="B198" s="13">
        <v>41592</v>
      </c>
      <c r="C198" s="9" t="s">
        <v>7</v>
      </c>
      <c r="D198" s="9">
        <v>1</v>
      </c>
      <c r="E198" s="9">
        <v>2</v>
      </c>
      <c r="F198" s="9">
        <v>2</v>
      </c>
      <c r="G198" s="9">
        <v>4</v>
      </c>
      <c r="H198" s="9">
        <v>1</v>
      </c>
      <c r="I198" s="29">
        <v>0</v>
      </c>
      <c r="J198" s="266">
        <v>1</v>
      </c>
      <c r="K198" s="5"/>
      <c r="L198" s="5"/>
      <c r="M198" s="303"/>
    </row>
    <row r="199" spans="1:13" ht="19.5" hidden="1" thickTop="1" thickBot="1" x14ac:dyDescent="0.3">
      <c r="A199" s="629"/>
      <c r="B199" s="13">
        <v>41585</v>
      </c>
      <c r="C199" s="9" t="s">
        <v>8</v>
      </c>
      <c r="D199" s="9">
        <v>1</v>
      </c>
      <c r="E199" s="9">
        <v>0</v>
      </c>
      <c r="F199" s="9">
        <v>1</v>
      </c>
      <c r="G199" s="9">
        <v>1</v>
      </c>
      <c r="H199" s="9">
        <v>0</v>
      </c>
      <c r="I199" s="29">
        <v>0</v>
      </c>
      <c r="J199" s="266"/>
      <c r="K199" s="5">
        <v>1</v>
      </c>
      <c r="L199" s="5"/>
      <c r="M199" s="303"/>
    </row>
    <row r="200" spans="1:13" ht="19.5" hidden="1" thickTop="1" thickBot="1" x14ac:dyDescent="0.3">
      <c r="A200" s="629"/>
      <c r="B200" s="13">
        <v>41578</v>
      </c>
      <c r="C200" s="9" t="s">
        <v>12</v>
      </c>
      <c r="D200" s="9">
        <v>1</v>
      </c>
      <c r="E200" s="9">
        <v>1</v>
      </c>
      <c r="F200" s="9">
        <v>2</v>
      </c>
      <c r="G200" s="9">
        <v>3</v>
      </c>
      <c r="H200" s="9">
        <v>0</v>
      </c>
      <c r="I200" s="29">
        <v>0</v>
      </c>
      <c r="J200" s="266">
        <v>1</v>
      </c>
      <c r="K200" s="5"/>
      <c r="L200" s="5"/>
      <c r="M200" s="303"/>
    </row>
    <row r="201" spans="1:13" ht="19.5" hidden="1" thickTop="1" thickBot="1" x14ac:dyDescent="0.3">
      <c r="A201" s="629"/>
      <c r="B201" s="13">
        <v>41571</v>
      </c>
      <c r="C201" s="9" t="s">
        <v>14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66"/>
      <c r="K201" s="5">
        <v>1</v>
      </c>
      <c r="L201" s="5"/>
      <c r="M201" s="303"/>
    </row>
    <row r="202" spans="1:13" ht="19.5" hidden="1" thickTop="1" thickBot="1" x14ac:dyDescent="0.3">
      <c r="A202" s="629"/>
      <c r="B202" s="13">
        <v>41564</v>
      </c>
      <c r="C202" s="9" t="s">
        <v>10</v>
      </c>
      <c r="D202" s="9">
        <v>1</v>
      </c>
      <c r="E202" s="9">
        <v>1</v>
      </c>
      <c r="F202" s="9">
        <v>3</v>
      </c>
      <c r="G202" s="9">
        <v>4</v>
      </c>
      <c r="H202" s="9">
        <v>1</v>
      </c>
      <c r="I202" s="29">
        <v>0</v>
      </c>
      <c r="J202" s="266">
        <v>1</v>
      </c>
      <c r="K202" s="5"/>
      <c r="L202" s="5"/>
      <c r="M202" s="303"/>
    </row>
    <row r="203" spans="1:13" ht="19.5" hidden="1" thickTop="1" thickBot="1" x14ac:dyDescent="0.3">
      <c r="A203" s="629"/>
      <c r="B203" s="13">
        <v>41557</v>
      </c>
      <c r="C203" s="9" t="s">
        <v>7</v>
      </c>
      <c r="D203" s="9">
        <v>1</v>
      </c>
      <c r="E203" s="9">
        <v>1</v>
      </c>
      <c r="F203" s="9">
        <v>1</v>
      </c>
      <c r="G203" s="9">
        <v>2</v>
      </c>
      <c r="H203" s="9">
        <v>0</v>
      </c>
      <c r="I203" s="29">
        <v>0</v>
      </c>
      <c r="J203" s="266">
        <v>1</v>
      </c>
      <c r="K203" s="5"/>
      <c r="L203" s="5"/>
      <c r="M203" s="303"/>
    </row>
    <row r="204" spans="1:13" ht="19.5" hidden="1" thickTop="1" thickBot="1" x14ac:dyDescent="0.3">
      <c r="A204" s="629"/>
      <c r="B204" s="13">
        <v>41550</v>
      </c>
      <c r="C204" s="9" t="s">
        <v>8</v>
      </c>
      <c r="D204" s="9">
        <v>1</v>
      </c>
      <c r="E204" s="9">
        <v>2</v>
      </c>
      <c r="F204" s="9">
        <v>2</v>
      </c>
      <c r="G204" s="9">
        <v>4</v>
      </c>
      <c r="H204" s="9">
        <v>0</v>
      </c>
      <c r="I204" s="29">
        <v>0</v>
      </c>
      <c r="J204" s="266">
        <v>1</v>
      </c>
      <c r="K204" s="5"/>
      <c r="L204" s="5"/>
      <c r="M204" s="303"/>
    </row>
    <row r="205" spans="1:13" ht="19.5" hidden="1" thickTop="1" thickBot="1" x14ac:dyDescent="0.3">
      <c r="A205" s="629"/>
      <c r="B205" s="13">
        <v>41543</v>
      </c>
      <c r="C205" s="9" t="s">
        <v>12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66"/>
      <c r="K205" s="5">
        <v>1</v>
      </c>
      <c r="L205" s="5"/>
      <c r="M205" s="303"/>
    </row>
    <row r="206" spans="1:13" ht="19.5" hidden="1" thickTop="1" thickBot="1" x14ac:dyDescent="0.3">
      <c r="A206" s="629"/>
      <c r="B206" s="13">
        <v>41536</v>
      </c>
      <c r="C206" s="9" t="s">
        <v>14</v>
      </c>
      <c r="D206" s="9">
        <v>1</v>
      </c>
      <c r="E206" s="9">
        <v>2</v>
      </c>
      <c r="F206" s="9">
        <v>2</v>
      </c>
      <c r="G206" s="9">
        <v>4</v>
      </c>
      <c r="H206" s="9">
        <v>0</v>
      </c>
      <c r="I206" s="29">
        <v>0</v>
      </c>
      <c r="J206" s="266">
        <v>1</v>
      </c>
      <c r="K206" s="5"/>
      <c r="L206" s="5"/>
      <c r="M206" s="303"/>
    </row>
    <row r="207" spans="1:13" ht="19.5" hidden="1" thickTop="1" thickBot="1" x14ac:dyDescent="0.3">
      <c r="A207" s="629"/>
      <c r="B207" s="30">
        <v>41529</v>
      </c>
      <c r="C207" s="31" t="s">
        <v>10</v>
      </c>
      <c r="D207" s="31">
        <v>1</v>
      </c>
      <c r="E207" s="31">
        <v>1</v>
      </c>
      <c r="F207" s="31">
        <v>3</v>
      </c>
      <c r="G207" s="31">
        <v>4</v>
      </c>
      <c r="H207" s="31">
        <v>0</v>
      </c>
      <c r="I207" s="32">
        <v>0</v>
      </c>
      <c r="J207" s="269">
        <v>1</v>
      </c>
      <c r="K207" s="39"/>
      <c r="L207" s="39"/>
      <c r="M207" s="357"/>
    </row>
    <row r="208" spans="1:13" ht="19.5" thickTop="1" thickBot="1" x14ac:dyDescent="0.3">
      <c r="A208" s="142" t="s">
        <v>45</v>
      </c>
      <c r="B208" s="126" t="s">
        <v>15</v>
      </c>
      <c r="C208" s="247" t="s">
        <v>13</v>
      </c>
      <c r="D208" s="248">
        <f t="shared" ref="D208:I208" si="10">SUM(D185:D207)</f>
        <v>23</v>
      </c>
      <c r="E208" s="249">
        <f t="shared" si="10"/>
        <v>21</v>
      </c>
      <c r="F208" s="248">
        <f t="shared" si="10"/>
        <v>28</v>
      </c>
      <c r="G208" s="248">
        <f t="shared" si="10"/>
        <v>49</v>
      </c>
      <c r="H208" s="216">
        <f t="shared" si="10"/>
        <v>4</v>
      </c>
      <c r="I208" s="125">
        <f t="shared" si="10"/>
        <v>1</v>
      </c>
      <c r="J208" s="268">
        <f>SUM(J185:J207)</f>
        <v>14</v>
      </c>
      <c r="K208" s="185">
        <f>SUM(K185:K207)</f>
        <v>8</v>
      </c>
      <c r="L208" s="185">
        <f>SUM(L185:L207)</f>
        <v>1</v>
      </c>
      <c r="M208" s="302">
        <f>SUM(J208/(J208+K208))</f>
        <v>0.63636363636363635</v>
      </c>
    </row>
    <row r="209" spans="1:13" ht="19.5" hidden="1" thickTop="1" thickBot="1" x14ac:dyDescent="0.3">
      <c r="A209" s="629" t="s">
        <v>22</v>
      </c>
      <c r="B209" s="26">
        <v>41333</v>
      </c>
      <c r="C209" s="27" t="s">
        <v>12</v>
      </c>
      <c r="D209" s="27">
        <v>1</v>
      </c>
      <c r="E209" s="27">
        <v>1</v>
      </c>
      <c r="F209" s="27">
        <v>0</v>
      </c>
      <c r="G209" s="27">
        <v>1</v>
      </c>
      <c r="H209" s="27">
        <v>0</v>
      </c>
      <c r="I209" s="28">
        <v>0</v>
      </c>
      <c r="J209" s="272">
        <v>1</v>
      </c>
      <c r="K209" s="4"/>
      <c r="L209" s="4"/>
      <c r="M209" s="358"/>
    </row>
    <row r="210" spans="1:13" ht="19.5" hidden="1" thickTop="1" thickBot="1" x14ac:dyDescent="0.3">
      <c r="A210" s="629"/>
      <c r="B210" s="13">
        <v>41326</v>
      </c>
      <c r="C210" s="9" t="s">
        <v>21</v>
      </c>
      <c r="D210" s="9">
        <v>1</v>
      </c>
      <c r="E210" s="9">
        <v>1</v>
      </c>
      <c r="F210" s="9">
        <v>3</v>
      </c>
      <c r="G210" s="9">
        <v>4</v>
      </c>
      <c r="H210" s="9">
        <v>0</v>
      </c>
      <c r="I210" s="29">
        <v>0</v>
      </c>
      <c r="J210" s="266">
        <v>1</v>
      </c>
      <c r="K210" s="5"/>
      <c r="L210" s="5"/>
      <c r="M210" s="303"/>
    </row>
    <row r="211" spans="1:13" ht="19.5" hidden="1" thickTop="1" thickBot="1" x14ac:dyDescent="0.3">
      <c r="A211" s="629"/>
      <c r="B211" s="13">
        <v>41319</v>
      </c>
      <c r="C211" s="9" t="s">
        <v>20</v>
      </c>
      <c r="D211" s="9">
        <v>1</v>
      </c>
      <c r="E211" s="9">
        <v>2</v>
      </c>
      <c r="F211" s="9">
        <v>0</v>
      </c>
      <c r="G211" s="9">
        <v>2</v>
      </c>
      <c r="H211" s="9">
        <v>0</v>
      </c>
      <c r="I211" s="29">
        <v>0</v>
      </c>
      <c r="J211" s="266"/>
      <c r="K211" s="5">
        <v>1</v>
      </c>
      <c r="L211" s="5"/>
      <c r="M211" s="303"/>
    </row>
    <row r="212" spans="1:13" ht="19.5" hidden="1" thickTop="1" thickBot="1" x14ac:dyDescent="0.3">
      <c r="A212" s="629"/>
      <c r="B212" s="13">
        <v>41312</v>
      </c>
      <c r="C212" s="9" t="s">
        <v>7</v>
      </c>
      <c r="D212" s="9">
        <v>1</v>
      </c>
      <c r="E212" s="9">
        <v>2</v>
      </c>
      <c r="F212" s="9">
        <v>0</v>
      </c>
      <c r="G212" s="9">
        <v>2</v>
      </c>
      <c r="H212" s="9">
        <v>0</v>
      </c>
      <c r="I212" s="29">
        <v>0</v>
      </c>
      <c r="J212" s="266"/>
      <c r="K212" s="5">
        <v>1</v>
      </c>
      <c r="L212" s="5"/>
      <c r="M212" s="303"/>
    </row>
    <row r="213" spans="1:13" ht="19.5" hidden="1" thickTop="1" thickBot="1" x14ac:dyDescent="0.3">
      <c r="A213" s="629"/>
      <c r="B213" s="13">
        <v>41305</v>
      </c>
      <c r="C213" s="9" t="s">
        <v>19</v>
      </c>
      <c r="D213" s="9">
        <v>1</v>
      </c>
      <c r="E213" s="9">
        <v>1</v>
      </c>
      <c r="F213" s="9">
        <v>0</v>
      </c>
      <c r="G213" s="9">
        <v>1</v>
      </c>
      <c r="H213" s="9">
        <v>0</v>
      </c>
      <c r="I213" s="29">
        <v>0</v>
      </c>
      <c r="J213" s="266">
        <v>1</v>
      </c>
      <c r="K213" s="5"/>
      <c r="L213" s="5"/>
      <c r="M213" s="303"/>
    </row>
    <row r="214" spans="1:13" ht="19.5" hidden="1" thickTop="1" thickBot="1" x14ac:dyDescent="0.3">
      <c r="A214" s="629"/>
      <c r="B214" s="13">
        <v>41298</v>
      </c>
      <c r="C214" s="9" t="s">
        <v>12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29">
        <v>0</v>
      </c>
      <c r="J214" s="266"/>
      <c r="K214" s="5">
        <v>1</v>
      </c>
      <c r="L214" s="5"/>
      <c r="M214" s="303"/>
    </row>
    <row r="215" spans="1:13" ht="19.5" hidden="1" thickTop="1" thickBot="1" x14ac:dyDescent="0.3">
      <c r="A215" s="629"/>
      <c r="B215" s="13">
        <v>41291</v>
      </c>
      <c r="C215" s="9" t="s">
        <v>21</v>
      </c>
      <c r="D215" s="9">
        <v>1</v>
      </c>
      <c r="E215" s="9">
        <v>0</v>
      </c>
      <c r="F215" s="15">
        <v>1</v>
      </c>
      <c r="G215" s="15">
        <v>1</v>
      </c>
      <c r="H215" s="9">
        <v>0</v>
      </c>
      <c r="I215" s="29">
        <v>0</v>
      </c>
      <c r="J215" s="266">
        <v>1</v>
      </c>
      <c r="K215" s="5"/>
      <c r="L215" s="5"/>
      <c r="M215" s="303"/>
    </row>
    <row r="216" spans="1:13" ht="19.5" hidden="1" thickTop="1" thickBot="1" x14ac:dyDescent="0.3">
      <c r="A216" s="629"/>
      <c r="B216" s="13">
        <v>41284</v>
      </c>
      <c r="C216" s="9" t="s">
        <v>20</v>
      </c>
      <c r="D216" s="9">
        <v>1</v>
      </c>
      <c r="E216" s="9">
        <v>2</v>
      </c>
      <c r="F216" s="15">
        <v>1</v>
      </c>
      <c r="G216" s="15">
        <v>3</v>
      </c>
      <c r="H216" s="9">
        <v>1</v>
      </c>
      <c r="I216" s="29">
        <v>0</v>
      </c>
      <c r="J216" s="266">
        <v>1</v>
      </c>
      <c r="K216" s="5"/>
      <c r="L216" s="5"/>
      <c r="M216" s="303"/>
    </row>
    <row r="217" spans="1:13" ht="19.5" hidden="1" thickTop="1" thickBot="1" x14ac:dyDescent="0.3">
      <c r="A217" s="629"/>
      <c r="B217" s="13">
        <v>41263</v>
      </c>
      <c r="C217" s="9" t="s">
        <v>7</v>
      </c>
      <c r="D217" s="9">
        <v>1</v>
      </c>
      <c r="E217" s="9">
        <v>1</v>
      </c>
      <c r="F217" s="15">
        <v>1</v>
      </c>
      <c r="G217" s="15">
        <v>2</v>
      </c>
      <c r="H217" s="9">
        <v>0</v>
      </c>
      <c r="I217" s="29">
        <v>0</v>
      </c>
      <c r="J217" s="266"/>
      <c r="K217" s="5">
        <v>1</v>
      </c>
      <c r="L217" s="5"/>
      <c r="M217" s="303"/>
    </row>
    <row r="218" spans="1:13" ht="19.5" hidden="1" thickTop="1" thickBot="1" x14ac:dyDescent="0.3">
      <c r="A218" s="629"/>
      <c r="B218" s="13">
        <v>41256</v>
      </c>
      <c r="C218" s="9" t="s">
        <v>19</v>
      </c>
      <c r="D218" s="9">
        <v>1</v>
      </c>
      <c r="E218" s="9">
        <v>3</v>
      </c>
      <c r="F218" s="15">
        <v>1</v>
      </c>
      <c r="G218" s="15">
        <v>4</v>
      </c>
      <c r="H218" s="9">
        <v>0</v>
      </c>
      <c r="I218" s="29">
        <v>0</v>
      </c>
      <c r="J218" s="266">
        <v>1</v>
      </c>
      <c r="K218" s="5"/>
      <c r="L218" s="5"/>
      <c r="M218" s="303"/>
    </row>
    <row r="219" spans="1:13" ht="19.5" hidden="1" thickTop="1" thickBot="1" x14ac:dyDescent="0.3">
      <c r="A219" s="629"/>
      <c r="B219" s="13">
        <v>41249</v>
      </c>
      <c r="C219" s="9" t="s">
        <v>12</v>
      </c>
      <c r="D219" s="9">
        <v>1</v>
      </c>
      <c r="E219" s="9">
        <v>0</v>
      </c>
      <c r="F219" s="15">
        <v>2</v>
      </c>
      <c r="G219" s="15">
        <v>2</v>
      </c>
      <c r="H219" s="9">
        <v>0</v>
      </c>
      <c r="I219" s="29">
        <v>0</v>
      </c>
      <c r="J219" s="266">
        <v>1</v>
      </c>
      <c r="K219" s="5"/>
      <c r="L219" s="5"/>
      <c r="M219" s="303"/>
    </row>
    <row r="220" spans="1:13" ht="19.5" hidden="1" thickTop="1" thickBot="1" x14ac:dyDescent="0.3">
      <c r="A220" s="629"/>
      <c r="B220" s="13">
        <v>41242</v>
      </c>
      <c r="C220" s="9" t="s">
        <v>21</v>
      </c>
      <c r="D220" s="9">
        <v>1</v>
      </c>
      <c r="E220" s="9">
        <v>0</v>
      </c>
      <c r="F220" s="15">
        <v>2</v>
      </c>
      <c r="G220" s="15">
        <v>2</v>
      </c>
      <c r="H220" s="9">
        <v>0</v>
      </c>
      <c r="I220" s="29">
        <v>0</v>
      </c>
      <c r="J220" s="266">
        <v>1</v>
      </c>
      <c r="K220" s="5"/>
      <c r="L220" s="5"/>
      <c r="M220" s="303"/>
    </row>
    <row r="221" spans="1:13" ht="19.5" hidden="1" thickTop="1" thickBot="1" x14ac:dyDescent="0.3">
      <c r="A221" s="629"/>
      <c r="B221" s="13">
        <v>41235</v>
      </c>
      <c r="C221" s="9" t="s">
        <v>20</v>
      </c>
      <c r="D221" s="9">
        <v>1</v>
      </c>
      <c r="E221" s="9">
        <v>3</v>
      </c>
      <c r="F221" s="15">
        <v>2</v>
      </c>
      <c r="G221" s="15">
        <v>5</v>
      </c>
      <c r="H221" s="9">
        <v>0</v>
      </c>
      <c r="I221" s="29">
        <v>0</v>
      </c>
      <c r="J221" s="266">
        <v>1</v>
      </c>
      <c r="K221" s="5"/>
      <c r="L221" s="5"/>
      <c r="M221" s="303"/>
    </row>
    <row r="222" spans="1:13" ht="19.5" hidden="1" thickTop="1" thickBot="1" x14ac:dyDescent="0.3">
      <c r="A222" s="629"/>
      <c r="B222" s="13">
        <v>41228</v>
      </c>
      <c r="C222" s="9" t="s">
        <v>7</v>
      </c>
      <c r="D222" s="9">
        <v>1</v>
      </c>
      <c r="E222" s="9">
        <v>0</v>
      </c>
      <c r="F222" s="15">
        <v>2</v>
      </c>
      <c r="G222" s="15">
        <v>2</v>
      </c>
      <c r="H222" s="9">
        <v>0</v>
      </c>
      <c r="I222" s="29">
        <v>0</v>
      </c>
      <c r="J222" s="266">
        <v>1</v>
      </c>
      <c r="K222" s="5"/>
      <c r="L222" s="5"/>
      <c r="M222" s="303"/>
    </row>
    <row r="223" spans="1:13" ht="19.5" hidden="1" thickTop="1" thickBot="1" x14ac:dyDescent="0.3">
      <c r="A223" s="629"/>
      <c r="B223" s="13">
        <v>41221</v>
      </c>
      <c r="C223" s="9" t="s">
        <v>19</v>
      </c>
      <c r="D223" s="9">
        <v>1</v>
      </c>
      <c r="E223" s="9">
        <v>1</v>
      </c>
      <c r="F223" s="15">
        <v>2</v>
      </c>
      <c r="G223" s="15">
        <v>3</v>
      </c>
      <c r="H223" s="9">
        <v>0</v>
      </c>
      <c r="I223" s="29">
        <v>0</v>
      </c>
      <c r="J223" s="266">
        <v>1</v>
      </c>
      <c r="K223" s="5"/>
      <c r="L223" s="5"/>
      <c r="M223" s="303"/>
    </row>
    <row r="224" spans="1:13" ht="19.5" hidden="1" thickTop="1" thickBot="1" x14ac:dyDescent="0.3">
      <c r="A224" s="629"/>
      <c r="B224" s="13">
        <v>41214</v>
      </c>
      <c r="C224" s="9" t="s">
        <v>12</v>
      </c>
      <c r="D224" s="9">
        <v>1</v>
      </c>
      <c r="E224" s="9">
        <v>0</v>
      </c>
      <c r="F224" s="15">
        <v>2</v>
      </c>
      <c r="G224" s="15">
        <v>2</v>
      </c>
      <c r="H224" s="9">
        <v>0</v>
      </c>
      <c r="I224" s="29">
        <v>0</v>
      </c>
      <c r="J224" s="266"/>
      <c r="K224" s="5"/>
      <c r="L224" s="5">
        <v>1</v>
      </c>
      <c r="M224" s="303"/>
    </row>
    <row r="225" spans="1:13" ht="19.5" hidden="1" thickTop="1" thickBot="1" x14ac:dyDescent="0.3">
      <c r="A225" s="629"/>
      <c r="B225" s="13">
        <v>41207</v>
      </c>
      <c r="C225" s="9" t="s">
        <v>21</v>
      </c>
      <c r="D225" s="9">
        <v>1</v>
      </c>
      <c r="E225" s="9">
        <v>0</v>
      </c>
      <c r="F225" s="15">
        <v>1</v>
      </c>
      <c r="G225" s="15">
        <v>1</v>
      </c>
      <c r="H225" s="9">
        <v>0</v>
      </c>
      <c r="I225" s="29">
        <v>0</v>
      </c>
      <c r="J225" s="266"/>
      <c r="K225" s="5">
        <v>1</v>
      </c>
      <c r="L225" s="5"/>
      <c r="M225" s="303"/>
    </row>
    <row r="226" spans="1:13" ht="19.5" hidden="1" thickTop="1" thickBot="1" x14ac:dyDescent="0.3">
      <c r="A226" s="629"/>
      <c r="B226" s="13">
        <v>41179</v>
      </c>
      <c r="C226" s="9" t="s">
        <v>12</v>
      </c>
      <c r="D226" s="9">
        <v>1</v>
      </c>
      <c r="E226" s="9">
        <v>1</v>
      </c>
      <c r="F226" s="9">
        <v>0</v>
      </c>
      <c r="G226" s="15">
        <v>1</v>
      </c>
      <c r="H226" s="9">
        <v>0</v>
      </c>
      <c r="I226" s="29">
        <v>0</v>
      </c>
      <c r="J226" s="266"/>
      <c r="K226" s="5">
        <v>1</v>
      </c>
      <c r="L226" s="5"/>
      <c r="M226" s="303"/>
    </row>
    <row r="227" spans="1:13" ht="19.5" hidden="1" thickTop="1" thickBot="1" x14ac:dyDescent="0.3">
      <c r="A227" s="629"/>
      <c r="B227" s="13">
        <v>41172</v>
      </c>
      <c r="C227" s="9" t="s">
        <v>21</v>
      </c>
      <c r="D227" s="9">
        <v>1</v>
      </c>
      <c r="E227" s="9">
        <v>1</v>
      </c>
      <c r="F227" s="9">
        <v>1</v>
      </c>
      <c r="G227" s="15">
        <v>2</v>
      </c>
      <c r="H227" s="9">
        <v>1</v>
      </c>
      <c r="I227" s="29">
        <v>0</v>
      </c>
      <c r="J227" s="266">
        <v>1</v>
      </c>
      <c r="K227" s="5"/>
      <c r="L227" s="5"/>
      <c r="M227" s="303"/>
    </row>
    <row r="228" spans="1:13" ht="19.5" hidden="1" thickTop="1" thickBot="1" x14ac:dyDescent="0.3">
      <c r="A228" s="629"/>
      <c r="B228" s="30">
        <v>41165</v>
      </c>
      <c r="C228" s="31" t="s">
        <v>20</v>
      </c>
      <c r="D228" s="31">
        <v>1</v>
      </c>
      <c r="E228" s="31">
        <v>1</v>
      </c>
      <c r="F228" s="31">
        <v>0</v>
      </c>
      <c r="G228" s="33">
        <v>1</v>
      </c>
      <c r="H228" s="31">
        <v>0</v>
      </c>
      <c r="I228" s="32">
        <v>0</v>
      </c>
      <c r="J228" s="269">
        <v>1</v>
      </c>
      <c r="K228" s="39"/>
      <c r="L228" s="39"/>
      <c r="M228" s="357"/>
    </row>
    <row r="229" spans="1:13" ht="19.5" thickTop="1" thickBot="1" x14ac:dyDescent="0.3">
      <c r="A229" s="142" t="s">
        <v>45</v>
      </c>
      <c r="B229" s="126" t="s">
        <v>22</v>
      </c>
      <c r="C229" s="124" t="s">
        <v>13</v>
      </c>
      <c r="D229" s="124">
        <f t="shared" ref="D229:I229" si="11">SUM(D209:D228)</f>
        <v>20</v>
      </c>
      <c r="E229" s="124">
        <f t="shared" si="11"/>
        <v>20</v>
      </c>
      <c r="F229" s="124">
        <f t="shared" si="11"/>
        <v>21</v>
      </c>
      <c r="G229" s="124">
        <f t="shared" si="11"/>
        <v>41</v>
      </c>
      <c r="H229" s="124">
        <f t="shared" si="11"/>
        <v>2</v>
      </c>
      <c r="I229" s="125">
        <f t="shared" si="11"/>
        <v>0</v>
      </c>
      <c r="J229" s="268">
        <f>SUM(J209:J228)</f>
        <v>13</v>
      </c>
      <c r="K229" s="185">
        <f>SUM(K209:K228)</f>
        <v>6</v>
      </c>
      <c r="L229" s="185">
        <f>SUM(L209:L228)</f>
        <v>1</v>
      </c>
      <c r="M229" s="302">
        <f>SUM(J229/(J229+K229))</f>
        <v>0.68421052631578949</v>
      </c>
    </row>
    <row r="230" spans="1:13" ht="19.5" hidden="1" thickTop="1" thickBot="1" x14ac:dyDescent="0.3">
      <c r="A230" s="629" t="s">
        <v>23</v>
      </c>
      <c r="B230" s="26">
        <v>40969</v>
      </c>
      <c r="C230" s="27" t="s">
        <v>19</v>
      </c>
      <c r="D230" s="27">
        <v>1</v>
      </c>
      <c r="E230" s="27">
        <v>0</v>
      </c>
      <c r="F230" s="27">
        <v>0</v>
      </c>
      <c r="G230" s="27">
        <v>0</v>
      </c>
      <c r="H230" s="27">
        <v>0</v>
      </c>
      <c r="I230" s="28">
        <v>0</v>
      </c>
      <c r="J230" s="272"/>
      <c r="K230" s="4">
        <v>1</v>
      </c>
      <c r="L230" s="4"/>
      <c r="M230" s="358"/>
    </row>
    <row r="231" spans="1:13" ht="19.5" hidden="1" thickTop="1" thickBot="1" x14ac:dyDescent="0.3">
      <c r="A231" s="629"/>
      <c r="B231" s="13">
        <v>40955</v>
      </c>
      <c r="C231" s="9" t="s">
        <v>13</v>
      </c>
      <c r="D231" s="9">
        <v>1</v>
      </c>
      <c r="E231" s="9">
        <v>1</v>
      </c>
      <c r="F231" s="9">
        <v>2</v>
      </c>
      <c r="G231" s="15">
        <v>3</v>
      </c>
      <c r="H231" s="9">
        <v>0</v>
      </c>
      <c r="I231" s="29">
        <v>0</v>
      </c>
      <c r="J231" s="266">
        <v>1</v>
      </c>
      <c r="K231" s="5"/>
      <c r="L231" s="5"/>
      <c r="M231" s="303"/>
    </row>
    <row r="232" spans="1:13" ht="19.5" hidden="1" thickTop="1" thickBot="1" x14ac:dyDescent="0.3">
      <c r="A232" s="629"/>
      <c r="B232" s="13">
        <v>40948</v>
      </c>
      <c r="C232" s="9" t="s">
        <v>21</v>
      </c>
      <c r="D232" s="9">
        <v>1</v>
      </c>
      <c r="E232" s="9">
        <v>0</v>
      </c>
      <c r="F232" s="9">
        <v>2</v>
      </c>
      <c r="G232" s="15">
        <v>2</v>
      </c>
      <c r="H232" s="9">
        <v>0</v>
      </c>
      <c r="I232" s="29">
        <v>0</v>
      </c>
      <c r="J232" s="266">
        <v>1</v>
      </c>
      <c r="K232" s="5"/>
      <c r="L232" s="5"/>
      <c r="M232" s="303"/>
    </row>
    <row r="233" spans="1:13" ht="19.5" hidden="1" thickTop="1" thickBot="1" x14ac:dyDescent="0.3">
      <c r="A233" s="629"/>
      <c r="B233" s="13">
        <v>40941</v>
      </c>
      <c r="C233" s="9" t="s">
        <v>7</v>
      </c>
      <c r="D233" s="9">
        <v>1</v>
      </c>
      <c r="E233" s="9">
        <v>0</v>
      </c>
      <c r="F233" s="9">
        <v>2</v>
      </c>
      <c r="G233" s="15">
        <v>2</v>
      </c>
      <c r="H233" s="9">
        <v>0</v>
      </c>
      <c r="I233" s="29">
        <v>0</v>
      </c>
      <c r="J233" s="266">
        <v>1</v>
      </c>
      <c r="K233" s="5"/>
      <c r="L233" s="5"/>
      <c r="M233" s="303"/>
    </row>
    <row r="234" spans="1:13" ht="19.5" hidden="1" thickTop="1" thickBot="1" x14ac:dyDescent="0.3">
      <c r="A234" s="629"/>
      <c r="B234" s="13">
        <v>40934</v>
      </c>
      <c r="C234" s="9" t="s">
        <v>19</v>
      </c>
      <c r="D234" s="9">
        <v>1</v>
      </c>
      <c r="E234" s="9">
        <v>0</v>
      </c>
      <c r="F234" s="9">
        <v>1</v>
      </c>
      <c r="G234" s="15">
        <v>1</v>
      </c>
      <c r="H234" s="9">
        <v>0</v>
      </c>
      <c r="I234" s="29">
        <v>0</v>
      </c>
      <c r="J234" s="266"/>
      <c r="K234" s="5">
        <v>1</v>
      </c>
      <c r="L234" s="5"/>
      <c r="M234" s="303"/>
    </row>
    <row r="235" spans="1:13" ht="19.5" hidden="1" thickTop="1" thickBot="1" x14ac:dyDescent="0.3">
      <c r="A235" s="629"/>
      <c r="B235" s="13">
        <v>40927</v>
      </c>
      <c r="C235" s="9" t="s">
        <v>12</v>
      </c>
      <c r="D235" s="9">
        <v>1</v>
      </c>
      <c r="E235" s="9">
        <v>1</v>
      </c>
      <c r="F235" s="9">
        <v>0</v>
      </c>
      <c r="G235" s="15">
        <v>1</v>
      </c>
      <c r="H235" s="9">
        <v>0</v>
      </c>
      <c r="I235" s="29">
        <v>0</v>
      </c>
      <c r="J235" s="266">
        <v>1</v>
      </c>
      <c r="K235" s="5"/>
      <c r="L235" s="5"/>
      <c r="M235" s="303"/>
    </row>
    <row r="236" spans="1:13" ht="19.5" hidden="1" thickTop="1" thickBot="1" x14ac:dyDescent="0.3">
      <c r="A236" s="629"/>
      <c r="B236" s="13">
        <v>40920</v>
      </c>
      <c r="C236" s="9" t="s">
        <v>13</v>
      </c>
      <c r="D236" s="9">
        <v>1</v>
      </c>
      <c r="E236" s="9">
        <v>1</v>
      </c>
      <c r="F236" s="9">
        <v>1</v>
      </c>
      <c r="G236" s="15">
        <v>2</v>
      </c>
      <c r="H236" s="9">
        <v>0</v>
      </c>
      <c r="I236" s="29">
        <v>0</v>
      </c>
      <c r="J236" s="266"/>
      <c r="K236" s="5">
        <v>1</v>
      </c>
      <c r="L236" s="5"/>
      <c r="M236" s="303"/>
    </row>
    <row r="237" spans="1:13" ht="19.5" hidden="1" thickTop="1" thickBot="1" x14ac:dyDescent="0.3">
      <c r="A237" s="629"/>
      <c r="B237" s="13">
        <v>40899</v>
      </c>
      <c r="C237" s="9" t="s">
        <v>21</v>
      </c>
      <c r="D237" s="9">
        <v>1</v>
      </c>
      <c r="E237" s="9">
        <v>1</v>
      </c>
      <c r="F237" s="9">
        <v>0</v>
      </c>
      <c r="G237" s="15">
        <v>1</v>
      </c>
      <c r="H237" s="9">
        <v>0</v>
      </c>
      <c r="I237" s="29">
        <v>0</v>
      </c>
      <c r="J237" s="266"/>
      <c r="K237" s="5"/>
      <c r="L237" s="5">
        <v>1</v>
      </c>
      <c r="M237" s="303"/>
    </row>
    <row r="238" spans="1:13" ht="19.5" hidden="1" thickTop="1" thickBot="1" x14ac:dyDescent="0.3">
      <c r="A238" s="629"/>
      <c r="B238" s="13">
        <v>40892</v>
      </c>
      <c r="C238" s="9" t="s">
        <v>7</v>
      </c>
      <c r="D238" s="9">
        <v>1</v>
      </c>
      <c r="E238" s="9">
        <v>1</v>
      </c>
      <c r="F238" s="9">
        <v>2</v>
      </c>
      <c r="G238" s="15">
        <v>3</v>
      </c>
      <c r="H238" s="9">
        <v>0</v>
      </c>
      <c r="I238" s="29">
        <v>0</v>
      </c>
      <c r="J238" s="266">
        <v>1</v>
      </c>
      <c r="K238" s="5"/>
      <c r="L238" s="5"/>
      <c r="M238" s="303"/>
    </row>
    <row r="239" spans="1:13" ht="19.5" hidden="1" thickTop="1" thickBot="1" x14ac:dyDescent="0.3">
      <c r="A239" s="629"/>
      <c r="B239" s="13">
        <v>40885</v>
      </c>
      <c r="C239" s="9" t="s">
        <v>19</v>
      </c>
      <c r="D239" s="9">
        <v>1</v>
      </c>
      <c r="E239" s="9">
        <v>1</v>
      </c>
      <c r="F239" s="9">
        <v>0</v>
      </c>
      <c r="G239" s="15">
        <v>1</v>
      </c>
      <c r="H239" s="9">
        <v>0</v>
      </c>
      <c r="I239" s="29">
        <v>0</v>
      </c>
      <c r="J239" s="266">
        <v>1</v>
      </c>
      <c r="K239" s="5"/>
      <c r="L239" s="5"/>
      <c r="M239" s="303"/>
    </row>
    <row r="240" spans="1:13" ht="19.5" hidden="1" thickTop="1" thickBot="1" x14ac:dyDescent="0.3">
      <c r="A240" s="629"/>
      <c r="B240" s="13">
        <v>40878</v>
      </c>
      <c r="C240" s="9" t="s">
        <v>12</v>
      </c>
      <c r="D240" s="9">
        <v>1</v>
      </c>
      <c r="E240" s="9">
        <v>1</v>
      </c>
      <c r="F240" s="9">
        <v>2</v>
      </c>
      <c r="G240" s="15">
        <v>3</v>
      </c>
      <c r="H240" s="9">
        <v>1</v>
      </c>
      <c r="I240" s="29">
        <v>0</v>
      </c>
      <c r="J240" s="266">
        <v>1</v>
      </c>
      <c r="K240" s="5"/>
      <c r="L240" s="5"/>
      <c r="M240" s="303"/>
    </row>
    <row r="241" spans="1:13" ht="19.5" hidden="1" thickTop="1" thickBot="1" x14ac:dyDescent="0.3">
      <c r="A241" s="629"/>
      <c r="B241" s="13">
        <v>40871</v>
      </c>
      <c r="C241" s="9" t="s">
        <v>13</v>
      </c>
      <c r="D241" s="9">
        <v>1</v>
      </c>
      <c r="E241" s="9">
        <v>0</v>
      </c>
      <c r="F241" s="9">
        <v>2</v>
      </c>
      <c r="G241" s="15">
        <v>2</v>
      </c>
      <c r="H241" s="9">
        <v>0</v>
      </c>
      <c r="I241" s="29">
        <v>0</v>
      </c>
      <c r="J241" s="266">
        <v>1</v>
      </c>
      <c r="K241" s="5"/>
      <c r="L241" s="5"/>
      <c r="M241" s="303"/>
    </row>
    <row r="242" spans="1:13" ht="19.5" hidden="1" thickTop="1" thickBot="1" x14ac:dyDescent="0.3">
      <c r="A242" s="629"/>
      <c r="B242" s="13">
        <v>40864</v>
      </c>
      <c r="C242" s="9" t="s">
        <v>21</v>
      </c>
      <c r="D242" s="9">
        <v>1</v>
      </c>
      <c r="E242" s="9">
        <v>1</v>
      </c>
      <c r="F242" s="9">
        <v>0</v>
      </c>
      <c r="G242" s="15">
        <v>1</v>
      </c>
      <c r="H242" s="9">
        <v>0</v>
      </c>
      <c r="I242" s="29">
        <v>1</v>
      </c>
      <c r="J242" s="266"/>
      <c r="K242" s="5"/>
      <c r="L242" s="5">
        <v>1</v>
      </c>
      <c r="M242" s="303"/>
    </row>
    <row r="243" spans="1:13" ht="19.5" hidden="1" thickTop="1" thickBot="1" x14ac:dyDescent="0.3">
      <c r="A243" s="629"/>
      <c r="B243" s="13">
        <v>40857</v>
      </c>
      <c r="C243" s="9" t="s">
        <v>7</v>
      </c>
      <c r="D243" s="9">
        <v>1</v>
      </c>
      <c r="E243" s="9">
        <v>0</v>
      </c>
      <c r="F243" s="9">
        <v>2</v>
      </c>
      <c r="G243" s="15">
        <v>2</v>
      </c>
      <c r="H243" s="9">
        <v>0</v>
      </c>
      <c r="I243" s="29">
        <v>0</v>
      </c>
      <c r="J243" s="266">
        <v>1</v>
      </c>
      <c r="K243" s="5"/>
      <c r="L243" s="5"/>
      <c r="M243" s="303"/>
    </row>
    <row r="244" spans="1:13" ht="19.5" hidden="1" thickTop="1" thickBot="1" x14ac:dyDescent="0.3">
      <c r="A244" s="629"/>
      <c r="B244" s="13">
        <v>40850</v>
      </c>
      <c r="C244" s="9" t="s">
        <v>19</v>
      </c>
      <c r="D244" s="9">
        <v>1</v>
      </c>
      <c r="E244" s="9">
        <v>2</v>
      </c>
      <c r="F244" s="9">
        <v>2</v>
      </c>
      <c r="G244" s="15">
        <v>4</v>
      </c>
      <c r="H244" s="9">
        <v>0</v>
      </c>
      <c r="I244" s="29">
        <v>0</v>
      </c>
      <c r="J244" s="266">
        <v>1</v>
      </c>
      <c r="K244" s="5"/>
      <c r="L244" s="5"/>
      <c r="M244" s="303"/>
    </row>
    <row r="245" spans="1:13" ht="19.5" hidden="1" thickTop="1" thickBot="1" x14ac:dyDescent="0.3">
      <c r="A245" s="629"/>
      <c r="B245" s="13">
        <v>40843</v>
      </c>
      <c r="C245" s="9" t="s">
        <v>12</v>
      </c>
      <c r="D245" s="9">
        <v>1</v>
      </c>
      <c r="E245" s="9">
        <v>0</v>
      </c>
      <c r="F245" s="9">
        <v>1</v>
      </c>
      <c r="G245" s="15">
        <v>1</v>
      </c>
      <c r="H245" s="9">
        <v>0</v>
      </c>
      <c r="I245" s="29">
        <v>0</v>
      </c>
      <c r="J245" s="266"/>
      <c r="K245" s="5">
        <v>1</v>
      </c>
      <c r="L245" s="5"/>
      <c r="M245" s="303"/>
    </row>
    <row r="246" spans="1:13" ht="19.5" hidden="1" thickTop="1" thickBot="1" x14ac:dyDescent="0.3">
      <c r="A246" s="629"/>
      <c r="B246" s="13">
        <v>40836</v>
      </c>
      <c r="C246" s="9" t="s">
        <v>13</v>
      </c>
      <c r="D246" s="9">
        <v>1</v>
      </c>
      <c r="E246" s="9">
        <v>1</v>
      </c>
      <c r="F246" s="9">
        <v>2</v>
      </c>
      <c r="G246" s="15">
        <v>3</v>
      </c>
      <c r="H246" s="9">
        <v>0</v>
      </c>
      <c r="I246" s="29">
        <v>0</v>
      </c>
      <c r="J246" s="266"/>
      <c r="K246" s="5">
        <v>1</v>
      </c>
      <c r="L246" s="5"/>
      <c r="M246" s="303"/>
    </row>
    <row r="247" spans="1:13" ht="19.5" hidden="1" thickTop="1" thickBot="1" x14ac:dyDescent="0.3">
      <c r="A247" s="629"/>
      <c r="B247" s="13">
        <v>40829</v>
      </c>
      <c r="C247" s="9" t="s">
        <v>21</v>
      </c>
      <c r="D247" s="9">
        <v>1</v>
      </c>
      <c r="E247" s="9">
        <v>2</v>
      </c>
      <c r="F247" s="9">
        <v>1</v>
      </c>
      <c r="G247" s="15">
        <v>3</v>
      </c>
      <c r="H247" s="9">
        <v>0</v>
      </c>
      <c r="I247" s="29">
        <v>0</v>
      </c>
      <c r="J247" s="266"/>
      <c r="K247" s="5">
        <v>1</v>
      </c>
      <c r="L247" s="5"/>
      <c r="M247" s="303"/>
    </row>
    <row r="248" spans="1:13" ht="19.5" hidden="1" thickTop="1" thickBot="1" x14ac:dyDescent="0.3">
      <c r="A248" s="629"/>
      <c r="B248" s="13">
        <v>40822</v>
      </c>
      <c r="C248" s="9" t="s">
        <v>7</v>
      </c>
      <c r="D248" s="9">
        <v>1</v>
      </c>
      <c r="E248" s="9">
        <v>1</v>
      </c>
      <c r="F248" s="9">
        <v>3</v>
      </c>
      <c r="G248" s="15">
        <v>4</v>
      </c>
      <c r="H248" s="9">
        <v>0</v>
      </c>
      <c r="I248" s="29">
        <v>0</v>
      </c>
      <c r="J248" s="266"/>
      <c r="K248" s="5"/>
      <c r="L248" s="5">
        <v>1</v>
      </c>
      <c r="M248" s="303"/>
    </row>
    <row r="249" spans="1:13" ht="19.5" hidden="1" thickTop="1" thickBot="1" x14ac:dyDescent="0.3">
      <c r="A249" s="629"/>
      <c r="B249" s="13">
        <v>40815</v>
      </c>
      <c r="C249" s="9" t="s">
        <v>19</v>
      </c>
      <c r="D249" s="9">
        <v>1</v>
      </c>
      <c r="E249" s="9">
        <v>1</v>
      </c>
      <c r="F249" s="9">
        <v>0</v>
      </c>
      <c r="G249" s="15">
        <v>1</v>
      </c>
      <c r="H249" s="9">
        <v>0</v>
      </c>
      <c r="I249" s="29">
        <v>0</v>
      </c>
      <c r="J249" s="266">
        <v>1</v>
      </c>
      <c r="K249" s="5"/>
      <c r="L249" s="5"/>
      <c r="M249" s="303"/>
    </row>
    <row r="250" spans="1:13" ht="19.5" hidden="1" thickTop="1" thickBot="1" x14ac:dyDescent="0.3">
      <c r="A250" s="629"/>
      <c r="B250" s="13">
        <v>40808</v>
      </c>
      <c r="C250" s="9" t="s">
        <v>12</v>
      </c>
      <c r="D250" s="9">
        <v>1</v>
      </c>
      <c r="E250" s="9">
        <v>0</v>
      </c>
      <c r="F250" s="9">
        <v>0</v>
      </c>
      <c r="G250" s="9">
        <v>0</v>
      </c>
      <c r="H250" s="9">
        <v>0</v>
      </c>
      <c r="I250" s="29">
        <v>0</v>
      </c>
      <c r="J250" s="266"/>
      <c r="K250" s="5">
        <v>1</v>
      </c>
      <c r="L250" s="5"/>
      <c r="M250" s="303"/>
    </row>
    <row r="251" spans="1:13" ht="19.5" hidden="1" thickTop="1" thickBot="1" x14ac:dyDescent="0.3">
      <c r="A251" s="629"/>
      <c r="B251" s="122">
        <v>40801</v>
      </c>
      <c r="C251" s="23" t="s">
        <v>13</v>
      </c>
      <c r="D251" s="23">
        <v>1</v>
      </c>
      <c r="E251" s="23">
        <v>1</v>
      </c>
      <c r="F251" s="23">
        <v>1</v>
      </c>
      <c r="G251" s="23">
        <v>2</v>
      </c>
      <c r="H251" s="23">
        <v>0</v>
      </c>
      <c r="I251" s="48">
        <v>0</v>
      </c>
      <c r="J251" s="269"/>
      <c r="K251" s="39"/>
      <c r="L251" s="39">
        <v>1</v>
      </c>
      <c r="M251" s="357"/>
    </row>
    <row r="252" spans="1:13" ht="19.5" thickTop="1" thickBot="1" x14ac:dyDescent="0.3">
      <c r="A252" s="142" t="s">
        <v>45</v>
      </c>
      <c r="B252" s="126" t="s">
        <v>23</v>
      </c>
      <c r="C252" s="124" t="s">
        <v>20</v>
      </c>
      <c r="D252" s="124">
        <f t="shared" ref="D252:I252" si="12">SUM(D230:D251)</f>
        <v>22</v>
      </c>
      <c r="E252" s="124">
        <f t="shared" si="12"/>
        <v>16</v>
      </c>
      <c r="F252" s="124">
        <f t="shared" si="12"/>
        <v>26</v>
      </c>
      <c r="G252" s="124">
        <f t="shared" si="12"/>
        <v>42</v>
      </c>
      <c r="H252" s="124">
        <f t="shared" si="12"/>
        <v>1</v>
      </c>
      <c r="I252" s="125">
        <f t="shared" si="12"/>
        <v>1</v>
      </c>
      <c r="J252" s="268">
        <f>SUM(J230:J251)</f>
        <v>11</v>
      </c>
      <c r="K252" s="185">
        <f>SUM(K230:K251)</f>
        <v>7</v>
      </c>
      <c r="L252" s="185">
        <f>SUM(L230:L251)</f>
        <v>4</v>
      </c>
      <c r="M252" s="302">
        <f>SUM(J252/(J252+K252))</f>
        <v>0.61111111111111116</v>
      </c>
    </row>
    <row r="253" spans="1:13" ht="19.5" thickTop="1" thickBot="1" x14ac:dyDescent="0.3">
      <c r="C253" s="136" t="s">
        <v>24</v>
      </c>
      <c r="D253" s="44">
        <f t="shared" ref="D253:L253" si="13">SUM(D109+D131+D148+D164+D184+D208+D229+D252+D87+D68+D59+D43+D21)</f>
        <v>237</v>
      </c>
      <c r="E253" s="44">
        <f t="shared" si="13"/>
        <v>232</v>
      </c>
      <c r="F253" s="44">
        <f t="shared" si="13"/>
        <v>292</v>
      </c>
      <c r="G253" s="44">
        <f t="shared" si="13"/>
        <v>524</v>
      </c>
      <c r="H253" s="44">
        <f t="shared" si="13"/>
        <v>24</v>
      </c>
      <c r="I253" s="516">
        <f t="shared" si="13"/>
        <v>7</v>
      </c>
      <c r="J253" s="90">
        <f t="shared" si="13"/>
        <v>132</v>
      </c>
      <c r="K253" s="306">
        <f t="shared" si="13"/>
        <v>83</v>
      </c>
      <c r="L253" s="522">
        <f t="shared" si="13"/>
        <v>22</v>
      </c>
      <c r="M253" s="313">
        <f>SUM(J253/(J253+K253))</f>
        <v>0.61395348837209307</v>
      </c>
    </row>
    <row r="254" spans="1:13" ht="18.75" thickBot="1" x14ac:dyDescent="0.3">
      <c r="C254" s="131" t="s">
        <v>25</v>
      </c>
      <c r="D254" s="21"/>
      <c r="E254" s="21">
        <f>SUM(E253/D253)</f>
        <v>0.97890295358649793</v>
      </c>
      <c r="F254" s="21">
        <f>SUM(F253/D253)</f>
        <v>1.2320675105485233</v>
      </c>
      <c r="G254" s="132">
        <f>SUM(G253/D253)</f>
        <v>2.2109704641350212</v>
      </c>
      <c r="H254" s="22"/>
      <c r="I254" s="22"/>
      <c r="J254" s="273">
        <f>SUM(J253/D253)</f>
        <v>0.55696202531645567</v>
      </c>
      <c r="K254" s="274">
        <f>SUM(K253/D253)</f>
        <v>0.35021097046413502</v>
      </c>
      <c r="L254" s="275">
        <f>SUM(L253/D253)</f>
        <v>9.2827004219409287E-2</v>
      </c>
    </row>
    <row r="255" spans="1:13" ht="18.75" thickBot="1" x14ac:dyDescent="0.3">
      <c r="C255" s="133" t="s">
        <v>26</v>
      </c>
      <c r="D255" s="134">
        <f>SUM(D253/13)</f>
        <v>18.23076923076923</v>
      </c>
      <c r="E255" s="134">
        <f>SUM(E254*D255)</f>
        <v>17.846153846153847</v>
      </c>
      <c r="F255" s="134">
        <f>SUM(F254*D255)</f>
        <v>22.46153846153846</v>
      </c>
      <c r="G255" s="135">
        <f>SUM(G254*D255)</f>
        <v>40.307692307692307</v>
      </c>
      <c r="H255" s="22"/>
      <c r="I255" s="22"/>
      <c r="J255" s="276">
        <f>SUM(J253/13)</f>
        <v>10.153846153846153</v>
      </c>
      <c r="K255" s="277">
        <f>SUM(K253/13)</f>
        <v>6.384615384615385</v>
      </c>
      <c r="L255" s="278">
        <f>SUM(L253/13)</f>
        <v>1.6923076923076923</v>
      </c>
    </row>
    <row r="256" spans="1:13" ht="18.75" thickTop="1" x14ac:dyDescent="0.25">
      <c r="A256" s="665" t="s">
        <v>42</v>
      </c>
      <c r="B256" s="45" t="s">
        <v>36</v>
      </c>
      <c r="C256" s="46" t="s">
        <v>20</v>
      </c>
      <c r="D256" s="47"/>
      <c r="E256" s="27">
        <v>23</v>
      </c>
      <c r="F256" s="27">
        <v>11</v>
      </c>
      <c r="G256" s="28">
        <v>34</v>
      </c>
    </row>
    <row r="257" spans="1:7" x14ac:dyDescent="0.25">
      <c r="A257" s="666"/>
      <c r="B257" s="36" t="s">
        <v>37</v>
      </c>
      <c r="C257" s="5" t="s">
        <v>12</v>
      </c>
      <c r="D257" s="37"/>
      <c r="E257" s="9">
        <v>21</v>
      </c>
      <c r="F257" s="9">
        <v>19</v>
      </c>
      <c r="G257" s="29">
        <v>40</v>
      </c>
    </row>
    <row r="258" spans="1:7" x14ac:dyDescent="0.25">
      <c r="A258" s="666"/>
      <c r="B258" s="36" t="s">
        <v>38</v>
      </c>
      <c r="C258" s="5" t="s">
        <v>12</v>
      </c>
      <c r="D258" s="37"/>
      <c r="E258" s="9">
        <v>14</v>
      </c>
      <c r="F258" s="9">
        <v>13</v>
      </c>
      <c r="G258" s="29">
        <v>27</v>
      </c>
    </row>
    <row r="259" spans="1:7" x14ac:dyDescent="0.25">
      <c r="A259" s="666"/>
      <c r="B259" s="36" t="s">
        <v>39</v>
      </c>
      <c r="C259" s="5" t="s">
        <v>12</v>
      </c>
      <c r="D259" s="37"/>
      <c r="E259" s="9">
        <v>22</v>
      </c>
      <c r="F259" s="9">
        <v>34</v>
      </c>
      <c r="G259" s="29">
        <v>56</v>
      </c>
    </row>
    <row r="260" spans="1:7" x14ac:dyDescent="0.25">
      <c r="A260" s="666"/>
      <c r="B260" s="36" t="s">
        <v>40</v>
      </c>
      <c r="C260" s="5" t="s">
        <v>12</v>
      </c>
      <c r="D260" s="37"/>
      <c r="E260" s="9">
        <v>29</v>
      </c>
      <c r="F260" s="9">
        <v>20</v>
      </c>
      <c r="G260" s="29">
        <v>49</v>
      </c>
    </row>
    <row r="261" spans="1:7" ht="18.75" thickBot="1" x14ac:dyDescent="0.3">
      <c r="A261" s="667"/>
      <c r="B261" s="38" t="s">
        <v>41</v>
      </c>
      <c r="C261" s="39" t="s">
        <v>12</v>
      </c>
      <c r="D261" s="40"/>
      <c r="E261" s="23">
        <v>32</v>
      </c>
      <c r="F261" s="23">
        <v>38</v>
      </c>
      <c r="G261" s="48">
        <v>70</v>
      </c>
    </row>
    <row r="262" spans="1:7" ht="18.75" thickBot="1" x14ac:dyDescent="0.3">
      <c r="A262" s="49" t="s">
        <v>45</v>
      </c>
      <c r="B262" s="41" t="s">
        <v>42</v>
      </c>
      <c r="C262" s="42"/>
      <c r="D262" s="42"/>
      <c r="E262" s="43">
        <f>SUM(E256:E261)</f>
        <v>141</v>
      </c>
      <c r="F262" s="43">
        <f>SUM(F256:F261)</f>
        <v>135</v>
      </c>
      <c r="G262" s="50">
        <f>SUM(G256:G261)</f>
        <v>276</v>
      </c>
    </row>
    <row r="263" spans="1:7" ht="18.75" thickBot="1" x14ac:dyDescent="0.3">
      <c r="A263" s="51" t="s">
        <v>46</v>
      </c>
      <c r="B263" s="52" t="s">
        <v>581</v>
      </c>
      <c r="C263" s="53"/>
      <c r="D263" s="53"/>
      <c r="E263" s="54">
        <f>SUM(E262+E253)</f>
        <v>373</v>
      </c>
      <c r="F263" s="54">
        <f>SUM(F262+F253)</f>
        <v>427</v>
      </c>
      <c r="G263" s="55">
        <f>SUM(G262+G253)</f>
        <v>800</v>
      </c>
    </row>
    <row r="264" spans="1:7" ht="18.75" thickTop="1" x14ac:dyDescent="0.25"/>
  </sheetData>
  <autoFilter ref="A2:I263" xr:uid="{00000000-0009-0000-0000-000009000000}"/>
  <mergeCells count="15">
    <mergeCell ref="A1:M1"/>
    <mergeCell ref="A110:A130"/>
    <mergeCell ref="A132:A147"/>
    <mergeCell ref="A256:A261"/>
    <mergeCell ref="A230:A251"/>
    <mergeCell ref="A149:A163"/>
    <mergeCell ref="A165:A183"/>
    <mergeCell ref="A185:A207"/>
    <mergeCell ref="A209:A228"/>
    <mergeCell ref="A88:A108"/>
    <mergeCell ref="A69:A86"/>
    <mergeCell ref="A60:A67"/>
    <mergeCell ref="A44:A58"/>
    <mergeCell ref="A22:A42"/>
    <mergeCell ref="A3:A20"/>
  </mergeCells>
  <printOptions horizontalCentered="1" verticalCentered="1"/>
  <pageMargins left="0.2" right="0.2" top="0.25" bottom="0.25" header="0.25" footer="0.3"/>
  <pageSetup scale="66" orientation="landscape" r:id="rId1"/>
  <rowBreaks count="2" manualBreakCount="2">
    <brk id="164" max="16383" man="1"/>
    <brk id="208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43B55-DFC1-4569-9008-146BA7BA8F6E}">
  <sheetPr>
    <pageSetUpPr fitToPage="1"/>
  </sheetPr>
  <dimension ref="A1:M61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9.140625" bestFit="1" customWidth="1"/>
  </cols>
  <sheetData>
    <row r="1" spans="1:13" ht="18.75" thickBot="1" x14ac:dyDescent="0.3">
      <c r="A1" s="671" t="s">
        <v>565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45708</v>
      </c>
      <c r="C3" s="27" t="s">
        <v>553</v>
      </c>
      <c r="D3" s="27">
        <v>1</v>
      </c>
      <c r="E3" s="27">
        <v>1</v>
      </c>
      <c r="F3" s="27">
        <v>3</v>
      </c>
      <c r="G3" s="27">
        <v>4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ht="18" x14ac:dyDescent="0.25">
      <c r="A4" s="636"/>
      <c r="B4" s="255">
        <v>45701</v>
      </c>
      <c r="C4" s="9" t="s">
        <v>8</v>
      </c>
      <c r="D4" s="9">
        <v>1</v>
      </c>
      <c r="E4" s="9">
        <v>1</v>
      </c>
      <c r="F4" s="9">
        <v>1</v>
      </c>
      <c r="G4" s="9">
        <v>2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t="18" x14ac:dyDescent="0.25">
      <c r="A5" s="636"/>
      <c r="B5" s="255">
        <v>45694</v>
      </c>
      <c r="C5" s="9" t="s">
        <v>625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t="18" x14ac:dyDescent="0.25">
      <c r="A6" s="636"/>
      <c r="B6" s="255">
        <v>45687</v>
      </c>
      <c r="C6" s="9" t="s">
        <v>453</v>
      </c>
      <c r="D6" s="9">
        <v>1</v>
      </c>
      <c r="E6" s="9">
        <v>2</v>
      </c>
      <c r="F6" s="9">
        <v>0</v>
      </c>
      <c r="G6" s="9">
        <v>2</v>
      </c>
      <c r="H6" s="9">
        <v>1</v>
      </c>
      <c r="I6" s="29">
        <v>0</v>
      </c>
      <c r="J6" s="365">
        <v>1</v>
      </c>
      <c r="K6" s="9"/>
      <c r="L6" s="9"/>
      <c r="M6" s="29"/>
    </row>
    <row r="7" spans="1:13" ht="18" x14ac:dyDescent="0.25">
      <c r="A7" s="636"/>
      <c r="B7" s="255">
        <v>45673</v>
      </c>
      <c r="C7" s="9" t="s">
        <v>553</v>
      </c>
      <c r="D7" s="9">
        <v>1</v>
      </c>
      <c r="E7" s="9">
        <v>3</v>
      </c>
      <c r="F7" s="9">
        <v>2</v>
      </c>
      <c r="G7" s="9">
        <v>5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t="18" x14ac:dyDescent="0.25">
      <c r="A8" s="636"/>
      <c r="B8" s="255">
        <v>45666</v>
      </c>
      <c r="C8" s="9" t="s">
        <v>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t="18" x14ac:dyDescent="0.25">
      <c r="A9" s="636"/>
      <c r="B9" s="255">
        <v>45638</v>
      </c>
      <c r="C9" s="9" t="s">
        <v>453</v>
      </c>
      <c r="D9" s="9">
        <v>1</v>
      </c>
      <c r="E9" s="9">
        <v>2</v>
      </c>
      <c r="F9" s="9">
        <v>1</v>
      </c>
      <c r="G9" s="9">
        <v>3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t="18" x14ac:dyDescent="0.25">
      <c r="A10" s="636"/>
      <c r="B10" s="255">
        <v>45624</v>
      </c>
      <c r="C10" s="9" t="s">
        <v>553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ht="18" x14ac:dyDescent="0.25">
      <c r="A11" s="636"/>
      <c r="B11" s="255">
        <v>45617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ht="18" x14ac:dyDescent="0.25">
      <c r="A12" s="636"/>
      <c r="B12" s="255">
        <v>45610</v>
      </c>
      <c r="C12" s="9" t="s">
        <v>625</v>
      </c>
      <c r="D12" s="9">
        <v>1</v>
      </c>
      <c r="E12" s="9">
        <v>0</v>
      </c>
      <c r="F12" s="9">
        <v>3</v>
      </c>
      <c r="G12" s="9">
        <v>3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ht="18" x14ac:dyDescent="0.25">
      <c r="A13" s="636"/>
      <c r="B13" s="255">
        <v>45603</v>
      </c>
      <c r="C13" s="9" t="s">
        <v>453</v>
      </c>
      <c r="D13" s="9">
        <v>1</v>
      </c>
      <c r="E13" s="9">
        <v>0</v>
      </c>
      <c r="F13" s="9">
        <v>4</v>
      </c>
      <c r="G13" s="9">
        <v>4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t="18" x14ac:dyDescent="0.25">
      <c r="A14" s="636"/>
      <c r="B14" s="255">
        <v>45589</v>
      </c>
      <c r="C14" s="9" t="s">
        <v>553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" x14ac:dyDescent="0.25">
      <c r="A15" s="636"/>
      <c r="B15" s="255">
        <v>45582</v>
      </c>
      <c r="C15" s="9" t="s">
        <v>8</v>
      </c>
      <c r="D15" s="9">
        <v>1</v>
      </c>
      <c r="E15" s="9">
        <v>2</v>
      </c>
      <c r="F15" s="9">
        <v>0</v>
      </c>
      <c r="G15" s="9">
        <v>2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ht="18" x14ac:dyDescent="0.25">
      <c r="A16" s="636"/>
      <c r="B16" s="255">
        <v>45575</v>
      </c>
      <c r="C16" s="9" t="s">
        <v>625</v>
      </c>
      <c r="D16" s="9">
        <v>1</v>
      </c>
      <c r="E16" s="9">
        <v>2</v>
      </c>
      <c r="F16" s="9">
        <v>2</v>
      </c>
      <c r="G16" s="9">
        <v>4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" x14ac:dyDescent="0.25">
      <c r="A17" s="636"/>
      <c r="B17" s="255">
        <v>45568</v>
      </c>
      <c r="C17" s="9" t="s">
        <v>453</v>
      </c>
      <c r="D17" s="9">
        <v>1</v>
      </c>
      <c r="E17" s="9">
        <v>1</v>
      </c>
      <c r="F17" s="9">
        <v>3</v>
      </c>
      <c r="G17" s="9">
        <v>4</v>
      </c>
      <c r="H17" s="9">
        <v>0</v>
      </c>
      <c r="I17" s="29">
        <v>1</v>
      </c>
      <c r="J17" s="365"/>
      <c r="K17" s="9"/>
      <c r="L17" s="9">
        <v>1</v>
      </c>
      <c r="M17" s="29"/>
    </row>
    <row r="18" spans="1:13" ht="18" x14ac:dyDescent="0.25">
      <c r="A18" s="636"/>
      <c r="B18" s="255">
        <v>45561</v>
      </c>
      <c r="C18" s="9" t="s">
        <v>20</v>
      </c>
      <c r="D18" s="9">
        <v>1</v>
      </c>
      <c r="E18" s="9">
        <v>1</v>
      </c>
      <c r="F18" s="9">
        <v>1</v>
      </c>
      <c r="G18" s="9">
        <v>2</v>
      </c>
      <c r="H18" s="9">
        <v>1</v>
      </c>
      <c r="I18" s="29">
        <v>0</v>
      </c>
      <c r="J18" s="365">
        <v>1</v>
      </c>
      <c r="K18" s="9"/>
      <c r="L18" s="9"/>
      <c r="M18" s="29"/>
    </row>
    <row r="19" spans="1:13" ht="18.75" thickBot="1" x14ac:dyDescent="0.3">
      <c r="A19" s="637"/>
      <c r="B19" s="256">
        <v>45554</v>
      </c>
      <c r="C19" s="31" t="s">
        <v>553</v>
      </c>
      <c r="D19" s="31">
        <v>1</v>
      </c>
      <c r="E19" s="31">
        <v>0</v>
      </c>
      <c r="F19" s="31">
        <v>0</v>
      </c>
      <c r="G19" s="31">
        <v>0</v>
      </c>
      <c r="H19" s="31">
        <v>0</v>
      </c>
      <c r="I19" s="32">
        <v>0</v>
      </c>
      <c r="J19" s="366"/>
      <c r="K19" s="31">
        <v>1</v>
      </c>
      <c r="L19" s="31"/>
      <c r="M19" s="32"/>
    </row>
    <row r="20" spans="1:13" ht="19.5" thickTop="1" thickBot="1" x14ac:dyDescent="0.3">
      <c r="A20" s="487" t="s">
        <v>45</v>
      </c>
      <c r="B20" s="411" t="s">
        <v>624</v>
      </c>
      <c r="C20" s="124" t="s">
        <v>10</v>
      </c>
      <c r="D20" s="124">
        <f t="shared" ref="D20:L20" si="0">SUM(D3:D19)</f>
        <v>17</v>
      </c>
      <c r="E20" s="124">
        <f t="shared" si="0"/>
        <v>16</v>
      </c>
      <c r="F20" s="124">
        <f t="shared" si="0"/>
        <v>22</v>
      </c>
      <c r="G20" s="124">
        <f t="shared" si="0"/>
        <v>38</v>
      </c>
      <c r="H20" s="124">
        <f t="shared" si="0"/>
        <v>2</v>
      </c>
      <c r="I20" s="125">
        <f t="shared" si="0"/>
        <v>1</v>
      </c>
      <c r="J20" s="458">
        <f t="shared" si="0"/>
        <v>8</v>
      </c>
      <c r="K20" s="355">
        <f t="shared" si="0"/>
        <v>7</v>
      </c>
      <c r="L20" s="355">
        <f t="shared" si="0"/>
        <v>2</v>
      </c>
      <c r="M20" s="356">
        <f>SUM(J20/(J20+K20))</f>
        <v>0.53333333333333333</v>
      </c>
    </row>
    <row r="21" spans="1:13" ht="18.75" hidden="1" thickTop="1" x14ac:dyDescent="0.25">
      <c r="A21" s="642" t="s">
        <v>580</v>
      </c>
      <c r="B21" s="254">
        <v>45351</v>
      </c>
      <c r="C21" s="27" t="s">
        <v>452</v>
      </c>
      <c r="D21" s="27">
        <v>1</v>
      </c>
      <c r="E21" s="27">
        <v>2</v>
      </c>
      <c r="F21" s="27">
        <v>2</v>
      </c>
      <c r="G21" s="34">
        <v>4</v>
      </c>
      <c r="H21" s="27">
        <v>0</v>
      </c>
      <c r="I21" s="28">
        <v>0</v>
      </c>
      <c r="J21" s="364"/>
      <c r="K21" s="27">
        <v>1</v>
      </c>
      <c r="L21" s="27"/>
      <c r="M21" s="28"/>
    </row>
    <row r="22" spans="1:13" ht="18" hidden="1" x14ac:dyDescent="0.25">
      <c r="A22" s="636"/>
      <c r="B22" s="255">
        <v>45344</v>
      </c>
      <c r="C22" s="9" t="s">
        <v>552</v>
      </c>
      <c r="D22" s="9">
        <v>1</v>
      </c>
      <c r="E22" s="9">
        <v>1</v>
      </c>
      <c r="F22" s="9">
        <v>0</v>
      </c>
      <c r="G22" s="15">
        <v>1</v>
      </c>
      <c r="H22" s="9">
        <v>0</v>
      </c>
      <c r="I22" s="29">
        <v>0</v>
      </c>
      <c r="J22" s="365"/>
      <c r="K22" s="9"/>
      <c r="L22" s="9">
        <v>1</v>
      </c>
      <c r="M22" s="29"/>
    </row>
    <row r="23" spans="1:13" ht="18" hidden="1" x14ac:dyDescent="0.25">
      <c r="A23" s="636"/>
      <c r="B23" s="255">
        <v>45337</v>
      </c>
      <c r="C23" s="9" t="s">
        <v>553</v>
      </c>
      <c r="D23" s="9">
        <v>1</v>
      </c>
      <c r="E23" s="9">
        <v>1</v>
      </c>
      <c r="F23" s="9">
        <v>0</v>
      </c>
      <c r="G23" s="15">
        <v>1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t="18" hidden="1" x14ac:dyDescent="0.25">
      <c r="A24" s="636"/>
      <c r="B24" s="255">
        <v>45323</v>
      </c>
      <c r="C24" s="9" t="s">
        <v>555</v>
      </c>
      <c r="D24" s="9">
        <v>1</v>
      </c>
      <c r="E24" s="9">
        <v>0</v>
      </c>
      <c r="F24" s="9">
        <v>1</v>
      </c>
      <c r="G24" s="15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t="18" hidden="1" x14ac:dyDescent="0.25">
      <c r="A25" s="636"/>
      <c r="B25" s="255">
        <v>45316</v>
      </c>
      <c r="C25" s="9" t="s">
        <v>452</v>
      </c>
      <c r="D25" s="9">
        <v>1</v>
      </c>
      <c r="E25" s="15">
        <v>2</v>
      </c>
      <c r="F25" s="9">
        <v>0</v>
      </c>
      <c r="G25" s="15">
        <v>2</v>
      </c>
      <c r="H25" s="9">
        <v>1</v>
      </c>
      <c r="I25" s="29">
        <v>0</v>
      </c>
      <c r="J25" s="365">
        <v>1</v>
      </c>
      <c r="K25" s="9"/>
      <c r="L25" s="9"/>
      <c r="M25" s="29"/>
    </row>
    <row r="26" spans="1:13" ht="18" hidden="1" x14ac:dyDescent="0.25">
      <c r="A26" s="636"/>
      <c r="B26" s="255">
        <v>45309</v>
      </c>
      <c r="C26" s="9" t="s">
        <v>552</v>
      </c>
      <c r="D26" s="9">
        <v>1</v>
      </c>
      <c r="E26" s="15">
        <v>1</v>
      </c>
      <c r="F26" s="9">
        <v>2</v>
      </c>
      <c r="G26" s="15">
        <v>3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t="18" hidden="1" x14ac:dyDescent="0.25">
      <c r="A27" s="636"/>
      <c r="B27" s="255">
        <v>45302</v>
      </c>
      <c r="C27" s="9" t="s">
        <v>553</v>
      </c>
      <c r="D27" s="9">
        <v>1</v>
      </c>
      <c r="E27" s="15">
        <v>1</v>
      </c>
      <c r="F27" s="9">
        <v>0</v>
      </c>
      <c r="G27" s="15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t="18" hidden="1" x14ac:dyDescent="0.25">
      <c r="A28" s="636"/>
      <c r="B28" s="255">
        <v>45281</v>
      </c>
      <c r="C28" s="9" t="s">
        <v>8</v>
      </c>
      <c r="D28" s="9">
        <v>1</v>
      </c>
      <c r="E28" s="15">
        <v>2</v>
      </c>
      <c r="F28" s="9">
        <v>1</v>
      </c>
      <c r="G28" s="15">
        <v>3</v>
      </c>
      <c r="H28" s="9">
        <v>1</v>
      </c>
      <c r="I28" s="29">
        <v>0</v>
      </c>
      <c r="J28" s="365">
        <v>1</v>
      </c>
      <c r="K28" s="9"/>
      <c r="L28" s="9"/>
      <c r="M28" s="29"/>
    </row>
    <row r="29" spans="1:13" ht="18" hidden="1" x14ac:dyDescent="0.25">
      <c r="A29" s="636"/>
      <c r="B29" s="255">
        <v>45267</v>
      </c>
      <c r="C29" s="9" t="s">
        <v>452</v>
      </c>
      <c r="D29" s="9">
        <v>1</v>
      </c>
      <c r="E29" s="15">
        <v>2</v>
      </c>
      <c r="F29" s="9">
        <v>1</v>
      </c>
      <c r="G29" s="15">
        <v>3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t="18" hidden="1" x14ac:dyDescent="0.25">
      <c r="A30" s="636"/>
      <c r="B30" s="255">
        <v>45260</v>
      </c>
      <c r="C30" s="9" t="s">
        <v>552</v>
      </c>
      <c r="D30" s="9">
        <v>1</v>
      </c>
      <c r="E30" s="15">
        <v>2</v>
      </c>
      <c r="F30" s="9">
        <v>0</v>
      </c>
      <c r="G30" s="15">
        <v>2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t="18" hidden="1" x14ac:dyDescent="0.25">
      <c r="A31" s="636"/>
      <c r="B31" s="255">
        <v>45253</v>
      </c>
      <c r="C31" s="9" t="s">
        <v>553</v>
      </c>
      <c r="D31" s="9">
        <v>1</v>
      </c>
      <c r="E31" s="15">
        <v>1</v>
      </c>
      <c r="F31" s="9">
        <v>1</v>
      </c>
      <c r="G31" s="15">
        <v>2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t="18" hidden="1" x14ac:dyDescent="0.25">
      <c r="A32" s="636"/>
      <c r="B32" s="255">
        <v>45246</v>
      </c>
      <c r="C32" s="9" t="s">
        <v>8</v>
      </c>
      <c r="D32" s="9">
        <v>1</v>
      </c>
      <c r="E32" s="15">
        <v>1</v>
      </c>
      <c r="F32" s="9">
        <v>2</v>
      </c>
      <c r="G32" s="15">
        <v>3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t="18" hidden="1" x14ac:dyDescent="0.25">
      <c r="A33" s="636"/>
      <c r="B33" s="255">
        <v>45239</v>
      </c>
      <c r="C33" s="9" t="s">
        <v>555</v>
      </c>
      <c r="D33" s="9">
        <v>1</v>
      </c>
      <c r="E33" s="15">
        <v>1</v>
      </c>
      <c r="F33" s="9">
        <v>1</v>
      </c>
      <c r="G33" s="15">
        <v>2</v>
      </c>
      <c r="H33" s="9">
        <v>0</v>
      </c>
      <c r="I33" s="29">
        <v>0</v>
      </c>
      <c r="J33" s="365"/>
      <c r="K33" s="9"/>
      <c r="L33" s="9">
        <v>1</v>
      </c>
      <c r="M33" s="29"/>
    </row>
    <row r="34" spans="1:13" ht="18" hidden="1" x14ac:dyDescent="0.25">
      <c r="A34" s="636"/>
      <c r="B34" s="255">
        <v>45232</v>
      </c>
      <c r="C34" s="9" t="s">
        <v>452</v>
      </c>
      <c r="D34" s="9">
        <v>1</v>
      </c>
      <c r="E34" s="15">
        <v>2</v>
      </c>
      <c r="F34" s="9">
        <v>1</v>
      </c>
      <c r="G34" s="15">
        <v>3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t="18" hidden="1" x14ac:dyDescent="0.25">
      <c r="A35" s="636"/>
      <c r="B35" s="255">
        <v>45225</v>
      </c>
      <c r="C35" s="9" t="s">
        <v>552</v>
      </c>
      <c r="D35" s="9">
        <v>1</v>
      </c>
      <c r="E35" s="15">
        <v>1</v>
      </c>
      <c r="F35" s="9">
        <v>0</v>
      </c>
      <c r="G35" s="15">
        <v>1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t="18" hidden="1" x14ac:dyDescent="0.25">
      <c r="A36" s="636"/>
      <c r="B36" s="255">
        <v>45211</v>
      </c>
      <c r="C36" s="9" t="s">
        <v>8</v>
      </c>
      <c r="D36" s="9">
        <v>1</v>
      </c>
      <c r="E36" s="15">
        <v>1</v>
      </c>
      <c r="F36" s="9">
        <v>1</v>
      </c>
      <c r="G36" s="15">
        <v>2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t="18" hidden="1" x14ac:dyDescent="0.25">
      <c r="A37" s="636"/>
      <c r="B37" s="255">
        <v>45204</v>
      </c>
      <c r="C37" s="9" t="s">
        <v>555</v>
      </c>
      <c r="D37" s="9">
        <v>1</v>
      </c>
      <c r="E37" s="9">
        <v>0</v>
      </c>
      <c r="F37" s="9">
        <v>1</v>
      </c>
      <c r="G37" s="15">
        <v>1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t="18" hidden="1" x14ac:dyDescent="0.25">
      <c r="A38" s="636"/>
      <c r="B38" s="255">
        <v>45190</v>
      </c>
      <c r="C38" s="9" t="s">
        <v>552</v>
      </c>
      <c r="D38" s="9">
        <v>1</v>
      </c>
      <c r="E38" s="9">
        <v>2</v>
      </c>
      <c r="F38" s="9">
        <v>0</v>
      </c>
      <c r="G38" s="15">
        <v>2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t="18.75" hidden="1" thickBot="1" x14ac:dyDescent="0.3">
      <c r="A39" s="637"/>
      <c r="B39" s="256">
        <v>45183</v>
      </c>
      <c r="C39" s="31" t="s">
        <v>553</v>
      </c>
      <c r="D39" s="31">
        <v>1</v>
      </c>
      <c r="E39" s="31">
        <v>1</v>
      </c>
      <c r="F39" s="31">
        <v>2</v>
      </c>
      <c r="G39" s="33">
        <v>3</v>
      </c>
      <c r="H39" s="31">
        <v>0</v>
      </c>
      <c r="I39" s="32">
        <v>0</v>
      </c>
      <c r="J39" s="366"/>
      <c r="K39" s="31">
        <v>1</v>
      </c>
      <c r="L39" s="31"/>
      <c r="M39" s="32"/>
    </row>
    <row r="40" spans="1:13" ht="19.5" thickTop="1" thickBot="1" x14ac:dyDescent="0.3">
      <c r="A40" s="487" t="s">
        <v>45</v>
      </c>
      <c r="B40" s="488" t="s">
        <v>580</v>
      </c>
      <c r="C40" s="355" t="s">
        <v>453</v>
      </c>
      <c r="D40" s="355">
        <f t="shared" ref="D40:L40" si="1">SUM(D21:D39)</f>
        <v>19</v>
      </c>
      <c r="E40" s="355">
        <f t="shared" si="1"/>
        <v>24</v>
      </c>
      <c r="F40" s="355">
        <f t="shared" si="1"/>
        <v>16</v>
      </c>
      <c r="G40" s="355">
        <f t="shared" si="1"/>
        <v>40</v>
      </c>
      <c r="H40" s="355">
        <f t="shared" si="1"/>
        <v>2</v>
      </c>
      <c r="I40" s="489">
        <f t="shared" si="1"/>
        <v>0</v>
      </c>
      <c r="J40" s="458">
        <f t="shared" si="1"/>
        <v>6</v>
      </c>
      <c r="K40" s="355">
        <f t="shared" si="1"/>
        <v>11</v>
      </c>
      <c r="L40" s="355">
        <f t="shared" si="1"/>
        <v>2</v>
      </c>
      <c r="M40" s="356">
        <f>SUM(J40/(J40+K40))</f>
        <v>0.35294117647058826</v>
      </c>
    </row>
    <row r="41" spans="1:13" ht="18.75" hidden="1" thickTop="1" x14ac:dyDescent="0.25">
      <c r="A41" s="632" t="s">
        <v>554</v>
      </c>
      <c r="B41" s="254">
        <v>44966</v>
      </c>
      <c r="C41" s="27" t="s">
        <v>8</v>
      </c>
      <c r="D41" s="27">
        <v>1</v>
      </c>
      <c r="E41" s="27">
        <v>0</v>
      </c>
      <c r="F41" s="27">
        <v>0</v>
      </c>
      <c r="G41" s="27">
        <v>0</v>
      </c>
      <c r="H41" s="27">
        <v>0</v>
      </c>
      <c r="I41" s="297">
        <v>0</v>
      </c>
      <c r="J41" s="279">
        <v>1</v>
      </c>
      <c r="K41" s="27"/>
      <c r="L41" s="27"/>
      <c r="M41" s="28"/>
    </row>
    <row r="42" spans="1:13" ht="18" hidden="1" x14ac:dyDescent="0.25">
      <c r="A42" s="633"/>
      <c r="B42" s="255">
        <v>44959</v>
      </c>
      <c r="C42" s="9" t="s">
        <v>555</v>
      </c>
      <c r="D42" s="9">
        <v>1</v>
      </c>
      <c r="E42" s="9">
        <v>0</v>
      </c>
      <c r="F42" s="9">
        <v>1</v>
      </c>
      <c r="G42" s="15">
        <v>1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t="18" hidden="1" x14ac:dyDescent="0.25">
      <c r="A43" s="633"/>
      <c r="B43" s="255">
        <v>44952</v>
      </c>
      <c r="C43" s="9" t="s">
        <v>452</v>
      </c>
      <c r="D43" s="9">
        <v>1</v>
      </c>
      <c r="E43" s="9">
        <v>2</v>
      </c>
      <c r="F43" s="9">
        <v>1</v>
      </c>
      <c r="G43" s="15">
        <v>3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t="18" hidden="1" x14ac:dyDescent="0.25">
      <c r="A44" s="633"/>
      <c r="B44" s="255">
        <v>44945</v>
      </c>
      <c r="C44" s="9" t="s">
        <v>552</v>
      </c>
      <c r="D44" s="9">
        <v>1</v>
      </c>
      <c r="E44" s="9">
        <v>1</v>
      </c>
      <c r="F44" s="9">
        <v>0</v>
      </c>
      <c r="G44" s="15">
        <v>1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t="18" hidden="1" x14ac:dyDescent="0.25">
      <c r="A45" s="633"/>
      <c r="B45" s="255">
        <v>44938</v>
      </c>
      <c r="C45" s="9" t="s">
        <v>553</v>
      </c>
      <c r="D45" s="9">
        <v>1</v>
      </c>
      <c r="E45" s="9">
        <v>0</v>
      </c>
      <c r="F45" s="9">
        <v>1</v>
      </c>
      <c r="G45" s="15">
        <v>1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t="18" hidden="1" x14ac:dyDescent="0.25">
      <c r="A46" s="633"/>
      <c r="B46" s="255">
        <v>44917</v>
      </c>
      <c r="C46" s="9" t="s">
        <v>8</v>
      </c>
      <c r="D46" s="9">
        <v>1</v>
      </c>
      <c r="E46" s="9">
        <v>2</v>
      </c>
      <c r="F46" s="9">
        <v>0</v>
      </c>
      <c r="G46" s="15">
        <v>2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t="18" hidden="1" x14ac:dyDescent="0.25">
      <c r="A47" s="633"/>
      <c r="B47" s="255">
        <v>44896</v>
      </c>
      <c r="C47" s="9" t="s">
        <v>552</v>
      </c>
      <c r="D47" s="9">
        <v>1</v>
      </c>
      <c r="E47" s="9">
        <v>1</v>
      </c>
      <c r="F47" s="9">
        <v>0</v>
      </c>
      <c r="G47" s="15">
        <v>1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t="18" hidden="1" x14ac:dyDescent="0.25">
      <c r="A48" s="633"/>
      <c r="B48" s="255">
        <v>44889</v>
      </c>
      <c r="C48" s="9" t="s">
        <v>553</v>
      </c>
      <c r="D48" s="9">
        <v>1</v>
      </c>
      <c r="E48" s="9">
        <v>3</v>
      </c>
      <c r="F48" s="9">
        <v>1</v>
      </c>
      <c r="G48" s="15">
        <v>4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t="18" hidden="1" x14ac:dyDescent="0.25">
      <c r="A49" s="633"/>
      <c r="B49" s="255">
        <v>44882</v>
      </c>
      <c r="C49" s="9" t="s">
        <v>8</v>
      </c>
      <c r="D49" s="9">
        <v>1</v>
      </c>
      <c r="E49" s="9">
        <v>1</v>
      </c>
      <c r="F49" s="9">
        <v>1</v>
      </c>
      <c r="G49" s="15">
        <v>2</v>
      </c>
      <c r="H49" s="9">
        <v>0</v>
      </c>
      <c r="I49" s="298">
        <v>0</v>
      </c>
      <c r="J49" s="280"/>
      <c r="K49" s="9"/>
      <c r="L49" s="9">
        <v>1</v>
      </c>
      <c r="M49" s="29"/>
    </row>
    <row r="50" spans="1:13" ht="18" hidden="1" x14ac:dyDescent="0.25">
      <c r="A50" s="633"/>
      <c r="B50" s="255">
        <v>44875</v>
      </c>
      <c r="C50" s="9" t="s">
        <v>555</v>
      </c>
      <c r="D50" s="9">
        <v>1</v>
      </c>
      <c r="E50" s="9">
        <v>2</v>
      </c>
      <c r="F50" s="9">
        <v>0</v>
      </c>
      <c r="G50" s="15">
        <v>2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t="18" hidden="1" x14ac:dyDescent="0.25">
      <c r="A51" s="633"/>
      <c r="B51" s="255">
        <v>44868</v>
      </c>
      <c r="C51" s="9" t="s">
        <v>452</v>
      </c>
      <c r="D51" s="9">
        <v>1</v>
      </c>
      <c r="E51" s="9">
        <v>2</v>
      </c>
      <c r="F51" s="9">
        <v>2</v>
      </c>
      <c r="G51" s="15">
        <v>4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t="18" hidden="1" x14ac:dyDescent="0.25">
      <c r="A52" s="633"/>
      <c r="B52" s="255">
        <v>44861</v>
      </c>
      <c r="C52" s="9" t="s">
        <v>552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t="18" hidden="1" x14ac:dyDescent="0.25">
      <c r="A53" s="633"/>
      <c r="B53" s="255">
        <v>44854</v>
      </c>
      <c r="C53" s="9" t="s">
        <v>553</v>
      </c>
      <c r="D53" s="9">
        <v>1</v>
      </c>
      <c r="E53" s="9">
        <v>2</v>
      </c>
      <c r="F53" s="9">
        <v>1</v>
      </c>
      <c r="G53" s="9">
        <v>3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t="18" hidden="1" x14ac:dyDescent="0.25">
      <c r="A54" s="633"/>
      <c r="B54" s="255">
        <v>44847</v>
      </c>
      <c r="C54" s="9" t="s">
        <v>8</v>
      </c>
      <c r="D54" s="9">
        <v>1</v>
      </c>
      <c r="E54" s="9">
        <v>2</v>
      </c>
      <c r="F54" s="9">
        <v>3</v>
      </c>
      <c r="G54" s="9">
        <v>5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t="18" hidden="1" x14ac:dyDescent="0.25">
      <c r="A55" s="633"/>
      <c r="B55" s="255">
        <v>44833</v>
      </c>
      <c r="C55" s="9" t="s">
        <v>452</v>
      </c>
      <c r="D55" s="9">
        <v>1</v>
      </c>
      <c r="E55" s="9">
        <v>1</v>
      </c>
      <c r="F55" s="9">
        <v>1</v>
      </c>
      <c r="G55" s="9">
        <v>2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t="18.75" hidden="1" thickBot="1" x14ac:dyDescent="0.3">
      <c r="A56" s="634"/>
      <c r="B56" s="256">
        <v>44826</v>
      </c>
      <c r="C56" s="31" t="s">
        <v>552</v>
      </c>
      <c r="D56" s="31">
        <v>1</v>
      </c>
      <c r="E56" s="31">
        <v>0</v>
      </c>
      <c r="F56" s="31">
        <v>0</v>
      </c>
      <c r="G56" s="31">
        <v>0</v>
      </c>
      <c r="H56" s="31">
        <v>0</v>
      </c>
      <c r="I56" s="299">
        <v>0</v>
      </c>
      <c r="J56" s="341"/>
      <c r="K56" s="31">
        <v>1</v>
      </c>
      <c r="L56" s="31"/>
      <c r="M56" s="32"/>
    </row>
    <row r="57" spans="1:13" ht="19.5" thickTop="1" thickBot="1" x14ac:dyDescent="0.3">
      <c r="A57" s="142" t="s">
        <v>45</v>
      </c>
      <c r="B57" s="414" t="s">
        <v>554</v>
      </c>
      <c r="C57" s="355" t="s">
        <v>453</v>
      </c>
      <c r="D57" s="355">
        <f t="shared" ref="D57:L57" si="2">SUM(D41:D56)</f>
        <v>16</v>
      </c>
      <c r="E57" s="355">
        <f t="shared" si="2"/>
        <v>19</v>
      </c>
      <c r="F57" s="355">
        <f t="shared" si="2"/>
        <v>12</v>
      </c>
      <c r="G57" s="355">
        <f t="shared" si="2"/>
        <v>31</v>
      </c>
      <c r="H57" s="355">
        <f t="shared" si="2"/>
        <v>0</v>
      </c>
      <c r="I57" s="467">
        <f t="shared" si="2"/>
        <v>0</v>
      </c>
      <c r="J57" s="191">
        <f t="shared" si="2"/>
        <v>12</v>
      </c>
      <c r="K57" s="124">
        <f t="shared" si="2"/>
        <v>3</v>
      </c>
      <c r="L57" s="124">
        <f t="shared" si="2"/>
        <v>1</v>
      </c>
      <c r="M57" s="294">
        <f>SUM(J57/(J57+K57))</f>
        <v>0.8</v>
      </c>
    </row>
    <row r="58" spans="1:13" ht="19.5" thickTop="1" thickBot="1" x14ac:dyDescent="0.3">
      <c r="A58" s="16"/>
      <c r="B58" s="17"/>
      <c r="C58" s="136" t="s">
        <v>24</v>
      </c>
      <c r="D58" s="137">
        <f t="shared" ref="D58:L58" si="3">SUM(D57+D40+D20)</f>
        <v>52</v>
      </c>
      <c r="E58" s="137">
        <f t="shared" si="3"/>
        <v>59</v>
      </c>
      <c r="F58" s="137">
        <f t="shared" si="3"/>
        <v>50</v>
      </c>
      <c r="G58" s="137">
        <f t="shared" si="3"/>
        <v>109</v>
      </c>
      <c r="H58" s="137">
        <f t="shared" si="3"/>
        <v>4</v>
      </c>
      <c r="I58" s="139">
        <f t="shared" si="3"/>
        <v>1</v>
      </c>
      <c r="J58" s="444">
        <f t="shared" si="3"/>
        <v>26</v>
      </c>
      <c r="K58" s="91">
        <f t="shared" si="3"/>
        <v>21</v>
      </c>
      <c r="L58" s="450">
        <f t="shared" si="3"/>
        <v>5</v>
      </c>
      <c r="M58" s="396">
        <f>SUM(J58/(J58+K58))</f>
        <v>0.55319148936170215</v>
      </c>
    </row>
    <row r="59" spans="1:13" ht="18.75" thickBot="1" x14ac:dyDescent="0.3">
      <c r="A59" s="16"/>
      <c r="B59" s="17"/>
      <c r="C59" s="143" t="s">
        <v>25</v>
      </c>
      <c r="D59" s="24"/>
      <c r="E59" s="25">
        <f>SUM(E58/D58)</f>
        <v>1.1346153846153846</v>
      </c>
      <c r="F59" s="25">
        <f>SUM(F58/D58)</f>
        <v>0.96153846153846156</v>
      </c>
      <c r="G59" s="144">
        <f>SUM(G58/D58)</f>
        <v>2.0961538461538463</v>
      </c>
      <c r="H59" s="20"/>
      <c r="I59" s="20"/>
      <c r="J59" s="307">
        <f>SUM(J58/D58)</f>
        <v>0.5</v>
      </c>
      <c r="K59" s="77">
        <f>SUM(K58/D58)</f>
        <v>0.40384615384615385</v>
      </c>
      <c r="L59" s="95">
        <f>SUM(L58/D58)</f>
        <v>9.6153846153846159E-2</v>
      </c>
      <c r="M59" s="16"/>
    </row>
    <row r="60" spans="1:13" ht="18.75" thickBot="1" x14ac:dyDescent="0.3">
      <c r="A60" s="16"/>
      <c r="B60" s="17"/>
      <c r="C60" s="133" t="s">
        <v>26</v>
      </c>
      <c r="D60" s="134">
        <f>SUM(D58/3)</f>
        <v>17.333333333333332</v>
      </c>
      <c r="E60" s="134">
        <f>SUM(E59*D60)</f>
        <v>19.666666666666664</v>
      </c>
      <c r="F60" s="134">
        <f>SUM(F59*D60)</f>
        <v>16.666666666666664</v>
      </c>
      <c r="G60" s="135">
        <f>SUM(G59*D60)</f>
        <v>36.333333333333336</v>
      </c>
      <c r="H60" s="16"/>
      <c r="I60" s="16"/>
      <c r="J60" s="308">
        <f>SUM(J58/3)</f>
        <v>8.6666666666666661</v>
      </c>
      <c r="K60" s="97">
        <f>SUM(K58/3)</f>
        <v>7</v>
      </c>
      <c r="L60" s="98">
        <f>SUM(L58/3)</f>
        <v>1.6666666666666667</v>
      </c>
      <c r="M60" s="16"/>
    </row>
    <row r="61" spans="1:13" ht="15.75" thickTop="1" x14ac:dyDescent="0.25"/>
  </sheetData>
  <mergeCells count="4">
    <mergeCell ref="A1:M1"/>
    <mergeCell ref="A41:A56"/>
    <mergeCell ref="A21:A39"/>
    <mergeCell ref="A3:A19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0000"/>
  </sheetPr>
  <dimension ref="A1:M20"/>
  <sheetViews>
    <sheetView zoomScale="75" zoomScaleNormal="75" workbookViewId="0">
      <selection activeCell="M26" sqref="M26"/>
    </sheetView>
  </sheetViews>
  <sheetFormatPr defaultRowHeight="15" x14ac:dyDescent="0.25"/>
  <cols>
    <col min="1" max="1" width="15.140625" bestFit="1" customWidth="1"/>
    <col min="2" max="2" width="25.28515625" bestFit="1" customWidth="1"/>
    <col min="3" max="3" width="19.42578125" bestFit="1" customWidth="1"/>
  </cols>
  <sheetData>
    <row r="1" spans="1:13" ht="19.5" thickTop="1" thickBot="1" x14ac:dyDescent="0.3">
      <c r="A1" s="626" t="s">
        <v>528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323" t="s">
        <v>29</v>
      </c>
      <c r="K2" s="201" t="s">
        <v>30</v>
      </c>
      <c r="L2" s="201" t="s">
        <v>31</v>
      </c>
      <c r="M2" s="202" t="s">
        <v>294</v>
      </c>
    </row>
    <row r="3" spans="1:13" ht="18.75" hidden="1" thickTop="1" x14ac:dyDescent="0.25">
      <c r="A3" s="638" t="s">
        <v>554</v>
      </c>
      <c r="B3" s="26">
        <v>44903</v>
      </c>
      <c r="C3" s="27" t="s">
        <v>453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97">
        <v>0</v>
      </c>
      <c r="J3" s="265">
        <v>1</v>
      </c>
      <c r="K3" s="46"/>
      <c r="L3" s="46"/>
      <c r="M3" s="85"/>
    </row>
    <row r="4" spans="1:13" ht="18" hidden="1" x14ac:dyDescent="0.25">
      <c r="A4" s="639"/>
      <c r="B4" s="13">
        <v>44882</v>
      </c>
      <c r="C4" s="9" t="s">
        <v>555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66">
        <v>1</v>
      </c>
      <c r="K4" s="5"/>
      <c r="L4" s="5"/>
      <c r="M4" s="86"/>
    </row>
    <row r="5" spans="1:13" ht="18" hidden="1" x14ac:dyDescent="0.25">
      <c r="A5" s="639"/>
      <c r="B5" s="13">
        <v>44868</v>
      </c>
      <c r="C5" s="9" t="s">
        <v>453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66"/>
      <c r="K5" s="5">
        <v>1</v>
      </c>
      <c r="L5" s="5"/>
      <c r="M5" s="86"/>
    </row>
    <row r="6" spans="1:13" ht="18" hidden="1" x14ac:dyDescent="0.25">
      <c r="A6" s="639"/>
      <c r="B6" s="13">
        <v>44847</v>
      </c>
      <c r="C6" s="9" t="s">
        <v>555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66"/>
      <c r="K6" s="5">
        <v>1</v>
      </c>
      <c r="L6" s="5"/>
      <c r="M6" s="86"/>
    </row>
    <row r="7" spans="1:13" ht="18" hidden="1" x14ac:dyDescent="0.25">
      <c r="A7" s="639"/>
      <c r="B7" s="13">
        <v>44840</v>
      </c>
      <c r="C7" s="9" t="s">
        <v>553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66">
        <v>1</v>
      </c>
      <c r="K7" s="5"/>
      <c r="L7" s="5"/>
      <c r="M7" s="86"/>
    </row>
    <row r="8" spans="1:13" ht="18.75" hidden="1" thickBot="1" x14ac:dyDescent="0.3">
      <c r="A8" s="640"/>
      <c r="B8" s="30">
        <v>44826</v>
      </c>
      <c r="C8" s="31" t="s">
        <v>8</v>
      </c>
      <c r="D8" s="31">
        <v>1</v>
      </c>
      <c r="E8" s="31">
        <v>0</v>
      </c>
      <c r="F8" s="31">
        <v>0</v>
      </c>
      <c r="G8" s="31">
        <v>0</v>
      </c>
      <c r="H8" s="31">
        <v>0</v>
      </c>
      <c r="I8" s="299">
        <v>0</v>
      </c>
      <c r="J8" s="267">
        <v>1</v>
      </c>
      <c r="K8" s="88"/>
      <c r="L8" s="88"/>
      <c r="M8" s="89"/>
    </row>
    <row r="9" spans="1:13" ht="19.5" thickTop="1" thickBot="1" x14ac:dyDescent="0.3">
      <c r="A9" s="433" t="s">
        <v>45</v>
      </c>
      <c r="B9" s="414" t="s">
        <v>554</v>
      </c>
      <c r="C9" s="355" t="s">
        <v>452</v>
      </c>
      <c r="D9" s="355">
        <f t="shared" ref="D9:L9" si="0">SUM(D3:D8)</f>
        <v>6</v>
      </c>
      <c r="E9" s="355">
        <f t="shared" si="0"/>
        <v>0</v>
      </c>
      <c r="F9" s="355">
        <f t="shared" si="0"/>
        <v>1</v>
      </c>
      <c r="G9" s="355">
        <f t="shared" si="0"/>
        <v>1</v>
      </c>
      <c r="H9" s="355">
        <f t="shared" si="0"/>
        <v>0</v>
      </c>
      <c r="I9" s="467">
        <f t="shared" si="0"/>
        <v>0</v>
      </c>
      <c r="J9" s="354">
        <f t="shared" si="0"/>
        <v>4</v>
      </c>
      <c r="K9" s="355">
        <f t="shared" si="0"/>
        <v>2</v>
      </c>
      <c r="L9" s="355">
        <f t="shared" si="0"/>
        <v>0</v>
      </c>
      <c r="M9" s="356">
        <f>SUM(J9/(J9+K9))</f>
        <v>0.66666666666666663</v>
      </c>
    </row>
    <row r="10" spans="1:13" ht="18.75" hidden="1" thickTop="1" x14ac:dyDescent="0.25">
      <c r="A10" s="638" t="s">
        <v>500</v>
      </c>
      <c r="B10" s="26">
        <v>43888</v>
      </c>
      <c r="C10" s="27" t="s">
        <v>453</v>
      </c>
      <c r="D10" s="27">
        <v>1</v>
      </c>
      <c r="E10" s="27">
        <v>0</v>
      </c>
      <c r="F10" s="27">
        <v>0</v>
      </c>
      <c r="G10" s="27">
        <v>0</v>
      </c>
      <c r="H10" s="27">
        <v>0</v>
      </c>
      <c r="I10" s="28">
        <v>0</v>
      </c>
      <c r="J10" s="279"/>
      <c r="K10" s="27">
        <v>1</v>
      </c>
      <c r="L10" s="27"/>
      <c r="M10" s="28"/>
    </row>
    <row r="11" spans="1:13" ht="18" hidden="1" x14ac:dyDescent="0.25">
      <c r="A11" s="639"/>
      <c r="B11" s="13">
        <v>43881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t="18" hidden="1" x14ac:dyDescent="0.25">
      <c r="A12" s="639"/>
      <c r="B12" s="13">
        <v>43874</v>
      </c>
      <c r="C12" s="9" t="s">
        <v>9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80"/>
      <c r="K12" s="9"/>
      <c r="L12" s="9">
        <v>1</v>
      </c>
      <c r="M12" s="29"/>
    </row>
    <row r="13" spans="1:13" ht="18" hidden="1" x14ac:dyDescent="0.25">
      <c r="A13" s="639"/>
      <c r="B13" s="13">
        <v>43867</v>
      </c>
      <c r="C13" s="9" t="s">
        <v>455</v>
      </c>
      <c r="D13" s="9">
        <v>1</v>
      </c>
      <c r="E13" s="9">
        <v>1</v>
      </c>
      <c r="F13" s="9">
        <v>3</v>
      </c>
      <c r="G13" s="9">
        <v>4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t="18" hidden="1" x14ac:dyDescent="0.25">
      <c r="A14" s="639"/>
      <c r="B14" s="13">
        <v>43860</v>
      </c>
      <c r="C14" s="9" t="s">
        <v>48</v>
      </c>
      <c r="D14" s="9">
        <v>1</v>
      </c>
      <c r="E14" s="9">
        <v>1</v>
      </c>
      <c r="F14" s="9">
        <v>1</v>
      </c>
      <c r="G14" s="9">
        <v>2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t="18.75" hidden="1" thickBot="1" x14ac:dyDescent="0.3">
      <c r="A15" s="639"/>
      <c r="B15" s="13">
        <v>43853</v>
      </c>
      <c r="C15" s="9" t="s">
        <v>453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t="19.5" thickTop="1" thickBot="1" x14ac:dyDescent="0.3">
      <c r="A16" s="142" t="s">
        <v>45</v>
      </c>
      <c r="B16" s="126" t="s">
        <v>500</v>
      </c>
      <c r="C16" s="124" t="s">
        <v>452</v>
      </c>
      <c r="D16" s="124">
        <f t="shared" ref="D16:L16" si="1">SUM(D10:D15)</f>
        <v>6</v>
      </c>
      <c r="E16" s="124">
        <f t="shared" si="1"/>
        <v>2</v>
      </c>
      <c r="F16" s="124">
        <f t="shared" si="1"/>
        <v>5</v>
      </c>
      <c r="G16" s="124">
        <f t="shared" si="1"/>
        <v>7</v>
      </c>
      <c r="H16" s="124">
        <f t="shared" si="1"/>
        <v>0</v>
      </c>
      <c r="I16" s="125">
        <f t="shared" si="1"/>
        <v>0</v>
      </c>
      <c r="J16" s="191">
        <f t="shared" si="1"/>
        <v>1</v>
      </c>
      <c r="K16" s="124">
        <f t="shared" si="1"/>
        <v>4</v>
      </c>
      <c r="L16" s="124">
        <f t="shared" si="1"/>
        <v>1</v>
      </c>
      <c r="M16" s="294">
        <f>SUM(J16/(J16+K16))</f>
        <v>0.2</v>
      </c>
    </row>
    <row r="17" spans="1:13" ht="19.5" thickTop="1" thickBot="1" x14ac:dyDescent="0.3">
      <c r="A17" s="16"/>
      <c r="B17" s="17"/>
      <c r="C17" s="136" t="s">
        <v>24</v>
      </c>
      <c r="D17" s="137">
        <f t="shared" ref="D17:I17" si="2">SUM(D16+D9)</f>
        <v>12</v>
      </c>
      <c r="E17" s="137">
        <f t="shared" si="2"/>
        <v>2</v>
      </c>
      <c r="F17" s="137">
        <f t="shared" si="2"/>
        <v>6</v>
      </c>
      <c r="G17" s="137">
        <f t="shared" si="2"/>
        <v>8</v>
      </c>
      <c r="H17" s="137">
        <f t="shared" si="2"/>
        <v>0</v>
      </c>
      <c r="I17" s="137">
        <f t="shared" si="2"/>
        <v>0</v>
      </c>
      <c r="J17" s="270">
        <f>SUM(J16+J9)</f>
        <v>5</v>
      </c>
      <c r="K17" s="271">
        <f>SUM(K16+K9)</f>
        <v>6</v>
      </c>
      <c r="L17" s="271">
        <f>SUM(L16+L9)</f>
        <v>1</v>
      </c>
      <c r="M17" s="333">
        <f>SUM(J17/(J17+K17))</f>
        <v>0.45454545454545453</v>
      </c>
    </row>
    <row r="18" spans="1:13" ht="18.75" thickBot="1" x14ac:dyDescent="0.3">
      <c r="A18" s="16"/>
      <c r="B18" s="17"/>
      <c r="C18" s="143" t="s">
        <v>25</v>
      </c>
      <c r="D18" s="24"/>
      <c r="E18" s="25">
        <f>SUM(E17/D17)</f>
        <v>0.16666666666666666</v>
      </c>
      <c r="F18" s="25">
        <f>SUM(F17/D17)</f>
        <v>0.5</v>
      </c>
      <c r="G18" s="144">
        <f>SUM(G17/D17)</f>
        <v>0.66666666666666663</v>
      </c>
      <c r="H18" s="20"/>
      <c r="I18" s="20"/>
      <c r="J18" s="273">
        <f>SUM(J17/D17)</f>
        <v>0.41666666666666669</v>
      </c>
      <c r="K18" s="274">
        <f>SUM(K17/D17)</f>
        <v>0.5</v>
      </c>
      <c r="L18" s="275">
        <f>SUM(L17/D17)</f>
        <v>8.3333333333333329E-2</v>
      </c>
      <c r="M18" s="7"/>
    </row>
    <row r="19" spans="1:13" ht="18.75" thickBot="1" x14ac:dyDescent="0.3">
      <c r="A19" s="16"/>
      <c r="B19" s="17"/>
      <c r="C19" s="133" t="s">
        <v>26</v>
      </c>
      <c r="D19" s="134">
        <f>SUM(D17/2)</f>
        <v>6</v>
      </c>
      <c r="E19" s="134">
        <f>SUM(E18*D19)</f>
        <v>1</v>
      </c>
      <c r="F19" s="134">
        <f>SUM(F18*D19)</f>
        <v>3</v>
      </c>
      <c r="G19" s="135">
        <f>SUM(G18*D19)</f>
        <v>4</v>
      </c>
      <c r="H19" s="16"/>
      <c r="I19" s="16"/>
      <c r="J19" s="276">
        <f>SUM(J17/2)</f>
        <v>2.5</v>
      </c>
      <c r="K19" s="277">
        <f>SUM(K17/2)</f>
        <v>3</v>
      </c>
      <c r="L19" s="278">
        <f>SUM(L17/2)</f>
        <v>0.5</v>
      </c>
      <c r="M19" s="7"/>
    </row>
    <row r="20" spans="1:13" ht="15.75" thickTop="1" x14ac:dyDescent="0.25"/>
  </sheetData>
  <mergeCells count="3">
    <mergeCell ref="A1:M1"/>
    <mergeCell ref="A10:A15"/>
    <mergeCell ref="A3:A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0000"/>
    <pageSetUpPr fitToPage="1"/>
  </sheetPr>
  <dimension ref="A1:M73"/>
  <sheetViews>
    <sheetView zoomScale="75" zoomScaleNormal="75" workbookViewId="0">
      <selection activeCell="I69" sqref="I69"/>
    </sheetView>
  </sheetViews>
  <sheetFormatPr defaultColWidth="9.140625" defaultRowHeight="18" x14ac:dyDescent="0.25"/>
  <cols>
    <col min="1" max="1" width="15.42578125" style="7" bestFit="1" customWidth="1"/>
    <col min="2" max="2" width="25.28515625" style="101" bestFit="1" customWidth="1"/>
    <col min="3" max="3" width="19.7109375" style="6" customWidth="1"/>
    <col min="4" max="9" width="9.5703125" style="6" bestFit="1" customWidth="1"/>
    <col min="10" max="13" width="9.140625" style="6"/>
    <col min="14" max="16384" width="9.140625" style="7"/>
  </cols>
  <sheetData>
    <row r="1" spans="1:13" ht="18.75" thickBot="1" x14ac:dyDescent="0.3">
      <c r="A1" s="671" t="s">
        <v>345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21"/>
      <c r="B2" s="208" t="s">
        <v>0</v>
      </c>
      <c r="C2" s="198" t="s">
        <v>450</v>
      </c>
      <c r="D2" s="201" t="s">
        <v>1</v>
      </c>
      <c r="E2" s="201" t="s">
        <v>2</v>
      </c>
      <c r="F2" s="201" t="s">
        <v>3</v>
      </c>
      <c r="G2" s="201" t="s">
        <v>4</v>
      </c>
      <c r="H2" s="201" t="s">
        <v>5</v>
      </c>
      <c r="I2" s="202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9.5" hidden="1" thickTop="1" thickBot="1" x14ac:dyDescent="0.3">
      <c r="A3" s="451" t="s">
        <v>554</v>
      </c>
      <c r="B3" s="506">
        <v>44819</v>
      </c>
      <c r="C3" s="56" t="s">
        <v>552</v>
      </c>
      <c r="D3" s="504">
        <v>1</v>
      </c>
      <c r="E3" s="504">
        <v>0</v>
      </c>
      <c r="F3" s="504">
        <v>2</v>
      </c>
      <c r="G3" s="504">
        <v>2</v>
      </c>
      <c r="H3" s="504">
        <v>0</v>
      </c>
      <c r="I3" s="505">
        <v>0</v>
      </c>
      <c r="J3" s="507">
        <v>0</v>
      </c>
      <c r="K3" s="56">
        <v>1</v>
      </c>
      <c r="L3" s="56">
        <v>0</v>
      </c>
      <c r="M3" s="199"/>
    </row>
    <row r="4" spans="1:13" ht="19.5" thickTop="1" thickBot="1" x14ac:dyDescent="0.3">
      <c r="A4" s="433" t="s">
        <v>45</v>
      </c>
      <c r="B4" s="414" t="s">
        <v>554</v>
      </c>
      <c r="C4" s="355" t="s">
        <v>452</v>
      </c>
      <c r="D4" s="355">
        <f t="shared" ref="D4:L4" si="0">SUM(D3)</f>
        <v>1</v>
      </c>
      <c r="E4" s="355">
        <f t="shared" si="0"/>
        <v>0</v>
      </c>
      <c r="F4" s="355">
        <f t="shared" si="0"/>
        <v>2</v>
      </c>
      <c r="G4" s="355">
        <f t="shared" si="0"/>
        <v>2</v>
      </c>
      <c r="H4" s="355">
        <f t="shared" si="0"/>
        <v>0</v>
      </c>
      <c r="I4" s="467">
        <f t="shared" si="0"/>
        <v>0</v>
      </c>
      <c r="J4" s="354">
        <f t="shared" si="0"/>
        <v>0</v>
      </c>
      <c r="K4" s="355">
        <f t="shared" si="0"/>
        <v>1</v>
      </c>
      <c r="L4" s="355">
        <f t="shared" si="0"/>
        <v>0</v>
      </c>
      <c r="M4" s="356">
        <f>SUM(J4/(J4+K4))</f>
        <v>0</v>
      </c>
    </row>
    <row r="5" spans="1:13" ht="18.75" hidden="1" thickTop="1" x14ac:dyDescent="0.25">
      <c r="A5" s="659" t="s">
        <v>500</v>
      </c>
      <c r="B5" s="361">
        <v>43881</v>
      </c>
      <c r="C5" s="27" t="s">
        <v>8</v>
      </c>
      <c r="D5" s="46">
        <v>1</v>
      </c>
      <c r="E5" s="46">
        <v>2</v>
      </c>
      <c r="F5" s="46">
        <v>1</v>
      </c>
      <c r="G5" s="46">
        <v>3</v>
      </c>
      <c r="H5" s="46">
        <v>0</v>
      </c>
      <c r="I5" s="315">
        <v>0</v>
      </c>
      <c r="J5" s="279"/>
      <c r="K5" s="27">
        <v>1</v>
      </c>
      <c r="L5" s="27"/>
      <c r="M5" s="28"/>
    </row>
    <row r="6" spans="1:13" hidden="1" x14ac:dyDescent="0.25">
      <c r="A6" s="631"/>
      <c r="B6" s="362">
        <v>43874</v>
      </c>
      <c r="C6" s="9" t="s">
        <v>9</v>
      </c>
      <c r="D6" s="5">
        <v>1</v>
      </c>
      <c r="E6" s="5">
        <v>0</v>
      </c>
      <c r="F6" s="5">
        <v>1</v>
      </c>
      <c r="G6" s="5">
        <v>1</v>
      </c>
      <c r="H6" s="5">
        <v>0</v>
      </c>
      <c r="I6" s="316">
        <v>0</v>
      </c>
      <c r="J6" s="280"/>
      <c r="K6" s="9"/>
      <c r="L6" s="9">
        <v>1</v>
      </c>
      <c r="M6" s="29"/>
    </row>
    <row r="7" spans="1:13" hidden="1" x14ac:dyDescent="0.25">
      <c r="A7" s="631"/>
      <c r="B7" s="362">
        <v>43860</v>
      </c>
      <c r="C7" s="9" t="s">
        <v>48</v>
      </c>
      <c r="D7" s="5">
        <v>1</v>
      </c>
      <c r="E7" s="5">
        <v>0</v>
      </c>
      <c r="F7" s="5">
        <v>0</v>
      </c>
      <c r="G7" s="5">
        <v>0</v>
      </c>
      <c r="H7" s="5">
        <v>0</v>
      </c>
      <c r="I7" s="316">
        <v>0</v>
      </c>
      <c r="J7" s="280">
        <v>1</v>
      </c>
      <c r="K7" s="9"/>
      <c r="L7" s="9"/>
      <c r="M7" s="29"/>
    </row>
    <row r="8" spans="1:13" hidden="1" x14ac:dyDescent="0.25">
      <c r="A8" s="631"/>
      <c r="B8" s="362">
        <v>43853</v>
      </c>
      <c r="C8" s="9" t="s">
        <v>453</v>
      </c>
      <c r="D8" s="5">
        <v>1</v>
      </c>
      <c r="E8" s="5">
        <v>0</v>
      </c>
      <c r="F8" s="5">
        <v>1</v>
      </c>
      <c r="G8" s="5">
        <v>1</v>
      </c>
      <c r="H8" s="5">
        <v>0</v>
      </c>
      <c r="I8" s="316">
        <v>0</v>
      </c>
      <c r="J8" s="280"/>
      <c r="K8" s="9">
        <v>1</v>
      </c>
      <c r="L8" s="9"/>
      <c r="M8" s="29"/>
    </row>
    <row r="9" spans="1:13" hidden="1" x14ac:dyDescent="0.25">
      <c r="A9" s="631"/>
      <c r="B9" s="362">
        <v>43839</v>
      </c>
      <c r="C9" s="9" t="s">
        <v>8</v>
      </c>
      <c r="D9" s="5">
        <v>1</v>
      </c>
      <c r="E9" s="5">
        <v>0</v>
      </c>
      <c r="F9" s="5">
        <v>0</v>
      </c>
      <c r="G9" s="5">
        <v>0</v>
      </c>
      <c r="H9" s="5">
        <v>0</v>
      </c>
      <c r="I9" s="316">
        <v>0</v>
      </c>
      <c r="J9" s="280"/>
      <c r="K9" s="9">
        <v>1</v>
      </c>
      <c r="L9" s="9"/>
      <c r="M9" s="29"/>
    </row>
    <row r="10" spans="1:13" hidden="1" x14ac:dyDescent="0.25">
      <c r="A10" s="631"/>
      <c r="B10" s="362">
        <v>43832</v>
      </c>
      <c r="C10" s="9" t="s">
        <v>9</v>
      </c>
      <c r="D10" s="5">
        <v>1</v>
      </c>
      <c r="E10" s="5">
        <v>1</v>
      </c>
      <c r="F10" s="5">
        <v>1</v>
      </c>
      <c r="G10" s="5">
        <v>2</v>
      </c>
      <c r="H10" s="5">
        <v>0</v>
      </c>
      <c r="I10" s="316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362">
        <v>43811</v>
      </c>
      <c r="C11" s="9" t="s">
        <v>48</v>
      </c>
      <c r="D11" s="5">
        <v>1</v>
      </c>
      <c r="E11" s="5">
        <v>1</v>
      </c>
      <c r="F11" s="5">
        <v>0</v>
      </c>
      <c r="G11" s="5">
        <v>1</v>
      </c>
      <c r="H11" s="5">
        <v>0</v>
      </c>
      <c r="I11" s="316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362">
        <v>43804</v>
      </c>
      <c r="C12" s="9" t="s">
        <v>453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316">
        <v>0</v>
      </c>
      <c r="J12" s="280"/>
      <c r="K12" s="9">
        <v>1</v>
      </c>
      <c r="L12" s="9"/>
      <c r="M12" s="29"/>
    </row>
    <row r="13" spans="1:13" hidden="1" x14ac:dyDescent="0.25">
      <c r="A13" s="631"/>
      <c r="B13" s="362">
        <v>43797</v>
      </c>
      <c r="C13" s="9" t="s">
        <v>8</v>
      </c>
      <c r="D13" s="5">
        <v>1</v>
      </c>
      <c r="E13" s="5">
        <v>1</v>
      </c>
      <c r="F13" s="5">
        <v>0</v>
      </c>
      <c r="G13" s="5">
        <v>1</v>
      </c>
      <c r="H13" s="5">
        <v>0</v>
      </c>
      <c r="I13" s="316">
        <v>0</v>
      </c>
      <c r="J13" s="280"/>
      <c r="K13" s="9">
        <v>1</v>
      </c>
      <c r="L13" s="9"/>
      <c r="M13" s="29"/>
    </row>
    <row r="14" spans="1:13" hidden="1" x14ac:dyDescent="0.25">
      <c r="A14" s="631"/>
      <c r="B14" s="362">
        <v>43790</v>
      </c>
      <c r="C14" s="9" t="s">
        <v>9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316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362">
        <v>43783</v>
      </c>
      <c r="C15" s="9" t="s">
        <v>455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316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362">
        <v>43776</v>
      </c>
      <c r="C16" s="9" t="s">
        <v>48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316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362">
        <v>43762</v>
      </c>
      <c r="C17" s="9" t="s">
        <v>8</v>
      </c>
      <c r="D17" s="5">
        <v>1</v>
      </c>
      <c r="E17" s="5">
        <v>2</v>
      </c>
      <c r="F17" s="5">
        <v>0</v>
      </c>
      <c r="G17" s="5">
        <v>2</v>
      </c>
      <c r="H17" s="5">
        <v>0</v>
      </c>
      <c r="I17" s="316">
        <v>1</v>
      </c>
      <c r="J17" s="280"/>
      <c r="K17" s="9"/>
      <c r="L17" s="9">
        <v>1</v>
      </c>
      <c r="M17" s="29"/>
    </row>
    <row r="18" spans="1:13" hidden="1" x14ac:dyDescent="0.25">
      <c r="A18" s="631"/>
      <c r="B18" s="362">
        <v>43755</v>
      </c>
      <c r="C18" s="9" t="s">
        <v>9</v>
      </c>
      <c r="D18" s="5">
        <v>1</v>
      </c>
      <c r="E18" s="5">
        <v>0</v>
      </c>
      <c r="F18" s="5">
        <v>1</v>
      </c>
      <c r="G18" s="5">
        <v>1</v>
      </c>
      <c r="H18" s="5">
        <v>0</v>
      </c>
      <c r="I18" s="316">
        <v>0</v>
      </c>
      <c r="J18" s="280"/>
      <c r="K18" s="9"/>
      <c r="L18" s="9">
        <v>1</v>
      </c>
      <c r="M18" s="29"/>
    </row>
    <row r="19" spans="1:13" hidden="1" x14ac:dyDescent="0.25">
      <c r="A19" s="631"/>
      <c r="B19" s="362">
        <v>43741</v>
      </c>
      <c r="C19" s="9" t="s">
        <v>48</v>
      </c>
      <c r="D19" s="5">
        <v>1</v>
      </c>
      <c r="E19" s="5">
        <v>1</v>
      </c>
      <c r="F19" s="5">
        <v>1</v>
      </c>
      <c r="G19" s="5">
        <v>2</v>
      </c>
      <c r="H19" s="5">
        <v>0</v>
      </c>
      <c r="I19" s="316">
        <v>0</v>
      </c>
      <c r="J19" s="280">
        <v>1</v>
      </c>
      <c r="K19" s="9"/>
      <c r="L19" s="9"/>
      <c r="M19" s="29"/>
    </row>
    <row r="20" spans="1:13" hidden="1" x14ac:dyDescent="0.25">
      <c r="A20" s="631"/>
      <c r="B20" s="362">
        <v>43734</v>
      </c>
      <c r="C20" s="9" t="s">
        <v>453</v>
      </c>
      <c r="D20" s="5">
        <v>1</v>
      </c>
      <c r="E20" s="5">
        <v>0</v>
      </c>
      <c r="F20" s="5">
        <v>1</v>
      </c>
      <c r="G20" s="5">
        <v>1</v>
      </c>
      <c r="H20" s="5">
        <v>0</v>
      </c>
      <c r="I20" s="316">
        <v>0</v>
      </c>
      <c r="J20" s="280">
        <v>1</v>
      </c>
      <c r="K20" s="9"/>
      <c r="L20" s="9"/>
      <c r="M20" s="29"/>
    </row>
    <row r="21" spans="1:13" hidden="1" x14ac:dyDescent="0.25">
      <c r="A21" s="631"/>
      <c r="B21" s="362">
        <v>43727</v>
      </c>
      <c r="C21" s="9" t="s">
        <v>8</v>
      </c>
      <c r="D21" s="5">
        <v>1</v>
      </c>
      <c r="E21" s="5">
        <v>1</v>
      </c>
      <c r="F21" s="5">
        <v>0</v>
      </c>
      <c r="G21" s="5">
        <v>1</v>
      </c>
      <c r="H21" s="5">
        <v>0</v>
      </c>
      <c r="I21" s="316">
        <v>0</v>
      </c>
      <c r="J21" s="280"/>
      <c r="K21" s="9">
        <v>1</v>
      </c>
      <c r="L21" s="9"/>
      <c r="M21" s="29"/>
    </row>
    <row r="22" spans="1:13" ht="18.75" hidden="1" thickBot="1" x14ac:dyDescent="0.3">
      <c r="A22" s="630"/>
      <c r="B22" s="363">
        <v>43720</v>
      </c>
      <c r="C22" s="31" t="s">
        <v>9</v>
      </c>
      <c r="D22" s="88">
        <v>1</v>
      </c>
      <c r="E22" s="88">
        <v>0</v>
      </c>
      <c r="F22" s="88">
        <v>0</v>
      </c>
      <c r="G22" s="88">
        <v>0</v>
      </c>
      <c r="H22" s="88">
        <v>0</v>
      </c>
      <c r="I22" s="317">
        <v>0</v>
      </c>
      <c r="J22" s="341"/>
      <c r="K22" s="31">
        <v>1</v>
      </c>
      <c r="L22" s="31"/>
      <c r="M22" s="32"/>
    </row>
    <row r="23" spans="1:13" s="16" customFormat="1" ht="19.5" thickTop="1" thickBot="1" x14ac:dyDescent="0.3">
      <c r="A23" s="142" t="s">
        <v>45</v>
      </c>
      <c r="B23" s="126" t="s">
        <v>500</v>
      </c>
      <c r="C23" s="124" t="s">
        <v>452</v>
      </c>
      <c r="D23" s="124">
        <f t="shared" ref="D23:I23" si="1">SUM(D5:D22)</f>
        <v>18</v>
      </c>
      <c r="E23" s="124">
        <f t="shared" si="1"/>
        <v>9</v>
      </c>
      <c r="F23" s="124">
        <f t="shared" si="1"/>
        <v>7</v>
      </c>
      <c r="G23" s="124">
        <f t="shared" si="1"/>
        <v>16</v>
      </c>
      <c r="H23" s="124">
        <f t="shared" si="1"/>
        <v>0</v>
      </c>
      <c r="I23" s="124">
        <f t="shared" si="1"/>
        <v>1</v>
      </c>
      <c r="J23" s="191">
        <f>SUM(J5:J22)</f>
        <v>4</v>
      </c>
      <c r="K23" s="124">
        <f>SUM(K5:K22)</f>
        <v>11</v>
      </c>
      <c r="L23" s="124">
        <f>SUM(L5:L22)</f>
        <v>3</v>
      </c>
      <c r="M23" s="294">
        <f>SUM(J23/(J23+K23))</f>
        <v>0.26666666666666666</v>
      </c>
    </row>
    <row r="24" spans="1:13" ht="18.75" hidden="1" thickTop="1" x14ac:dyDescent="0.25">
      <c r="A24" s="659" t="s">
        <v>454</v>
      </c>
      <c r="B24" s="361">
        <v>43524</v>
      </c>
      <c r="C24" s="27" t="s">
        <v>453</v>
      </c>
      <c r="D24" s="46">
        <v>1</v>
      </c>
      <c r="E24" s="46">
        <v>1</v>
      </c>
      <c r="F24" s="46">
        <v>0</v>
      </c>
      <c r="G24" s="46">
        <v>1</v>
      </c>
      <c r="H24" s="46">
        <v>0</v>
      </c>
      <c r="I24" s="85">
        <v>0</v>
      </c>
      <c r="J24" s="364"/>
      <c r="K24" s="27">
        <v>1</v>
      </c>
      <c r="L24" s="27"/>
      <c r="M24" s="28"/>
    </row>
    <row r="25" spans="1:13" hidden="1" x14ac:dyDescent="0.25">
      <c r="A25" s="631"/>
      <c r="B25" s="362">
        <v>43517</v>
      </c>
      <c r="C25" s="9" t="s">
        <v>8</v>
      </c>
      <c r="D25" s="5">
        <v>1</v>
      </c>
      <c r="E25" s="5">
        <v>1</v>
      </c>
      <c r="F25" s="5">
        <v>0</v>
      </c>
      <c r="G25" s="5">
        <v>1</v>
      </c>
      <c r="H25" s="5">
        <v>0</v>
      </c>
      <c r="I25" s="86">
        <v>0</v>
      </c>
      <c r="J25" s="365">
        <v>1</v>
      </c>
      <c r="K25" s="9"/>
      <c r="L25" s="9"/>
      <c r="M25" s="29"/>
    </row>
    <row r="26" spans="1:13" hidden="1" x14ac:dyDescent="0.25">
      <c r="A26" s="631"/>
      <c r="B26" s="362">
        <v>43496</v>
      </c>
      <c r="C26" s="9" t="s">
        <v>48</v>
      </c>
      <c r="D26" s="5">
        <v>1</v>
      </c>
      <c r="E26" s="5">
        <v>1</v>
      </c>
      <c r="F26" s="5">
        <v>4</v>
      </c>
      <c r="G26" s="5">
        <v>5</v>
      </c>
      <c r="H26" s="5">
        <v>0</v>
      </c>
      <c r="I26" s="86">
        <v>0</v>
      </c>
      <c r="J26" s="365">
        <v>1</v>
      </c>
      <c r="K26" s="9"/>
      <c r="L26" s="9"/>
      <c r="M26" s="29"/>
    </row>
    <row r="27" spans="1:13" hidden="1" x14ac:dyDescent="0.25">
      <c r="A27" s="631"/>
      <c r="B27" s="362">
        <v>43489</v>
      </c>
      <c r="C27" s="9" t="s">
        <v>453</v>
      </c>
      <c r="D27" s="5">
        <v>1</v>
      </c>
      <c r="E27" s="5">
        <v>1</v>
      </c>
      <c r="F27" s="5">
        <v>1</v>
      </c>
      <c r="G27" s="5">
        <v>2</v>
      </c>
      <c r="H27" s="5">
        <v>0</v>
      </c>
      <c r="I27" s="86">
        <v>0</v>
      </c>
      <c r="J27" s="365">
        <v>1</v>
      </c>
      <c r="K27" s="9"/>
      <c r="L27" s="9"/>
      <c r="M27" s="29"/>
    </row>
    <row r="28" spans="1:13" hidden="1" x14ac:dyDescent="0.25">
      <c r="A28" s="631"/>
      <c r="B28" s="362">
        <v>43475</v>
      </c>
      <c r="C28" s="9" t="s">
        <v>8</v>
      </c>
      <c r="D28" s="5">
        <v>1</v>
      </c>
      <c r="E28" s="5">
        <v>0</v>
      </c>
      <c r="F28" s="5">
        <v>1</v>
      </c>
      <c r="G28" s="5">
        <v>1</v>
      </c>
      <c r="H28" s="5">
        <v>0</v>
      </c>
      <c r="I28" s="86">
        <v>0</v>
      </c>
      <c r="J28" s="365"/>
      <c r="K28" s="9">
        <v>1</v>
      </c>
      <c r="L28" s="9"/>
      <c r="M28" s="29"/>
    </row>
    <row r="29" spans="1:13" hidden="1" x14ac:dyDescent="0.25">
      <c r="A29" s="631"/>
      <c r="B29" s="362">
        <v>43454</v>
      </c>
      <c r="C29" s="9" t="s">
        <v>455</v>
      </c>
      <c r="D29" s="5">
        <v>1</v>
      </c>
      <c r="E29" s="5">
        <v>3</v>
      </c>
      <c r="F29" s="5">
        <v>1</v>
      </c>
      <c r="G29" s="5">
        <v>4</v>
      </c>
      <c r="H29" s="5">
        <v>1</v>
      </c>
      <c r="I29" s="86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362">
        <v>43447</v>
      </c>
      <c r="C30" s="9" t="s">
        <v>48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86">
        <v>0</v>
      </c>
      <c r="J30" s="365"/>
      <c r="K30" s="9">
        <v>1</v>
      </c>
      <c r="L30" s="9"/>
      <c r="M30" s="29"/>
    </row>
    <row r="31" spans="1:13" hidden="1" x14ac:dyDescent="0.25">
      <c r="A31" s="631"/>
      <c r="B31" s="362">
        <v>43426</v>
      </c>
      <c r="C31" s="9" t="s">
        <v>9</v>
      </c>
      <c r="D31" s="5">
        <v>1</v>
      </c>
      <c r="E31" s="5">
        <v>0</v>
      </c>
      <c r="F31" s="5">
        <v>0</v>
      </c>
      <c r="G31" s="5">
        <v>0</v>
      </c>
      <c r="H31" s="5">
        <v>0</v>
      </c>
      <c r="I31" s="86">
        <v>0</v>
      </c>
      <c r="J31" s="365">
        <v>1</v>
      </c>
      <c r="K31" s="9"/>
      <c r="L31" s="9"/>
      <c r="M31" s="29"/>
    </row>
    <row r="32" spans="1:13" hidden="1" x14ac:dyDescent="0.25">
      <c r="A32" s="631"/>
      <c r="B32" s="362">
        <v>43419</v>
      </c>
      <c r="C32" s="9" t="s">
        <v>455</v>
      </c>
      <c r="D32" s="5">
        <v>1</v>
      </c>
      <c r="E32" s="5">
        <v>0</v>
      </c>
      <c r="F32" s="5">
        <v>1</v>
      </c>
      <c r="G32" s="5">
        <v>1</v>
      </c>
      <c r="H32" s="5">
        <v>0</v>
      </c>
      <c r="I32" s="86">
        <v>0</v>
      </c>
      <c r="J32" s="365">
        <v>1</v>
      </c>
      <c r="K32" s="9"/>
      <c r="L32" s="9"/>
      <c r="M32" s="29"/>
    </row>
    <row r="33" spans="1:13" hidden="1" x14ac:dyDescent="0.25">
      <c r="A33" s="631"/>
      <c r="B33" s="362">
        <v>43412</v>
      </c>
      <c r="C33" s="9" t="s">
        <v>48</v>
      </c>
      <c r="D33" s="5">
        <v>1</v>
      </c>
      <c r="E33" s="5">
        <v>1</v>
      </c>
      <c r="F33" s="5">
        <v>1</v>
      </c>
      <c r="G33" s="5">
        <v>2</v>
      </c>
      <c r="H33" s="5">
        <v>0</v>
      </c>
      <c r="I33" s="86">
        <v>0</v>
      </c>
      <c r="J33" s="365">
        <v>1</v>
      </c>
      <c r="K33" s="9"/>
      <c r="L33" s="9"/>
      <c r="M33" s="29"/>
    </row>
    <row r="34" spans="1:13" hidden="1" x14ac:dyDescent="0.25">
      <c r="A34" s="631"/>
      <c r="B34" s="362">
        <v>43405</v>
      </c>
      <c r="C34" s="9" t="s">
        <v>453</v>
      </c>
      <c r="D34" s="5">
        <v>1</v>
      </c>
      <c r="E34" s="5">
        <v>2</v>
      </c>
      <c r="F34" s="5">
        <v>2</v>
      </c>
      <c r="G34" s="5">
        <v>4</v>
      </c>
      <c r="H34" s="5">
        <v>1</v>
      </c>
      <c r="I34" s="86">
        <v>0</v>
      </c>
      <c r="J34" s="365">
        <v>1</v>
      </c>
      <c r="K34" s="9"/>
      <c r="L34" s="9"/>
      <c r="M34" s="29"/>
    </row>
    <row r="35" spans="1:13" hidden="1" x14ac:dyDescent="0.25">
      <c r="A35" s="631"/>
      <c r="B35" s="362">
        <v>43398</v>
      </c>
      <c r="C35" s="9" t="s">
        <v>8</v>
      </c>
      <c r="D35" s="5">
        <v>1</v>
      </c>
      <c r="E35" s="5">
        <v>1</v>
      </c>
      <c r="F35" s="5">
        <v>0</v>
      </c>
      <c r="G35" s="5">
        <v>1</v>
      </c>
      <c r="H35" s="5">
        <v>0</v>
      </c>
      <c r="I35" s="86">
        <v>0</v>
      </c>
      <c r="J35" s="365">
        <v>1</v>
      </c>
      <c r="K35" s="9"/>
      <c r="L35" s="9"/>
      <c r="M35" s="29"/>
    </row>
    <row r="36" spans="1:13" hidden="1" x14ac:dyDescent="0.25">
      <c r="A36" s="631"/>
      <c r="B36" s="362">
        <v>43391</v>
      </c>
      <c r="C36" s="9" t="s">
        <v>9</v>
      </c>
      <c r="D36" s="5">
        <v>1</v>
      </c>
      <c r="E36" s="5">
        <v>0</v>
      </c>
      <c r="F36" s="5">
        <v>1</v>
      </c>
      <c r="G36" s="5">
        <v>1</v>
      </c>
      <c r="H36" s="5">
        <v>0</v>
      </c>
      <c r="I36" s="86">
        <v>0</v>
      </c>
      <c r="J36" s="365"/>
      <c r="K36" s="9">
        <v>1</v>
      </c>
      <c r="L36" s="9"/>
      <c r="M36" s="29"/>
    </row>
    <row r="37" spans="1:13" hidden="1" x14ac:dyDescent="0.25">
      <c r="A37" s="631"/>
      <c r="B37" s="362">
        <v>43384</v>
      </c>
      <c r="C37" s="9" t="s">
        <v>455</v>
      </c>
      <c r="D37" s="5">
        <v>1</v>
      </c>
      <c r="E37" s="5">
        <v>0</v>
      </c>
      <c r="F37" s="5">
        <v>0</v>
      </c>
      <c r="G37" s="5">
        <v>0</v>
      </c>
      <c r="H37" s="5">
        <v>0</v>
      </c>
      <c r="I37" s="86">
        <v>0</v>
      </c>
      <c r="J37" s="365"/>
      <c r="K37" s="9"/>
      <c r="L37" s="9">
        <v>1</v>
      </c>
      <c r="M37" s="29"/>
    </row>
    <row r="38" spans="1:13" hidden="1" x14ac:dyDescent="0.25">
      <c r="A38" s="631"/>
      <c r="B38" s="362">
        <v>43377</v>
      </c>
      <c r="C38" s="9" t="s">
        <v>48</v>
      </c>
      <c r="D38" s="5">
        <v>1</v>
      </c>
      <c r="E38" s="5">
        <v>1</v>
      </c>
      <c r="F38" s="5">
        <v>1</v>
      </c>
      <c r="G38" s="5">
        <v>2</v>
      </c>
      <c r="H38" s="5">
        <v>0</v>
      </c>
      <c r="I38" s="86">
        <v>0</v>
      </c>
      <c r="J38" s="365">
        <v>1</v>
      </c>
      <c r="K38" s="9"/>
      <c r="L38" s="9"/>
      <c r="M38" s="29"/>
    </row>
    <row r="39" spans="1:13" hidden="1" x14ac:dyDescent="0.25">
      <c r="A39" s="631"/>
      <c r="B39" s="362">
        <v>43370</v>
      </c>
      <c r="C39" s="9" t="s">
        <v>453</v>
      </c>
      <c r="D39" s="5">
        <v>1</v>
      </c>
      <c r="E39" s="5">
        <v>1</v>
      </c>
      <c r="F39" s="5">
        <v>1</v>
      </c>
      <c r="G39" s="5">
        <v>2</v>
      </c>
      <c r="H39" s="5">
        <v>0</v>
      </c>
      <c r="I39" s="86">
        <v>0</v>
      </c>
      <c r="J39" s="365"/>
      <c r="K39" s="9">
        <v>1</v>
      </c>
      <c r="L39" s="9"/>
      <c r="M39" s="29"/>
    </row>
    <row r="40" spans="1:13" hidden="1" x14ac:dyDescent="0.25">
      <c r="A40" s="631"/>
      <c r="B40" s="362">
        <v>43363</v>
      </c>
      <c r="C40" s="9" t="s">
        <v>8</v>
      </c>
      <c r="D40" s="5">
        <v>1</v>
      </c>
      <c r="E40" s="5">
        <v>2</v>
      </c>
      <c r="F40" s="5">
        <v>1</v>
      </c>
      <c r="G40" s="5">
        <v>3</v>
      </c>
      <c r="H40" s="5">
        <v>0</v>
      </c>
      <c r="I40" s="86">
        <v>0</v>
      </c>
      <c r="J40" s="365">
        <v>1</v>
      </c>
      <c r="K40" s="9"/>
      <c r="L40" s="9"/>
      <c r="M40" s="29"/>
    </row>
    <row r="41" spans="1:13" ht="18.75" hidden="1" thickBot="1" x14ac:dyDescent="0.3">
      <c r="A41" s="630"/>
      <c r="B41" s="363">
        <v>43356</v>
      </c>
      <c r="C41" s="31" t="s">
        <v>9</v>
      </c>
      <c r="D41" s="88">
        <v>1</v>
      </c>
      <c r="E41" s="88">
        <v>0</v>
      </c>
      <c r="F41" s="88">
        <v>0</v>
      </c>
      <c r="G41" s="88">
        <v>0</v>
      </c>
      <c r="H41" s="88">
        <v>0</v>
      </c>
      <c r="I41" s="89">
        <v>0</v>
      </c>
      <c r="J41" s="366"/>
      <c r="K41" s="31"/>
      <c r="L41" s="31">
        <v>1</v>
      </c>
      <c r="M41" s="32"/>
    </row>
    <row r="42" spans="1:13" s="16" customFormat="1" ht="19.5" thickTop="1" thickBot="1" x14ac:dyDescent="0.3">
      <c r="A42" s="142" t="s">
        <v>45</v>
      </c>
      <c r="B42" s="126" t="s">
        <v>454</v>
      </c>
      <c r="C42" s="124" t="s">
        <v>452</v>
      </c>
      <c r="D42" s="124">
        <f t="shared" ref="D42:I42" si="2">SUM(D24:D41)</f>
        <v>18</v>
      </c>
      <c r="E42" s="124">
        <f t="shared" si="2"/>
        <v>15</v>
      </c>
      <c r="F42" s="124">
        <f t="shared" si="2"/>
        <v>15</v>
      </c>
      <c r="G42" s="124">
        <f t="shared" si="2"/>
        <v>30</v>
      </c>
      <c r="H42" s="124">
        <f t="shared" si="2"/>
        <v>2</v>
      </c>
      <c r="I42" s="124">
        <f t="shared" si="2"/>
        <v>0</v>
      </c>
      <c r="J42" s="191">
        <f>SUM(J24:J41)</f>
        <v>11</v>
      </c>
      <c r="K42" s="124">
        <f>SUM(K24:K41)</f>
        <v>5</v>
      </c>
      <c r="L42" s="124">
        <f>SUM(L24:L41)</f>
        <v>2</v>
      </c>
      <c r="M42" s="294">
        <f>SUM(J42/(J42+K42))</f>
        <v>0.6875</v>
      </c>
    </row>
    <row r="43" spans="1:13" ht="18.75" hidden="1" thickTop="1" x14ac:dyDescent="0.25">
      <c r="A43" s="659" t="s">
        <v>285</v>
      </c>
      <c r="B43" s="45">
        <v>43160</v>
      </c>
      <c r="C43" s="46" t="s">
        <v>7</v>
      </c>
      <c r="D43" s="46">
        <v>1</v>
      </c>
      <c r="E43" s="46">
        <v>1</v>
      </c>
      <c r="F43" s="46">
        <v>1</v>
      </c>
      <c r="G43" s="46">
        <v>2</v>
      </c>
      <c r="H43" s="46">
        <v>0</v>
      </c>
      <c r="I43" s="85">
        <v>0</v>
      </c>
      <c r="J43" s="272">
        <v>1</v>
      </c>
      <c r="K43" s="4"/>
      <c r="L43" s="4"/>
      <c r="M43" s="190"/>
    </row>
    <row r="44" spans="1:13" hidden="1" x14ac:dyDescent="0.25">
      <c r="A44" s="631"/>
      <c r="B44" s="36">
        <v>43153</v>
      </c>
      <c r="C44" s="5" t="s">
        <v>8</v>
      </c>
      <c r="D44" s="5">
        <v>1</v>
      </c>
      <c r="E44" s="5">
        <v>1</v>
      </c>
      <c r="F44" s="5">
        <v>0</v>
      </c>
      <c r="G44" s="5">
        <v>1</v>
      </c>
      <c r="H44" s="5">
        <v>0</v>
      </c>
      <c r="I44" s="86">
        <v>0</v>
      </c>
      <c r="J44" s="266"/>
      <c r="K44" s="5">
        <v>1</v>
      </c>
      <c r="L44" s="5"/>
      <c r="M44" s="86"/>
    </row>
    <row r="45" spans="1:13" hidden="1" x14ac:dyDescent="0.25">
      <c r="A45" s="631"/>
      <c r="B45" s="36">
        <v>43146</v>
      </c>
      <c r="C45" s="5" t="s">
        <v>9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86">
        <v>0</v>
      </c>
      <c r="J45" s="266">
        <v>1</v>
      </c>
      <c r="K45" s="5"/>
      <c r="L45" s="5"/>
      <c r="M45" s="86"/>
    </row>
    <row r="46" spans="1:13" hidden="1" x14ac:dyDescent="0.25">
      <c r="A46" s="631"/>
      <c r="B46" s="36">
        <v>43139</v>
      </c>
      <c r="C46" s="5" t="s">
        <v>10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86">
        <v>0</v>
      </c>
      <c r="J46" s="266"/>
      <c r="K46" s="5">
        <v>1</v>
      </c>
      <c r="L46" s="5"/>
      <c r="M46" s="86"/>
    </row>
    <row r="47" spans="1:13" hidden="1" x14ac:dyDescent="0.25">
      <c r="A47" s="631"/>
      <c r="B47" s="36">
        <v>43132</v>
      </c>
      <c r="C47" s="5" t="s">
        <v>11</v>
      </c>
      <c r="D47" s="5">
        <v>1</v>
      </c>
      <c r="E47" s="5">
        <v>0</v>
      </c>
      <c r="F47" s="5">
        <v>1</v>
      </c>
      <c r="G47" s="5">
        <v>1</v>
      </c>
      <c r="H47" s="5">
        <v>0</v>
      </c>
      <c r="I47" s="86">
        <v>0</v>
      </c>
      <c r="J47" s="266">
        <v>1</v>
      </c>
      <c r="K47" s="5"/>
      <c r="L47" s="5"/>
      <c r="M47" s="86"/>
    </row>
    <row r="48" spans="1:13" hidden="1" x14ac:dyDescent="0.25">
      <c r="A48" s="631"/>
      <c r="B48" s="36">
        <v>43125</v>
      </c>
      <c r="C48" s="5" t="s">
        <v>7</v>
      </c>
      <c r="D48" s="5">
        <v>1</v>
      </c>
      <c r="E48" s="5">
        <v>0</v>
      </c>
      <c r="F48" s="5">
        <v>0</v>
      </c>
      <c r="G48" s="5">
        <v>0</v>
      </c>
      <c r="H48" s="5">
        <v>0</v>
      </c>
      <c r="I48" s="86">
        <v>0</v>
      </c>
      <c r="J48" s="266"/>
      <c r="K48" s="5">
        <v>1</v>
      </c>
      <c r="L48" s="5"/>
      <c r="M48" s="86"/>
    </row>
    <row r="49" spans="1:13" hidden="1" x14ac:dyDescent="0.25">
      <c r="A49" s="631"/>
      <c r="B49" s="36">
        <v>43118</v>
      </c>
      <c r="C49" s="5" t="s">
        <v>8</v>
      </c>
      <c r="D49" s="5">
        <v>1</v>
      </c>
      <c r="E49" s="5">
        <v>0</v>
      </c>
      <c r="F49" s="5">
        <v>0</v>
      </c>
      <c r="G49" s="5">
        <v>0</v>
      </c>
      <c r="H49" s="5">
        <v>0</v>
      </c>
      <c r="I49" s="86">
        <v>0</v>
      </c>
      <c r="J49" s="266"/>
      <c r="K49" s="5">
        <v>1</v>
      </c>
      <c r="L49" s="5"/>
      <c r="M49" s="86"/>
    </row>
    <row r="50" spans="1:13" hidden="1" x14ac:dyDescent="0.25">
      <c r="A50" s="631"/>
      <c r="B50" s="36">
        <v>43104</v>
      </c>
      <c r="C50" s="5" t="s">
        <v>9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86">
        <v>0</v>
      </c>
      <c r="J50" s="266"/>
      <c r="K50" s="5">
        <v>1</v>
      </c>
      <c r="L50" s="5"/>
      <c r="M50" s="86"/>
    </row>
    <row r="51" spans="1:13" hidden="1" x14ac:dyDescent="0.25">
      <c r="A51" s="631"/>
      <c r="B51" s="36">
        <v>43090</v>
      </c>
      <c r="C51" s="5" t="s">
        <v>10</v>
      </c>
      <c r="D51" s="5">
        <v>1</v>
      </c>
      <c r="E51" s="5">
        <v>0</v>
      </c>
      <c r="F51" s="5">
        <v>1</v>
      </c>
      <c r="G51" s="5">
        <v>1</v>
      </c>
      <c r="H51" s="5">
        <v>0</v>
      </c>
      <c r="I51" s="86">
        <v>0</v>
      </c>
      <c r="J51" s="266"/>
      <c r="K51" s="5">
        <v>1</v>
      </c>
      <c r="L51" s="5"/>
      <c r="M51" s="86"/>
    </row>
    <row r="52" spans="1:13" hidden="1" x14ac:dyDescent="0.25">
      <c r="A52" s="631"/>
      <c r="B52" s="36">
        <v>43076</v>
      </c>
      <c r="C52" s="5" t="s">
        <v>7</v>
      </c>
      <c r="D52" s="5">
        <v>1</v>
      </c>
      <c r="E52" s="5">
        <v>0</v>
      </c>
      <c r="F52" s="5">
        <v>1</v>
      </c>
      <c r="G52" s="5">
        <v>1</v>
      </c>
      <c r="H52" s="5">
        <v>0</v>
      </c>
      <c r="I52" s="86">
        <v>0</v>
      </c>
      <c r="J52" s="266"/>
      <c r="K52" s="5">
        <v>1</v>
      </c>
      <c r="L52" s="5"/>
      <c r="M52" s="86"/>
    </row>
    <row r="53" spans="1:13" hidden="1" x14ac:dyDescent="0.25">
      <c r="A53" s="631"/>
      <c r="B53" s="36">
        <v>43069</v>
      </c>
      <c r="C53" s="5" t="s">
        <v>8</v>
      </c>
      <c r="D53" s="5">
        <v>1</v>
      </c>
      <c r="E53" s="5">
        <v>1</v>
      </c>
      <c r="F53" s="5">
        <v>0</v>
      </c>
      <c r="G53" s="5">
        <v>1</v>
      </c>
      <c r="H53" s="5">
        <v>0</v>
      </c>
      <c r="I53" s="86">
        <v>0</v>
      </c>
      <c r="J53" s="266">
        <v>1</v>
      </c>
      <c r="K53" s="5"/>
      <c r="L53" s="5"/>
      <c r="M53" s="86"/>
    </row>
    <row r="54" spans="1:13" hidden="1" x14ac:dyDescent="0.25">
      <c r="A54" s="631"/>
      <c r="B54" s="36">
        <v>43062</v>
      </c>
      <c r="C54" s="5" t="s">
        <v>9</v>
      </c>
      <c r="D54" s="5">
        <v>1</v>
      </c>
      <c r="E54" s="5">
        <v>1</v>
      </c>
      <c r="F54" s="5">
        <v>0</v>
      </c>
      <c r="G54" s="5">
        <v>1</v>
      </c>
      <c r="H54" s="5">
        <v>0</v>
      </c>
      <c r="I54" s="86">
        <v>0</v>
      </c>
      <c r="J54" s="266"/>
      <c r="K54" s="5">
        <v>1</v>
      </c>
      <c r="L54" s="5"/>
      <c r="M54" s="86"/>
    </row>
    <row r="55" spans="1:13" hidden="1" x14ac:dyDescent="0.25">
      <c r="A55" s="631"/>
      <c r="B55" s="36">
        <v>43055</v>
      </c>
      <c r="C55" s="5" t="s">
        <v>10</v>
      </c>
      <c r="D55" s="5">
        <v>1</v>
      </c>
      <c r="E55" s="5">
        <v>1</v>
      </c>
      <c r="F55" s="5">
        <v>1</v>
      </c>
      <c r="G55" s="5">
        <v>2</v>
      </c>
      <c r="H55" s="5">
        <v>0</v>
      </c>
      <c r="I55" s="86">
        <v>0</v>
      </c>
      <c r="J55" s="266"/>
      <c r="K55" s="5"/>
      <c r="L55" s="5">
        <v>1</v>
      </c>
      <c r="M55" s="86"/>
    </row>
    <row r="56" spans="1:13" hidden="1" x14ac:dyDescent="0.25">
      <c r="A56" s="631"/>
      <c r="B56" s="36">
        <v>43048</v>
      </c>
      <c r="C56" s="5" t="s">
        <v>11</v>
      </c>
      <c r="D56" s="5">
        <v>1</v>
      </c>
      <c r="E56" s="5">
        <v>0</v>
      </c>
      <c r="F56" s="5">
        <v>1</v>
      </c>
      <c r="G56" s="5">
        <v>1</v>
      </c>
      <c r="H56" s="5">
        <v>0</v>
      </c>
      <c r="I56" s="86">
        <v>0</v>
      </c>
      <c r="J56" s="266">
        <v>1</v>
      </c>
      <c r="K56" s="5"/>
      <c r="L56" s="5"/>
      <c r="M56" s="86"/>
    </row>
    <row r="57" spans="1:13" ht="18.75" hidden="1" thickBot="1" x14ac:dyDescent="0.3">
      <c r="A57" s="630"/>
      <c r="B57" s="87">
        <v>43041</v>
      </c>
      <c r="C57" s="88" t="s">
        <v>7</v>
      </c>
      <c r="D57" s="88">
        <v>1</v>
      </c>
      <c r="E57" s="88">
        <v>0</v>
      </c>
      <c r="F57" s="88">
        <v>0</v>
      </c>
      <c r="G57" s="88">
        <v>0</v>
      </c>
      <c r="H57" s="88">
        <v>0</v>
      </c>
      <c r="I57" s="89">
        <v>0</v>
      </c>
      <c r="J57" s="266"/>
      <c r="K57" s="5"/>
      <c r="L57" s="5">
        <v>1</v>
      </c>
      <c r="M57" s="86"/>
    </row>
    <row r="58" spans="1:13" s="1" customFormat="1" ht="19.5" thickTop="1" thickBot="1" x14ac:dyDescent="0.3">
      <c r="A58" s="142" t="s">
        <v>45</v>
      </c>
      <c r="B58" s="126" t="s">
        <v>285</v>
      </c>
      <c r="C58" s="124" t="s">
        <v>27</v>
      </c>
      <c r="D58" s="124">
        <f t="shared" ref="D58:I58" si="3">SUM(D43:D57)</f>
        <v>15</v>
      </c>
      <c r="E58" s="124">
        <f t="shared" si="3"/>
        <v>5</v>
      </c>
      <c r="F58" s="124">
        <f t="shared" si="3"/>
        <v>6</v>
      </c>
      <c r="G58" s="124">
        <f t="shared" si="3"/>
        <v>11</v>
      </c>
      <c r="H58" s="124">
        <f t="shared" si="3"/>
        <v>0</v>
      </c>
      <c r="I58" s="125">
        <f t="shared" si="3"/>
        <v>0</v>
      </c>
      <c r="J58" s="191">
        <f>SUM(J43:J57)</f>
        <v>5</v>
      </c>
      <c r="K58" s="124">
        <f>SUM(K43:K57)</f>
        <v>8</v>
      </c>
      <c r="L58" s="124">
        <f>SUM(L43:L57)</f>
        <v>2</v>
      </c>
      <c r="M58" s="294">
        <f>SUM(J58/(J58+K58))</f>
        <v>0.38461538461538464</v>
      </c>
    </row>
    <row r="59" spans="1:13" ht="19.5" thickTop="1" thickBot="1" x14ac:dyDescent="0.3">
      <c r="C59" s="136" t="s">
        <v>24</v>
      </c>
      <c r="D59" s="137">
        <f t="shared" ref="D59:I59" si="4">SUM(D23+D42+D58+D3)</f>
        <v>52</v>
      </c>
      <c r="E59" s="137">
        <f t="shared" si="4"/>
        <v>29</v>
      </c>
      <c r="F59" s="137">
        <f t="shared" si="4"/>
        <v>30</v>
      </c>
      <c r="G59" s="137">
        <f t="shared" si="4"/>
        <v>59</v>
      </c>
      <c r="H59" s="137">
        <f t="shared" si="4"/>
        <v>2</v>
      </c>
      <c r="I59" s="137">
        <f t="shared" si="4"/>
        <v>1</v>
      </c>
      <c r="J59" s="392">
        <f>SUM(J23+J42+J58+J4)</f>
        <v>20</v>
      </c>
      <c r="K59" s="392">
        <f>SUM(K23+K42+K58+K4)</f>
        <v>25</v>
      </c>
      <c r="L59" s="392">
        <f>SUM(L23+L42+L58+L4)</f>
        <v>7</v>
      </c>
      <c r="M59" s="396">
        <f>SUM(J59/(J59+K59))</f>
        <v>0.44444444444444442</v>
      </c>
    </row>
    <row r="60" spans="1:13" ht="18.75" thickBot="1" x14ac:dyDescent="0.3">
      <c r="C60" s="143" t="s">
        <v>25</v>
      </c>
      <c r="D60" s="24"/>
      <c r="E60" s="25">
        <f>SUM(E59/D59)</f>
        <v>0.55769230769230771</v>
      </c>
      <c r="F60" s="25">
        <f>SUM(F59/D59)</f>
        <v>0.57692307692307687</v>
      </c>
      <c r="G60" s="144">
        <f>SUM(G59/D59)</f>
        <v>1.1346153846153846</v>
      </c>
      <c r="H60" s="20"/>
      <c r="I60" s="20"/>
      <c r="J60" s="283">
        <f>SUM(J59/D59)</f>
        <v>0.38461538461538464</v>
      </c>
      <c r="K60" s="21">
        <f>SUM(K59/D59)</f>
        <v>0.48076923076923078</v>
      </c>
      <c r="L60" s="132">
        <f>SUM(L59/D59)</f>
        <v>0.13461538461538461</v>
      </c>
      <c r="M60" s="16"/>
    </row>
    <row r="61" spans="1:13" ht="18.75" thickBot="1" x14ac:dyDescent="0.3">
      <c r="C61" s="133" t="s">
        <v>26</v>
      </c>
      <c r="D61" s="134">
        <f>SUM(D59/3)</f>
        <v>17.333333333333332</v>
      </c>
      <c r="E61" s="134">
        <f>SUM(E60*D61)</f>
        <v>9.6666666666666661</v>
      </c>
      <c r="F61" s="134">
        <f>SUM(F60*D61)</f>
        <v>9.9999999999999982</v>
      </c>
      <c r="G61" s="135">
        <f>SUM(G60*D61)</f>
        <v>19.666666666666664</v>
      </c>
      <c r="H61" s="16"/>
      <c r="I61" s="16"/>
      <c r="J61" s="284">
        <f>SUM(J59/3)</f>
        <v>6.666666666666667</v>
      </c>
      <c r="K61" s="134">
        <f>SUM(K59/3)</f>
        <v>8.3333333333333339</v>
      </c>
      <c r="L61" s="135">
        <f>SUM(L59/3)</f>
        <v>2.3333333333333335</v>
      </c>
      <c r="M61" s="16"/>
    </row>
    <row r="62" spans="1:13" ht="18.75" thickTop="1" x14ac:dyDescent="0.25"/>
    <row r="63" spans="1:13" x14ac:dyDescent="0.25">
      <c r="K63" s="7"/>
      <c r="L63" s="7"/>
      <c r="M63" s="7"/>
    </row>
    <row r="64" spans="1:13" x14ac:dyDescent="0.25">
      <c r="K64" s="7"/>
      <c r="L64" s="7"/>
      <c r="M64" s="7"/>
    </row>
    <row r="65" spans="11:13" x14ac:dyDescent="0.25">
      <c r="K65" s="7"/>
      <c r="L65" s="7"/>
      <c r="M65" s="7"/>
    </row>
    <row r="66" spans="11:13" x14ac:dyDescent="0.25">
      <c r="K66" s="7"/>
      <c r="L66" s="7"/>
      <c r="M66" s="7"/>
    </row>
    <row r="67" spans="11:13" x14ac:dyDescent="0.25">
      <c r="K67" s="7"/>
      <c r="L67" s="7"/>
      <c r="M67" s="7"/>
    </row>
    <row r="68" spans="11:13" x14ac:dyDescent="0.25">
      <c r="K68" s="7"/>
      <c r="L68" s="7"/>
      <c r="M68" s="7"/>
    </row>
    <row r="69" spans="11:13" x14ac:dyDescent="0.25">
      <c r="K69" s="7"/>
      <c r="L69" s="7"/>
      <c r="M69" s="7"/>
    </row>
    <row r="70" spans="11:13" x14ac:dyDescent="0.25">
      <c r="K70" s="7"/>
      <c r="L70" s="7"/>
      <c r="M70" s="7"/>
    </row>
    <row r="71" spans="11:13" x14ac:dyDescent="0.25">
      <c r="K71" s="7"/>
      <c r="L71" s="7"/>
      <c r="M71" s="7"/>
    </row>
    <row r="72" spans="11:13" x14ac:dyDescent="0.25">
      <c r="K72" s="7"/>
      <c r="L72" s="7"/>
      <c r="M72" s="7"/>
    </row>
    <row r="73" spans="11:13" x14ac:dyDescent="0.25">
      <c r="M73" s="7"/>
    </row>
  </sheetData>
  <mergeCells count="4">
    <mergeCell ref="A43:A57"/>
    <mergeCell ref="A1:M1"/>
    <mergeCell ref="A24:A41"/>
    <mergeCell ref="A5:A22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0000"/>
    <pageSetUpPr fitToPage="1"/>
  </sheetPr>
  <dimension ref="A1:M11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8.140625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346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59" t="s">
        <v>18</v>
      </c>
      <c r="B3" s="26">
        <v>42789</v>
      </c>
      <c r="C3" s="27" t="s">
        <v>10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2">
        <v>1</v>
      </c>
      <c r="K3" s="8"/>
      <c r="L3" s="8"/>
      <c r="M3" s="113"/>
    </row>
    <row r="4" spans="1:13" hidden="1" x14ac:dyDescent="0.25">
      <c r="A4" s="631"/>
      <c r="B4" s="13">
        <v>42782</v>
      </c>
      <c r="C4" s="9" t="s">
        <v>7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1"/>
      <c r="B5" s="13">
        <v>42775</v>
      </c>
      <c r="C5" s="9" t="s">
        <v>9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42747</v>
      </c>
      <c r="C6" s="9" t="s">
        <v>7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1"/>
      <c r="B7" s="13">
        <v>42740</v>
      </c>
      <c r="C7" s="9" t="s">
        <v>9</v>
      </c>
      <c r="D7" s="9">
        <v>1</v>
      </c>
      <c r="E7" s="9">
        <v>1</v>
      </c>
      <c r="F7" s="9">
        <v>1</v>
      </c>
      <c r="G7" s="9">
        <v>2</v>
      </c>
      <c r="H7" s="9">
        <v>0</v>
      </c>
      <c r="I7" s="29">
        <v>0</v>
      </c>
      <c r="J7" s="280"/>
      <c r="K7" s="9"/>
      <c r="L7" s="9">
        <v>1</v>
      </c>
      <c r="M7" s="29"/>
    </row>
    <row r="8" spans="1:13" hidden="1" x14ac:dyDescent="0.25">
      <c r="A8" s="631"/>
      <c r="B8" s="13">
        <v>42712</v>
      </c>
      <c r="C8" s="9" t="s">
        <v>8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1"/>
      <c r="B9" s="13">
        <v>42684</v>
      </c>
      <c r="C9" s="9" t="s">
        <v>27</v>
      </c>
      <c r="D9" s="9">
        <v>1</v>
      </c>
      <c r="E9" s="9">
        <v>1</v>
      </c>
      <c r="F9" s="9">
        <v>1</v>
      </c>
      <c r="G9" s="9">
        <v>2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1"/>
      <c r="B10" s="13">
        <v>42677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42670</v>
      </c>
      <c r="C11" s="9" t="s">
        <v>10</v>
      </c>
      <c r="D11" s="9">
        <v>1</v>
      </c>
      <c r="E11" s="9">
        <v>0</v>
      </c>
      <c r="F11" s="9">
        <v>2</v>
      </c>
      <c r="G11" s="9">
        <v>2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13">
        <v>42663</v>
      </c>
      <c r="C12" s="9" t="s">
        <v>7</v>
      </c>
      <c r="D12" s="9">
        <v>1</v>
      </c>
      <c r="E12" s="9">
        <v>1</v>
      </c>
      <c r="F12" s="9">
        <v>0</v>
      </c>
      <c r="G12" s="9">
        <v>1</v>
      </c>
      <c r="H12" s="9">
        <v>1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13">
        <v>42656</v>
      </c>
      <c r="C13" s="9" t="s">
        <v>9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13">
        <v>42642</v>
      </c>
      <c r="C14" s="9" t="s">
        <v>8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13">
        <v>42635</v>
      </c>
      <c r="C15" s="9" t="s">
        <v>10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t="18.75" hidden="1" thickBot="1" x14ac:dyDescent="0.3">
      <c r="A16" s="630"/>
      <c r="B16" s="30">
        <v>42628</v>
      </c>
      <c r="C16" s="31" t="s">
        <v>7</v>
      </c>
      <c r="D16" s="31">
        <v>1</v>
      </c>
      <c r="E16" s="31">
        <v>0</v>
      </c>
      <c r="F16" s="31">
        <v>0</v>
      </c>
      <c r="G16" s="31">
        <v>0</v>
      </c>
      <c r="H16" s="31">
        <v>0</v>
      </c>
      <c r="I16" s="32">
        <v>0</v>
      </c>
      <c r="J16" s="280"/>
      <c r="K16" s="9">
        <v>1</v>
      </c>
      <c r="L16" s="9"/>
      <c r="M16" s="29"/>
    </row>
    <row r="17" spans="1:13" s="1" customFormat="1" ht="19.5" thickTop="1" thickBot="1" x14ac:dyDescent="0.3">
      <c r="A17" s="142" t="s">
        <v>45</v>
      </c>
      <c r="B17" s="126" t="s">
        <v>18</v>
      </c>
      <c r="C17" s="124" t="s">
        <v>11</v>
      </c>
      <c r="D17" s="124">
        <f t="shared" ref="D17:I17" si="0">SUM(D3:D16)</f>
        <v>14</v>
      </c>
      <c r="E17" s="124">
        <f t="shared" si="0"/>
        <v>8</v>
      </c>
      <c r="F17" s="124">
        <f t="shared" si="0"/>
        <v>4</v>
      </c>
      <c r="G17" s="124">
        <f t="shared" si="0"/>
        <v>12</v>
      </c>
      <c r="H17" s="124">
        <f t="shared" si="0"/>
        <v>1</v>
      </c>
      <c r="I17" s="125">
        <f t="shared" si="0"/>
        <v>0</v>
      </c>
      <c r="J17" s="191">
        <f>SUM(J3:J16)</f>
        <v>4</v>
      </c>
      <c r="K17" s="124">
        <f>SUM(K3:K16)</f>
        <v>9</v>
      </c>
      <c r="L17" s="124">
        <f>SUM(L3:L16)</f>
        <v>1</v>
      </c>
      <c r="M17" s="294">
        <f>SUM(J17/(J17+K17))</f>
        <v>0.30769230769230771</v>
      </c>
    </row>
    <row r="18" spans="1:13" ht="18.75" hidden="1" thickTop="1" x14ac:dyDescent="0.25">
      <c r="A18" s="659" t="s">
        <v>17</v>
      </c>
      <c r="B18" s="26">
        <v>42432</v>
      </c>
      <c r="C18" s="27" t="s">
        <v>7</v>
      </c>
      <c r="D18" s="27">
        <v>1</v>
      </c>
      <c r="E18" s="27">
        <v>1</v>
      </c>
      <c r="F18" s="27">
        <v>1</v>
      </c>
      <c r="G18" s="27">
        <v>2</v>
      </c>
      <c r="H18" s="27">
        <v>0</v>
      </c>
      <c r="I18" s="28">
        <v>0</v>
      </c>
      <c r="J18" s="282">
        <v>1</v>
      </c>
      <c r="K18" s="8"/>
      <c r="L18" s="8"/>
      <c r="M18" s="113"/>
    </row>
    <row r="19" spans="1:13" hidden="1" x14ac:dyDescent="0.25">
      <c r="A19" s="631"/>
      <c r="B19" s="13">
        <v>42425</v>
      </c>
      <c r="C19" s="9" t="s">
        <v>13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42418</v>
      </c>
      <c r="C20" s="9" t="s">
        <v>8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13">
        <v>42411</v>
      </c>
      <c r="C21" s="9" t="s">
        <v>10</v>
      </c>
      <c r="D21" s="9">
        <v>1</v>
      </c>
      <c r="E21" s="9">
        <v>2</v>
      </c>
      <c r="F21" s="9">
        <v>0</v>
      </c>
      <c r="G21" s="9">
        <v>2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13">
        <v>42404</v>
      </c>
      <c r="C22" s="9" t="s">
        <v>12</v>
      </c>
      <c r="D22" s="9">
        <v>1</v>
      </c>
      <c r="E22" s="9">
        <v>2</v>
      </c>
      <c r="F22" s="9">
        <v>0</v>
      </c>
      <c r="G22" s="9">
        <v>2</v>
      </c>
      <c r="H22" s="9">
        <v>1</v>
      </c>
      <c r="I22" s="29">
        <v>0</v>
      </c>
      <c r="J22" s="280">
        <v>1</v>
      </c>
      <c r="K22" s="9"/>
      <c r="L22" s="9"/>
      <c r="M22" s="29"/>
    </row>
    <row r="23" spans="1:13" hidden="1" x14ac:dyDescent="0.25">
      <c r="A23" s="631"/>
      <c r="B23" s="13">
        <v>42397</v>
      </c>
      <c r="C23" s="9" t="s">
        <v>7</v>
      </c>
      <c r="D23" s="9">
        <v>1</v>
      </c>
      <c r="E23" s="9">
        <v>1</v>
      </c>
      <c r="F23" s="9">
        <v>3</v>
      </c>
      <c r="G23" s="9">
        <v>4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13">
        <v>42390</v>
      </c>
      <c r="C24" s="9" t="s">
        <v>13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42383</v>
      </c>
      <c r="C25" s="9" t="s">
        <v>8</v>
      </c>
      <c r="D25" s="9">
        <v>1</v>
      </c>
      <c r="E25" s="9">
        <v>2</v>
      </c>
      <c r="F25" s="9">
        <v>1</v>
      </c>
      <c r="G25" s="9">
        <v>3</v>
      </c>
      <c r="H25" s="9">
        <v>0</v>
      </c>
      <c r="I25" s="29">
        <v>1</v>
      </c>
      <c r="J25" s="280"/>
      <c r="K25" s="9"/>
      <c r="L25" s="9">
        <v>1</v>
      </c>
      <c r="M25" s="29"/>
    </row>
    <row r="26" spans="1:13" hidden="1" x14ac:dyDescent="0.25">
      <c r="A26" s="631"/>
      <c r="B26" s="13">
        <v>42376</v>
      </c>
      <c r="C26" s="9" t="s">
        <v>10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13">
        <v>42355</v>
      </c>
      <c r="C27" s="9" t="s">
        <v>12</v>
      </c>
      <c r="D27" s="9">
        <v>1</v>
      </c>
      <c r="E27" s="9">
        <v>2</v>
      </c>
      <c r="F27" s="9">
        <v>0</v>
      </c>
      <c r="G27" s="9">
        <v>2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1"/>
      <c r="B28" s="13">
        <v>42348</v>
      </c>
      <c r="C28" s="9" t="s">
        <v>7</v>
      </c>
      <c r="D28" s="9">
        <v>1</v>
      </c>
      <c r="E28" s="9">
        <v>0</v>
      </c>
      <c r="F28" s="9">
        <v>2</v>
      </c>
      <c r="G28" s="9">
        <v>2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13">
        <v>42341</v>
      </c>
      <c r="C29" s="9" t="s">
        <v>13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42334</v>
      </c>
      <c r="C30" s="9" t="s">
        <v>8</v>
      </c>
      <c r="D30" s="9">
        <v>1</v>
      </c>
      <c r="E30" s="9">
        <v>0</v>
      </c>
      <c r="F30" s="9">
        <v>2</v>
      </c>
      <c r="G30" s="9">
        <v>2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t="18.75" hidden="1" thickBot="1" x14ac:dyDescent="0.3">
      <c r="A31" s="630"/>
      <c r="B31" s="30">
        <v>42327</v>
      </c>
      <c r="C31" s="31" t="s">
        <v>10</v>
      </c>
      <c r="D31" s="31">
        <v>1</v>
      </c>
      <c r="E31" s="31">
        <v>1</v>
      </c>
      <c r="F31" s="31">
        <v>0</v>
      </c>
      <c r="G31" s="31">
        <v>1</v>
      </c>
      <c r="H31" s="31">
        <v>0</v>
      </c>
      <c r="I31" s="32">
        <v>0</v>
      </c>
      <c r="J31" s="280"/>
      <c r="K31" s="9"/>
      <c r="L31" s="9">
        <v>1</v>
      </c>
      <c r="M31" s="29"/>
    </row>
    <row r="32" spans="1:13" s="1" customFormat="1" ht="19.5" thickTop="1" thickBot="1" x14ac:dyDescent="0.3">
      <c r="A32" s="142" t="s">
        <v>45</v>
      </c>
      <c r="B32" s="126" t="s">
        <v>17</v>
      </c>
      <c r="C32" s="124" t="s">
        <v>14</v>
      </c>
      <c r="D32" s="124">
        <f t="shared" ref="D32:I32" si="1">SUM(D18:D31)</f>
        <v>14</v>
      </c>
      <c r="E32" s="124">
        <f t="shared" si="1"/>
        <v>13</v>
      </c>
      <c r="F32" s="124">
        <f t="shared" si="1"/>
        <v>9</v>
      </c>
      <c r="G32" s="124">
        <f t="shared" si="1"/>
        <v>22</v>
      </c>
      <c r="H32" s="124">
        <f t="shared" si="1"/>
        <v>1</v>
      </c>
      <c r="I32" s="125">
        <f t="shared" si="1"/>
        <v>1</v>
      </c>
      <c r="J32" s="191">
        <f>SUM(J18:J31)</f>
        <v>5</v>
      </c>
      <c r="K32" s="124">
        <f>SUM(K18:K31)</f>
        <v>7</v>
      </c>
      <c r="L32" s="124">
        <f>SUM(L18:L31)</f>
        <v>2</v>
      </c>
      <c r="M32" s="294">
        <f>SUM(J32/(J32+K32))</f>
        <v>0.41666666666666669</v>
      </c>
    </row>
    <row r="33" spans="1:13" ht="18.75" hidden="1" thickTop="1" x14ac:dyDescent="0.25">
      <c r="A33" s="659" t="s">
        <v>16</v>
      </c>
      <c r="B33" s="26">
        <v>42068</v>
      </c>
      <c r="C33" s="27" t="s">
        <v>12</v>
      </c>
      <c r="D33" s="27">
        <v>1</v>
      </c>
      <c r="E33" s="27">
        <v>0</v>
      </c>
      <c r="F33" s="27">
        <v>0</v>
      </c>
      <c r="G33" s="27">
        <v>0</v>
      </c>
      <c r="H33" s="27">
        <v>0</v>
      </c>
      <c r="I33" s="28">
        <v>0</v>
      </c>
      <c r="J33" s="282">
        <v>1</v>
      </c>
      <c r="K33" s="8"/>
      <c r="L33" s="8"/>
      <c r="M33" s="113"/>
    </row>
    <row r="34" spans="1:13" hidden="1" x14ac:dyDescent="0.25">
      <c r="A34" s="631"/>
      <c r="B34" s="13">
        <v>42061</v>
      </c>
      <c r="C34" s="9" t="s">
        <v>7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42054</v>
      </c>
      <c r="C35" s="9" t="s">
        <v>13</v>
      </c>
      <c r="D35" s="9">
        <v>1</v>
      </c>
      <c r="E35" s="9">
        <v>1</v>
      </c>
      <c r="F35" s="9">
        <v>0</v>
      </c>
      <c r="G35" s="9">
        <v>1</v>
      </c>
      <c r="H35" s="9">
        <v>1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13">
        <v>42040</v>
      </c>
      <c r="C36" s="9" t="s">
        <v>10</v>
      </c>
      <c r="D36" s="9">
        <v>1</v>
      </c>
      <c r="E36" s="9">
        <v>0</v>
      </c>
      <c r="F36" s="9">
        <v>2</v>
      </c>
      <c r="G36" s="9">
        <v>2</v>
      </c>
      <c r="H36" s="9">
        <v>0</v>
      </c>
      <c r="I36" s="29">
        <v>0</v>
      </c>
      <c r="J36" s="280"/>
      <c r="K36" s="9"/>
      <c r="L36" s="9">
        <v>1</v>
      </c>
      <c r="M36" s="29"/>
    </row>
    <row r="37" spans="1:13" hidden="1" x14ac:dyDescent="0.25">
      <c r="A37" s="631"/>
      <c r="B37" s="13">
        <v>42033</v>
      </c>
      <c r="C37" s="9" t="s">
        <v>12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13">
        <v>42026</v>
      </c>
      <c r="C38" s="9" t="s">
        <v>7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idden="1" x14ac:dyDescent="0.25">
      <c r="A39" s="631"/>
      <c r="B39" s="13">
        <v>42019</v>
      </c>
      <c r="C39" s="9" t="s">
        <v>13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42012</v>
      </c>
      <c r="C40" s="9" t="s">
        <v>8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">
        <v>0</v>
      </c>
      <c r="J40" s="280"/>
      <c r="K40" s="9"/>
      <c r="L40" s="9">
        <v>1</v>
      </c>
      <c r="M40" s="29"/>
    </row>
    <row r="41" spans="1:13" hidden="1" x14ac:dyDescent="0.25">
      <c r="A41" s="631"/>
      <c r="B41" s="13">
        <v>41977</v>
      </c>
      <c r="C41" s="9" t="s">
        <v>7</v>
      </c>
      <c r="D41" s="9">
        <v>1</v>
      </c>
      <c r="E41" s="9">
        <v>3</v>
      </c>
      <c r="F41" s="9">
        <v>2</v>
      </c>
      <c r="G41" s="9">
        <v>5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41970</v>
      </c>
      <c r="C42" s="9" t="s">
        <v>13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41963</v>
      </c>
      <c r="C43" s="9" t="s">
        <v>8</v>
      </c>
      <c r="D43" s="9">
        <v>1</v>
      </c>
      <c r="E43" s="9">
        <v>1</v>
      </c>
      <c r="F43" s="9">
        <v>2</v>
      </c>
      <c r="G43" s="9">
        <v>3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1"/>
      <c r="B44" s="13">
        <v>41956</v>
      </c>
      <c r="C44" s="9" t="s">
        <v>10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/>
      <c r="K44" s="9"/>
      <c r="L44" s="9">
        <v>1</v>
      </c>
      <c r="M44" s="29"/>
    </row>
    <row r="45" spans="1:13" hidden="1" x14ac:dyDescent="0.25">
      <c r="A45" s="631"/>
      <c r="B45" s="13">
        <v>41949</v>
      </c>
      <c r="C45" s="9" t="s">
        <v>12</v>
      </c>
      <c r="D45" s="9">
        <v>1</v>
      </c>
      <c r="E45" s="9">
        <v>1</v>
      </c>
      <c r="F45" s="9">
        <v>0</v>
      </c>
      <c r="G45" s="9">
        <v>1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13">
        <v>41928</v>
      </c>
      <c r="C46" s="9" t="s">
        <v>8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13">
        <v>41921</v>
      </c>
      <c r="C47" s="9" t="s">
        <v>10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13">
        <v>41914</v>
      </c>
      <c r="C48" s="9" t="s">
        <v>12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13">
        <v>41900</v>
      </c>
      <c r="C49" s="9" t="s">
        <v>13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t="18.75" hidden="1" thickBot="1" x14ac:dyDescent="0.3">
      <c r="A50" s="630"/>
      <c r="B50" s="30">
        <v>41893</v>
      </c>
      <c r="C50" s="31" t="s">
        <v>8</v>
      </c>
      <c r="D50" s="31">
        <v>1</v>
      </c>
      <c r="E50" s="31">
        <v>1</v>
      </c>
      <c r="F50" s="31">
        <v>1</v>
      </c>
      <c r="G50" s="31">
        <v>2</v>
      </c>
      <c r="H50" s="31">
        <v>0</v>
      </c>
      <c r="I50" s="32">
        <v>0</v>
      </c>
      <c r="J50" s="280"/>
      <c r="K50" s="9">
        <v>1</v>
      </c>
      <c r="L50" s="9"/>
      <c r="M50" s="29"/>
    </row>
    <row r="51" spans="1:13" s="1" customFormat="1" ht="19.5" thickTop="1" thickBot="1" x14ac:dyDescent="0.3">
      <c r="A51" s="142" t="s">
        <v>45</v>
      </c>
      <c r="B51" s="126" t="s">
        <v>16</v>
      </c>
      <c r="C51" s="124" t="s">
        <v>14</v>
      </c>
      <c r="D51" s="124">
        <f t="shared" ref="D51:I51" si="2">SUM(D33:D50)</f>
        <v>18</v>
      </c>
      <c r="E51" s="124">
        <f t="shared" si="2"/>
        <v>10</v>
      </c>
      <c r="F51" s="124">
        <f t="shared" si="2"/>
        <v>12</v>
      </c>
      <c r="G51" s="124">
        <f t="shared" si="2"/>
        <v>22</v>
      </c>
      <c r="H51" s="124">
        <f t="shared" si="2"/>
        <v>1</v>
      </c>
      <c r="I51" s="125">
        <f t="shared" si="2"/>
        <v>0</v>
      </c>
      <c r="J51" s="191">
        <f>SUM(J33:J50)</f>
        <v>8</v>
      </c>
      <c r="K51" s="124">
        <f>SUM(K33:K50)</f>
        <v>7</v>
      </c>
      <c r="L51" s="124">
        <f>SUM(L33:L50)</f>
        <v>3</v>
      </c>
      <c r="M51" s="294">
        <f>SUM(J51/(J51+K51))</f>
        <v>0.53333333333333333</v>
      </c>
    </row>
    <row r="52" spans="1:13" ht="18.75" hidden="1" thickTop="1" x14ac:dyDescent="0.25">
      <c r="A52" s="659" t="s">
        <v>15</v>
      </c>
      <c r="B52" s="26">
        <v>41697</v>
      </c>
      <c r="C52" s="27" t="s">
        <v>14</v>
      </c>
      <c r="D52" s="27">
        <v>1</v>
      </c>
      <c r="E52" s="27">
        <v>0</v>
      </c>
      <c r="F52" s="27">
        <v>3</v>
      </c>
      <c r="G52" s="27">
        <v>3</v>
      </c>
      <c r="H52" s="27">
        <v>0</v>
      </c>
      <c r="I52" s="28">
        <v>0</v>
      </c>
      <c r="J52" s="282">
        <v>1</v>
      </c>
      <c r="K52" s="8"/>
      <c r="L52" s="8"/>
      <c r="M52" s="113"/>
    </row>
    <row r="53" spans="1:13" hidden="1" x14ac:dyDescent="0.25">
      <c r="A53" s="631"/>
      <c r="B53" s="13">
        <v>41683</v>
      </c>
      <c r="C53" s="9" t="s">
        <v>12</v>
      </c>
      <c r="D53" s="9">
        <v>1</v>
      </c>
      <c r="E53" s="9">
        <v>1</v>
      </c>
      <c r="F53" s="9">
        <v>2</v>
      </c>
      <c r="G53" s="9">
        <v>3</v>
      </c>
      <c r="H53" s="9">
        <v>0</v>
      </c>
      <c r="I53" s="29">
        <v>0</v>
      </c>
      <c r="J53" s="280"/>
      <c r="K53" s="9"/>
      <c r="L53" s="9">
        <v>1</v>
      </c>
      <c r="M53" s="29"/>
    </row>
    <row r="54" spans="1:13" hidden="1" x14ac:dyDescent="0.25">
      <c r="A54" s="631"/>
      <c r="B54" s="13">
        <v>41669</v>
      </c>
      <c r="C54" s="9" t="s">
        <v>10</v>
      </c>
      <c r="D54" s="9">
        <v>1</v>
      </c>
      <c r="E54" s="9">
        <v>4</v>
      </c>
      <c r="F54" s="9">
        <v>2</v>
      </c>
      <c r="G54" s="9">
        <v>6</v>
      </c>
      <c r="H54" s="9">
        <v>1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41662</v>
      </c>
      <c r="C55" s="9" t="s">
        <v>14</v>
      </c>
      <c r="D55" s="9">
        <v>1</v>
      </c>
      <c r="E55" s="9">
        <v>1</v>
      </c>
      <c r="F55" s="9">
        <v>0</v>
      </c>
      <c r="G55" s="9">
        <v>1</v>
      </c>
      <c r="H55" s="9">
        <v>0</v>
      </c>
      <c r="I55" s="29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13">
        <v>41655</v>
      </c>
      <c r="C56" s="9" t="s">
        <v>8</v>
      </c>
      <c r="D56" s="9">
        <v>1</v>
      </c>
      <c r="E56" s="9">
        <v>4</v>
      </c>
      <c r="F56" s="9">
        <v>1</v>
      </c>
      <c r="G56" s="9">
        <v>5</v>
      </c>
      <c r="H56" s="9">
        <v>1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41648</v>
      </c>
      <c r="C57" s="9" t="s">
        <v>12</v>
      </c>
      <c r="D57" s="9">
        <v>1</v>
      </c>
      <c r="E57" s="9">
        <v>1</v>
      </c>
      <c r="F57" s="9">
        <v>1</v>
      </c>
      <c r="G57" s="9">
        <v>2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13">
        <v>41627</v>
      </c>
      <c r="C58" s="9" t="s">
        <v>13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41613</v>
      </c>
      <c r="C59" s="9" t="s">
        <v>14</v>
      </c>
      <c r="D59" s="9">
        <v>1</v>
      </c>
      <c r="E59" s="9">
        <v>1</v>
      </c>
      <c r="F59" s="9">
        <v>1</v>
      </c>
      <c r="G59" s="9">
        <v>2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41606</v>
      </c>
      <c r="C60" s="9" t="s">
        <v>8</v>
      </c>
      <c r="D60" s="9">
        <v>1</v>
      </c>
      <c r="E60" s="9">
        <v>1</v>
      </c>
      <c r="F60" s="9">
        <v>0</v>
      </c>
      <c r="G60" s="9">
        <v>1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41592</v>
      </c>
      <c r="C61" s="9" t="s">
        <v>13</v>
      </c>
      <c r="D61" s="9">
        <v>1</v>
      </c>
      <c r="E61" s="9">
        <v>0</v>
      </c>
      <c r="F61" s="9">
        <v>1</v>
      </c>
      <c r="G61" s="9">
        <v>1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41557</v>
      </c>
      <c r="C62" s="9" t="s">
        <v>13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41550</v>
      </c>
      <c r="C63" s="9" t="s">
        <v>10</v>
      </c>
      <c r="D63" s="9">
        <v>1</v>
      </c>
      <c r="E63" s="9">
        <v>2</v>
      </c>
      <c r="F63" s="9">
        <v>0</v>
      </c>
      <c r="G63" s="9">
        <v>2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41543</v>
      </c>
      <c r="C64" s="9" t="s">
        <v>14</v>
      </c>
      <c r="D64" s="9">
        <v>1</v>
      </c>
      <c r="E64" s="9">
        <v>3</v>
      </c>
      <c r="F64" s="9">
        <v>2</v>
      </c>
      <c r="G64" s="9">
        <v>5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41536</v>
      </c>
      <c r="C65" s="9" t="s">
        <v>8</v>
      </c>
      <c r="D65" s="9">
        <v>1</v>
      </c>
      <c r="E65" s="9">
        <v>1</v>
      </c>
      <c r="F65" s="9">
        <v>0</v>
      </c>
      <c r="G65" s="9">
        <v>1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t="18.75" hidden="1" thickBot="1" x14ac:dyDescent="0.3">
      <c r="A66" s="630"/>
      <c r="B66" s="30">
        <v>41529</v>
      </c>
      <c r="C66" s="31" t="s">
        <v>12</v>
      </c>
      <c r="D66" s="31">
        <v>1</v>
      </c>
      <c r="E66" s="31">
        <v>0</v>
      </c>
      <c r="F66" s="31">
        <v>0</v>
      </c>
      <c r="G66" s="31">
        <v>0</v>
      </c>
      <c r="H66" s="31">
        <v>0</v>
      </c>
      <c r="I66" s="32">
        <v>0</v>
      </c>
      <c r="J66" s="280">
        <v>1</v>
      </c>
      <c r="K66" s="9"/>
      <c r="L66" s="9"/>
      <c r="M66" s="29"/>
    </row>
    <row r="67" spans="1:13" s="1" customFormat="1" ht="19.5" thickTop="1" thickBot="1" x14ac:dyDescent="0.3">
      <c r="A67" s="142" t="s">
        <v>45</v>
      </c>
      <c r="B67" s="126" t="s">
        <v>15</v>
      </c>
      <c r="C67" s="124" t="s">
        <v>7</v>
      </c>
      <c r="D67" s="124">
        <f t="shared" ref="D67:I67" si="3">SUM(D52:D66)</f>
        <v>15</v>
      </c>
      <c r="E67" s="124">
        <f t="shared" si="3"/>
        <v>19</v>
      </c>
      <c r="F67" s="124">
        <f t="shared" si="3"/>
        <v>14</v>
      </c>
      <c r="G67" s="124">
        <f t="shared" si="3"/>
        <v>33</v>
      </c>
      <c r="H67" s="124">
        <f t="shared" si="3"/>
        <v>2</v>
      </c>
      <c r="I67" s="125">
        <f t="shared" si="3"/>
        <v>0</v>
      </c>
      <c r="J67" s="191">
        <f>SUM(J52:J66)</f>
        <v>9</v>
      </c>
      <c r="K67" s="124">
        <f>SUM(K52:K66)</f>
        <v>5</v>
      </c>
      <c r="L67" s="124">
        <f>SUM(L52:L66)</f>
        <v>1</v>
      </c>
      <c r="M67" s="294">
        <f>SUM(J67/(J67+K67))</f>
        <v>0.6428571428571429</v>
      </c>
    </row>
    <row r="68" spans="1:13" ht="18.75" hidden="1" thickTop="1" x14ac:dyDescent="0.25">
      <c r="A68" s="659" t="s">
        <v>22</v>
      </c>
      <c r="B68" s="26">
        <v>41333</v>
      </c>
      <c r="C68" s="27" t="s">
        <v>21</v>
      </c>
      <c r="D68" s="27">
        <v>1</v>
      </c>
      <c r="E68" s="34">
        <v>4</v>
      </c>
      <c r="F68" s="27">
        <v>0</v>
      </c>
      <c r="G68" s="34">
        <v>4</v>
      </c>
      <c r="H68" s="27">
        <v>0</v>
      </c>
      <c r="I68" s="28">
        <v>0</v>
      </c>
      <c r="J68" s="282">
        <v>1</v>
      </c>
      <c r="K68" s="8"/>
      <c r="L68" s="8"/>
      <c r="M68" s="113"/>
    </row>
    <row r="69" spans="1:13" hidden="1" x14ac:dyDescent="0.25">
      <c r="A69" s="631"/>
      <c r="B69" s="13">
        <v>41326</v>
      </c>
      <c r="C69" s="9" t="s">
        <v>19</v>
      </c>
      <c r="D69" s="9">
        <v>1</v>
      </c>
      <c r="E69" s="15">
        <v>1</v>
      </c>
      <c r="F69" s="9">
        <v>2</v>
      </c>
      <c r="G69" s="15">
        <v>3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13">
        <v>41319</v>
      </c>
      <c r="C70" s="9" t="s">
        <v>12</v>
      </c>
      <c r="D70" s="9">
        <v>1</v>
      </c>
      <c r="E70" s="15">
        <v>1</v>
      </c>
      <c r="F70" s="9">
        <v>2</v>
      </c>
      <c r="G70" s="15">
        <v>3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41312</v>
      </c>
      <c r="C71" s="9" t="s">
        <v>13</v>
      </c>
      <c r="D71" s="9">
        <v>1</v>
      </c>
      <c r="E71" s="15">
        <v>1</v>
      </c>
      <c r="F71" s="9">
        <v>5</v>
      </c>
      <c r="G71" s="15">
        <v>6</v>
      </c>
      <c r="H71" s="9">
        <v>0</v>
      </c>
      <c r="I71" s="29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13">
        <v>41298</v>
      </c>
      <c r="C72" s="9" t="s">
        <v>21</v>
      </c>
      <c r="D72" s="9">
        <v>1</v>
      </c>
      <c r="E72" s="15">
        <v>2</v>
      </c>
      <c r="F72" s="9">
        <v>0</v>
      </c>
      <c r="G72" s="15">
        <v>2</v>
      </c>
      <c r="H72" s="9">
        <v>1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41291</v>
      </c>
      <c r="C73" s="9" t="s">
        <v>19</v>
      </c>
      <c r="D73" s="9">
        <v>1</v>
      </c>
      <c r="E73" s="15">
        <v>2</v>
      </c>
      <c r="F73" s="9">
        <v>1</v>
      </c>
      <c r="G73" s="15">
        <v>3</v>
      </c>
      <c r="H73" s="9">
        <v>0</v>
      </c>
      <c r="I73" s="29">
        <v>0</v>
      </c>
      <c r="J73" s="280"/>
      <c r="K73" s="9"/>
      <c r="L73" s="9">
        <v>1</v>
      </c>
      <c r="M73" s="29"/>
    </row>
    <row r="74" spans="1:13" hidden="1" x14ac:dyDescent="0.25">
      <c r="A74" s="631"/>
      <c r="B74" s="13">
        <v>41284</v>
      </c>
      <c r="C74" s="9" t="s">
        <v>12</v>
      </c>
      <c r="D74" s="9">
        <v>1</v>
      </c>
      <c r="E74" s="15">
        <v>3</v>
      </c>
      <c r="F74" s="9">
        <v>2</v>
      </c>
      <c r="G74" s="15">
        <v>5</v>
      </c>
      <c r="H74" s="9">
        <v>1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41263</v>
      </c>
      <c r="C75" s="9" t="s">
        <v>13</v>
      </c>
      <c r="D75" s="9">
        <v>1</v>
      </c>
      <c r="E75" s="15">
        <v>4</v>
      </c>
      <c r="F75" s="9">
        <v>1</v>
      </c>
      <c r="G75" s="15">
        <v>5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41249</v>
      </c>
      <c r="C76" s="9" t="s">
        <v>21</v>
      </c>
      <c r="D76" s="9">
        <v>1</v>
      </c>
      <c r="E76" s="15">
        <v>2</v>
      </c>
      <c r="F76" s="9">
        <v>0</v>
      </c>
      <c r="G76" s="15">
        <v>2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13">
        <v>41242</v>
      </c>
      <c r="C77" s="9" t="s">
        <v>19</v>
      </c>
      <c r="D77" s="9">
        <v>1</v>
      </c>
      <c r="E77" s="15">
        <v>2</v>
      </c>
      <c r="F77" s="9">
        <v>4</v>
      </c>
      <c r="G77" s="15">
        <v>6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41235</v>
      </c>
      <c r="C78" s="9" t="s">
        <v>12</v>
      </c>
      <c r="D78" s="9">
        <v>1</v>
      </c>
      <c r="E78" s="15">
        <v>4</v>
      </c>
      <c r="F78" s="9">
        <v>0</v>
      </c>
      <c r="G78" s="15">
        <v>4</v>
      </c>
      <c r="H78" s="9">
        <v>1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41228</v>
      </c>
      <c r="C79" s="9" t="s">
        <v>13</v>
      </c>
      <c r="D79" s="9">
        <v>1</v>
      </c>
      <c r="E79" s="15">
        <v>2</v>
      </c>
      <c r="F79" s="9">
        <v>1</v>
      </c>
      <c r="G79" s="15">
        <v>3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41221</v>
      </c>
      <c r="C80" s="9" t="s">
        <v>20</v>
      </c>
      <c r="D80" s="9">
        <v>1</v>
      </c>
      <c r="E80" s="15">
        <v>3</v>
      </c>
      <c r="F80" s="9">
        <v>2</v>
      </c>
      <c r="G80" s="15">
        <v>5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41214</v>
      </c>
      <c r="C81" s="9" t="s">
        <v>21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/>
      <c r="K81" s="9"/>
      <c r="L81" s="9">
        <v>1</v>
      </c>
      <c r="M81" s="29"/>
    </row>
    <row r="82" spans="1:13" hidden="1" x14ac:dyDescent="0.25">
      <c r="A82" s="631"/>
      <c r="B82" s="13">
        <v>41207</v>
      </c>
      <c r="C82" s="9" t="s">
        <v>19</v>
      </c>
      <c r="D82" s="9">
        <v>1</v>
      </c>
      <c r="E82" s="9">
        <v>2</v>
      </c>
      <c r="F82" s="9">
        <v>2</v>
      </c>
      <c r="G82" s="9">
        <v>4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41200</v>
      </c>
      <c r="C83" s="9" t="s">
        <v>12</v>
      </c>
      <c r="D83" s="9">
        <v>1</v>
      </c>
      <c r="E83" s="9">
        <v>1</v>
      </c>
      <c r="F83" s="9">
        <v>0</v>
      </c>
      <c r="G83" s="9">
        <v>1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41193</v>
      </c>
      <c r="C84" s="9" t="s">
        <v>13</v>
      </c>
      <c r="D84" s="9">
        <v>1</v>
      </c>
      <c r="E84" s="9">
        <v>2</v>
      </c>
      <c r="F84" s="9">
        <v>0</v>
      </c>
      <c r="G84" s="9">
        <v>2</v>
      </c>
      <c r="H84" s="9">
        <v>1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41179</v>
      </c>
      <c r="C85" s="9" t="s">
        <v>21</v>
      </c>
      <c r="D85" s="9">
        <v>1</v>
      </c>
      <c r="E85" s="9">
        <v>1</v>
      </c>
      <c r="F85" s="9">
        <v>1</v>
      </c>
      <c r="G85" s="9">
        <v>2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41172</v>
      </c>
      <c r="C86" s="9" t="s">
        <v>19</v>
      </c>
      <c r="D86" s="9">
        <v>1</v>
      </c>
      <c r="E86" s="9">
        <v>3</v>
      </c>
      <c r="F86" s="9">
        <v>2</v>
      </c>
      <c r="G86" s="9">
        <v>5</v>
      </c>
      <c r="H86" s="9">
        <v>1</v>
      </c>
      <c r="I86" s="29">
        <v>0</v>
      </c>
      <c r="J86" s="280">
        <v>1</v>
      </c>
      <c r="K86" s="9"/>
      <c r="L86" s="9"/>
      <c r="M86" s="29"/>
    </row>
    <row r="87" spans="1:13" ht="18.75" hidden="1" thickBot="1" x14ac:dyDescent="0.3">
      <c r="A87" s="630"/>
      <c r="B87" s="30">
        <v>41165</v>
      </c>
      <c r="C87" s="31" t="s">
        <v>12</v>
      </c>
      <c r="D87" s="31">
        <v>1</v>
      </c>
      <c r="E87" s="31">
        <v>2</v>
      </c>
      <c r="F87" s="31">
        <v>1</v>
      </c>
      <c r="G87" s="31">
        <v>3</v>
      </c>
      <c r="H87" s="31">
        <v>1</v>
      </c>
      <c r="I87" s="32">
        <v>0</v>
      </c>
      <c r="J87" s="280">
        <v>1</v>
      </c>
      <c r="K87" s="9"/>
      <c r="L87" s="9"/>
      <c r="M87" s="29"/>
    </row>
    <row r="88" spans="1:13" s="1" customFormat="1" ht="19.5" thickTop="1" thickBot="1" x14ac:dyDescent="0.3">
      <c r="A88" s="142" t="s">
        <v>45</v>
      </c>
      <c r="B88" s="126" t="s">
        <v>22</v>
      </c>
      <c r="C88" s="124" t="s">
        <v>7</v>
      </c>
      <c r="D88" s="247">
        <f t="shared" ref="D88:I88" si="4">SUM(D68:D87)</f>
        <v>20</v>
      </c>
      <c r="E88" s="248">
        <f t="shared" si="4"/>
        <v>42</v>
      </c>
      <c r="F88" s="249">
        <f t="shared" si="4"/>
        <v>26</v>
      </c>
      <c r="G88" s="248">
        <f t="shared" si="4"/>
        <v>68</v>
      </c>
      <c r="H88" s="248">
        <f t="shared" si="4"/>
        <v>6</v>
      </c>
      <c r="I88" s="252">
        <f t="shared" si="4"/>
        <v>0</v>
      </c>
      <c r="J88" s="191">
        <f>SUM(J68:J87)</f>
        <v>17</v>
      </c>
      <c r="K88" s="124">
        <f>SUM(K68:K87)</f>
        <v>1</v>
      </c>
      <c r="L88" s="124">
        <f>SUM(L68:L87)</f>
        <v>2</v>
      </c>
      <c r="M88" s="294">
        <f>SUM(J88/(J88+K88))</f>
        <v>0.94444444444444442</v>
      </c>
    </row>
    <row r="89" spans="1:13" ht="18.75" hidden="1" thickTop="1" x14ac:dyDescent="0.25">
      <c r="A89" s="659" t="s">
        <v>23</v>
      </c>
      <c r="B89" s="26">
        <v>40969</v>
      </c>
      <c r="C89" s="27" t="s">
        <v>12</v>
      </c>
      <c r="D89" s="27">
        <v>1</v>
      </c>
      <c r="E89" s="27">
        <v>0</v>
      </c>
      <c r="F89" s="27">
        <v>1</v>
      </c>
      <c r="G89" s="27">
        <v>1</v>
      </c>
      <c r="H89" s="27">
        <v>0</v>
      </c>
      <c r="I89" s="28">
        <v>0</v>
      </c>
      <c r="J89" s="282">
        <v>1</v>
      </c>
      <c r="K89" s="8"/>
      <c r="L89" s="8"/>
      <c r="M89" s="113"/>
    </row>
    <row r="90" spans="1:13" hidden="1" x14ac:dyDescent="0.25">
      <c r="A90" s="631"/>
      <c r="B90" s="13">
        <v>40962</v>
      </c>
      <c r="C90" s="9" t="s">
        <v>21</v>
      </c>
      <c r="D90" s="9">
        <v>1</v>
      </c>
      <c r="E90" s="9">
        <v>2</v>
      </c>
      <c r="F90" s="9">
        <v>1</v>
      </c>
      <c r="G90" s="9">
        <v>3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40955</v>
      </c>
      <c r="C91" s="9" t="s">
        <v>20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40948</v>
      </c>
      <c r="C92" s="9" t="s">
        <v>7</v>
      </c>
      <c r="D92" s="9">
        <v>1</v>
      </c>
      <c r="E92" s="9">
        <v>1</v>
      </c>
      <c r="F92" s="9">
        <v>2</v>
      </c>
      <c r="G92" s="15">
        <v>3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40941</v>
      </c>
      <c r="C93" s="9" t="s">
        <v>19</v>
      </c>
      <c r="D93" s="9">
        <v>1</v>
      </c>
      <c r="E93" s="9">
        <v>2</v>
      </c>
      <c r="F93" s="9">
        <v>0</v>
      </c>
      <c r="G93" s="15">
        <v>2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40934</v>
      </c>
      <c r="C94" s="9" t="s">
        <v>12</v>
      </c>
      <c r="D94" s="9">
        <v>1</v>
      </c>
      <c r="E94" s="9">
        <v>0</v>
      </c>
      <c r="F94" s="9">
        <v>2</v>
      </c>
      <c r="G94" s="15">
        <v>2</v>
      </c>
      <c r="H94" s="9">
        <v>0</v>
      </c>
      <c r="I94" s="29">
        <v>0</v>
      </c>
      <c r="J94" s="280"/>
      <c r="K94" s="9"/>
      <c r="L94" s="9">
        <v>1</v>
      </c>
      <c r="M94" s="29"/>
    </row>
    <row r="95" spans="1:13" hidden="1" x14ac:dyDescent="0.25">
      <c r="A95" s="631"/>
      <c r="B95" s="13">
        <v>40927</v>
      </c>
      <c r="C95" s="9" t="s">
        <v>21</v>
      </c>
      <c r="D95" s="9">
        <v>1</v>
      </c>
      <c r="E95" s="9">
        <v>3</v>
      </c>
      <c r="F95" s="9">
        <v>3</v>
      </c>
      <c r="G95" s="15">
        <v>6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40920</v>
      </c>
      <c r="C96" s="9" t="s">
        <v>20</v>
      </c>
      <c r="D96" s="9">
        <v>1</v>
      </c>
      <c r="E96" s="9">
        <v>2</v>
      </c>
      <c r="F96" s="9">
        <v>1</v>
      </c>
      <c r="G96" s="15">
        <v>3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40899</v>
      </c>
      <c r="C97" s="9" t="s">
        <v>7</v>
      </c>
      <c r="D97" s="9">
        <v>1</v>
      </c>
      <c r="E97" s="9">
        <v>0</v>
      </c>
      <c r="F97" s="9">
        <v>1</v>
      </c>
      <c r="G97" s="15">
        <v>1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40892</v>
      </c>
      <c r="C98" s="9" t="s">
        <v>19</v>
      </c>
      <c r="D98" s="9">
        <v>1</v>
      </c>
      <c r="E98" s="9">
        <v>2</v>
      </c>
      <c r="F98" s="9">
        <v>0</v>
      </c>
      <c r="G98" s="15">
        <v>2</v>
      </c>
      <c r="H98" s="9">
        <v>1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40885</v>
      </c>
      <c r="C99" s="9" t="s">
        <v>12</v>
      </c>
      <c r="D99" s="9">
        <v>1</v>
      </c>
      <c r="E99" s="9">
        <v>1</v>
      </c>
      <c r="F99" s="9">
        <v>2</v>
      </c>
      <c r="G99" s="15">
        <v>3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40878</v>
      </c>
      <c r="C100" s="9" t="s">
        <v>21</v>
      </c>
      <c r="D100" s="9">
        <v>1</v>
      </c>
      <c r="E100" s="9">
        <v>1</v>
      </c>
      <c r="F100" s="9">
        <v>0</v>
      </c>
      <c r="G100" s="15">
        <v>1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40871</v>
      </c>
      <c r="C101" s="9" t="s">
        <v>20</v>
      </c>
      <c r="D101" s="9">
        <v>1</v>
      </c>
      <c r="E101" s="9">
        <v>0</v>
      </c>
      <c r="F101" s="9">
        <v>1</v>
      </c>
      <c r="G101" s="15">
        <v>1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t="18.75" hidden="1" thickBot="1" x14ac:dyDescent="0.3">
      <c r="A102" s="630"/>
      <c r="B102" s="30">
        <v>40836</v>
      </c>
      <c r="C102" s="31" t="s">
        <v>20</v>
      </c>
      <c r="D102" s="31">
        <v>1</v>
      </c>
      <c r="E102" s="31">
        <v>2</v>
      </c>
      <c r="F102" s="31">
        <v>0</v>
      </c>
      <c r="G102" s="33">
        <v>2</v>
      </c>
      <c r="H102" s="31">
        <v>0</v>
      </c>
      <c r="I102" s="32">
        <v>0</v>
      </c>
      <c r="J102" s="280">
        <v>1</v>
      </c>
      <c r="K102" s="9"/>
      <c r="L102" s="9"/>
      <c r="M102" s="29"/>
    </row>
    <row r="103" spans="1:13" s="1" customFormat="1" ht="19.5" thickTop="1" thickBot="1" x14ac:dyDescent="0.3">
      <c r="A103" s="142" t="s">
        <v>45</v>
      </c>
      <c r="B103" s="126" t="s">
        <v>23</v>
      </c>
      <c r="C103" s="124" t="s">
        <v>13</v>
      </c>
      <c r="D103" s="124">
        <f t="shared" ref="D103:I103" si="5">SUM(D89:D102)</f>
        <v>14</v>
      </c>
      <c r="E103" s="124">
        <f t="shared" si="5"/>
        <v>16</v>
      </c>
      <c r="F103" s="124">
        <f t="shared" si="5"/>
        <v>14</v>
      </c>
      <c r="G103" s="124">
        <f t="shared" si="5"/>
        <v>30</v>
      </c>
      <c r="H103" s="124">
        <f t="shared" si="5"/>
        <v>1</v>
      </c>
      <c r="I103" s="125">
        <f t="shared" si="5"/>
        <v>0</v>
      </c>
      <c r="J103" s="191">
        <f>SUM(J89:J102)</f>
        <v>6</v>
      </c>
      <c r="K103" s="124">
        <f>SUM(K89:K102)</f>
        <v>7</v>
      </c>
      <c r="L103" s="124">
        <f>SUM(L89:L102)</f>
        <v>1</v>
      </c>
      <c r="M103" s="294">
        <f>SUM(J103/(J103+K103))</f>
        <v>0.46153846153846156</v>
      </c>
    </row>
    <row r="104" spans="1:13" ht="19.5" thickTop="1" thickBot="1" x14ac:dyDescent="0.3">
      <c r="C104" s="136" t="s">
        <v>24</v>
      </c>
      <c r="D104" s="137">
        <f t="shared" ref="D104:I104" si="6">SUM(D17+D32+D51+D67+D88+D103)</f>
        <v>95</v>
      </c>
      <c r="E104" s="137">
        <f t="shared" si="6"/>
        <v>108</v>
      </c>
      <c r="F104" s="137">
        <f t="shared" si="6"/>
        <v>79</v>
      </c>
      <c r="G104" s="139">
        <f t="shared" si="6"/>
        <v>187</v>
      </c>
      <c r="H104" s="140">
        <f t="shared" si="6"/>
        <v>12</v>
      </c>
      <c r="I104" s="141">
        <f t="shared" si="6"/>
        <v>1</v>
      </c>
      <c r="J104" s="136">
        <f>SUM(J17+J32+J51+J67+J88+J103)</f>
        <v>49</v>
      </c>
      <c r="K104" s="168">
        <f>SUM(K17+K32+K51+K67+K88+K103)</f>
        <v>36</v>
      </c>
      <c r="L104" s="168">
        <f>SUM(L17+L32+L51+L67+L88+L103)</f>
        <v>10</v>
      </c>
      <c r="M104" s="333">
        <f>SUM(J104/(J104+K104))</f>
        <v>0.57647058823529407</v>
      </c>
    </row>
    <row r="105" spans="1:13" ht="18.75" thickBot="1" x14ac:dyDescent="0.3">
      <c r="C105" s="143" t="s">
        <v>25</v>
      </c>
      <c r="D105" s="24"/>
      <c r="E105" s="25">
        <f>SUM(E104/D104)</f>
        <v>1.1368421052631579</v>
      </c>
      <c r="F105" s="25">
        <f>SUM(F104/D104)</f>
        <v>0.83157894736842108</v>
      </c>
      <c r="G105" s="144">
        <f>SUM(G104/D104)</f>
        <v>1.9684210526315788</v>
      </c>
      <c r="H105" s="20"/>
      <c r="I105" s="20"/>
      <c r="J105" s="283">
        <f>SUM(J104/D104)</f>
        <v>0.51578947368421058</v>
      </c>
      <c r="K105" s="21">
        <f>SUM(K104/D104)</f>
        <v>0.37894736842105264</v>
      </c>
      <c r="L105" s="132">
        <f>SUM(L104/D104)</f>
        <v>0.10526315789473684</v>
      </c>
    </row>
    <row r="106" spans="1:13" ht="18.75" thickBot="1" x14ac:dyDescent="0.3">
      <c r="C106" s="133" t="s">
        <v>26</v>
      </c>
      <c r="D106" s="134">
        <f>SUM(D104/6)</f>
        <v>15.833333333333334</v>
      </c>
      <c r="E106" s="134">
        <f>SUM(E105*D106)</f>
        <v>18</v>
      </c>
      <c r="F106" s="134">
        <f>SUM(F105*D106)</f>
        <v>13.166666666666668</v>
      </c>
      <c r="G106" s="135">
        <f>SUM(G105*D106)</f>
        <v>31.166666666666668</v>
      </c>
      <c r="J106" s="284">
        <f>SUM(J104/6)</f>
        <v>8.1666666666666661</v>
      </c>
      <c r="K106" s="134">
        <f>SUM(K104/6)</f>
        <v>6</v>
      </c>
      <c r="L106" s="135">
        <f>SUM(L104/6)</f>
        <v>1.6666666666666667</v>
      </c>
    </row>
    <row r="107" spans="1:13" ht="18.75" thickTop="1" x14ac:dyDescent="0.25">
      <c r="A107" s="665" t="s">
        <v>42</v>
      </c>
      <c r="B107" s="45" t="s">
        <v>36</v>
      </c>
      <c r="C107" s="46" t="s">
        <v>13</v>
      </c>
      <c r="D107" s="47"/>
      <c r="E107" s="27">
        <v>14</v>
      </c>
      <c r="F107" s="27">
        <v>7</v>
      </c>
      <c r="G107" s="28">
        <v>21</v>
      </c>
    </row>
    <row r="108" spans="1:13" x14ac:dyDescent="0.25">
      <c r="A108" s="666"/>
      <c r="B108" s="36" t="s">
        <v>37</v>
      </c>
      <c r="C108" s="5" t="s">
        <v>48</v>
      </c>
      <c r="D108" s="37"/>
      <c r="E108" s="9">
        <v>21</v>
      </c>
      <c r="F108" s="9">
        <v>7</v>
      </c>
      <c r="G108" s="29">
        <v>28</v>
      </c>
    </row>
    <row r="109" spans="1:13" x14ac:dyDescent="0.25">
      <c r="A109" s="666"/>
      <c r="B109" s="36" t="s">
        <v>38</v>
      </c>
      <c r="C109" s="5" t="s">
        <v>48</v>
      </c>
      <c r="D109" s="37"/>
      <c r="E109" s="9">
        <v>24</v>
      </c>
      <c r="F109" s="9">
        <v>24</v>
      </c>
      <c r="G109" s="29">
        <v>48</v>
      </c>
    </row>
    <row r="110" spans="1:13" x14ac:dyDescent="0.25">
      <c r="A110" s="666"/>
      <c r="B110" s="36" t="s">
        <v>39</v>
      </c>
      <c r="C110" s="36" t="s">
        <v>20</v>
      </c>
      <c r="D110" s="37"/>
      <c r="E110" s="9">
        <v>18</v>
      </c>
      <c r="F110" s="9">
        <v>18</v>
      </c>
      <c r="G110" s="29">
        <v>36</v>
      </c>
    </row>
    <row r="111" spans="1:13" x14ac:dyDescent="0.25">
      <c r="A111" s="666"/>
      <c r="B111" s="36" t="s">
        <v>40</v>
      </c>
      <c r="C111" s="5" t="s">
        <v>20</v>
      </c>
      <c r="D111" s="37"/>
      <c r="E111" s="9">
        <v>16</v>
      </c>
      <c r="F111" s="9">
        <v>15</v>
      </c>
      <c r="G111" s="29">
        <v>31</v>
      </c>
    </row>
    <row r="112" spans="1:13" ht="18.75" thickBot="1" x14ac:dyDescent="0.3">
      <c r="A112" s="667"/>
      <c r="B112" s="38" t="s">
        <v>41</v>
      </c>
      <c r="C112" s="39" t="s">
        <v>48</v>
      </c>
      <c r="D112" s="40"/>
      <c r="E112" s="23">
        <v>21</v>
      </c>
      <c r="F112" s="23">
        <v>21</v>
      </c>
      <c r="G112" s="48">
        <v>42</v>
      </c>
    </row>
    <row r="113" spans="1:7" ht="18.75" thickBot="1" x14ac:dyDescent="0.3">
      <c r="A113" s="49" t="s">
        <v>45</v>
      </c>
      <c r="B113" s="41" t="s">
        <v>42</v>
      </c>
      <c r="C113" s="42"/>
      <c r="D113" s="42"/>
      <c r="E113" s="43">
        <f>SUM(E107:E112)</f>
        <v>114</v>
      </c>
      <c r="F113" s="43">
        <f>SUM(F107:F112)</f>
        <v>92</v>
      </c>
      <c r="G113" s="50">
        <f>SUM(G107:G112)</f>
        <v>206</v>
      </c>
    </row>
    <row r="114" spans="1:7" ht="18.75" thickBot="1" x14ac:dyDescent="0.3">
      <c r="A114" s="51" t="s">
        <v>46</v>
      </c>
      <c r="B114" s="52" t="s">
        <v>47</v>
      </c>
      <c r="C114" s="53"/>
      <c r="D114" s="53"/>
      <c r="E114" s="54">
        <f>SUM(E104+E113)</f>
        <v>222</v>
      </c>
      <c r="F114" s="54">
        <f>SUM(F104+F113)</f>
        <v>171</v>
      </c>
      <c r="G114" s="55">
        <f>SUM(E114+F114)</f>
        <v>393</v>
      </c>
    </row>
    <row r="115" spans="1:7" ht="18.75" thickTop="1" x14ac:dyDescent="0.25"/>
  </sheetData>
  <autoFilter ref="A2:I114" xr:uid="{00000000-0009-0000-0000-00006A000000}"/>
  <mergeCells count="8">
    <mergeCell ref="A1:M1"/>
    <mergeCell ref="A107:A112"/>
    <mergeCell ref="A3:A16"/>
    <mergeCell ref="A89:A102"/>
    <mergeCell ref="A18:A31"/>
    <mergeCell ref="A33:A50"/>
    <mergeCell ref="A52:A66"/>
    <mergeCell ref="A68:A87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0000"/>
    <pageSetUpPr fitToPage="1"/>
  </sheetPr>
  <dimension ref="A1:M5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6" bestFit="1" customWidth="1"/>
    <col min="2" max="2" width="25.28515625" style="6" bestFit="1" customWidth="1"/>
    <col min="3" max="3" width="17" style="6" bestFit="1" customWidth="1"/>
    <col min="4" max="9" width="9.42578125" style="6" bestFit="1" customWidth="1"/>
    <col min="10" max="13" width="9.140625" style="6"/>
    <col min="14" max="16384" width="9.140625" style="7"/>
  </cols>
  <sheetData>
    <row r="1" spans="1:13" s="16" customFormat="1" ht="18.75" thickBot="1" x14ac:dyDescent="0.3">
      <c r="A1" s="671" t="s">
        <v>398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s="99" customFormat="1" ht="19.5" thickTop="1" thickBot="1" x14ac:dyDescent="0.3">
      <c r="A2" s="212"/>
      <c r="B2" s="220" t="s">
        <v>0</v>
      </c>
      <c r="C2" s="155" t="s">
        <v>450</v>
      </c>
      <c r="D2" s="201" t="s">
        <v>1</v>
      </c>
      <c r="E2" s="201" t="s">
        <v>2</v>
      </c>
      <c r="F2" s="201" t="s">
        <v>3</v>
      </c>
      <c r="G2" s="201" t="s">
        <v>4</v>
      </c>
      <c r="H2" s="201" t="s">
        <v>5</v>
      </c>
      <c r="I2" s="202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s="99" customFormat="1" ht="18.75" hidden="1" thickTop="1" x14ac:dyDescent="0.25">
      <c r="A3" s="638" t="s">
        <v>22</v>
      </c>
      <c r="B3" s="45">
        <v>41333</v>
      </c>
      <c r="C3" s="46" t="s">
        <v>19</v>
      </c>
      <c r="D3" s="46">
        <v>1</v>
      </c>
      <c r="E3" s="46">
        <v>1</v>
      </c>
      <c r="F3" s="46">
        <v>1</v>
      </c>
      <c r="G3" s="46">
        <v>2</v>
      </c>
      <c r="H3" s="46">
        <v>1</v>
      </c>
      <c r="I3" s="85">
        <v>0</v>
      </c>
      <c r="J3" s="272">
        <v>1</v>
      </c>
      <c r="K3" s="4"/>
      <c r="L3" s="4"/>
      <c r="M3" s="190"/>
    </row>
    <row r="4" spans="1:13" s="99" customFormat="1" hidden="1" x14ac:dyDescent="0.25">
      <c r="A4" s="639"/>
      <c r="B4" s="36">
        <v>41326</v>
      </c>
      <c r="C4" s="5" t="s">
        <v>12</v>
      </c>
      <c r="D4" s="5">
        <v>1</v>
      </c>
      <c r="E4" s="5">
        <v>1</v>
      </c>
      <c r="F4" s="5">
        <v>1</v>
      </c>
      <c r="G4" s="5">
        <v>2</v>
      </c>
      <c r="H4" s="5">
        <v>0</v>
      </c>
      <c r="I4" s="86">
        <v>0</v>
      </c>
      <c r="J4" s="266">
        <v>1</v>
      </c>
      <c r="K4" s="5"/>
      <c r="L4" s="5"/>
      <c r="M4" s="86"/>
    </row>
    <row r="5" spans="1:13" s="99" customFormat="1" hidden="1" x14ac:dyDescent="0.25">
      <c r="A5" s="639"/>
      <c r="B5" s="36">
        <v>41319</v>
      </c>
      <c r="C5" s="5" t="s">
        <v>13</v>
      </c>
      <c r="D5" s="5">
        <v>1</v>
      </c>
      <c r="E5" s="5">
        <v>3</v>
      </c>
      <c r="F5" s="5">
        <v>0</v>
      </c>
      <c r="G5" s="5">
        <v>3</v>
      </c>
      <c r="H5" s="5">
        <v>1</v>
      </c>
      <c r="I5" s="86">
        <v>0</v>
      </c>
      <c r="J5" s="266">
        <v>1</v>
      </c>
      <c r="K5" s="5"/>
      <c r="L5" s="5"/>
      <c r="M5" s="86"/>
    </row>
    <row r="6" spans="1:13" s="99" customFormat="1" hidden="1" x14ac:dyDescent="0.25">
      <c r="A6" s="639"/>
      <c r="B6" s="36">
        <v>41312</v>
      </c>
      <c r="C6" s="5" t="s">
        <v>21</v>
      </c>
      <c r="D6" s="5">
        <v>1</v>
      </c>
      <c r="E6" s="5">
        <v>4</v>
      </c>
      <c r="F6" s="5">
        <v>1</v>
      </c>
      <c r="G6" s="5">
        <v>5</v>
      </c>
      <c r="H6" s="5">
        <v>1</v>
      </c>
      <c r="I6" s="86">
        <v>0</v>
      </c>
      <c r="J6" s="266">
        <v>1</v>
      </c>
      <c r="K6" s="5"/>
      <c r="L6" s="5"/>
      <c r="M6" s="86"/>
    </row>
    <row r="7" spans="1:13" s="99" customFormat="1" hidden="1" x14ac:dyDescent="0.25">
      <c r="A7" s="639"/>
      <c r="B7" s="36">
        <v>41305</v>
      </c>
      <c r="C7" s="5" t="s">
        <v>7</v>
      </c>
      <c r="D7" s="5">
        <v>1</v>
      </c>
      <c r="E7" s="5">
        <v>1</v>
      </c>
      <c r="F7" s="5">
        <v>3</v>
      </c>
      <c r="G7" s="5">
        <v>4</v>
      </c>
      <c r="H7" s="5">
        <v>0</v>
      </c>
      <c r="I7" s="86">
        <v>0</v>
      </c>
      <c r="J7" s="266">
        <v>1</v>
      </c>
      <c r="K7" s="5"/>
      <c r="L7" s="5"/>
      <c r="M7" s="86"/>
    </row>
    <row r="8" spans="1:13" s="99" customFormat="1" hidden="1" x14ac:dyDescent="0.25">
      <c r="A8" s="639"/>
      <c r="B8" s="36">
        <v>41298</v>
      </c>
      <c r="C8" s="5" t="s">
        <v>19</v>
      </c>
      <c r="D8" s="5">
        <v>1</v>
      </c>
      <c r="E8" s="5">
        <v>2</v>
      </c>
      <c r="F8" s="5">
        <v>1</v>
      </c>
      <c r="G8" s="5">
        <v>3</v>
      </c>
      <c r="H8" s="5">
        <v>0</v>
      </c>
      <c r="I8" s="86">
        <v>0</v>
      </c>
      <c r="J8" s="266"/>
      <c r="K8" s="5">
        <v>1</v>
      </c>
      <c r="L8" s="5"/>
      <c r="M8" s="86"/>
    </row>
    <row r="9" spans="1:13" s="99" customFormat="1" hidden="1" x14ac:dyDescent="0.25">
      <c r="A9" s="639"/>
      <c r="B9" s="36">
        <v>41291</v>
      </c>
      <c r="C9" s="5" t="s">
        <v>12</v>
      </c>
      <c r="D9" s="5">
        <v>1</v>
      </c>
      <c r="E9" s="5">
        <v>0</v>
      </c>
      <c r="F9" s="5">
        <v>2</v>
      </c>
      <c r="G9" s="5">
        <v>2</v>
      </c>
      <c r="H9" s="5">
        <v>0</v>
      </c>
      <c r="I9" s="86">
        <v>0</v>
      </c>
      <c r="J9" s="266"/>
      <c r="K9" s="5">
        <v>1</v>
      </c>
      <c r="L9" s="5"/>
      <c r="M9" s="86"/>
    </row>
    <row r="10" spans="1:13" s="99" customFormat="1" hidden="1" x14ac:dyDescent="0.25">
      <c r="A10" s="639"/>
      <c r="B10" s="36">
        <v>41284</v>
      </c>
      <c r="C10" s="5" t="s">
        <v>13</v>
      </c>
      <c r="D10" s="5">
        <v>1</v>
      </c>
      <c r="E10" s="5">
        <v>1</v>
      </c>
      <c r="F10" s="5">
        <v>0</v>
      </c>
      <c r="G10" s="5">
        <v>1</v>
      </c>
      <c r="H10" s="5">
        <v>0</v>
      </c>
      <c r="I10" s="86">
        <v>0</v>
      </c>
      <c r="J10" s="266"/>
      <c r="K10" s="5">
        <v>1</v>
      </c>
      <c r="L10" s="5"/>
      <c r="M10" s="86"/>
    </row>
    <row r="11" spans="1:13" s="99" customFormat="1" hidden="1" x14ac:dyDescent="0.25">
      <c r="A11" s="639"/>
      <c r="B11" s="36">
        <v>41256</v>
      </c>
      <c r="C11" s="5" t="s">
        <v>7</v>
      </c>
      <c r="D11" s="5">
        <v>1</v>
      </c>
      <c r="E11" s="5">
        <v>0</v>
      </c>
      <c r="F11" s="5">
        <v>0</v>
      </c>
      <c r="G11" s="5">
        <v>0</v>
      </c>
      <c r="H11" s="5">
        <v>0</v>
      </c>
      <c r="I11" s="86">
        <v>0</v>
      </c>
      <c r="J11" s="266"/>
      <c r="K11" s="5">
        <v>1</v>
      </c>
      <c r="L11" s="5"/>
      <c r="M11" s="86"/>
    </row>
    <row r="12" spans="1:13" s="99" customFormat="1" hidden="1" x14ac:dyDescent="0.25">
      <c r="A12" s="639"/>
      <c r="B12" s="36">
        <v>41249</v>
      </c>
      <c r="C12" s="5" t="s">
        <v>19</v>
      </c>
      <c r="D12" s="5">
        <v>1</v>
      </c>
      <c r="E12" s="5">
        <v>4</v>
      </c>
      <c r="F12" s="5">
        <v>1</v>
      </c>
      <c r="G12" s="11">
        <v>5</v>
      </c>
      <c r="H12" s="5">
        <v>0</v>
      </c>
      <c r="I12" s="86">
        <v>0</v>
      </c>
      <c r="J12" s="266">
        <v>1</v>
      </c>
      <c r="K12" s="5"/>
      <c r="L12" s="5"/>
      <c r="M12" s="86"/>
    </row>
    <row r="13" spans="1:13" s="99" customFormat="1" hidden="1" x14ac:dyDescent="0.25">
      <c r="A13" s="639"/>
      <c r="B13" s="36">
        <v>41242</v>
      </c>
      <c r="C13" s="5" t="s">
        <v>12</v>
      </c>
      <c r="D13" s="5">
        <v>1</v>
      </c>
      <c r="E13" s="5">
        <v>2</v>
      </c>
      <c r="F13" s="5">
        <v>1</v>
      </c>
      <c r="G13" s="11">
        <v>3</v>
      </c>
      <c r="H13" s="5">
        <v>0</v>
      </c>
      <c r="I13" s="86">
        <v>0</v>
      </c>
      <c r="J13" s="266"/>
      <c r="K13" s="5">
        <v>1</v>
      </c>
      <c r="L13" s="5"/>
      <c r="M13" s="86"/>
    </row>
    <row r="14" spans="1:13" s="99" customFormat="1" hidden="1" x14ac:dyDescent="0.25">
      <c r="A14" s="639"/>
      <c r="B14" s="36">
        <v>41235</v>
      </c>
      <c r="C14" s="5" t="s">
        <v>13</v>
      </c>
      <c r="D14" s="5">
        <v>1</v>
      </c>
      <c r="E14" s="5">
        <v>3</v>
      </c>
      <c r="F14" s="5">
        <v>2</v>
      </c>
      <c r="G14" s="11">
        <v>5</v>
      </c>
      <c r="H14" s="5">
        <v>0</v>
      </c>
      <c r="I14" s="86">
        <v>0</v>
      </c>
      <c r="J14" s="266"/>
      <c r="K14" s="5">
        <v>1</v>
      </c>
      <c r="L14" s="5"/>
      <c r="M14" s="86"/>
    </row>
    <row r="15" spans="1:13" s="99" customFormat="1" hidden="1" x14ac:dyDescent="0.25">
      <c r="A15" s="639"/>
      <c r="B15" s="36">
        <v>41221</v>
      </c>
      <c r="C15" s="5" t="s">
        <v>7</v>
      </c>
      <c r="D15" s="5">
        <v>1</v>
      </c>
      <c r="E15" s="5">
        <v>0</v>
      </c>
      <c r="F15" s="5">
        <v>1</v>
      </c>
      <c r="G15" s="11">
        <v>1</v>
      </c>
      <c r="H15" s="5">
        <v>0</v>
      </c>
      <c r="I15" s="86">
        <v>0</v>
      </c>
      <c r="J15" s="266"/>
      <c r="K15" s="5">
        <v>1</v>
      </c>
      <c r="L15" s="5"/>
      <c r="M15" s="86"/>
    </row>
    <row r="16" spans="1:13" s="99" customFormat="1" hidden="1" x14ac:dyDescent="0.25">
      <c r="A16" s="639"/>
      <c r="B16" s="36">
        <v>41214</v>
      </c>
      <c r="C16" s="5" t="s">
        <v>19</v>
      </c>
      <c r="D16" s="5">
        <v>1</v>
      </c>
      <c r="E16" s="11">
        <v>1</v>
      </c>
      <c r="F16" s="5">
        <v>2</v>
      </c>
      <c r="G16" s="11">
        <v>3</v>
      </c>
      <c r="H16" s="5">
        <v>0</v>
      </c>
      <c r="I16" s="86">
        <v>0</v>
      </c>
      <c r="J16" s="266"/>
      <c r="K16" s="5"/>
      <c r="L16" s="5">
        <v>1</v>
      </c>
      <c r="M16" s="86"/>
    </row>
    <row r="17" spans="1:13" s="99" customFormat="1" hidden="1" x14ac:dyDescent="0.25">
      <c r="A17" s="639"/>
      <c r="B17" s="36">
        <v>41207</v>
      </c>
      <c r="C17" s="5" t="s">
        <v>12</v>
      </c>
      <c r="D17" s="5">
        <v>1</v>
      </c>
      <c r="E17" s="11">
        <v>1</v>
      </c>
      <c r="F17" s="5">
        <v>0</v>
      </c>
      <c r="G17" s="11">
        <v>1</v>
      </c>
      <c r="H17" s="5">
        <v>0</v>
      </c>
      <c r="I17" s="86">
        <v>0</v>
      </c>
      <c r="J17" s="266">
        <v>1</v>
      </c>
      <c r="K17" s="5"/>
      <c r="L17" s="5"/>
      <c r="M17" s="86"/>
    </row>
    <row r="18" spans="1:13" s="99" customFormat="1" hidden="1" x14ac:dyDescent="0.25">
      <c r="A18" s="639"/>
      <c r="B18" s="36">
        <v>41200</v>
      </c>
      <c r="C18" s="5" t="s">
        <v>13</v>
      </c>
      <c r="D18" s="5">
        <v>1</v>
      </c>
      <c r="E18" s="11">
        <v>1</v>
      </c>
      <c r="F18" s="5">
        <v>2</v>
      </c>
      <c r="G18" s="11">
        <v>3</v>
      </c>
      <c r="H18" s="5">
        <v>0</v>
      </c>
      <c r="I18" s="86">
        <v>0</v>
      </c>
      <c r="J18" s="266"/>
      <c r="K18" s="5">
        <v>1</v>
      </c>
      <c r="L18" s="5"/>
      <c r="M18" s="86"/>
    </row>
    <row r="19" spans="1:13" s="99" customFormat="1" hidden="1" x14ac:dyDescent="0.25">
      <c r="A19" s="639"/>
      <c r="B19" s="36">
        <v>41193</v>
      </c>
      <c r="C19" s="5" t="s">
        <v>21</v>
      </c>
      <c r="D19" s="5">
        <v>1</v>
      </c>
      <c r="E19" s="11">
        <v>2</v>
      </c>
      <c r="F19" s="5">
        <v>1</v>
      </c>
      <c r="G19" s="11">
        <v>3</v>
      </c>
      <c r="H19" s="5">
        <v>0</v>
      </c>
      <c r="I19" s="86">
        <v>0</v>
      </c>
      <c r="J19" s="266"/>
      <c r="K19" s="5">
        <v>1</v>
      </c>
      <c r="L19" s="5"/>
      <c r="M19" s="86"/>
    </row>
    <row r="20" spans="1:13" s="99" customFormat="1" hidden="1" x14ac:dyDescent="0.25">
      <c r="A20" s="639"/>
      <c r="B20" s="36">
        <v>41186</v>
      </c>
      <c r="C20" s="5" t="s">
        <v>7</v>
      </c>
      <c r="D20" s="5">
        <v>1</v>
      </c>
      <c r="E20" s="11">
        <v>1</v>
      </c>
      <c r="F20" s="5">
        <v>1</v>
      </c>
      <c r="G20" s="11">
        <v>2</v>
      </c>
      <c r="H20" s="5">
        <v>0</v>
      </c>
      <c r="I20" s="86">
        <v>0</v>
      </c>
      <c r="J20" s="266"/>
      <c r="K20" s="5">
        <v>1</v>
      </c>
      <c r="L20" s="5"/>
      <c r="M20" s="86"/>
    </row>
    <row r="21" spans="1:13" s="99" customFormat="1" hidden="1" x14ac:dyDescent="0.25">
      <c r="A21" s="639"/>
      <c r="B21" s="36">
        <v>41179</v>
      </c>
      <c r="C21" s="5" t="s">
        <v>19</v>
      </c>
      <c r="D21" s="5">
        <v>1</v>
      </c>
      <c r="E21" s="11">
        <v>1</v>
      </c>
      <c r="F21" s="5">
        <v>0</v>
      </c>
      <c r="G21" s="11">
        <v>1</v>
      </c>
      <c r="H21" s="5">
        <v>0</v>
      </c>
      <c r="I21" s="86">
        <v>0</v>
      </c>
      <c r="J21" s="266">
        <v>1</v>
      </c>
      <c r="K21" s="5"/>
      <c r="L21" s="5"/>
      <c r="M21" s="86"/>
    </row>
    <row r="22" spans="1:13" s="99" customFormat="1" ht="18.75" hidden="1" thickBot="1" x14ac:dyDescent="0.3">
      <c r="A22" s="640"/>
      <c r="B22" s="87">
        <v>41172</v>
      </c>
      <c r="C22" s="88" t="s">
        <v>12</v>
      </c>
      <c r="D22" s="88">
        <v>1</v>
      </c>
      <c r="E22" s="106">
        <v>3</v>
      </c>
      <c r="F22" s="88">
        <v>0</v>
      </c>
      <c r="G22" s="106">
        <v>3</v>
      </c>
      <c r="H22" s="88">
        <v>0</v>
      </c>
      <c r="I22" s="89">
        <v>0</v>
      </c>
      <c r="J22" s="266"/>
      <c r="K22" s="5">
        <v>1</v>
      </c>
      <c r="L22" s="5"/>
      <c r="M22" s="86"/>
    </row>
    <row r="23" spans="1:13" s="99" customFormat="1" ht="19.5" thickTop="1" thickBot="1" x14ac:dyDescent="0.3">
      <c r="A23" s="213" t="s">
        <v>45</v>
      </c>
      <c r="B23" s="209" t="s">
        <v>22</v>
      </c>
      <c r="C23" s="185" t="s">
        <v>20</v>
      </c>
      <c r="D23" s="185">
        <f t="shared" ref="D23:I23" si="0">SUM(D3:D22)</f>
        <v>20</v>
      </c>
      <c r="E23" s="185">
        <f t="shared" si="0"/>
        <v>32</v>
      </c>
      <c r="F23" s="185">
        <f t="shared" si="0"/>
        <v>20</v>
      </c>
      <c r="G23" s="185">
        <f t="shared" si="0"/>
        <v>52</v>
      </c>
      <c r="H23" s="185">
        <f t="shared" si="0"/>
        <v>3</v>
      </c>
      <c r="I23" s="186">
        <f t="shared" si="0"/>
        <v>0</v>
      </c>
      <c r="J23" s="191">
        <f>SUM(J3:J22)</f>
        <v>8</v>
      </c>
      <c r="K23" s="124">
        <f>SUM(K3:K22)</f>
        <v>11</v>
      </c>
      <c r="L23" s="124">
        <f>SUM(L3:L22)</f>
        <v>1</v>
      </c>
      <c r="M23" s="294">
        <f>SUM(J23/(J23+K23))</f>
        <v>0.42105263157894735</v>
      </c>
    </row>
    <row r="24" spans="1:13" ht="18.75" hidden="1" thickTop="1" x14ac:dyDescent="0.25">
      <c r="A24" s="638" t="s">
        <v>23</v>
      </c>
      <c r="B24" s="45">
        <v>40969</v>
      </c>
      <c r="C24" s="46" t="s">
        <v>21</v>
      </c>
      <c r="D24" s="46">
        <v>1</v>
      </c>
      <c r="E24" s="105">
        <v>4</v>
      </c>
      <c r="F24" s="46">
        <v>2</v>
      </c>
      <c r="G24" s="105">
        <v>6</v>
      </c>
      <c r="H24" s="46">
        <v>0</v>
      </c>
      <c r="I24" s="85">
        <v>0</v>
      </c>
      <c r="J24" s="272">
        <v>1</v>
      </c>
      <c r="K24" s="4"/>
      <c r="L24" s="4"/>
      <c r="M24" s="190"/>
    </row>
    <row r="25" spans="1:13" hidden="1" x14ac:dyDescent="0.25">
      <c r="A25" s="639"/>
      <c r="B25" s="36">
        <v>40962</v>
      </c>
      <c r="C25" s="5" t="s">
        <v>19</v>
      </c>
      <c r="D25" s="5">
        <v>1</v>
      </c>
      <c r="E25" s="11">
        <v>1</v>
      </c>
      <c r="F25" s="5">
        <v>1</v>
      </c>
      <c r="G25" s="11">
        <v>2</v>
      </c>
      <c r="H25" s="5">
        <v>0</v>
      </c>
      <c r="I25" s="86">
        <v>1</v>
      </c>
      <c r="J25" s="266"/>
      <c r="K25" s="5"/>
      <c r="L25" s="5">
        <v>1</v>
      </c>
      <c r="M25" s="86"/>
    </row>
    <row r="26" spans="1:13" hidden="1" x14ac:dyDescent="0.25">
      <c r="A26" s="639"/>
      <c r="B26" s="36">
        <v>40948</v>
      </c>
      <c r="C26" s="5" t="s">
        <v>13</v>
      </c>
      <c r="D26" s="5">
        <v>1</v>
      </c>
      <c r="E26" s="11">
        <v>1</v>
      </c>
      <c r="F26" s="5">
        <v>1</v>
      </c>
      <c r="G26" s="11">
        <v>2</v>
      </c>
      <c r="H26" s="5">
        <v>0</v>
      </c>
      <c r="I26" s="86">
        <v>0</v>
      </c>
      <c r="J26" s="266">
        <v>1</v>
      </c>
      <c r="K26" s="5"/>
      <c r="L26" s="5"/>
      <c r="M26" s="86"/>
    </row>
    <row r="27" spans="1:13" hidden="1" x14ac:dyDescent="0.25">
      <c r="A27" s="639"/>
      <c r="B27" s="36">
        <v>40941</v>
      </c>
      <c r="C27" s="5" t="s">
        <v>20</v>
      </c>
      <c r="D27" s="5">
        <v>1</v>
      </c>
      <c r="E27" s="11">
        <v>1</v>
      </c>
      <c r="F27" s="5">
        <v>1</v>
      </c>
      <c r="G27" s="11">
        <v>2</v>
      </c>
      <c r="H27" s="5">
        <v>0</v>
      </c>
      <c r="I27" s="86">
        <v>0</v>
      </c>
      <c r="J27" s="266"/>
      <c r="K27" s="5">
        <v>1</v>
      </c>
      <c r="L27" s="5"/>
      <c r="M27" s="86"/>
    </row>
    <row r="28" spans="1:13" hidden="1" x14ac:dyDescent="0.25">
      <c r="A28" s="639"/>
      <c r="B28" s="36">
        <v>40934</v>
      </c>
      <c r="C28" s="5" t="s">
        <v>21</v>
      </c>
      <c r="D28" s="5">
        <v>1</v>
      </c>
      <c r="E28" s="11">
        <v>1</v>
      </c>
      <c r="F28" s="5">
        <v>1</v>
      </c>
      <c r="G28" s="11">
        <v>2</v>
      </c>
      <c r="H28" s="5">
        <v>0</v>
      </c>
      <c r="I28" s="86">
        <v>0</v>
      </c>
      <c r="J28" s="266"/>
      <c r="K28" s="5">
        <v>1</v>
      </c>
      <c r="L28" s="5"/>
      <c r="M28" s="86"/>
    </row>
    <row r="29" spans="1:13" hidden="1" x14ac:dyDescent="0.25">
      <c r="A29" s="639"/>
      <c r="B29" s="36">
        <v>40927</v>
      </c>
      <c r="C29" s="5" t="s">
        <v>19</v>
      </c>
      <c r="D29" s="5">
        <v>1</v>
      </c>
      <c r="E29" s="11">
        <v>1</v>
      </c>
      <c r="F29" s="5">
        <v>2</v>
      </c>
      <c r="G29" s="11">
        <v>3</v>
      </c>
      <c r="H29" s="5">
        <v>0</v>
      </c>
      <c r="I29" s="86">
        <v>0</v>
      </c>
      <c r="J29" s="266"/>
      <c r="K29" s="5">
        <v>1</v>
      </c>
      <c r="L29" s="5"/>
      <c r="M29" s="86"/>
    </row>
    <row r="30" spans="1:13" hidden="1" x14ac:dyDescent="0.25">
      <c r="A30" s="639"/>
      <c r="B30" s="36">
        <v>40920</v>
      </c>
      <c r="C30" s="5" t="s">
        <v>12</v>
      </c>
      <c r="D30" s="5">
        <v>1</v>
      </c>
      <c r="E30" s="11">
        <v>2</v>
      </c>
      <c r="F30" s="5">
        <v>0</v>
      </c>
      <c r="G30" s="11">
        <v>2</v>
      </c>
      <c r="H30" s="5">
        <v>0</v>
      </c>
      <c r="I30" s="86">
        <v>0</v>
      </c>
      <c r="J30" s="266"/>
      <c r="K30" s="5">
        <v>1</v>
      </c>
      <c r="L30" s="5"/>
      <c r="M30" s="86"/>
    </row>
    <row r="31" spans="1:13" hidden="1" x14ac:dyDescent="0.25">
      <c r="A31" s="639"/>
      <c r="B31" s="36">
        <v>40899</v>
      </c>
      <c r="C31" s="5" t="s">
        <v>13</v>
      </c>
      <c r="D31" s="5">
        <v>1</v>
      </c>
      <c r="E31" s="11">
        <v>3</v>
      </c>
      <c r="F31" s="11">
        <v>2</v>
      </c>
      <c r="G31" s="11">
        <v>5</v>
      </c>
      <c r="H31" s="5">
        <v>0</v>
      </c>
      <c r="I31" s="86">
        <v>0</v>
      </c>
      <c r="J31" s="266">
        <v>1</v>
      </c>
      <c r="K31" s="5"/>
      <c r="L31" s="5"/>
      <c r="M31" s="86"/>
    </row>
    <row r="32" spans="1:13" hidden="1" x14ac:dyDescent="0.25">
      <c r="A32" s="639"/>
      <c r="B32" s="36">
        <v>40892</v>
      </c>
      <c r="C32" s="5" t="s">
        <v>20</v>
      </c>
      <c r="D32" s="5">
        <v>1</v>
      </c>
      <c r="E32" s="5">
        <v>0</v>
      </c>
      <c r="F32" s="11">
        <v>1</v>
      </c>
      <c r="G32" s="11">
        <v>1</v>
      </c>
      <c r="H32" s="5">
        <v>0</v>
      </c>
      <c r="I32" s="86">
        <v>0</v>
      </c>
      <c r="J32" s="266"/>
      <c r="K32" s="5">
        <v>1</v>
      </c>
      <c r="L32" s="5"/>
      <c r="M32" s="86"/>
    </row>
    <row r="33" spans="1:13" hidden="1" x14ac:dyDescent="0.25">
      <c r="A33" s="639"/>
      <c r="B33" s="36">
        <v>40885</v>
      </c>
      <c r="C33" s="5" t="s">
        <v>21</v>
      </c>
      <c r="D33" s="5">
        <v>1</v>
      </c>
      <c r="E33" s="5">
        <v>4</v>
      </c>
      <c r="F33" s="11">
        <v>2</v>
      </c>
      <c r="G33" s="11">
        <v>6</v>
      </c>
      <c r="H33" s="5">
        <v>1</v>
      </c>
      <c r="I33" s="86">
        <v>0</v>
      </c>
      <c r="J33" s="266">
        <v>1</v>
      </c>
      <c r="K33" s="5"/>
      <c r="L33" s="5"/>
      <c r="M33" s="86"/>
    </row>
    <row r="34" spans="1:13" hidden="1" x14ac:dyDescent="0.25">
      <c r="A34" s="639"/>
      <c r="B34" s="36">
        <v>40878</v>
      </c>
      <c r="C34" s="5" t="s">
        <v>19</v>
      </c>
      <c r="D34" s="5">
        <v>1</v>
      </c>
      <c r="E34" s="5">
        <v>1</v>
      </c>
      <c r="F34" s="11">
        <v>2</v>
      </c>
      <c r="G34" s="11">
        <v>3</v>
      </c>
      <c r="H34" s="5">
        <v>0</v>
      </c>
      <c r="I34" s="86">
        <v>0</v>
      </c>
      <c r="J34" s="266"/>
      <c r="K34" s="5">
        <v>1</v>
      </c>
      <c r="L34" s="5"/>
      <c r="M34" s="86"/>
    </row>
    <row r="35" spans="1:13" hidden="1" x14ac:dyDescent="0.25">
      <c r="A35" s="639"/>
      <c r="B35" s="36">
        <v>40871</v>
      </c>
      <c r="C35" s="5" t="s">
        <v>12</v>
      </c>
      <c r="D35" s="5">
        <v>1</v>
      </c>
      <c r="E35" s="5">
        <v>1</v>
      </c>
      <c r="F35" s="11">
        <v>1</v>
      </c>
      <c r="G35" s="11">
        <v>2</v>
      </c>
      <c r="H35" s="5">
        <v>0</v>
      </c>
      <c r="I35" s="86">
        <v>0</v>
      </c>
      <c r="J35" s="266"/>
      <c r="K35" s="5">
        <v>1</v>
      </c>
      <c r="L35" s="5"/>
      <c r="M35" s="86"/>
    </row>
    <row r="36" spans="1:13" hidden="1" x14ac:dyDescent="0.25">
      <c r="A36" s="639"/>
      <c r="B36" s="36">
        <v>40864</v>
      </c>
      <c r="C36" s="5" t="s">
        <v>13</v>
      </c>
      <c r="D36" s="5">
        <v>1</v>
      </c>
      <c r="E36" s="5">
        <v>0</v>
      </c>
      <c r="F36" s="11">
        <v>2</v>
      </c>
      <c r="G36" s="11">
        <v>2</v>
      </c>
      <c r="H36" s="5">
        <v>0</v>
      </c>
      <c r="I36" s="86">
        <v>0</v>
      </c>
      <c r="J36" s="266">
        <v>1</v>
      </c>
      <c r="K36" s="5"/>
      <c r="L36" s="5"/>
      <c r="M36" s="86"/>
    </row>
    <row r="37" spans="1:13" hidden="1" x14ac:dyDescent="0.25">
      <c r="A37" s="639"/>
      <c r="B37" s="36">
        <v>40857</v>
      </c>
      <c r="C37" s="5" t="s">
        <v>20</v>
      </c>
      <c r="D37" s="5">
        <v>1</v>
      </c>
      <c r="E37" s="5">
        <v>0</v>
      </c>
      <c r="F37" s="11">
        <v>1</v>
      </c>
      <c r="G37" s="11">
        <v>1</v>
      </c>
      <c r="H37" s="5">
        <v>0</v>
      </c>
      <c r="I37" s="86">
        <v>0</v>
      </c>
      <c r="J37" s="266"/>
      <c r="K37" s="5">
        <v>1</v>
      </c>
      <c r="L37" s="5"/>
      <c r="M37" s="86"/>
    </row>
    <row r="38" spans="1:13" hidden="1" x14ac:dyDescent="0.25">
      <c r="A38" s="639"/>
      <c r="B38" s="36">
        <v>40850</v>
      </c>
      <c r="C38" s="5" t="s">
        <v>21</v>
      </c>
      <c r="D38" s="5">
        <v>1</v>
      </c>
      <c r="E38" s="5">
        <v>1</v>
      </c>
      <c r="F38" s="11">
        <v>1</v>
      </c>
      <c r="G38" s="11">
        <v>2</v>
      </c>
      <c r="H38" s="5">
        <v>0</v>
      </c>
      <c r="I38" s="86">
        <v>0</v>
      </c>
      <c r="J38" s="266"/>
      <c r="K38" s="5">
        <v>1</v>
      </c>
      <c r="L38" s="5"/>
      <c r="M38" s="86"/>
    </row>
    <row r="39" spans="1:13" hidden="1" x14ac:dyDescent="0.25">
      <c r="A39" s="639"/>
      <c r="B39" s="36">
        <v>40843</v>
      </c>
      <c r="C39" s="5" t="s">
        <v>19</v>
      </c>
      <c r="D39" s="5">
        <v>1</v>
      </c>
      <c r="E39" s="5">
        <v>2</v>
      </c>
      <c r="F39" s="11">
        <v>3</v>
      </c>
      <c r="G39" s="11">
        <v>5</v>
      </c>
      <c r="H39" s="5">
        <v>0</v>
      </c>
      <c r="I39" s="86">
        <v>0</v>
      </c>
      <c r="J39" s="266">
        <v>1</v>
      </c>
      <c r="K39" s="5"/>
      <c r="L39" s="5"/>
      <c r="M39" s="86"/>
    </row>
    <row r="40" spans="1:13" hidden="1" x14ac:dyDescent="0.25">
      <c r="A40" s="639"/>
      <c r="B40" s="36">
        <v>40836</v>
      </c>
      <c r="C40" s="5" t="s">
        <v>12</v>
      </c>
      <c r="D40" s="5">
        <v>1</v>
      </c>
      <c r="E40" s="5">
        <v>2</v>
      </c>
      <c r="F40" s="11">
        <v>1</v>
      </c>
      <c r="G40" s="11">
        <v>3</v>
      </c>
      <c r="H40" s="5">
        <v>0</v>
      </c>
      <c r="I40" s="86">
        <v>0</v>
      </c>
      <c r="J40" s="266">
        <v>1</v>
      </c>
      <c r="K40" s="5"/>
      <c r="L40" s="5"/>
      <c r="M40" s="86"/>
    </row>
    <row r="41" spans="1:13" hidden="1" x14ac:dyDescent="0.25">
      <c r="A41" s="639"/>
      <c r="B41" s="36">
        <v>40822</v>
      </c>
      <c r="C41" s="5" t="s">
        <v>20</v>
      </c>
      <c r="D41" s="5">
        <v>1</v>
      </c>
      <c r="E41" s="5">
        <v>1</v>
      </c>
      <c r="F41" s="11">
        <v>3</v>
      </c>
      <c r="G41" s="11">
        <v>4</v>
      </c>
      <c r="H41" s="5">
        <v>0</v>
      </c>
      <c r="I41" s="86">
        <v>0</v>
      </c>
      <c r="J41" s="266"/>
      <c r="K41" s="5"/>
      <c r="L41" s="5">
        <v>1</v>
      </c>
      <c r="M41" s="86"/>
    </row>
    <row r="42" spans="1:13" hidden="1" x14ac:dyDescent="0.25">
      <c r="A42" s="639"/>
      <c r="B42" s="36">
        <v>40815</v>
      </c>
      <c r="C42" s="5" t="s">
        <v>21</v>
      </c>
      <c r="D42" s="5">
        <v>1</v>
      </c>
      <c r="E42" s="5">
        <v>2</v>
      </c>
      <c r="F42" s="11">
        <v>1</v>
      </c>
      <c r="G42" s="11">
        <v>3</v>
      </c>
      <c r="H42" s="5">
        <v>1</v>
      </c>
      <c r="I42" s="86">
        <v>0</v>
      </c>
      <c r="J42" s="266">
        <v>1</v>
      </c>
      <c r="K42" s="5"/>
      <c r="L42" s="5"/>
      <c r="M42" s="86"/>
    </row>
    <row r="43" spans="1:13" hidden="1" x14ac:dyDescent="0.25">
      <c r="A43" s="639"/>
      <c r="B43" s="36">
        <v>40808</v>
      </c>
      <c r="C43" s="5" t="s">
        <v>19</v>
      </c>
      <c r="D43" s="5">
        <v>1</v>
      </c>
      <c r="E43" s="5">
        <v>1</v>
      </c>
      <c r="F43" s="11">
        <v>1</v>
      </c>
      <c r="G43" s="11">
        <v>2</v>
      </c>
      <c r="H43" s="5">
        <v>0</v>
      </c>
      <c r="I43" s="86">
        <v>0</v>
      </c>
      <c r="J43" s="266"/>
      <c r="K43" s="5">
        <v>1</v>
      </c>
      <c r="L43" s="5"/>
      <c r="M43" s="86"/>
    </row>
    <row r="44" spans="1:13" ht="18.75" hidden="1" thickBot="1" x14ac:dyDescent="0.3">
      <c r="A44" s="647"/>
      <c r="B44" s="38">
        <v>40801</v>
      </c>
      <c r="C44" s="39" t="s">
        <v>12</v>
      </c>
      <c r="D44" s="39">
        <v>1</v>
      </c>
      <c r="E44" s="39">
        <v>2</v>
      </c>
      <c r="F44" s="189">
        <v>1</v>
      </c>
      <c r="G44" s="189">
        <v>3</v>
      </c>
      <c r="H44" s="39">
        <v>0</v>
      </c>
      <c r="I44" s="187">
        <v>0</v>
      </c>
      <c r="J44" s="266"/>
      <c r="K44" s="5">
        <v>1</v>
      </c>
      <c r="L44" s="5"/>
      <c r="M44" s="86"/>
    </row>
    <row r="45" spans="1:13" ht="19.5" thickTop="1" thickBot="1" x14ac:dyDescent="0.3">
      <c r="A45" s="213" t="s">
        <v>45</v>
      </c>
      <c r="B45" s="231" t="s">
        <v>23</v>
      </c>
      <c r="C45" s="185" t="s">
        <v>7</v>
      </c>
      <c r="D45" s="185">
        <f t="shared" ref="D45:I45" si="1">SUM(D24:D44)</f>
        <v>21</v>
      </c>
      <c r="E45" s="250">
        <f t="shared" si="1"/>
        <v>31</v>
      </c>
      <c r="F45" s="251">
        <f t="shared" si="1"/>
        <v>30</v>
      </c>
      <c r="G45" s="231">
        <f t="shared" si="1"/>
        <v>61</v>
      </c>
      <c r="H45" s="185">
        <f t="shared" si="1"/>
        <v>2</v>
      </c>
      <c r="I45" s="186">
        <f t="shared" si="1"/>
        <v>1</v>
      </c>
      <c r="J45" s="191">
        <f>SUM(J24:J44)</f>
        <v>8</v>
      </c>
      <c r="K45" s="124">
        <f>SUM(K24:K44)</f>
        <v>11</v>
      </c>
      <c r="L45" s="124">
        <f>SUM(L24:L44)</f>
        <v>2</v>
      </c>
      <c r="M45" s="294">
        <f>SUM(J45/(J45+K45))</f>
        <v>0.42105263157894735</v>
      </c>
    </row>
    <row r="46" spans="1:13" ht="19.5" thickTop="1" thickBot="1" x14ac:dyDescent="0.3">
      <c r="C46" s="136" t="s">
        <v>24</v>
      </c>
      <c r="D46" s="137">
        <f t="shared" ref="D46:I46" si="2">SUM(D23+D45)</f>
        <v>41</v>
      </c>
      <c r="E46" s="137">
        <f t="shared" si="2"/>
        <v>63</v>
      </c>
      <c r="F46" s="137">
        <f t="shared" si="2"/>
        <v>50</v>
      </c>
      <c r="G46" s="139">
        <f t="shared" si="2"/>
        <v>113</v>
      </c>
      <c r="H46" s="140">
        <f t="shared" si="2"/>
        <v>5</v>
      </c>
      <c r="I46" s="141">
        <f t="shared" si="2"/>
        <v>1</v>
      </c>
      <c r="J46" s="136">
        <f>SUM(J23+J45)</f>
        <v>16</v>
      </c>
      <c r="K46" s="168">
        <f>SUM(K23+K45)</f>
        <v>22</v>
      </c>
      <c r="L46" s="168">
        <f>SUM(L23+L45)</f>
        <v>3</v>
      </c>
      <c r="M46" s="333">
        <f>SUM(J46/(J46+K46))</f>
        <v>0.42105263157894735</v>
      </c>
    </row>
    <row r="47" spans="1:13" ht="18.75" thickBot="1" x14ac:dyDescent="0.3">
      <c r="C47" s="143" t="s">
        <v>25</v>
      </c>
      <c r="D47" s="24"/>
      <c r="E47" s="25">
        <f>SUM(E46/D46)</f>
        <v>1.5365853658536586</v>
      </c>
      <c r="F47" s="25">
        <f>SUM(F46/D46)</f>
        <v>1.2195121951219512</v>
      </c>
      <c r="G47" s="144">
        <f>SUM(G46/D46)</f>
        <v>2.7560975609756095</v>
      </c>
      <c r="H47" s="20"/>
      <c r="I47" s="20"/>
      <c r="J47" s="283">
        <f>SUM(J46/D46)</f>
        <v>0.3902439024390244</v>
      </c>
      <c r="K47" s="21">
        <f>SUM(K46/D46)</f>
        <v>0.53658536585365857</v>
      </c>
      <c r="L47" s="132">
        <f>SUM(L46/D46)</f>
        <v>7.3170731707317069E-2</v>
      </c>
      <c r="M47" s="16"/>
    </row>
    <row r="48" spans="1:13" ht="18.75" thickBot="1" x14ac:dyDescent="0.3">
      <c r="C48" s="133" t="s">
        <v>26</v>
      </c>
      <c r="D48" s="134">
        <f>SUM(D46/2)</f>
        <v>20.5</v>
      </c>
      <c r="E48" s="134">
        <f>SUM(E47*D48)</f>
        <v>31.5</v>
      </c>
      <c r="F48" s="134">
        <f>SUM(F47*D48)</f>
        <v>25</v>
      </c>
      <c r="G48" s="135">
        <f>SUM(G47*D48)</f>
        <v>56.499999999999993</v>
      </c>
      <c r="H48" s="16"/>
      <c r="I48" s="16"/>
      <c r="J48" s="284">
        <f>SUM(J46/2)</f>
        <v>8</v>
      </c>
      <c r="K48" s="134">
        <f>SUM(K46/2)</f>
        <v>11</v>
      </c>
      <c r="L48" s="135">
        <f>SUM(L46/2)</f>
        <v>1.5</v>
      </c>
      <c r="M48" s="16"/>
    </row>
    <row r="49" spans="1:7" ht="18.75" thickTop="1" x14ac:dyDescent="0.25">
      <c r="A49" s="665" t="s">
        <v>400</v>
      </c>
      <c r="B49" s="45" t="s">
        <v>36</v>
      </c>
      <c r="C49" s="46" t="s">
        <v>48</v>
      </c>
      <c r="D49" s="47"/>
      <c r="E49" s="27">
        <v>26</v>
      </c>
      <c r="F49" s="27">
        <v>18</v>
      </c>
      <c r="G49" s="28">
        <v>44</v>
      </c>
    </row>
    <row r="50" spans="1:7" x14ac:dyDescent="0.25">
      <c r="A50" s="666"/>
      <c r="B50" s="36" t="s">
        <v>37</v>
      </c>
      <c r="C50" s="5" t="s">
        <v>19</v>
      </c>
      <c r="D50" s="37"/>
      <c r="E50" s="9">
        <v>23</v>
      </c>
      <c r="F50" s="9">
        <v>21</v>
      </c>
      <c r="G50" s="29">
        <v>44</v>
      </c>
    </row>
    <row r="51" spans="1:7" ht="18.75" thickBot="1" x14ac:dyDescent="0.3">
      <c r="A51" s="666"/>
      <c r="B51" s="36" t="s">
        <v>38</v>
      </c>
      <c r="C51" s="5" t="s">
        <v>19</v>
      </c>
      <c r="D51" s="37"/>
      <c r="E51" s="9">
        <v>20</v>
      </c>
      <c r="F51" s="9">
        <v>12</v>
      </c>
      <c r="G51" s="29">
        <v>32</v>
      </c>
    </row>
    <row r="52" spans="1:7" ht="18.75" thickBot="1" x14ac:dyDescent="0.3">
      <c r="A52" s="49" t="s">
        <v>45</v>
      </c>
      <c r="B52" s="41" t="s">
        <v>400</v>
      </c>
      <c r="C52" s="42"/>
      <c r="D52" s="42"/>
      <c r="E52" s="43">
        <f>SUM(E49:E51)</f>
        <v>69</v>
      </c>
      <c r="F52" s="43">
        <f>SUM(F49:F51)</f>
        <v>51</v>
      </c>
      <c r="G52" s="50">
        <f>SUM(G49:G51)</f>
        <v>120</v>
      </c>
    </row>
    <row r="53" spans="1:7" ht="18.75" thickBot="1" x14ac:dyDescent="0.3">
      <c r="A53" s="51" t="s">
        <v>46</v>
      </c>
      <c r="B53" s="52" t="s">
        <v>401</v>
      </c>
      <c r="C53" s="53"/>
      <c r="D53" s="53"/>
      <c r="E53" s="54">
        <f>SUM(E46+E52)</f>
        <v>132</v>
      </c>
      <c r="F53" s="54">
        <f>SUM(F46+F52)</f>
        <v>101</v>
      </c>
      <c r="G53" s="55">
        <f>SUM(E53+F53)</f>
        <v>233</v>
      </c>
    </row>
    <row r="54" spans="1:7" ht="18.75" thickTop="1" x14ac:dyDescent="0.25"/>
  </sheetData>
  <mergeCells count="4">
    <mergeCell ref="A24:A44"/>
    <mergeCell ref="A3:A22"/>
    <mergeCell ref="A49:A51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0000"/>
    <pageSetUpPr fitToPage="1"/>
  </sheetPr>
  <dimension ref="A1:M24"/>
  <sheetViews>
    <sheetView zoomScale="75" zoomScaleNormal="75" workbookViewId="0">
      <selection activeCell="D156" sqref="D156"/>
    </sheetView>
  </sheetViews>
  <sheetFormatPr defaultRowHeight="18" x14ac:dyDescent="0.25"/>
  <cols>
    <col min="1" max="1" width="15.28515625" bestFit="1" customWidth="1"/>
    <col min="2" max="2" width="25.28515625" bestFit="1" customWidth="1"/>
    <col min="3" max="3" width="17" bestFit="1" customWidth="1"/>
    <col min="4" max="9" width="9.42578125" bestFit="1" customWidth="1"/>
    <col min="10" max="13" width="9.140625" style="6"/>
  </cols>
  <sheetData>
    <row r="1" spans="1:13" ht="18.75" thickBot="1" x14ac:dyDescent="0.3">
      <c r="A1" s="671" t="s">
        <v>405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8" t="s">
        <v>23</v>
      </c>
      <c r="B3" s="26">
        <v>40969</v>
      </c>
      <c r="C3" s="27" t="s">
        <v>13</v>
      </c>
      <c r="D3" s="27">
        <v>1</v>
      </c>
      <c r="E3" s="27">
        <v>1</v>
      </c>
      <c r="F3" s="27">
        <v>1</v>
      </c>
      <c r="G3" s="27">
        <v>2</v>
      </c>
      <c r="H3" s="27">
        <v>0</v>
      </c>
      <c r="I3" s="28">
        <v>0</v>
      </c>
      <c r="J3" s="272"/>
      <c r="K3" s="4">
        <v>1</v>
      </c>
      <c r="L3" s="4"/>
      <c r="M3" s="190"/>
    </row>
    <row r="4" spans="1:13" hidden="1" x14ac:dyDescent="0.25">
      <c r="A4" s="639"/>
      <c r="B4" s="13">
        <v>40962</v>
      </c>
      <c r="C4" s="9" t="s">
        <v>20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66">
        <v>1</v>
      </c>
      <c r="K4" s="5"/>
      <c r="L4" s="5"/>
      <c r="M4" s="86"/>
    </row>
    <row r="5" spans="1:13" hidden="1" x14ac:dyDescent="0.25">
      <c r="A5" s="639"/>
      <c r="B5" s="13">
        <v>40955</v>
      </c>
      <c r="C5" s="9" t="s">
        <v>7</v>
      </c>
      <c r="D5" s="9">
        <v>1</v>
      </c>
      <c r="E5" s="9">
        <v>0</v>
      </c>
      <c r="F5" s="9">
        <v>4</v>
      </c>
      <c r="G5" s="9">
        <v>4</v>
      </c>
      <c r="H5" s="9">
        <v>0</v>
      </c>
      <c r="I5" s="29">
        <v>0</v>
      </c>
      <c r="J5" s="266">
        <v>1</v>
      </c>
      <c r="K5" s="5"/>
      <c r="L5" s="5"/>
      <c r="M5" s="86"/>
    </row>
    <row r="6" spans="1:13" hidden="1" x14ac:dyDescent="0.25">
      <c r="A6" s="639"/>
      <c r="B6" s="13">
        <v>40948</v>
      </c>
      <c r="C6" s="9" t="s">
        <v>19</v>
      </c>
      <c r="D6" s="9">
        <v>1</v>
      </c>
      <c r="E6" s="9">
        <v>1</v>
      </c>
      <c r="F6" s="9">
        <v>1</v>
      </c>
      <c r="G6" s="9">
        <v>2</v>
      </c>
      <c r="H6" s="9">
        <v>0</v>
      </c>
      <c r="I6" s="29">
        <v>0</v>
      </c>
      <c r="J6" s="266"/>
      <c r="K6" s="5">
        <v>1</v>
      </c>
      <c r="L6" s="5"/>
      <c r="M6" s="86"/>
    </row>
    <row r="7" spans="1:13" hidden="1" x14ac:dyDescent="0.25">
      <c r="A7" s="639"/>
      <c r="B7" s="13">
        <v>40941</v>
      </c>
      <c r="C7" s="9" t="s">
        <v>21</v>
      </c>
      <c r="D7" s="9">
        <v>1</v>
      </c>
      <c r="E7" s="9">
        <v>1</v>
      </c>
      <c r="F7" s="9">
        <v>2</v>
      </c>
      <c r="G7" s="9">
        <v>3</v>
      </c>
      <c r="H7" s="9">
        <v>0</v>
      </c>
      <c r="I7" s="29">
        <v>0</v>
      </c>
      <c r="J7" s="266">
        <v>1</v>
      </c>
      <c r="K7" s="5"/>
      <c r="L7" s="5"/>
      <c r="M7" s="86"/>
    </row>
    <row r="8" spans="1:13" hidden="1" x14ac:dyDescent="0.25">
      <c r="A8" s="639"/>
      <c r="B8" s="13">
        <v>40934</v>
      </c>
      <c r="C8" s="9" t="s">
        <v>13</v>
      </c>
      <c r="D8" s="9">
        <v>1</v>
      </c>
      <c r="E8" s="9">
        <v>1</v>
      </c>
      <c r="F8" s="9">
        <v>1</v>
      </c>
      <c r="G8" s="9">
        <v>2</v>
      </c>
      <c r="H8" s="9">
        <v>0</v>
      </c>
      <c r="I8" s="29">
        <v>0</v>
      </c>
      <c r="J8" s="266"/>
      <c r="K8" s="5"/>
      <c r="L8" s="5">
        <v>1</v>
      </c>
      <c r="M8" s="86"/>
    </row>
    <row r="9" spans="1:13" hidden="1" x14ac:dyDescent="0.25">
      <c r="A9" s="639"/>
      <c r="B9" s="13">
        <v>40920</v>
      </c>
      <c r="C9" s="9" t="s">
        <v>7</v>
      </c>
      <c r="D9" s="9">
        <v>1</v>
      </c>
      <c r="E9" s="9">
        <v>2</v>
      </c>
      <c r="F9" s="9">
        <v>3</v>
      </c>
      <c r="G9" s="9">
        <v>5</v>
      </c>
      <c r="H9" s="9">
        <v>0</v>
      </c>
      <c r="I9" s="29">
        <v>0</v>
      </c>
      <c r="J9" s="266">
        <v>1</v>
      </c>
      <c r="K9" s="5"/>
      <c r="L9" s="5"/>
      <c r="M9" s="86"/>
    </row>
    <row r="10" spans="1:13" hidden="1" x14ac:dyDescent="0.25">
      <c r="A10" s="639"/>
      <c r="B10" s="13">
        <v>40899</v>
      </c>
      <c r="C10" s="9" t="s">
        <v>19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66"/>
      <c r="K10" s="5">
        <v>1</v>
      </c>
      <c r="L10" s="5"/>
      <c r="M10" s="86"/>
    </row>
    <row r="11" spans="1:13" hidden="1" x14ac:dyDescent="0.25">
      <c r="A11" s="639"/>
      <c r="B11" s="13">
        <v>40892</v>
      </c>
      <c r="C11" s="9" t="s">
        <v>21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66"/>
      <c r="K11" s="5">
        <v>1</v>
      </c>
      <c r="L11" s="5"/>
      <c r="M11" s="86"/>
    </row>
    <row r="12" spans="1:13" hidden="1" x14ac:dyDescent="0.25">
      <c r="A12" s="639"/>
      <c r="B12" s="13">
        <v>40878</v>
      </c>
      <c r="C12" s="9" t="s">
        <v>20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66"/>
      <c r="K12" s="5">
        <v>1</v>
      </c>
      <c r="L12" s="5"/>
      <c r="M12" s="86"/>
    </row>
    <row r="13" spans="1:13" hidden="1" x14ac:dyDescent="0.25">
      <c r="A13" s="639"/>
      <c r="B13" s="13">
        <v>40871</v>
      </c>
      <c r="C13" s="9" t="s">
        <v>7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266">
        <v>1</v>
      </c>
      <c r="K13" s="5"/>
      <c r="L13" s="5"/>
      <c r="M13" s="86"/>
    </row>
    <row r="14" spans="1:13" hidden="1" x14ac:dyDescent="0.25">
      <c r="A14" s="639"/>
      <c r="B14" s="13">
        <v>40864</v>
      </c>
      <c r="C14" s="9" t="s">
        <v>19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266">
        <v>1</v>
      </c>
      <c r="K14" s="5"/>
      <c r="L14" s="5"/>
      <c r="M14" s="86"/>
    </row>
    <row r="15" spans="1:13" hidden="1" x14ac:dyDescent="0.25">
      <c r="A15" s="639"/>
      <c r="B15" s="13">
        <v>40850</v>
      </c>
      <c r="C15" s="9" t="s">
        <v>13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266">
        <v>1</v>
      </c>
      <c r="K15" s="5"/>
      <c r="L15" s="5"/>
      <c r="M15" s="86"/>
    </row>
    <row r="16" spans="1:13" hidden="1" x14ac:dyDescent="0.25">
      <c r="A16" s="639"/>
      <c r="B16" s="13">
        <v>40822</v>
      </c>
      <c r="C16" s="9" t="s">
        <v>21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266">
        <v>1</v>
      </c>
      <c r="K16" s="5"/>
      <c r="L16" s="5"/>
      <c r="M16" s="86"/>
    </row>
    <row r="17" spans="1:13" hidden="1" x14ac:dyDescent="0.25">
      <c r="A17" s="639"/>
      <c r="B17" s="13">
        <v>40815</v>
      </c>
      <c r="C17" s="9" t="s">
        <v>13</v>
      </c>
      <c r="D17" s="9">
        <v>1</v>
      </c>
      <c r="E17" s="9">
        <v>1</v>
      </c>
      <c r="F17" s="9">
        <v>1</v>
      </c>
      <c r="G17" s="9">
        <v>2</v>
      </c>
      <c r="H17" s="9">
        <v>0</v>
      </c>
      <c r="I17" s="29">
        <v>0</v>
      </c>
      <c r="J17" s="266">
        <v>1</v>
      </c>
      <c r="K17" s="5"/>
      <c r="L17" s="5"/>
      <c r="M17" s="86"/>
    </row>
    <row r="18" spans="1:13" hidden="1" x14ac:dyDescent="0.25">
      <c r="A18" s="639"/>
      <c r="B18" s="13">
        <v>40808</v>
      </c>
      <c r="C18" s="9" t="s">
        <v>20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66">
        <v>1</v>
      </c>
      <c r="K18" s="5"/>
      <c r="L18" s="5"/>
      <c r="M18" s="86"/>
    </row>
    <row r="19" spans="1:13" ht="18.75" hidden="1" thickBot="1" x14ac:dyDescent="0.3">
      <c r="A19" s="640"/>
      <c r="B19" s="30">
        <v>40801</v>
      </c>
      <c r="C19" s="31" t="s">
        <v>7</v>
      </c>
      <c r="D19" s="31">
        <v>1</v>
      </c>
      <c r="E19" s="31">
        <v>0</v>
      </c>
      <c r="F19" s="31">
        <v>0</v>
      </c>
      <c r="G19" s="31">
        <v>0</v>
      </c>
      <c r="H19" s="31">
        <v>0</v>
      </c>
      <c r="I19" s="32">
        <v>0</v>
      </c>
      <c r="J19" s="266">
        <v>1</v>
      </c>
      <c r="K19" s="5"/>
      <c r="L19" s="5"/>
      <c r="M19" s="86"/>
    </row>
    <row r="20" spans="1:13" s="196" customFormat="1" ht="19.5" thickTop="1" thickBot="1" x14ac:dyDescent="0.3">
      <c r="A20" s="142" t="s">
        <v>45</v>
      </c>
      <c r="B20" s="216" t="s">
        <v>23</v>
      </c>
      <c r="C20" s="124" t="s">
        <v>12</v>
      </c>
      <c r="D20" s="124">
        <f t="shared" ref="D20:I20" si="0">SUM(D3:D19)</f>
        <v>17</v>
      </c>
      <c r="E20" s="124">
        <f t="shared" si="0"/>
        <v>9</v>
      </c>
      <c r="F20" s="124">
        <f t="shared" si="0"/>
        <v>16</v>
      </c>
      <c r="G20" s="124">
        <f t="shared" si="0"/>
        <v>25</v>
      </c>
      <c r="H20" s="124">
        <f t="shared" si="0"/>
        <v>0</v>
      </c>
      <c r="I20" s="125">
        <f t="shared" si="0"/>
        <v>0</v>
      </c>
      <c r="J20" s="191">
        <f>SUM(J3:J19)</f>
        <v>11</v>
      </c>
      <c r="K20" s="124">
        <f>SUM(K3:K19)</f>
        <v>5</v>
      </c>
      <c r="L20" s="124">
        <f>SUM(L3:L19)</f>
        <v>1</v>
      </c>
      <c r="M20" s="294">
        <f>SUM(J20/(J20+K20))</f>
        <v>0.6875</v>
      </c>
    </row>
    <row r="21" spans="1:13" ht="19.5" thickTop="1" thickBot="1" x14ac:dyDescent="0.3">
      <c r="C21" s="136" t="s">
        <v>24</v>
      </c>
      <c r="D21" s="137">
        <f t="shared" ref="D21:I21" si="1">SUM(D20)</f>
        <v>17</v>
      </c>
      <c r="E21" s="137">
        <f t="shared" si="1"/>
        <v>9</v>
      </c>
      <c r="F21" s="137">
        <f t="shared" si="1"/>
        <v>16</v>
      </c>
      <c r="G21" s="139">
        <f t="shared" si="1"/>
        <v>25</v>
      </c>
      <c r="H21" s="140">
        <f t="shared" si="1"/>
        <v>0</v>
      </c>
      <c r="I21" s="141">
        <f t="shared" si="1"/>
        <v>0</v>
      </c>
      <c r="J21" s="136">
        <f>SUM(J20)</f>
        <v>11</v>
      </c>
      <c r="K21" s="168">
        <f>SUM(K20)</f>
        <v>5</v>
      </c>
      <c r="L21" s="168">
        <f>SUM(L20)</f>
        <v>1</v>
      </c>
      <c r="M21" s="333">
        <f>SUM(J21/(J21+K21))</f>
        <v>0.6875</v>
      </c>
    </row>
    <row r="22" spans="1:13" ht="18.75" thickBot="1" x14ac:dyDescent="0.3">
      <c r="C22" s="143" t="s">
        <v>25</v>
      </c>
      <c r="D22" s="24"/>
      <c r="E22" s="25">
        <f>SUM(E21/D21)</f>
        <v>0.52941176470588236</v>
      </c>
      <c r="F22" s="25">
        <f>SUM(F21/D21)</f>
        <v>0.94117647058823528</v>
      </c>
      <c r="G22" s="144">
        <f>SUM(G21/D21)</f>
        <v>1.4705882352941178</v>
      </c>
      <c r="H22" s="20"/>
      <c r="I22" s="20"/>
      <c r="J22" s="283">
        <f>SUM(J21/D21)</f>
        <v>0.6470588235294118</v>
      </c>
      <c r="K22" s="21">
        <f>SUM(K21/D21)</f>
        <v>0.29411764705882354</v>
      </c>
      <c r="L22" s="132">
        <f>SUM(L21/D21)</f>
        <v>5.8823529411764705E-2</v>
      </c>
      <c r="M22" s="16"/>
    </row>
    <row r="23" spans="1:13" ht="18.75" thickBot="1" x14ac:dyDescent="0.3">
      <c r="C23" s="133" t="s">
        <v>26</v>
      </c>
      <c r="D23" s="134">
        <f>SUM(D21/1)</f>
        <v>17</v>
      </c>
      <c r="E23" s="134">
        <f>SUM(E22*D23)</f>
        <v>9</v>
      </c>
      <c r="F23" s="134">
        <f>SUM(F22*D23)</f>
        <v>16</v>
      </c>
      <c r="G23" s="135">
        <f>SUM(G22*D23)</f>
        <v>25</v>
      </c>
      <c r="H23" s="16"/>
      <c r="I23" s="16"/>
      <c r="J23" s="284">
        <f>SUM(J21/1)</f>
        <v>11</v>
      </c>
      <c r="K23" s="134">
        <f>SUM(K21/1)</f>
        <v>5</v>
      </c>
      <c r="L23" s="135">
        <f>SUM(L21/1)</f>
        <v>1</v>
      </c>
      <c r="M23" s="16"/>
    </row>
    <row r="24" spans="1:13" ht="18.75" thickTop="1" x14ac:dyDescent="0.25"/>
  </sheetData>
  <mergeCells count="2">
    <mergeCell ref="A3:A19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0000"/>
    <pageSetUpPr fitToPage="1"/>
  </sheetPr>
  <dimension ref="A1:M212"/>
  <sheetViews>
    <sheetView zoomScale="75" zoomScaleNormal="75" workbookViewId="0">
      <selection activeCell="C202" sqref="C202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347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59" t="s">
        <v>540</v>
      </c>
      <c r="B3" s="254">
        <v>44497</v>
      </c>
      <c r="C3" s="27" t="s">
        <v>8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idden="1" x14ac:dyDescent="0.25">
      <c r="A4" s="631"/>
      <c r="B4" s="255">
        <v>44490</v>
      </c>
      <c r="C4" s="9" t="s">
        <v>453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t="18.75" hidden="1" thickBot="1" x14ac:dyDescent="0.3">
      <c r="A5" s="630"/>
      <c r="B5" s="256">
        <v>44483</v>
      </c>
      <c r="C5" s="31" t="s">
        <v>48</v>
      </c>
      <c r="D5" s="31">
        <v>1</v>
      </c>
      <c r="E5" s="31">
        <v>0</v>
      </c>
      <c r="F5" s="31">
        <v>0</v>
      </c>
      <c r="G5" s="31">
        <v>0</v>
      </c>
      <c r="H5" s="31">
        <v>0</v>
      </c>
      <c r="I5" s="299">
        <v>0</v>
      </c>
      <c r="J5" s="341"/>
      <c r="K5" s="31">
        <v>1</v>
      </c>
      <c r="L5" s="31"/>
      <c r="M5" s="32"/>
    </row>
    <row r="6" spans="1:13" s="196" customFormat="1" ht="19.5" thickTop="1" thickBot="1" x14ac:dyDescent="0.3">
      <c r="A6" s="142" t="s">
        <v>45</v>
      </c>
      <c r="B6" s="191" t="s">
        <v>540</v>
      </c>
      <c r="C6" s="124" t="s">
        <v>455</v>
      </c>
      <c r="D6" s="165">
        <f t="shared" ref="D6:L6" si="0">SUM(D3:D5)</f>
        <v>3</v>
      </c>
      <c r="E6" s="165">
        <f t="shared" si="0"/>
        <v>0</v>
      </c>
      <c r="F6" s="165">
        <f t="shared" si="0"/>
        <v>2</v>
      </c>
      <c r="G6" s="165">
        <f t="shared" si="0"/>
        <v>2</v>
      </c>
      <c r="H6" s="165">
        <f t="shared" si="0"/>
        <v>0</v>
      </c>
      <c r="I6" s="455">
        <f t="shared" si="0"/>
        <v>0</v>
      </c>
      <c r="J6" s="468">
        <f t="shared" si="0"/>
        <v>0</v>
      </c>
      <c r="K6" s="165">
        <f t="shared" si="0"/>
        <v>3</v>
      </c>
      <c r="L6" s="165">
        <f t="shared" si="0"/>
        <v>0</v>
      </c>
      <c r="M6" s="294">
        <f>SUM(J6/(J6+K6))</f>
        <v>0</v>
      </c>
    </row>
    <row r="7" spans="1:13" ht="18.75" hidden="1" thickTop="1" x14ac:dyDescent="0.25">
      <c r="A7" s="659" t="s">
        <v>500</v>
      </c>
      <c r="B7" s="254">
        <v>43888</v>
      </c>
      <c r="C7" s="27" t="s">
        <v>455</v>
      </c>
      <c r="D7" s="27">
        <v>1</v>
      </c>
      <c r="E7" s="27">
        <v>0</v>
      </c>
      <c r="F7" s="27">
        <v>1</v>
      </c>
      <c r="G7" s="27">
        <v>1</v>
      </c>
      <c r="H7" s="27">
        <v>0</v>
      </c>
      <c r="I7" s="297">
        <v>0</v>
      </c>
      <c r="J7" s="279"/>
      <c r="K7" s="27">
        <v>1</v>
      </c>
      <c r="L7" s="27"/>
      <c r="M7" s="28"/>
    </row>
    <row r="8" spans="1:13" hidden="1" x14ac:dyDescent="0.25">
      <c r="A8" s="631"/>
      <c r="B8" s="255">
        <v>43874</v>
      </c>
      <c r="C8" s="9" t="s">
        <v>452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8">
        <v>0</v>
      </c>
      <c r="J8" s="280"/>
      <c r="K8" s="9"/>
      <c r="L8" s="9">
        <v>1</v>
      </c>
      <c r="M8" s="29"/>
    </row>
    <row r="9" spans="1:13" hidden="1" x14ac:dyDescent="0.25">
      <c r="A9" s="631"/>
      <c r="B9" s="255">
        <v>43867</v>
      </c>
      <c r="C9" s="9" t="s">
        <v>48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/>
      <c r="K9" s="9"/>
      <c r="L9" s="9">
        <v>1</v>
      </c>
      <c r="M9" s="29"/>
    </row>
    <row r="10" spans="1:13" hidden="1" x14ac:dyDescent="0.25">
      <c r="A10" s="631"/>
      <c r="B10" s="255">
        <v>43860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8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255">
        <v>43853</v>
      </c>
      <c r="C11" s="9" t="s">
        <v>455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255">
        <v>43839</v>
      </c>
      <c r="C12" s="9" t="s">
        <v>453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/>
      <c r="K12" s="9"/>
      <c r="L12" s="9">
        <v>1</v>
      </c>
      <c r="M12" s="29"/>
    </row>
    <row r="13" spans="1:13" hidden="1" x14ac:dyDescent="0.25">
      <c r="A13" s="631"/>
      <c r="B13" s="255">
        <v>43832</v>
      </c>
      <c r="C13" s="9" t="s">
        <v>452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255">
        <v>43818</v>
      </c>
      <c r="C14" s="9" t="s">
        <v>48</v>
      </c>
      <c r="D14" s="9">
        <v>1</v>
      </c>
      <c r="E14" s="9">
        <v>2</v>
      </c>
      <c r="F14" s="9">
        <v>0</v>
      </c>
      <c r="G14" s="9">
        <v>2</v>
      </c>
      <c r="H14" s="9">
        <v>0</v>
      </c>
      <c r="I14" s="298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255">
        <v>43804</v>
      </c>
      <c r="C15" s="9" t="s">
        <v>455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255">
        <v>43797</v>
      </c>
      <c r="C16" s="9" t="s">
        <v>453</v>
      </c>
      <c r="D16" s="9">
        <v>1</v>
      </c>
      <c r="E16" s="9">
        <v>0</v>
      </c>
      <c r="F16" s="9">
        <v>2</v>
      </c>
      <c r="G16" s="9">
        <v>2</v>
      </c>
      <c r="H16" s="9">
        <v>0</v>
      </c>
      <c r="I16" s="298">
        <v>0</v>
      </c>
      <c r="J16" s="280">
        <v>1</v>
      </c>
      <c r="K16" s="9"/>
      <c r="L16" s="9"/>
      <c r="M16" s="29"/>
    </row>
    <row r="17" spans="1:13" hidden="1" x14ac:dyDescent="0.25">
      <c r="A17" s="631"/>
      <c r="B17" s="255">
        <v>43790</v>
      </c>
      <c r="C17" s="9" t="s">
        <v>452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255">
        <v>43783</v>
      </c>
      <c r="C18" s="9" t="s">
        <v>48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8">
        <v>0</v>
      </c>
      <c r="J18" s="280"/>
      <c r="K18" s="9">
        <v>1</v>
      </c>
      <c r="L18" s="9"/>
      <c r="M18" s="29"/>
    </row>
    <row r="19" spans="1:13" hidden="1" x14ac:dyDescent="0.25">
      <c r="A19" s="631"/>
      <c r="B19" s="255">
        <v>43776</v>
      </c>
      <c r="C19" s="9" t="s">
        <v>8</v>
      </c>
      <c r="D19" s="9">
        <v>1</v>
      </c>
      <c r="E19" s="9">
        <v>1</v>
      </c>
      <c r="F19" s="9">
        <v>2</v>
      </c>
      <c r="G19" s="9">
        <v>3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idden="1" x14ac:dyDescent="0.25">
      <c r="A20" s="631"/>
      <c r="B20" s="255">
        <v>43769</v>
      </c>
      <c r="C20" s="9" t="s">
        <v>455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255">
        <v>43762</v>
      </c>
      <c r="C21" s="9" t="s">
        <v>453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255">
        <v>43755</v>
      </c>
      <c r="C22" s="9" t="s">
        <v>452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8">
        <v>0</v>
      </c>
      <c r="J22" s="280"/>
      <c r="K22" s="9"/>
      <c r="L22" s="9">
        <v>1</v>
      </c>
      <c r="M22" s="29"/>
    </row>
    <row r="23" spans="1:13" hidden="1" x14ac:dyDescent="0.25">
      <c r="A23" s="631"/>
      <c r="B23" s="255">
        <v>43748</v>
      </c>
      <c r="C23" s="9" t="s">
        <v>48</v>
      </c>
      <c r="D23" s="9">
        <v>1</v>
      </c>
      <c r="E23" s="9">
        <v>1</v>
      </c>
      <c r="F23" s="9">
        <v>1</v>
      </c>
      <c r="G23" s="9">
        <v>2</v>
      </c>
      <c r="H23" s="9">
        <v>0</v>
      </c>
      <c r="I23" s="298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255">
        <v>43741</v>
      </c>
      <c r="C24" s="9" t="s">
        <v>8</v>
      </c>
      <c r="D24" s="9">
        <v>1</v>
      </c>
      <c r="E24" s="9">
        <v>0</v>
      </c>
      <c r="F24" s="9">
        <v>2</v>
      </c>
      <c r="G24" s="9">
        <v>2</v>
      </c>
      <c r="H24" s="9">
        <v>0</v>
      </c>
      <c r="I24" s="298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255">
        <v>43734</v>
      </c>
      <c r="C25" s="9" t="s">
        <v>455</v>
      </c>
      <c r="D25" s="9">
        <v>1</v>
      </c>
      <c r="E25" s="9">
        <v>1</v>
      </c>
      <c r="F25" s="9">
        <v>1</v>
      </c>
      <c r="G25" s="9">
        <v>2</v>
      </c>
      <c r="H25" s="9">
        <v>0</v>
      </c>
      <c r="I25" s="298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255">
        <v>43727</v>
      </c>
      <c r="C26" s="9" t="s">
        <v>453</v>
      </c>
      <c r="D26" s="9">
        <v>1</v>
      </c>
      <c r="E26" s="9">
        <v>0</v>
      </c>
      <c r="F26" s="9">
        <v>2</v>
      </c>
      <c r="G26" s="9">
        <v>2</v>
      </c>
      <c r="H26" s="9">
        <v>0</v>
      </c>
      <c r="I26" s="298">
        <v>0</v>
      </c>
      <c r="J26" s="280">
        <v>1</v>
      </c>
      <c r="K26" s="9"/>
      <c r="L26" s="9"/>
      <c r="M26" s="29"/>
    </row>
    <row r="27" spans="1:13" ht="18.75" hidden="1" thickBot="1" x14ac:dyDescent="0.3">
      <c r="A27" s="630"/>
      <c r="B27" s="256">
        <v>43720</v>
      </c>
      <c r="C27" s="31" t="s">
        <v>452</v>
      </c>
      <c r="D27" s="31">
        <v>1</v>
      </c>
      <c r="E27" s="31">
        <v>0</v>
      </c>
      <c r="F27" s="31">
        <v>1</v>
      </c>
      <c r="G27" s="31">
        <v>1</v>
      </c>
      <c r="H27" s="31">
        <v>0</v>
      </c>
      <c r="I27" s="299">
        <v>0</v>
      </c>
      <c r="J27" s="341">
        <v>1</v>
      </c>
      <c r="K27" s="31"/>
      <c r="L27" s="31"/>
      <c r="M27" s="32"/>
    </row>
    <row r="28" spans="1:13" s="196" customFormat="1" ht="19.5" thickTop="1" thickBot="1" x14ac:dyDescent="0.3">
      <c r="A28" s="142" t="s">
        <v>45</v>
      </c>
      <c r="B28" s="191" t="s">
        <v>500</v>
      </c>
      <c r="C28" s="124" t="s">
        <v>9</v>
      </c>
      <c r="D28" s="165">
        <f t="shared" ref="D28:L28" si="1">SUM(D7:D27)</f>
        <v>21</v>
      </c>
      <c r="E28" s="124">
        <f t="shared" si="1"/>
        <v>7</v>
      </c>
      <c r="F28" s="124">
        <f t="shared" si="1"/>
        <v>13</v>
      </c>
      <c r="G28" s="124">
        <f t="shared" si="1"/>
        <v>20</v>
      </c>
      <c r="H28" s="124">
        <f t="shared" si="1"/>
        <v>0</v>
      </c>
      <c r="I28" s="125">
        <f t="shared" si="1"/>
        <v>0</v>
      </c>
      <c r="J28" s="191">
        <f t="shared" si="1"/>
        <v>7</v>
      </c>
      <c r="K28" s="124">
        <f t="shared" si="1"/>
        <v>10</v>
      </c>
      <c r="L28" s="124">
        <f t="shared" si="1"/>
        <v>4</v>
      </c>
      <c r="M28" s="294">
        <f>SUM(J28/(J28+K28))</f>
        <v>0.41176470588235292</v>
      </c>
    </row>
    <row r="29" spans="1:13" ht="18.75" hidden="1" thickTop="1" x14ac:dyDescent="0.25">
      <c r="A29" s="659" t="s">
        <v>454</v>
      </c>
      <c r="B29" s="254">
        <v>43524</v>
      </c>
      <c r="C29" s="27" t="s">
        <v>455</v>
      </c>
      <c r="D29" s="27">
        <v>1</v>
      </c>
      <c r="E29" s="27">
        <v>0</v>
      </c>
      <c r="F29" s="27">
        <v>1</v>
      </c>
      <c r="G29" s="27">
        <v>1</v>
      </c>
      <c r="H29" s="27">
        <v>0</v>
      </c>
      <c r="I29" s="28">
        <v>0</v>
      </c>
      <c r="J29" s="364">
        <v>1</v>
      </c>
      <c r="K29" s="27"/>
      <c r="L29" s="27"/>
      <c r="M29" s="28"/>
    </row>
    <row r="30" spans="1:13" hidden="1" x14ac:dyDescent="0.25">
      <c r="A30" s="631"/>
      <c r="B30" s="255">
        <v>43517</v>
      </c>
      <c r="C30" s="9" t="s">
        <v>453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1"/>
      <c r="B31" s="255">
        <v>43510</v>
      </c>
      <c r="C31" s="9" t="s">
        <v>452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1"/>
      <c r="B32" s="255">
        <v>43503</v>
      </c>
      <c r="C32" s="9" t="s">
        <v>48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1"/>
      <c r="B33" s="255">
        <v>43496</v>
      </c>
      <c r="C33" s="9" t="s">
        <v>8</v>
      </c>
      <c r="D33" s="9">
        <v>1</v>
      </c>
      <c r="E33" s="9">
        <v>2</v>
      </c>
      <c r="F33" s="9">
        <v>0</v>
      </c>
      <c r="G33" s="9">
        <v>2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1"/>
      <c r="B34" s="255">
        <v>43489</v>
      </c>
      <c r="C34" s="9" t="s">
        <v>455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1"/>
      <c r="B35" s="255">
        <v>43475</v>
      </c>
      <c r="C35" s="9" t="s">
        <v>453</v>
      </c>
      <c r="D35" s="9">
        <v>1</v>
      </c>
      <c r="E35" s="9">
        <v>1</v>
      </c>
      <c r="F35" s="9">
        <v>2</v>
      </c>
      <c r="G35" s="9">
        <v>3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1"/>
      <c r="B36" s="255">
        <v>43468</v>
      </c>
      <c r="C36" s="9" t="s">
        <v>452</v>
      </c>
      <c r="D36" s="9">
        <v>1</v>
      </c>
      <c r="E36" s="9">
        <v>0</v>
      </c>
      <c r="F36" s="9">
        <v>2</v>
      </c>
      <c r="G36" s="9">
        <v>2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1"/>
      <c r="B37" s="255">
        <v>43454</v>
      </c>
      <c r="C37" s="9" t="s">
        <v>48</v>
      </c>
      <c r="D37" s="9">
        <v>1</v>
      </c>
      <c r="E37" s="9">
        <v>1</v>
      </c>
      <c r="F37" s="9">
        <v>3</v>
      </c>
      <c r="G37" s="9">
        <v>4</v>
      </c>
      <c r="H37" s="9">
        <v>1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1"/>
      <c r="B38" s="255">
        <v>43447</v>
      </c>
      <c r="C38" s="9" t="s">
        <v>8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1"/>
      <c r="B39" s="255">
        <v>43440</v>
      </c>
      <c r="C39" s="9" t="s">
        <v>455</v>
      </c>
      <c r="D39" s="9">
        <v>1</v>
      </c>
      <c r="E39" s="9">
        <v>1</v>
      </c>
      <c r="F39" s="9">
        <v>5</v>
      </c>
      <c r="G39" s="9">
        <v>6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31"/>
      <c r="B40" s="255">
        <v>43433</v>
      </c>
      <c r="C40" s="9" t="s">
        <v>453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/>
      <c r="K40" s="9"/>
      <c r="L40" s="9">
        <v>1</v>
      </c>
      <c r="M40" s="29"/>
    </row>
    <row r="41" spans="1:13" hidden="1" x14ac:dyDescent="0.25">
      <c r="A41" s="631"/>
      <c r="B41" s="255">
        <v>43426</v>
      </c>
      <c r="C41" s="9" t="s">
        <v>452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idden="1" x14ac:dyDescent="0.25">
      <c r="A42" s="631"/>
      <c r="B42" s="255">
        <v>43419</v>
      </c>
      <c r="C42" s="9" t="s">
        <v>48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idden="1" x14ac:dyDescent="0.25">
      <c r="A43" s="631"/>
      <c r="B43" s="255">
        <v>43412</v>
      </c>
      <c r="C43" s="9" t="s">
        <v>8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365"/>
      <c r="K43" s="9">
        <v>1</v>
      </c>
      <c r="L43" s="9"/>
      <c r="M43" s="29"/>
    </row>
    <row r="44" spans="1:13" hidden="1" x14ac:dyDescent="0.25">
      <c r="A44" s="631"/>
      <c r="B44" s="255">
        <v>43405</v>
      </c>
      <c r="C44" s="9" t="s">
        <v>455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365">
        <v>1</v>
      </c>
      <c r="K44" s="9"/>
      <c r="L44" s="9"/>
      <c r="M44" s="29"/>
    </row>
    <row r="45" spans="1:13" hidden="1" x14ac:dyDescent="0.25">
      <c r="A45" s="631"/>
      <c r="B45" s="255">
        <v>43398</v>
      </c>
      <c r="C45" s="9" t="s">
        <v>453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365"/>
      <c r="K45" s="9">
        <v>1</v>
      </c>
      <c r="L45" s="9"/>
      <c r="M45" s="29"/>
    </row>
    <row r="46" spans="1:13" hidden="1" x14ac:dyDescent="0.25">
      <c r="A46" s="631"/>
      <c r="B46" s="255">
        <v>43391</v>
      </c>
      <c r="C46" s="9" t="s">
        <v>452</v>
      </c>
      <c r="D46" s="9">
        <v>1</v>
      </c>
      <c r="E46" s="9">
        <v>1</v>
      </c>
      <c r="F46" s="9">
        <v>1</v>
      </c>
      <c r="G46" s="9">
        <v>2</v>
      </c>
      <c r="H46" s="9">
        <v>0</v>
      </c>
      <c r="I46" s="29">
        <v>0</v>
      </c>
      <c r="J46" s="365">
        <v>1</v>
      </c>
      <c r="K46" s="9"/>
      <c r="L46" s="9"/>
      <c r="M46" s="29"/>
    </row>
    <row r="47" spans="1:13" hidden="1" x14ac:dyDescent="0.25">
      <c r="A47" s="631"/>
      <c r="B47" s="255">
        <v>43384</v>
      </c>
      <c r="C47" s="9" t="s">
        <v>48</v>
      </c>
      <c r="D47" s="9">
        <v>1</v>
      </c>
      <c r="E47" s="9">
        <v>0</v>
      </c>
      <c r="F47" s="9">
        <v>2</v>
      </c>
      <c r="G47" s="9">
        <v>2</v>
      </c>
      <c r="H47" s="9">
        <v>0</v>
      </c>
      <c r="I47" s="29">
        <v>0</v>
      </c>
      <c r="J47" s="365"/>
      <c r="K47" s="9">
        <v>1</v>
      </c>
      <c r="L47" s="9"/>
      <c r="M47" s="29"/>
    </row>
    <row r="48" spans="1:13" hidden="1" x14ac:dyDescent="0.25">
      <c r="A48" s="631"/>
      <c r="B48" s="255">
        <v>43377</v>
      </c>
      <c r="C48" s="9" t="s">
        <v>8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">
        <v>0</v>
      </c>
      <c r="J48" s="365"/>
      <c r="K48" s="9">
        <v>1</v>
      </c>
      <c r="L48" s="9"/>
      <c r="M48" s="29"/>
    </row>
    <row r="49" spans="1:13" hidden="1" x14ac:dyDescent="0.25">
      <c r="A49" s="631"/>
      <c r="B49" s="255">
        <v>43370</v>
      </c>
      <c r="C49" s="9" t="s">
        <v>455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">
        <v>0</v>
      </c>
      <c r="J49" s="365"/>
      <c r="K49" s="9">
        <v>1</v>
      </c>
      <c r="L49" s="9"/>
      <c r="M49" s="29"/>
    </row>
    <row r="50" spans="1:13" hidden="1" x14ac:dyDescent="0.25">
      <c r="A50" s="631"/>
      <c r="B50" s="255">
        <v>43363</v>
      </c>
      <c r="C50" s="9" t="s">
        <v>453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">
        <v>0</v>
      </c>
      <c r="J50" s="365"/>
      <c r="K50" s="9">
        <v>1</v>
      </c>
      <c r="L50" s="9"/>
      <c r="M50" s="29"/>
    </row>
    <row r="51" spans="1:13" ht="18.75" hidden="1" thickBot="1" x14ac:dyDescent="0.3">
      <c r="A51" s="630"/>
      <c r="B51" s="256">
        <v>43356</v>
      </c>
      <c r="C51" s="31" t="s">
        <v>452</v>
      </c>
      <c r="D51" s="31">
        <v>1</v>
      </c>
      <c r="E51" s="31">
        <v>1</v>
      </c>
      <c r="F51" s="31">
        <v>0</v>
      </c>
      <c r="G51" s="31">
        <v>1</v>
      </c>
      <c r="H51" s="31">
        <v>0</v>
      </c>
      <c r="I51" s="32">
        <v>0</v>
      </c>
      <c r="J51" s="366"/>
      <c r="K51" s="31"/>
      <c r="L51" s="31">
        <v>1</v>
      </c>
      <c r="M51" s="32"/>
    </row>
    <row r="52" spans="1:13" s="196" customFormat="1" ht="19.5" thickTop="1" thickBot="1" x14ac:dyDescent="0.3">
      <c r="A52" s="142" t="s">
        <v>45</v>
      </c>
      <c r="B52" s="216" t="s">
        <v>454</v>
      </c>
      <c r="C52" s="247" t="s">
        <v>9</v>
      </c>
      <c r="D52" s="248">
        <f t="shared" ref="D52:I52" si="2">SUM(D29:D51)</f>
        <v>23</v>
      </c>
      <c r="E52" s="216">
        <f t="shared" si="2"/>
        <v>11</v>
      </c>
      <c r="F52" s="124">
        <f t="shared" si="2"/>
        <v>21</v>
      </c>
      <c r="G52" s="124">
        <f t="shared" si="2"/>
        <v>32</v>
      </c>
      <c r="H52" s="124">
        <f t="shared" si="2"/>
        <v>1</v>
      </c>
      <c r="I52" s="124">
        <f t="shared" si="2"/>
        <v>0</v>
      </c>
      <c r="J52" s="191">
        <f>SUM(J29:J51)</f>
        <v>11</v>
      </c>
      <c r="K52" s="124">
        <f>SUM(K29:K51)</f>
        <v>10</v>
      </c>
      <c r="L52" s="124">
        <f>SUM(L29:L51)</f>
        <v>2</v>
      </c>
      <c r="M52" s="294">
        <f>SUM(J52/(J52+K52))</f>
        <v>0.52380952380952384</v>
      </c>
    </row>
    <row r="53" spans="1:13" ht="18.75" hidden="1" thickTop="1" x14ac:dyDescent="0.25">
      <c r="A53" s="659" t="s">
        <v>285</v>
      </c>
      <c r="B53" s="13">
        <v>43160</v>
      </c>
      <c r="C53" s="27" t="s">
        <v>27</v>
      </c>
      <c r="D53" s="27">
        <v>1</v>
      </c>
      <c r="E53" s="27">
        <v>1</v>
      </c>
      <c r="F53" s="27">
        <v>1</v>
      </c>
      <c r="G53" s="27">
        <v>2</v>
      </c>
      <c r="H53" s="27">
        <v>0</v>
      </c>
      <c r="I53" s="28">
        <v>0</v>
      </c>
      <c r="J53" s="280"/>
      <c r="K53" s="8">
        <v>1</v>
      </c>
      <c r="L53" s="8"/>
      <c r="M53" s="113"/>
    </row>
    <row r="54" spans="1:13" hidden="1" x14ac:dyDescent="0.25">
      <c r="A54" s="631"/>
      <c r="B54" s="13">
        <v>43146</v>
      </c>
      <c r="C54" s="9" t="s">
        <v>11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13">
        <v>43139</v>
      </c>
      <c r="C55" s="9" t="s">
        <v>8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13">
        <v>43125</v>
      </c>
      <c r="C56" s="9" t="s">
        <v>27</v>
      </c>
      <c r="D56" s="9">
        <v>1</v>
      </c>
      <c r="E56" s="9">
        <v>0</v>
      </c>
      <c r="F56" s="9">
        <v>2</v>
      </c>
      <c r="G56" s="9">
        <v>2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43118</v>
      </c>
      <c r="C57" s="9" t="s">
        <v>9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43104</v>
      </c>
      <c r="C58" s="9" t="s">
        <v>11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13">
        <v>43083</v>
      </c>
      <c r="C59" s="9" t="s">
        <v>10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43076</v>
      </c>
      <c r="C60" s="9" t="s">
        <v>27</v>
      </c>
      <c r="D60" s="9">
        <v>1</v>
      </c>
      <c r="E60" s="9">
        <v>0</v>
      </c>
      <c r="F60" s="9">
        <v>3</v>
      </c>
      <c r="G60" s="9">
        <v>3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43069</v>
      </c>
      <c r="C61" s="9" t="s">
        <v>9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43062</v>
      </c>
      <c r="C62" s="9" t="s">
        <v>11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43055</v>
      </c>
      <c r="C63" s="9" t="s">
        <v>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43048</v>
      </c>
      <c r="C64" s="9" t="s">
        <v>10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43034</v>
      </c>
      <c r="C65" s="9" t="s">
        <v>9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43027</v>
      </c>
      <c r="C66" s="9" t="s">
        <v>11</v>
      </c>
      <c r="D66" s="9">
        <v>1</v>
      </c>
      <c r="E66" s="9">
        <v>1</v>
      </c>
      <c r="F66" s="9">
        <v>0</v>
      </c>
      <c r="G66" s="9">
        <v>1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43020</v>
      </c>
      <c r="C67" s="9" t="s">
        <v>8</v>
      </c>
      <c r="D67" s="9">
        <v>1</v>
      </c>
      <c r="E67" s="9">
        <v>1</v>
      </c>
      <c r="F67" s="9">
        <v>0</v>
      </c>
      <c r="G67" s="9">
        <v>1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43013</v>
      </c>
      <c r="C68" s="9" t="s">
        <v>10</v>
      </c>
      <c r="D68" s="9">
        <v>1</v>
      </c>
      <c r="E68" s="9">
        <v>0</v>
      </c>
      <c r="F68" s="9">
        <v>4</v>
      </c>
      <c r="G68" s="9">
        <v>4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13">
        <v>43006</v>
      </c>
      <c r="C69" s="9" t="s">
        <v>27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42999</v>
      </c>
      <c r="C70" s="9" t="s">
        <v>9</v>
      </c>
      <c r="D70" s="9">
        <v>1</v>
      </c>
      <c r="E70" s="9">
        <v>1</v>
      </c>
      <c r="F70" s="9">
        <v>0</v>
      </c>
      <c r="G70" s="9">
        <v>1</v>
      </c>
      <c r="H70" s="9">
        <v>0</v>
      </c>
      <c r="I70" s="29">
        <v>0</v>
      </c>
      <c r="J70" s="280"/>
      <c r="K70" s="9"/>
      <c r="L70" s="9">
        <v>1</v>
      </c>
      <c r="M70" s="29"/>
    </row>
    <row r="71" spans="1:13" ht="18.75" hidden="1" thickBot="1" x14ac:dyDescent="0.3">
      <c r="A71" s="630"/>
      <c r="B71" s="30">
        <v>42992</v>
      </c>
      <c r="C71" s="31" t="s">
        <v>11</v>
      </c>
      <c r="D71" s="31">
        <v>1</v>
      </c>
      <c r="E71" s="31">
        <v>0</v>
      </c>
      <c r="F71" s="31">
        <v>0</v>
      </c>
      <c r="G71" s="31">
        <v>0</v>
      </c>
      <c r="H71" s="31">
        <v>0</v>
      </c>
      <c r="I71" s="32">
        <v>0</v>
      </c>
      <c r="J71" s="280"/>
      <c r="K71" s="9">
        <v>1</v>
      </c>
      <c r="L71" s="9"/>
      <c r="M71" s="29"/>
    </row>
    <row r="72" spans="1:13" s="1" customFormat="1" ht="19.5" thickTop="1" thickBot="1" x14ac:dyDescent="0.3">
      <c r="A72" s="142" t="s">
        <v>45</v>
      </c>
      <c r="B72" s="126" t="s">
        <v>285</v>
      </c>
      <c r="C72" s="124" t="s">
        <v>7</v>
      </c>
      <c r="D72" s="124">
        <f t="shared" ref="D72:L72" si="3">SUM(D53:D71)</f>
        <v>19</v>
      </c>
      <c r="E72" s="124">
        <f t="shared" si="3"/>
        <v>4</v>
      </c>
      <c r="F72" s="124">
        <f t="shared" si="3"/>
        <v>11</v>
      </c>
      <c r="G72" s="124">
        <f t="shared" si="3"/>
        <v>15</v>
      </c>
      <c r="H72" s="124">
        <f t="shared" si="3"/>
        <v>0</v>
      </c>
      <c r="I72" s="124">
        <f t="shared" si="3"/>
        <v>0</v>
      </c>
      <c r="J72" s="191">
        <f t="shared" si="3"/>
        <v>5</v>
      </c>
      <c r="K72" s="124">
        <f t="shared" si="3"/>
        <v>13</v>
      </c>
      <c r="L72" s="124">
        <f t="shared" si="3"/>
        <v>1</v>
      </c>
      <c r="M72" s="294">
        <f>SUM(J72/(J72+K72))</f>
        <v>0.27777777777777779</v>
      </c>
    </row>
    <row r="73" spans="1:13" ht="18.75" hidden="1" thickTop="1" x14ac:dyDescent="0.25">
      <c r="A73" s="659" t="s">
        <v>35</v>
      </c>
      <c r="B73" s="26">
        <v>42796</v>
      </c>
      <c r="C73" s="27" t="s">
        <v>27</v>
      </c>
      <c r="D73" s="27">
        <v>1</v>
      </c>
      <c r="E73" s="27">
        <v>0</v>
      </c>
      <c r="F73" s="27">
        <v>2</v>
      </c>
      <c r="G73" s="27">
        <v>2</v>
      </c>
      <c r="H73" s="27">
        <v>0</v>
      </c>
      <c r="I73" s="28">
        <v>0</v>
      </c>
      <c r="J73" s="282"/>
      <c r="K73" s="8">
        <v>1</v>
      </c>
      <c r="L73" s="8"/>
      <c r="M73" s="113"/>
    </row>
    <row r="74" spans="1:13" hidden="1" x14ac:dyDescent="0.25">
      <c r="A74" s="631"/>
      <c r="B74" s="13">
        <v>42789</v>
      </c>
      <c r="C74" s="9" t="s">
        <v>9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13">
        <v>42782</v>
      </c>
      <c r="C75" s="9" t="s">
        <v>11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42775</v>
      </c>
      <c r="C76" s="9" t="s">
        <v>8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13">
        <v>42761</v>
      </c>
      <c r="C77" s="9" t="s">
        <v>27</v>
      </c>
      <c r="D77" s="9">
        <v>1</v>
      </c>
      <c r="E77" s="9">
        <v>1</v>
      </c>
      <c r="F77" s="9">
        <v>0</v>
      </c>
      <c r="G77" s="9">
        <v>1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13">
        <v>42754</v>
      </c>
      <c r="C78" s="9" t="s">
        <v>9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42747</v>
      </c>
      <c r="C79" s="9" t="s">
        <v>11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42740</v>
      </c>
      <c r="C80" s="9" t="s">
        <v>8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42712</v>
      </c>
      <c r="C81" s="9" t="s">
        <v>27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42705</v>
      </c>
      <c r="C82" s="9" t="s">
        <v>9</v>
      </c>
      <c r="D82" s="9">
        <v>1</v>
      </c>
      <c r="E82" s="9">
        <v>1</v>
      </c>
      <c r="F82" s="9">
        <v>0</v>
      </c>
      <c r="G82" s="9">
        <v>1</v>
      </c>
      <c r="H82" s="9">
        <v>0</v>
      </c>
      <c r="I82" s="29">
        <v>0</v>
      </c>
      <c r="J82" s="280"/>
      <c r="K82" s="9"/>
      <c r="L82" s="9">
        <v>1</v>
      </c>
      <c r="M82" s="29"/>
    </row>
    <row r="83" spans="1:13" hidden="1" x14ac:dyDescent="0.25">
      <c r="A83" s="631"/>
      <c r="B83" s="13">
        <v>42698</v>
      </c>
      <c r="C83" s="9" t="s">
        <v>11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42691</v>
      </c>
      <c r="C84" s="9" t="s">
        <v>8</v>
      </c>
      <c r="D84" s="9">
        <v>1</v>
      </c>
      <c r="E84" s="9">
        <v>0</v>
      </c>
      <c r="F84" s="9">
        <v>2</v>
      </c>
      <c r="G84" s="9">
        <v>2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42684</v>
      </c>
      <c r="C85" s="9" t="s">
        <v>10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42670</v>
      </c>
      <c r="C86" s="9" t="s">
        <v>9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13">
        <v>42663</v>
      </c>
      <c r="C87" s="9" t="s">
        <v>11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13">
        <v>42656</v>
      </c>
      <c r="C88" s="9" t="s">
        <v>8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42649</v>
      </c>
      <c r="C89" s="9" t="s">
        <v>10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42642</v>
      </c>
      <c r="C90" s="9" t="s">
        <v>27</v>
      </c>
      <c r="D90" s="9">
        <v>1</v>
      </c>
      <c r="E90" s="9">
        <v>1</v>
      </c>
      <c r="F90" s="9">
        <v>0</v>
      </c>
      <c r="G90" s="9">
        <v>1</v>
      </c>
      <c r="H90" s="9">
        <v>0</v>
      </c>
      <c r="I90" s="29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13">
        <v>42635</v>
      </c>
      <c r="C91" s="9" t="s">
        <v>9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t="18.75" hidden="1" thickBot="1" x14ac:dyDescent="0.3">
      <c r="A92" s="630"/>
      <c r="B92" s="30">
        <v>42628</v>
      </c>
      <c r="C92" s="31" t="s">
        <v>11</v>
      </c>
      <c r="D92" s="31">
        <v>1</v>
      </c>
      <c r="E92" s="31">
        <v>0</v>
      </c>
      <c r="F92" s="31">
        <v>0</v>
      </c>
      <c r="G92" s="31">
        <v>0</v>
      </c>
      <c r="H92" s="31">
        <v>0</v>
      </c>
      <c r="I92" s="32">
        <v>0</v>
      </c>
      <c r="J92" s="280">
        <v>1</v>
      </c>
      <c r="K92" s="9"/>
      <c r="L92" s="9"/>
      <c r="M92" s="29"/>
    </row>
    <row r="93" spans="1:13" s="1" customFormat="1" ht="19.5" thickTop="1" thickBot="1" x14ac:dyDescent="0.3">
      <c r="A93" s="142" t="s">
        <v>45</v>
      </c>
      <c r="B93" s="126" t="s">
        <v>18</v>
      </c>
      <c r="C93" s="124" t="s">
        <v>7</v>
      </c>
      <c r="D93" s="124">
        <f t="shared" ref="D93:I93" si="4">SUM(D73:D92)</f>
        <v>20</v>
      </c>
      <c r="E93" s="124">
        <f t="shared" si="4"/>
        <v>3</v>
      </c>
      <c r="F93" s="124">
        <f t="shared" si="4"/>
        <v>8</v>
      </c>
      <c r="G93" s="124">
        <f t="shared" si="4"/>
        <v>11</v>
      </c>
      <c r="H93" s="124">
        <f t="shared" si="4"/>
        <v>0</v>
      </c>
      <c r="I93" s="125">
        <f t="shared" si="4"/>
        <v>0</v>
      </c>
      <c r="J93" s="191">
        <f>SUM(J73:J92)</f>
        <v>11</v>
      </c>
      <c r="K93" s="124">
        <f>SUM(K73:K92)</f>
        <v>8</v>
      </c>
      <c r="L93" s="124">
        <f>SUM(L73:L92)</f>
        <v>1</v>
      </c>
      <c r="M93" s="294">
        <f>SUM(J93/(J93+K93))</f>
        <v>0.57894736842105265</v>
      </c>
    </row>
    <row r="94" spans="1:13" ht="18.75" hidden="1" thickTop="1" x14ac:dyDescent="0.25">
      <c r="A94" s="659" t="s">
        <v>17</v>
      </c>
      <c r="B94" s="26">
        <v>42425</v>
      </c>
      <c r="C94" s="27" t="s">
        <v>13</v>
      </c>
      <c r="D94" s="27">
        <v>1</v>
      </c>
      <c r="E94" s="27">
        <v>0</v>
      </c>
      <c r="F94" s="27">
        <v>0</v>
      </c>
      <c r="G94" s="27">
        <v>0</v>
      </c>
      <c r="H94" s="27">
        <v>0</v>
      </c>
      <c r="I94" s="28">
        <v>0</v>
      </c>
      <c r="J94" s="282"/>
      <c r="K94" s="8">
        <v>1</v>
      </c>
      <c r="L94" s="8"/>
      <c r="M94" s="113"/>
    </row>
    <row r="95" spans="1:13" hidden="1" x14ac:dyDescent="0.25">
      <c r="A95" s="631"/>
      <c r="B95" s="13">
        <v>42418</v>
      </c>
      <c r="C95" s="9" t="s">
        <v>8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42411</v>
      </c>
      <c r="C96" s="9" t="s">
        <v>10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42404</v>
      </c>
      <c r="C97" s="9" t="s">
        <v>12</v>
      </c>
      <c r="D97" s="9">
        <v>1</v>
      </c>
      <c r="E97" s="9">
        <v>0</v>
      </c>
      <c r="F97" s="9">
        <v>1</v>
      </c>
      <c r="G97" s="9">
        <v>1</v>
      </c>
      <c r="H97" s="9">
        <v>0</v>
      </c>
      <c r="I97" s="29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13">
        <v>42397</v>
      </c>
      <c r="C98" s="9" t="s">
        <v>7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42390</v>
      </c>
      <c r="C99" s="9" t="s">
        <v>13</v>
      </c>
      <c r="D99" s="9">
        <v>1</v>
      </c>
      <c r="E99" s="9">
        <v>0</v>
      </c>
      <c r="F99" s="9">
        <v>2</v>
      </c>
      <c r="G99" s="9">
        <v>2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42383</v>
      </c>
      <c r="C100" s="9" t="s">
        <v>8</v>
      </c>
      <c r="D100" s="9">
        <v>1</v>
      </c>
      <c r="E100" s="9">
        <v>0</v>
      </c>
      <c r="F100" s="9">
        <v>2</v>
      </c>
      <c r="G100" s="9">
        <v>2</v>
      </c>
      <c r="H100" s="9">
        <v>0</v>
      </c>
      <c r="I100" s="29">
        <v>0</v>
      </c>
      <c r="J100" s="280"/>
      <c r="K100" s="9"/>
      <c r="L100" s="9">
        <v>1</v>
      </c>
      <c r="M100" s="29"/>
    </row>
    <row r="101" spans="1:13" hidden="1" x14ac:dyDescent="0.25">
      <c r="A101" s="631"/>
      <c r="B101" s="13">
        <v>42376</v>
      </c>
      <c r="C101" s="9" t="s">
        <v>10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1"/>
      <c r="B102" s="13">
        <v>42355</v>
      </c>
      <c r="C102" s="9" t="s">
        <v>12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42348</v>
      </c>
      <c r="C103" s="9" t="s">
        <v>7</v>
      </c>
      <c r="D103" s="9">
        <v>1</v>
      </c>
      <c r="E103" s="9">
        <v>1</v>
      </c>
      <c r="F103" s="9">
        <v>0</v>
      </c>
      <c r="G103" s="9">
        <v>1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42341</v>
      </c>
      <c r="C104" s="9" t="s">
        <v>13</v>
      </c>
      <c r="D104" s="9">
        <v>1</v>
      </c>
      <c r="E104" s="9">
        <v>0</v>
      </c>
      <c r="F104" s="9">
        <v>1</v>
      </c>
      <c r="G104" s="9">
        <v>1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31"/>
      <c r="B105" s="13">
        <v>42334</v>
      </c>
      <c r="C105" s="9" t="s">
        <v>8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42327</v>
      </c>
      <c r="C106" s="9" t="s">
        <v>10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/>
      <c r="K106" s="9"/>
      <c r="L106" s="9">
        <v>1</v>
      </c>
      <c r="M106" s="29"/>
    </row>
    <row r="107" spans="1:13" hidden="1" x14ac:dyDescent="0.25">
      <c r="A107" s="631"/>
      <c r="B107" s="13">
        <v>42320</v>
      </c>
      <c r="C107" s="9" t="s">
        <v>12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42306</v>
      </c>
      <c r="C108" s="9" t="s">
        <v>13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42299</v>
      </c>
      <c r="C109" s="9" t="s">
        <v>8</v>
      </c>
      <c r="D109" s="9">
        <v>1</v>
      </c>
      <c r="E109" s="9">
        <v>0</v>
      </c>
      <c r="F109" s="9">
        <v>1</v>
      </c>
      <c r="G109" s="9">
        <v>1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42292</v>
      </c>
      <c r="C110" s="9" t="s">
        <v>10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42285</v>
      </c>
      <c r="C111" s="9" t="s">
        <v>12</v>
      </c>
      <c r="D111" s="9">
        <v>1</v>
      </c>
      <c r="E111" s="9">
        <v>1</v>
      </c>
      <c r="F111" s="9">
        <v>1</v>
      </c>
      <c r="G111" s="9">
        <v>2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42278</v>
      </c>
      <c r="C112" s="9" t="s">
        <v>7</v>
      </c>
      <c r="D112" s="9">
        <v>1</v>
      </c>
      <c r="E112" s="9">
        <v>0</v>
      </c>
      <c r="F112" s="9">
        <v>2</v>
      </c>
      <c r="G112" s="9">
        <v>2</v>
      </c>
      <c r="H112" s="9">
        <v>0</v>
      </c>
      <c r="I112" s="29">
        <v>0</v>
      </c>
      <c r="J112" s="280"/>
      <c r="K112" s="9">
        <v>1</v>
      </c>
      <c r="L112" s="9"/>
      <c r="M112" s="29"/>
    </row>
    <row r="113" spans="1:13" hidden="1" x14ac:dyDescent="0.25">
      <c r="A113" s="631"/>
      <c r="B113" s="13">
        <v>42271</v>
      </c>
      <c r="C113" s="9" t="s">
        <v>13</v>
      </c>
      <c r="D113" s="9">
        <v>1</v>
      </c>
      <c r="E113" s="9">
        <v>0</v>
      </c>
      <c r="F113" s="9">
        <v>2</v>
      </c>
      <c r="G113" s="9">
        <v>2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t="18.75" hidden="1" thickBot="1" x14ac:dyDescent="0.3">
      <c r="A114" s="630"/>
      <c r="B114" s="30">
        <v>42264</v>
      </c>
      <c r="C114" s="31" t="s">
        <v>8</v>
      </c>
      <c r="D114" s="31">
        <v>1</v>
      </c>
      <c r="E114" s="31">
        <v>0</v>
      </c>
      <c r="F114" s="31">
        <v>0</v>
      </c>
      <c r="G114" s="31">
        <v>0</v>
      </c>
      <c r="H114" s="31">
        <v>0</v>
      </c>
      <c r="I114" s="32">
        <v>0</v>
      </c>
      <c r="J114" s="280"/>
      <c r="K114" s="9">
        <v>1</v>
      </c>
      <c r="L114" s="9"/>
      <c r="M114" s="29"/>
    </row>
    <row r="115" spans="1:13" s="1" customFormat="1" ht="19.5" thickTop="1" thickBot="1" x14ac:dyDescent="0.3">
      <c r="A115" s="142" t="s">
        <v>45</v>
      </c>
      <c r="B115" s="126" t="s">
        <v>17</v>
      </c>
      <c r="C115" s="124" t="s">
        <v>14</v>
      </c>
      <c r="D115" s="124">
        <f t="shared" ref="D115:I115" si="5">SUM(D94:D114)</f>
        <v>21</v>
      </c>
      <c r="E115" s="124">
        <f t="shared" si="5"/>
        <v>3</v>
      </c>
      <c r="F115" s="124">
        <f t="shared" si="5"/>
        <v>14</v>
      </c>
      <c r="G115" s="124">
        <f t="shared" si="5"/>
        <v>17</v>
      </c>
      <c r="H115" s="124">
        <f t="shared" si="5"/>
        <v>0</v>
      </c>
      <c r="I115" s="125">
        <f t="shared" si="5"/>
        <v>0</v>
      </c>
      <c r="J115" s="191">
        <f>SUM(J94:J114)</f>
        <v>6</v>
      </c>
      <c r="K115" s="124">
        <f>SUM(K94:K114)</f>
        <v>13</v>
      </c>
      <c r="L115" s="124">
        <f>SUM(L94:L114)</f>
        <v>2</v>
      </c>
      <c r="M115" s="294">
        <f>SUM(J115/(J115+K115))</f>
        <v>0.31578947368421051</v>
      </c>
    </row>
    <row r="116" spans="1:13" ht="18.75" hidden="1" thickTop="1" x14ac:dyDescent="0.25">
      <c r="A116" s="659" t="s">
        <v>16</v>
      </c>
      <c r="B116" s="26">
        <v>42068</v>
      </c>
      <c r="C116" s="27" t="s">
        <v>12</v>
      </c>
      <c r="D116" s="27">
        <v>1</v>
      </c>
      <c r="E116" s="27">
        <v>1</v>
      </c>
      <c r="F116" s="27">
        <v>1</v>
      </c>
      <c r="G116" s="27">
        <v>2</v>
      </c>
      <c r="H116" s="27">
        <v>0</v>
      </c>
      <c r="I116" s="28">
        <v>0</v>
      </c>
      <c r="J116" s="282">
        <v>1</v>
      </c>
      <c r="K116" s="8"/>
      <c r="L116" s="8"/>
      <c r="M116" s="113"/>
    </row>
    <row r="117" spans="1:13" hidden="1" x14ac:dyDescent="0.25">
      <c r="A117" s="631"/>
      <c r="B117" s="13">
        <v>42061</v>
      </c>
      <c r="C117" s="9" t="s">
        <v>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42054</v>
      </c>
      <c r="C118" s="9" t="s">
        <v>13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42047</v>
      </c>
      <c r="C119" s="9" t="s">
        <v>8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42040</v>
      </c>
      <c r="C120" s="9" t="s">
        <v>10</v>
      </c>
      <c r="D120" s="9">
        <v>1</v>
      </c>
      <c r="E120" s="9">
        <v>0</v>
      </c>
      <c r="F120" s="9">
        <v>1</v>
      </c>
      <c r="G120" s="9">
        <v>1</v>
      </c>
      <c r="H120" s="9">
        <v>0</v>
      </c>
      <c r="I120" s="29">
        <v>0</v>
      </c>
      <c r="J120" s="280"/>
      <c r="K120" s="9"/>
      <c r="L120" s="9">
        <v>1</v>
      </c>
      <c r="M120" s="29"/>
    </row>
    <row r="121" spans="1:13" hidden="1" x14ac:dyDescent="0.25">
      <c r="A121" s="631"/>
      <c r="B121" s="13">
        <v>42033</v>
      </c>
      <c r="C121" s="9" t="s">
        <v>12</v>
      </c>
      <c r="D121" s="9">
        <v>1</v>
      </c>
      <c r="E121" s="9">
        <v>1</v>
      </c>
      <c r="F121" s="9">
        <v>1</v>
      </c>
      <c r="G121" s="9">
        <v>2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42026</v>
      </c>
      <c r="C122" s="9" t="s">
        <v>7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42019</v>
      </c>
      <c r="C123" s="9" t="s">
        <v>13</v>
      </c>
      <c r="D123" s="9">
        <v>1</v>
      </c>
      <c r="E123" s="9">
        <v>1</v>
      </c>
      <c r="F123" s="9">
        <v>1</v>
      </c>
      <c r="G123" s="9">
        <v>2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42012</v>
      </c>
      <c r="C124" s="9" t="s">
        <v>8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/>
      <c r="L124" s="9">
        <v>1</v>
      </c>
      <c r="M124" s="29"/>
    </row>
    <row r="125" spans="1:13" hidden="1" x14ac:dyDescent="0.25">
      <c r="A125" s="631"/>
      <c r="B125" s="13">
        <v>41991</v>
      </c>
      <c r="C125" s="9" t="s">
        <v>10</v>
      </c>
      <c r="D125" s="9">
        <v>1</v>
      </c>
      <c r="E125" s="9">
        <v>0</v>
      </c>
      <c r="F125" s="9">
        <v>2</v>
      </c>
      <c r="G125" s="9">
        <v>2</v>
      </c>
      <c r="H125" s="9">
        <v>0</v>
      </c>
      <c r="I125" s="29">
        <v>0</v>
      </c>
      <c r="J125" s="280"/>
      <c r="K125" s="9"/>
      <c r="L125" s="9">
        <v>1</v>
      </c>
      <c r="M125" s="29"/>
    </row>
    <row r="126" spans="1:13" hidden="1" x14ac:dyDescent="0.25">
      <c r="A126" s="631"/>
      <c r="B126" s="13">
        <v>41977</v>
      </c>
      <c r="C126" s="9" t="s">
        <v>7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41970</v>
      </c>
      <c r="C127" s="9" t="s">
        <v>13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/>
      <c r="L127" s="9">
        <v>1</v>
      </c>
      <c r="M127" s="29"/>
    </row>
    <row r="128" spans="1:13" hidden="1" x14ac:dyDescent="0.25">
      <c r="A128" s="631"/>
      <c r="B128" s="13">
        <v>41963</v>
      </c>
      <c r="C128" s="9" t="s">
        <v>8</v>
      </c>
      <c r="D128" s="9">
        <v>1</v>
      </c>
      <c r="E128" s="9">
        <v>0</v>
      </c>
      <c r="F128" s="9">
        <v>1</v>
      </c>
      <c r="G128" s="9">
        <v>1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41956</v>
      </c>
      <c r="C129" s="9" t="s">
        <v>10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/>
      <c r="L129" s="9">
        <v>1</v>
      </c>
      <c r="M129" s="29"/>
    </row>
    <row r="130" spans="1:13" hidden="1" x14ac:dyDescent="0.25">
      <c r="A130" s="631"/>
      <c r="B130" s="13">
        <v>41949</v>
      </c>
      <c r="C130" s="9" t="s">
        <v>12</v>
      </c>
      <c r="D130" s="9">
        <v>1</v>
      </c>
      <c r="E130" s="9">
        <v>0</v>
      </c>
      <c r="F130" s="9">
        <v>2</v>
      </c>
      <c r="G130" s="9">
        <v>2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41942</v>
      </c>
      <c r="C131" s="9" t="s">
        <v>7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41935</v>
      </c>
      <c r="C132" s="9" t="s">
        <v>13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41928</v>
      </c>
      <c r="C133" s="9" t="s">
        <v>8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41921</v>
      </c>
      <c r="C134" s="9" t="s">
        <v>10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41914</v>
      </c>
      <c r="C135" s="9" t="s">
        <v>12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41900</v>
      </c>
      <c r="C136" s="9" t="s">
        <v>13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t="18.75" hidden="1" thickBot="1" x14ac:dyDescent="0.3">
      <c r="A137" s="630"/>
      <c r="B137" s="30">
        <v>41893</v>
      </c>
      <c r="C137" s="31" t="s">
        <v>8</v>
      </c>
      <c r="D137" s="31">
        <v>1</v>
      </c>
      <c r="E137" s="31">
        <v>1</v>
      </c>
      <c r="F137" s="31">
        <v>1</v>
      </c>
      <c r="G137" s="31">
        <v>2</v>
      </c>
      <c r="H137" s="31">
        <v>0</v>
      </c>
      <c r="I137" s="32">
        <v>0</v>
      </c>
      <c r="J137" s="280"/>
      <c r="K137" s="9">
        <v>1</v>
      </c>
      <c r="L137" s="9"/>
      <c r="M137" s="29"/>
    </row>
    <row r="138" spans="1:13" s="1" customFormat="1" ht="19.5" thickTop="1" thickBot="1" x14ac:dyDescent="0.3">
      <c r="A138" s="142" t="s">
        <v>45</v>
      </c>
      <c r="B138" s="126" t="s">
        <v>16</v>
      </c>
      <c r="C138" s="247" t="s">
        <v>14</v>
      </c>
      <c r="D138" s="248">
        <f t="shared" ref="D138:I138" si="6">SUM(D116:D137)</f>
        <v>22</v>
      </c>
      <c r="E138" s="216">
        <f t="shared" si="6"/>
        <v>4</v>
      </c>
      <c r="F138" s="124">
        <f t="shared" si="6"/>
        <v>14</v>
      </c>
      <c r="G138" s="124">
        <f t="shared" si="6"/>
        <v>18</v>
      </c>
      <c r="H138" s="124">
        <f t="shared" si="6"/>
        <v>0</v>
      </c>
      <c r="I138" s="125">
        <f t="shared" si="6"/>
        <v>0</v>
      </c>
      <c r="J138" s="191">
        <f>SUM(J116:J137)</f>
        <v>9</v>
      </c>
      <c r="K138" s="124">
        <f>SUM(K116:K137)</f>
        <v>8</v>
      </c>
      <c r="L138" s="124">
        <f>SUM(L116:L137)</f>
        <v>5</v>
      </c>
      <c r="M138" s="294">
        <f>SUM(J138/(J138+K138))</f>
        <v>0.52941176470588236</v>
      </c>
    </row>
    <row r="139" spans="1:13" ht="18.75" hidden="1" thickTop="1" x14ac:dyDescent="0.25">
      <c r="A139" s="659" t="s">
        <v>15</v>
      </c>
      <c r="B139" s="26">
        <v>41662</v>
      </c>
      <c r="C139" s="27" t="s">
        <v>14</v>
      </c>
      <c r="D139" s="27">
        <v>1</v>
      </c>
      <c r="E139" s="27">
        <v>0</v>
      </c>
      <c r="F139" s="27">
        <v>0</v>
      </c>
      <c r="G139" s="27">
        <v>0</v>
      </c>
      <c r="H139" s="27">
        <v>0</v>
      </c>
      <c r="I139" s="28">
        <v>0</v>
      </c>
      <c r="J139" s="282"/>
      <c r="K139" s="8">
        <v>1</v>
      </c>
      <c r="L139" s="8"/>
      <c r="M139" s="113"/>
    </row>
    <row r="140" spans="1:13" hidden="1" x14ac:dyDescent="0.25">
      <c r="A140" s="631"/>
      <c r="B140" s="13">
        <v>41655</v>
      </c>
      <c r="C140" s="9" t="s">
        <v>8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41648</v>
      </c>
      <c r="C141" s="9" t="s">
        <v>12</v>
      </c>
      <c r="D141" s="9">
        <v>1</v>
      </c>
      <c r="E141" s="9">
        <v>1</v>
      </c>
      <c r="F141" s="9">
        <v>0</v>
      </c>
      <c r="G141" s="9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41627</v>
      </c>
      <c r="C142" s="9" t="s">
        <v>13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41620</v>
      </c>
      <c r="C143" s="9" t="s">
        <v>10</v>
      </c>
      <c r="D143" s="9">
        <v>1</v>
      </c>
      <c r="E143" s="9">
        <v>1</v>
      </c>
      <c r="F143" s="9">
        <v>0</v>
      </c>
      <c r="G143" s="9">
        <v>1</v>
      </c>
      <c r="H143" s="9">
        <v>1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41613</v>
      </c>
      <c r="C144" s="9" t="s">
        <v>14</v>
      </c>
      <c r="D144" s="9">
        <v>1</v>
      </c>
      <c r="E144" s="9">
        <v>1</v>
      </c>
      <c r="F144" s="9">
        <v>0</v>
      </c>
      <c r="G144" s="9">
        <v>1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41606</v>
      </c>
      <c r="C145" s="9" t="s">
        <v>8</v>
      </c>
      <c r="D145" s="9">
        <v>1</v>
      </c>
      <c r="E145" s="9">
        <v>1</v>
      </c>
      <c r="F145" s="9">
        <v>1</v>
      </c>
      <c r="G145" s="9">
        <v>2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41599</v>
      </c>
      <c r="C146" s="9" t="s">
        <v>12</v>
      </c>
      <c r="D146" s="9">
        <v>1</v>
      </c>
      <c r="E146" s="9">
        <v>0</v>
      </c>
      <c r="F146" s="9">
        <v>2</v>
      </c>
      <c r="G146" s="9">
        <v>2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41585</v>
      </c>
      <c r="C147" s="9" t="s">
        <v>10</v>
      </c>
      <c r="D147" s="9">
        <v>1</v>
      </c>
      <c r="E147" s="9">
        <v>0</v>
      </c>
      <c r="F147" s="9">
        <v>2</v>
      </c>
      <c r="G147" s="9">
        <v>2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41578</v>
      </c>
      <c r="C148" s="9" t="s">
        <v>14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/>
      <c r="L148" s="9">
        <v>1</v>
      </c>
      <c r="M148" s="29"/>
    </row>
    <row r="149" spans="1:13" hidden="1" x14ac:dyDescent="0.25">
      <c r="A149" s="631"/>
      <c r="B149" s="13">
        <v>41571</v>
      </c>
      <c r="C149" s="9" t="s">
        <v>8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/>
      <c r="L149" s="9">
        <v>1</v>
      </c>
      <c r="M149" s="29"/>
    </row>
    <row r="150" spans="1:13" hidden="1" x14ac:dyDescent="0.25">
      <c r="A150" s="631"/>
      <c r="B150" s="13">
        <v>41564</v>
      </c>
      <c r="C150" s="9" t="s">
        <v>12</v>
      </c>
      <c r="D150" s="9">
        <v>1</v>
      </c>
      <c r="E150" s="9">
        <v>0</v>
      </c>
      <c r="F150" s="9">
        <v>1</v>
      </c>
      <c r="G150" s="9">
        <v>1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41557</v>
      </c>
      <c r="C151" s="9" t="s">
        <v>13</v>
      </c>
      <c r="D151" s="9">
        <v>1</v>
      </c>
      <c r="E151" s="9">
        <v>1</v>
      </c>
      <c r="F151" s="9">
        <v>0</v>
      </c>
      <c r="G151" s="9">
        <v>1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41550</v>
      </c>
      <c r="C152" s="9" t="s">
        <v>10</v>
      </c>
      <c r="D152" s="9">
        <v>1</v>
      </c>
      <c r="E152" s="9">
        <v>0</v>
      </c>
      <c r="F152" s="9">
        <v>4</v>
      </c>
      <c r="G152" s="9">
        <v>4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41543</v>
      </c>
      <c r="C153" s="9" t="s">
        <v>14</v>
      </c>
      <c r="D153" s="9">
        <v>1</v>
      </c>
      <c r="E153" s="9">
        <v>1</v>
      </c>
      <c r="F153" s="9">
        <v>0</v>
      </c>
      <c r="G153" s="9">
        <v>1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41536</v>
      </c>
      <c r="C154" s="9" t="s">
        <v>8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t="18.75" hidden="1" thickBot="1" x14ac:dyDescent="0.3">
      <c r="A155" s="630"/>
      <c r="B155" s="30">
        <v>41529</v>
      </c>
      <c r="C155" s="31" t="s">
        <v>12</v>
      </c>
      <c r="D155" s="31">
        <v>1</v>
      </c>
      <c r="E155" s="31">
        <v>1</v>
      </c>
      <c r="F155" s="31">
        <v>0</v>
      </c>
      <c r="G155" s="31">
        <v>1</v>
      </c>
      <c r="H155" s="31">
        <v>0</v>
      </c>
      <c r="I155" s="32">
        <v>0</v>
      </c>
      <c r="J155" s="280">
        <v>1</v>
      </c>
      <c r="K155" s="9"/>
      <c r="L155" s="9"/>
      <c r="M155" s="29"/>
    </row>
    <row r="156" spans="1:13" s="1" customFormat="1" ht="19.5" thickTop="1" thickBot="1" x14ac:dyDescent="0.3">
      <c r="A156" s="142" t="s">
        <v>45</v>
      </c>
      <c r="B156" s="126" t="s">
        <v>15</v>
      </c>
      <c r="C156" s="124" t="s">
        <v>7</v>
      </c>
      <c r="D156" s="124">
        <f t="shared" ref="D156:I156" si="7">SUM(D139:D155)</f>
        <v>17</v>
      </c>
      <c r="E156" s="124">
        <f t="shared" si="7"/>
        <v>7</v>
      </c>
      <c r="F156" s="124">
        <f t="shared" si="7"/>
        <v>10</v>
      </c>
      <c r="G156" s="124">
        <f t="shared" si="7"/>
        <v>17</v>
      </c>
      <c r="H156" s="124">
        <f t="shared" si="7"/>
        <v>1</v>
      </c>
      <c r="I156" s="125">
        <f t="shared" si="7"/>
        <v>0</v>
      </c>
      <c r="J156" s="191">
        <f>SUM(J139:J155)</f>
        <v>11</v>
      </c>
      <c r="K156" s="124">
        <f>SUM(K139:K155)</f>
        <v>4</v>
      </c>
      <c r="L156" s="124">
        <f>SUM(L139:L155)</f>
        <v>2</v>
      </c>
      <c r="M156" s="294">
        <f>SUM(J156/(J156+K156))</f>
        <v>0.73333333333333328</v>
      </c>
    </row>
    <row r="157" spans="1:13" ht="18.75" hidden="1" thickTop="1" x14ac:dyDescent="0.25">
      <c r="A157" s="659" t="s">
        <v>22</v>
      </c>
      <c r="B157" s="26">
        <v>41333</v>
      </c>
      <c r="C157" s="27" t="s">
        <v>21</v>
      </c>
      <c r="D157" s="27">
        <v>1</v>
      </c>
      <c r="E157" s="27">
        <v>0</v>
      </c>
      <c r="F157" s="27">
        <v>3</v>
      </c>
      <c r="G157" s="27">
        <v>3</v>
      </c>
      <c r="H157" s="27">
        <v>0</v>
      </c>
      <c r="I157" s="28">
        <v>0</v>
      </c>
      <c r="J157" s="282">
        <v>1</v>
      </c>
      <c r="K157" s="8"/>
      <c r="L157" s="8"/>
      <c r="M157" s="113"/>
    </row>
    <row r="158" spans="1:13" hidden="1" x14ac:dyDescent="0.25">
      <c r="A158" s="631"/>
      <c r="B158" s="13">
        <v>41326</v>
      </c>
      <c r="C158" s="9" t="s">
        <v>19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41319</v>
      </c>
      <c r="C159" s="9" t="s">
        <v>12</v>
      </c>
      <c r="D159" s="9">
        <v>1</v>
      </c>
      <c r="E159" s="9">
        <v>2</v>
      </c>
      <c r="F159" s="9">
        <v>2</v>
      </c>
      <c r="G159" s="9">
        <v>4</v>
      </c>
      <c r="H159" s="9">
        <v>1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41312</v>
      </c>
      <c r="C160" s="9" t="s">
        <v>13</v>
      </c>
      <c r="D160" s="9">
        <v>1</v>
      </c>
      <c r="E160" s="9">
        <v>1</v>
      </c>
      <c r="F160" s="9">
        <v>0</v>
      </c>
      <c r="G160" s="9">
        <v>1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41305</v>
      </c>
      <c r="C161" s="9" t="s">
        <v>20</v>
      </c>
      <c r="D161" s="9">
        <v>1</v>
      </c>
      <c r="E161" s="9">
        <v>1</v>
      </c>
      <c r="F161" s="9">
        <v>0</v>
      </c>
      <c r="G161" s="9">
        <v>1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41298</v>
      </c>
      <c r="C162" s="9" t="s">
        <v>21</v>
      </c>
      <c r="D162" s="9">
        <v>1</v>
      </c>
      <c r="E162" s="9">
        <v>0</v>
      </c>
      <c r="F162" s="9">
        <v>2</v>
      </c>
      <c r="G162" s="9">
        <v>2</v>
      </c>
      <c r="H162" s="9">
        <v>0</v>
      </c>
      <c r="I162" s="29">
        <v>0</v>
      </c>
      <c r="J162" s="280">
        <v>1</v>
      </c>
      <c r="K162" s="9"/>
      <c r="L162" s="9"/>
      <c r="M162" s="29"/>
    </row>
    <row r="163" spans="1:13" hidden="1" x14ac:dyDescent="0.25">
      <c r="A163" s="631"/>
      <c r="B163" s="13">
        <v>41291</v>
      </c>
      <c r="C163" s="9" t="s">
        <v>19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/>
      <c r="K163" s="9"/>
      <c r="L163" s="9">
        <v>1</v>
      </c>
      <c r="M163" s="29"/>
    </row>
    <row r="164" spans="1:13" hidden="1" x14ac:dyDescent="0.25">
      <c r="A164" s="631"/>
      <c r="B164" s="13">
        <v>41284</v>
      </c>
      <c r="C164" s="9" t="s">
        <v>12</v>
      </c>
      <c r="D164" s="9">
        <v>1</v>
      </c>
      <c r="E164" s="9">
        <v>0</v>
      </c>
      <c r="F164" s="9">
        <v>1</v>
      </c>
      <c r="G164" s="9">
        <v>1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31"/>
      <c r="B165" s="13">
        <v>41263</v>
      </c>
      <c r="C165" s="9" t="s">
        <v>13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41256</v>
      </c>
      <c r="C166" s="9" t="s">
        <v>20</v>
      </c>
      <c r="D166" s="9">
        <v>1</v>
      </c>
      <c r="E166" s="9">
        <v>1</v>
      </c>
      <c r="F166" s="9">
        <v>2</v>
      </c>
      <c r="G166" s="9">
        <v>3</v>
      </c>
      <c r="H166" s="9">
        <v>0</v>
      </c>
      <c r="I166" s="29">
        <v>0</v>
      </c>
      <c r="J166" s="280">
        <v>1</v>
      </c>
      <c r="K166" s="9"/>
      <c r="L166" s="9"/>
      <c r="M166" s="29"/>
    </row>
    <row r="167" spans="1:13" hidden="1" x14ac:dyDescent="0.25">
      <c r="A167" s="631"/>
      <c r="B167" s="13">
        <v>41249</v>
      </c>
      <c r="C167" s="9" t="s">
        <v>21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41242</v>
      </c>
      <c r="C168" s="9" t="s">
        <v>19</v>
      </c>
      <c r="D168" s="9">
        <v>1</v>
      </c>
      <c r="E168" s="9">
        <v>2</v>
      </c>
      <c r="F168" s="9">
        <v>1</v>
      </c>
      <c r="G168" s="9">
        <v>3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41235</v>
      </c>
      <c r="C169" s="9" t="s">
        <v>12</v>
      </c>
      <c r="D169" s="9">
        <v>1</v>
      </c>
      <c r="E169" s="9">
        <v>0</v>
      </c>
      <c r="F169" s="9">
        <v>2</v>
      </c>
      <c r="G169" s="9">
        <v>2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41228</v>
      </c>
      <c r="C170" s="9" t="s">
        <v>13</v>
      </c>
      <c r="D170" s="9">
        <v>1</v>
      </c>
      <c r="E170" s="9">
        <v>1</v>
      </c>
      <c r="F170" s="9">
        <v>0</v>
      </c>
      <c r="G170" s="9">
        <v>1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41214</v>
      </c>
      <c r="C171" s="9" t="s">
        <v>21</v>
      </c>
      <c r="D171" s="9">
        <v>1</v>
      </c>
      <c r="E171" s="9">
        <v>1</v>
      </c>
      <c r="F171" s="9">
        <v>0</v>
      </c>
      <c r="G171" s="9">
        <v>1</v>
      </c>
      <c r="H171" s="9">
        <v>0</v>
      </c>
      <c r="I171" s="29">
        <v>0</v>
      </c>
      <c r="J171" s="280"/>
      <c r="K171" s="9"/>
      <c r="L171" s="9">
        <v>1</v>
      </c>
      <c r="M171" s="29"/>
    </row>
    <row r="172" spans="1:13" hidden="1" x14ac:dyDescent="0.25">
      <c r="A172" s="631"/>
      <c r="B172" s="13">
        <v>41207</v>
      </c>
      <c r="C172" s="9" t="s">
        <v>19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41200</v>
      </c>
      <c r="C173" s="9" t="s">
        <v>12</v>
      </c>
      <c r="D173" s="9">
        <v>1</v>
      </c>
      <c r="E173" s="9">
        <v>0</v>
      </c>
      <c r="F173" s="9">
        <v>1</v>
      </c>
      <c r="G173" s="9">
        <v>1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41193</v>
      </c>
      <c r="C174" s="9" t="s">
        <v>13</v>
      </c>
      <c r="D174" s="9">
        <v>1</v>
      </c>
      <c r="E174" s="9">
        <v>0</v>
      </c>
      <c r="F174" s="9">
        <v>2</v>
      </c>
      <c r="G174" s="9">
        <v>2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41186</v>
      </c>
      <c r="C175" s="9" t="s">
        <v>20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31"/>
      <c r="B176" s="13">
        <v>41179</v>
      </c>
      <c r="C176" s="9" t="s">
        <v>21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41172</v>
      </c>
      <c r="C177" s="9" t="s">
        <v>19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t="18.75" hidden="1" thickBot="1" x14ac:dyDescent="0.3">
      <c r="A178" s="630"/>
      <c r="B178" s="30">
        <v>41165</v>
      </c>
      <c r="C178" s="31" t="s">
        <v>12</v>
      </c>
      <c r="D178" s="31">
        <v>1</v>
      </c>
      <c r="E178" s="31">
        <v>2</v>
      </c>
      <c r="F178" s="31">
        <v>1</v>
      </c>
      <c r="G178" s="31">
        <v>3</v>
      </c>
      <c r="H178" s="31">
        <v>0</v>
      </c>
      <c r="I178" s="32">
        <v>0</v>
      </c>
      <c r="J178" s="280">
        <v>1</v>
      </c>
      <c r="K178" s="9"/>
      <c r="L178" s="9"/>
      <c r="M178" s="29"/>
    </row>
    <row r="179" spans="1:13" s="1" customFormat="1" ht="19.5" thickTop="1" thickBot="1" x14ac:dyDescent="0.3">
      <c r="A179" s="142" t="s">
        <v>45</v>
      </c>
      <c r="B179" s="126" t="s">
        <v>22</v>
      </c>
      <c r="C179" s="124" t="s">
        <v>7</v>
      </c>
      <c r="D179" s="124">
        <f t="shared" ref="D179:I179" si="8">SUM(D157:D178)</f>
        <v>22</v>
      </c>
      <c r="E179" s="124">
        <f t="shared" si="8"/>
        <v>11</v>
      </c>
      <c r="F179" s="124">
        <f t="shared" si="8"/>
        <v>19</v>
      </c>
      <c r="G179" s="124">
        <f t="shared" si="8"/>
        <v>30</v>
      </c>
      <c r="H179" s="124">
        <f t="shared" si="8"/>
        <v>1</v>
      </c>
      <c r="I179" s="125">
        <f t="shared" si="8"/>
        <v>0</v>
      </c>
      <c r="J179" s="191">
        <f>SUM(J157:J178)</f>
        <v>18</v>
      </c>
      <c r="K179" s="124">
        <f>SUM(K157:K178)</f>
        <v>2</v>
      </c>
      <c r="L179" s="124">
        <f>SUM(L157:L178)</f>
        <v>2</v>
      </c>
      <c r="M179" s="294">
        <f>SUM(J179/(J179+K179))</f>
        <v>0.9</v>
      </c>
    </row>
    <row r="180" spans="1:13" ht="18.75" hidden="1" thickTop="1" x14ac:dyDescent="0.25">
      <c r="A180" s="659" t="s">
        <v>23</v>
      </c>
      <c r="B180" s="26">
        <v>40969</v>
      </c>
      <c r="C180" s="27" t="s">
        <v>19</v>
      </c>
      <c r="D180" s="27">
        <v>1</v>
      </c>
      <c r="E180" s="27">
        <v>0</v>
      </c>
      <c r="F180" s="27">
        <v>0</v>
      </c>
      <c r="G180" s="27">
        <v>0</v>
      </c>
      <c r="H180" s="27">
        <v>0</v>
      </c>
      <c r="I180" s="28">
        <v>0</v>
      </c>
      <c r="J180" s="282"/>
      <c r="K180" s="8">
        <v>1</v>
      </c>
      <c r="L180" s="8"/>
      <c r="M180" s="113"/>
    </row>
    <row r="181" spans="1:13" hidden="1" x14ac:dyDescent="0.25">
      <c r="A181" s="631"/>
      <c r="B181" s="13">
        <v>40962</v>
      </c>
      <c r="C181" s="9" t="s">
        <v>12</v>
      </c>
      <c r="D181" s="9">
        <v>1</v>
      </c>
      <c r="E181" s="9">
        <v>1</v>
      </c>
      <c r="F181" s="9">
        <v>0</v>
      </c>
      <c r="G181" s="9">
        <v>1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idden="1" x14ac:dyDescent="0.25">
      <c r="A182" s="631"/>
      <c r="B182" s="13">
        <v>40955</v>
      </c>
      <c r="C182" s="9" t="s">
        <v>13</v>
      </c>
      <c r="D182" s="9">
        <v>1</v>
      </c>
      <c r="E182" s="9">
        <v>0</v>
      </c>
      <c r="F182" s="9">
        <v>2</v>
      </c>
      <c r="G182" s="9">
        <v>2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40948</v>
      </c>
      <c r="C183" s="9" t="s">
        <v>21</v>
      </c>
      <c r="D183" s="9">
        <v>1</v>
      </c>
      <c r="E183" s="9">
        <v>0</v>
      </c>
      <c r="F183" s="9">
        <v>1</v>
      </c>
      <c r="G183" s="9">
        <v>1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40941</v>
      </c>
      <c r="C184" s="9" t="s">
        <v>7</v>
      </c>
      <c r="D184" s="9">
        <v>1</v>
      </c>
      <c r="E184" s="9">
        <v>1</v>
      </c>
      <c r="F184" s="9">
        <v>0</v>
      </c>
      <c r="G184" s="9">
        <v>1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40934</v>
      </c>
      <c r="C185" s="9" t="s">
        <v>19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40927</v>
      </c>
      <c r="C186" s="9" t="s">
        <v>12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>
        <v>1</v>
      </c>
      <c r="K186" s="9"/>
      <c r="L186" s="9"/>
      <c r="M186" s="29"/>
    </row>
    <row r="187" spans="1:13" hidden="1" x14ac:dyDescent="0.25">
      <c r="A187" s="631"/>
      <c r="B187" s="13">
        <v>40920</v>
      </c>
      <c r="C187" s="9" t="s">
        <v>13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31"/>
      <c r="B188" s="13">
        <v>40899</v>
      </c>
      <c r="C188" s="9" t="s">
        <v>21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/>
      <c r="K188" s="9"/>
      <c r="L188" s="9">
        <v>1</v>
      </c>
      <c r="M188" s="29"/>
    </row>
    <row r="189" spans="1:13" hidden="1" x14ac:dyDescent="0.25">
      <c r="A189" s="631"/>
      <c r="B189" s="13">
        <v>40892</v>
      </c>
      <c r="C189" s="9" t="s">
        <v>7</v>
      </c>
      <c r="D189" s="9">
        <v>1</v>
      </c>
      <c r="E189" s="9">
        <v>0</v>
      </c>
      <c r="F189" s="9">
        <v>3</v>
      </c>
      <c r="G189" s="9">
        <v>3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40885</v>
      </c>
      <c r="C190" s="9" t="s">
        <v>19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>
        <v>1</v>
      </c>
      <c r="K190" s="9"/>
      <c r="L190" s="9"/>
      <c r="M190" s="29"/>
    </row>
    <row r="191" spans="1:13" hidden="1" x14ac:dyDescent="0.25">
      <c r="A191" s="631"/>
      <c r="B191" s="13">
        <v>40878</v>
      </c>
      <c r="C191" s="9" t="s">
        <v>12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9"/>
    </row>
    <row r="192" spans="1:13" hidden="1" x14ac:dyDescent="0.25">
      <c r="A192" s="631"/>
      <c r="B192" s="13">
        <v>40871</v>
      </c>
      <c r="C192" s="9" t="s">
        <v>13</v>
      </c>
      <c r="D192" s="9">
        <v>1</v>
      </c>
      <c r="E192" s="9">
        <v>2</v>
      </c>
      <c r="F192" s="9">
        <v>1</v>
      </c>
      <c r="G192" s="9">
        <v>3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40857</v>
      </c>
      <c r="C193" s="9" t="s">
        <v>7</v>
      </c>
      <c r="D193" s="9">
        <v>1</v>
      </c>
      <c r="E193" s="9">
        <v>1</v>
      </c>
      <c r="F193" s="9">
        <v>2</v>
      </c>
      <c r="G193" s="9">
        <v>3</v>
      </c>
      <c r="H193" s="9">
        <v>0</v>
      </c>
      <c r="I193" s="29">
        <v>0</v>
      </c>
      <c r="J193" s="280">
        <v>1</v>
      </c>
      <c r="K193" s="9"/>
      <c r="L193" s="9"/>
      <c r="M193" s="29"/>
    </row>
    <row r="194" spans="1:13" hidden="1" x14ac:dyDescent="0.25">
      <c r="A194" s="631"/>
      <c r="B194" s="13">
        <v>40850</v>
      </c>
      <c r="C194" s="9" t="s">
        <v>19</v>
      </c>
      <c r="D194" s="9">
        <v>1</v>
      </c>
      <c r="E194" s="9">
        <v>2</v>
      </c>
      <c r="F194" s="9">
        <v>1</v>
      </c>
      <c r="G194" s="9">
        <v>3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idden="1" x14ac:dyDescent="0.25">
      <c r="A195" s="631"/>
      <c r="B195" s="13">
        <v>40843</v>
      </c>
      <c r="C195" s="9" t="s">
        <v>12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idden="1" x14ac:dyDescent="0.25">
      <c r="A196" s="631"/>
      <c r="B196" s="13">
        <v>40836</v>
      </c>
      <c r="C196" s="9" t="s">
        <v>13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/>
      <c r="K196" s="9">
        <v>1</v>
      </c>
      <c r="L196" s="9"/>
      <c r="M196" s="29"/>
    </row>
    <row r="197" spans="1:13" hidden="1" x14ac:dyDescent="0.25">
      <c r="A197" s="631"/>
      <c r="B197" s="13">
        <v>40829</v>
      </c>
      <c r="C197" s="9" t="s">
        <v>21</v>
      </c>
      <c r="D197" s="9">
        <v>1</v>
      </c>
      <c r="E197" s="9">
        <v>1</v>
      </c>
      <c r="F197" s="9">
        <v>0</v>
      </c>
      <c r="G197" s="9">
        <v>1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idden="1" x14ac:dyDescent="0.25">
      <c r="A198" s="631"/>
      <c r="B198" s="13">
        <v>40822</v>
      </c>
      <c r="C198" s="9" t="s">
        <v>7</v>
      </c>
      <c r="D198" s="9">
        <v>1</v>
      </c>
      <c r="E198" s="9">
        <v>1</v>
      </c>
      <c r="F198" s="9">
        <v>1</v>
      </c>
      <c r="G198" s="9">
        <v>2</v>
      </c>
      <c r="H198" s="9">
        <v>0</v>
      </c>
      <c r="I198" s="29">
        <v>1</v>
      </c>
      <c r="J198" s="280"/>
      <c r="K198" s="9"/>
      <c r="L198" s="9">
        <v>1</v>
      </c>
      <c r="M198" s="29"/>
    </row>
    <row r="199" spans="1:13" ht="18.75" hidden="1" thickBot="1" x14ac:dyDescent="0.3">
      <c r="A199" s="631"/>
      <c r="B199" s="13">
        <v>40815</v>
      </c>
      <c r="C199" s="9" t="s">
        <v>19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>
        <v>1</v>
      </c>
      <c r="K199" s="9"/>
      <c r="L199" s="9"/>
      <c r="M199" s="29"/>
    </row>
    <row r="200" spans="1:13" hidden="1" x14ac:dyDescent="0.25">
      <c r="A200" s="631"/>
      <c r="B200" s="13">
        <v>40808</v>
      </c>
      <c r="C200" s="9" t="s">
        <v>12</v>
      </c>
      <c r="D200" s="9">
        <v>1</v>
      </c>
      <c r="E200" s="9">
        <v>1</v>
      </c>
      <c r="F200" s="9">
        <v>0</v>
      </c>
      <c r="G200" s="9">
        <v>1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t="18.75" hidden="1" thickBot="1" x14ac:dyDescent="0.3">
      <c r="A201" s="630"/>
      <c r="B201" s="30">
        <v>40801</v>
      </c>
      <c r="C201" s="31" t="s">
        <v>13</v>
      </c>
      <c r="D201" s="31">
        <v>1</v>
      </c>
      <c r="E201" s="31">
        <v>0</v>
      </c>
      <c r="F201" s="31">
        <v>1</v>
      </c>
      <c r="G201" s="31">
        <v>1</v>
      </c>
      <c r="H201" s="31">
        <v>0</v>
      </c>
      <c r="I201" s="32">
        <v>0</v>
      </c>
      <c r="J201" s="280"/>
      <c r="K201" s="9"/>
      <c r="L201" s="9">
        <v>1</v>
      </c>
      <c r="M201" s="29"/>
    </row>
    <row r="202" spans="1:13" s="1" customFormat="1" ht="19.5" thickTop="1" thickBot="1" x14ac:dyDescent="0.3">
      <c r="A202" s="142" t="s">
        <v>45</v>
      </c>
      <c r="B202" s="126" t="s">
        <v>23</v>
      </c>
      <c r="C202" s="124" t="s">
        <v>20</v>
      </c>
      <c r="D202" s="124">
        <f t="shared" ref="D202:I202" si="9">SUM(D180:D201)</f>
        <v>22</v>
      </c>
      <c r="E202" s="124">
        <f t="shared" si="9"/>
        <v>10</v>
      </c>
      <c r="F202" s="124">
        <f t="shared" si="9"/>
        <v>12</v>
      </c>
      <c r="G202" s="124">
        <f t="shared" si="9"/>
        <v>22</v>
      </c>
      <c r="H202" s="124">
        <f t="shared" si="9"/>
        <v>0</v>
      </c>
      <c r="I202" s="125">
        <f t="shared" si="9"/>
        <v>1</v>
      </c>
      <c r="J202" s="191">
        <f>SUM(J180:J201)</f>
        <v>11</v>
      </c>
      <c r="K202" s="124">
        <f>SUM(K180:K201)</f>
        <v>8</v>
      </c>
      <c r="L202" s="124">
        <f>SUM(L180:L201)</f>
        <v>3</v>
      </c>
      <c r="M202" s="294">
        <f>SUM(J202/(J202+K202))</f>
        <v>0.57894736842105265</v>
      </c>
    </row>
    <row r="203" spans="1:13" ht="19.5" thickTop="1" thickBot="1" x14ac:dyDescent="0.3">
      <c r="C203" s="136" t="s">
        <v>24</v>
      </c>
      <c r="D203" s="137">
        <f t="shared" ref="D203:L203" si="10">SUM(D28+D52+D72+D93+D115+D138+D156+D179+D202+D6)</f>
        <v>190</v>
      </c>
      <c r="E203" s="137">
        <f t="shared" si="10"/>
        <v>60</v>
      </c>
      <c r="F203" s="137">
        <f t="shared" si="10"/>
        <v>124</v>
      </c>
      <c r="G203" s="137">
        <f t="shared" si="10"/>
        <v>184</v>
      </c>
      <c r="H203" s="137">
        <f t="shared" si="10"/>
        <v>3</v>
      </c>
      <c r="I203" s="137">
        <f t="shared" si="10"/>
        <v>1</v>
      </c>
      <c r="J203" s="137">
        <f t="shared" si="10"/>
        <v>89</v>
      </c>
      <c r="K203" s="137">
        <f t="shared" si="10"/>
        <v>79</v>
      </c>
      <c r="L203" s="137">
        <f t="shared" si="10"/>
        <v>22</v>
      </c>
      <c r="M203" s="396">
        <f>SUM(J203/(J203+K203))</f>
        <v>0.52976190476190477</v>
      </c>
    </row>
    <row r="204" spans="1:13" ht="18.75" thickBot="1" x14ac:dyDescent="0.3">
      <c r="C204" s="143" t="s">
        <v>25</v>
      </c>
      <c r="D204" s="24"/>
      <c r="E204" s="25">
        <f>SUM(E203/D203)</f>
        <v>0.31578947368421051</v>
      </c>
      <c r="F204" s="25">
        <f>SUM(F203/D203)</f>
        <v>0.65263157894736845</v>
      </c>
      <c r="G204" s="144">
        <f>SUM(G203/D203)</f>
        <v>0.96842105263157896</v>
      </c>
      <c r="H204" s="20"/>
      <c r="I204" s="20"/>
      <c r="J204" s="283">
        <f>SUM(J203/D203)</f>
        <v>0.46842105263157896</v>
      </c>
      <c r="K204" s="21">
        <f>SUM(K203/D203)</f>
        <v>0.41578947368421054</v>
      </c>
      <c r="L204" s="132">
        <f>SUM(L203/D203)</f>
        <v>0.11578947368421053</v>
      </c>
    </row>
    <row r="205" spans="1:13" ht="18.75" thickBot="1" x14ac:dyDescent="0.3">
      <c r="C205" s="133" t="s">
        <v>26</v>
      </c>
      <c r="D205" s="134">
        <f>SUM(D203/10)</f>
        <v>19</v>
      </c>
      <c r="E205" s="134">
        <f>SUM(E204*D205)</f>
        <v>6</v>
      </c>
      <c r="F205" s="134">
        <f>SUM(F204*D205)</f>
        <v>12.4</v>
      </c>
      <c r="G205" s="135">
        <f>SUM(G204*D205)</f>
        <v>18.399999999999999</v>
      </c>
      <c r="J205" s="284">
        <f>SUM(J203/10)</f>
        <v>8.9</v>
      </c>
      <c r="K205" s="134">
        <f>SUM(K203/10)</f>
        <v>7.9</v>
      </c>
      <c r="L205" s="135">
        <f>SUM(L203/10)</f>
        <v>2.2000000000000002</v>
      </c>
    </row>
    <row r="206" spans="1:13" ht="18.75" thickTop="1" x14ac:dyDescent="0.25">
      <c r="A206" s="665" t="s">
        <v>49</v>
      </c>
      <c r="B206" s="45" t="s">
        <v>36</v>
      </c>
      <c r="C206" s="46" t="s">
        <v>20</v>
      </c>
      <c r="D206" s="47"/>
      <c r="E206" s="27">
        <v>10</v>
      </c>
      <c r="F206" s="27">
        <v>10</v>
      </c>
      <c r="G206" s="28">
        <v>20</v>
      </c>
    </row>
    <row r="207" spans="1:13" x14ac:dyDescent="0.25">
      <c r="A207" s="666"/>
      <c r="B207" s="36" t="s">
        <v>37</v>
      </c>
      <c r="C207" s="5" t="s">
        <v>19</v>
      </c>
      <c r="D207" s="37"/>
      <c r="E207" s="9">
        <v>16</v>
      </c>
      <c r="F207" s="9">
        <v>14</v>
      </c>
      <c r="G207" s="29">
        <v>30</v>
      </c>
    </row>
    <row r="208" spans="1:13" x14ac:dyDescent="0.25">
      <c r="A208" s="666"/>
      <c r="B208" s="36" t="s">
        <v>38</v>
      </c>
      <c r="C208" s="5" t="s">
        <v>19</v>
      </c>
      <c r="D208" s="37"/>
      <c r="E208" s="9">
        <v>17</v>
      </c>
      <c r="F208" s="9">
        <v>9</v>
      </c>
      <c r="G208" s="29">
        <v>26</v>
      </c>
    </row>
    <row r="209" spans="1:7" ht="18.75" thickBot="1" x14ac:dyDescent="0.3">
      <c r="A209" s="666"/>
      <c r="B209" s="36" t="s">
        <v>39</v>
      </c>
      <c r="C209" s="36" t="s">
        <v>19</v>
      </c>
      <c r="D209" s="37"/>
      <c r="E209" s="9">
        <v>12</v>
      </c>
      <c r="F209" s="9">
        <v>6</v>
      </c>
      <c r="G209" s="29">
        <v>18</v>
      </c>
    </row>
    <row r="210" spans="1:7" ht="18.75" thickBot="1" x14ac:dyDescent="0.3">
      <c r="A210" s="49" t="s">
        <v>45</v>
      </c>
      <c r="B210" s="41" t="s">
        <v>49</v>
      </c>
      <c r="C210" s="42"/>
      <c r="D210" s="42"/>
      <c r="E210" s="43">
        <f>SUM(E206:E209)</f>
        <v>55</v>
      </c>
      <c r="F210" s="43">
        <f>SUM(F206:F209)</f>
        <v>39</v>
      </c>
      <c r="G210" s="50">
        <f>SUM(G206:G209)</f>
        <v>94</v>
      </c>
    </row>
    <row r="211" spans="1:7" ht="18.75" thickBot="1" x14ac:dyDescent="0.3">
      <c r="A211" s="51" t="s">
        <v>46</v>
      </c>
      <c r="B211" s="52" t="s">
        <v>479</v>
      </c>
      <c r="C211" s="53"/>
      <c r="D211" s="53"/>
      <c r="E211" s="54">
        <f>SUM(E203+E210)</f>
        <v>115</v>
      </c>
      <c r="F211" s="54">
        <f>SUM(F203+F210)</f>
        <v>163</v>
      </c>
      <c r="G211" s="55">
        <f>SUM(E211+F211)</f>
        <v>278</v>
      </c>
    </row>
    <row r="212" spans="1:7" ht="18.75" thickTop="1" x14ac:dyDescent="0.25"/>
  </sheetData>
  <autoFilter ref="A2:I211" xr:uid="{00000000-0009-0000-0000-00006D000000}"/>
  <mergeCells count="12">
    <mergeCell ref="A1:M1"/>
    <mergeCell ref="A53:A71"/>
    <mergeCell ref="A206:A209"/>
    <mergeCell ref="A73:A92"/>
    <mergeCell ref="A180:A201"/>
    <mergeCell ref="A94:A114"/>
    <mergeCell ref="A116:A137"/>
    <mergeCell ref="A139:A155"/>
    <mergeCell ref="A157:A178"/>
    <mergeCell ref="A29:A51"/>
    <mergeCell ref="A7:A27"/>
    <mergeCell ref="A3:A5"/>
  </mergeCells>
  <printOptions horizontalCentered="1" verticalCentered="1"/>
  <pageMargins left="0.2" right="0.2" top="0.25" bottom="0.25" header="0.25" footer="0.3"/>
  <pageSetup scale="73" orientation="landscape" r:id="rId1"/>
  <rowBreaks count="2" manualBreakCount="2">
    <brk id="115" max="16383" man="1"/>
    <brk id="179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562CB-6137-4045-B72A-C81E94551121}">
  <sheetPr>
    <pageSetUpPr fitToPage="1"/>
  </sheetPr>
  <dimension ref="A1:M3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13" width="9.140625" style="16" customWidth="1"/>
    <col min="14" max="16384" width="9.140625" style="16"/>
  </cols>
  <sheetData>
    <row r="1" spans="1:13" ht="18.75" thickBot="1" x14ac:dyDescent="0.3">
      <c r="A1" s="671" t="s">
        <v>630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45708</v>
      </c>
      <c r="C3" s="27" t="s">
        <v>20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45701</v>
      </c>
      <c r="C4" s="9" t="s">
        <v>553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/>
      <c r="L4" s="9">
        <v>1</v>
      </c>
      <c r="M4" s="29"/>
    </row>
    <row r="5" spans="1:13" x14ac:dyDescent="0.25">
      <c r="A5" s="636"/>
      <c r="B5" s="255">
        <v>45687</v>
      </c>
      <c r="C5" s="9" t="s">
        <v>10</v>
      </c>
      <c r="D5" s="9">
        <v>1</v>
      </c>
      <c r="E5" s="9">
        <v>2</v>
      </c>
      <c r="F5" s="9">
        <v>0</v>
      </c>
      <c r="G5" s="9">
        <v>2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45680</v>
      </c>
      <c r="C6" s="9" t="s">
        <v>625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45673</v>
      </c>
      <c r="C7" s="9" t="s">
        <v>20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45666</v>
      </c>
      <c r="C8" s="9" t="s">
        <v>553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45638</v>
      </c>
      <c r="C9" s="9" t="s">
        <v>10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45631</v>
      </c>
      <c r="C10" s="9" t="s">
        <v>625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45617</v>
      </c>
      <c r="C11" s="9" t="s">
        <v>553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45610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45596</v>
      </c>
      <c r="C13" s="9" t="s">
        <v>625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45582</v>
      </c>
      <c r="C14" s="9" t="s">
        <v>553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45568</v>
      </c>
      <c r="C15" s="9" t="s">
        <v>10</v>
      </c>
      <c r="D15" s="9">
        <v>1</v>
      </c>
      <c r="E15" s="9">
        <v>0</v>
      </c>
      <c r="F15" s="9">
        <v>2</v>
      </c>
      <c r="G15" s="9">
        <v>2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45561</v>
      </c>
      <c r="C16" s="9" t="s">
        <v>625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.75" thickBot="1" x14ac:dyDescent="0.3">
      <c r="A17" s="637"/>
      <c r="B17" s="256">
        <v>45554</v>
      </c>
      <c r="C17" s="31" t="s">
        <v>20</v>
      </c>
      <c r="D17" s="31">
        <v>1</v>
      </c>
      <c r="E17" s="31">
        <v>1</v>
      </c>
      <c r="F17" s="31">
        <v>0</v>
      </c>
      <c r="G17" s="31">
        <v>1</v>
      </c>
      <c r="H17" s="31">
        <v>0</v>
      </c>
      <c r="I17" s="32">
        <v>0</v>
      </c>
      <c r="J17" s="366">
        <v>1</v>
      </c>
      <c r="K17" s="31"/>
      <c r="L17" s="31"/>
      <c r="M17" s="32"/>
    </row>
    <row r="18" spans="1:13" s="22" customFormat="1" ht="19.5" thickTop="1" thickBot="1" x14ac:dyDescent="0.3">
      <c r="A18" s="490" t="s">
        <v>45</v>
      </c>
      <c r="B18" s="411" t="s">
        <v>624</v>
      </c>
      <c r="C18" s="124" t="s">
        <v>453</v>
      </c>
      <c r="D18" s="165">
        <f t="shared" ref="D18:L18" si="0">SUM(D3:D17)</f>
        <v>15</v>
      </c>
      <c r="E18" s="165">
        <f t="shared" si="0"/>
        <v>6</v>
      </c>
      <c r="F18" s="165">
        <f t="shared" si="0"/>
        <v>6</v>
      </c>
      <c r="G18" s="165">
        <f t="shared" si="0"/>
        <v>12</v>
      </c>
      <c r="H18" s="165">
        <f t="shared" si="0"/>
        <v>0</v>
      </c>
      <c r="I18" s="166">
        <f t="shared" si="0"/>
        <v>0</v>
      </c>
      <c r="J18" s="469">
        <f t="shared" si="0"/>
        <v>4</v>
      </c>
      <c r="K18" s="165">
        <f t="shared" si="0"/>
        <v>9</v>
      </c>
      <c r="L18" s="165">
        <f t="shared" si="0"/>
        <v>2</v>
      </c>
      <c r="M18" s="294">
        <f>SUM(J18/(J18+K18))</f>
        <v>0.30769230769230771</v>
      </c>
    </row>
    <row r="19" spans="1:13" ht="18.75" hidden="1" thickTop="1" x14ac:dyDescent="0.25">
      <c r="A19" s="642" t="s">
        <v>580</v>
      </c>
      <c r="B19" s="254">
        <v>45351</v>
      </c>
      <c r="C19" s="27" t="s">
        <v>553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8">
        <v>0</v>
      </c>
      <c r="J19" s="364"/>
      <c r="K19" s="27">
        <v>1</v>
      </c>
      <c r="L19" s="27"/>
      <c r="M19" s="28"/>
    </row>
    <row r="20" spans="1:13" hidden="1" x14ac:dyDescent="0.25">
      <c r="A20" s="636"/>
      <c r="B20" s="255">
        <v>45344</v>
      </c>
      <c r="C20" s="9" t="s">
        <v>452</v>
      </c>
      <c r="D20" s="9">
        <v>1</v>
      </c>
      <c r="E20" s="9">
        <v>0</v>
      </c>
      <c r="F20" s="9">
        <v>2</v>
      </c>
      <c r="G20" s="9">
        <v>2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6"/>
      <c r="B21" s="255">
        <v>45330</v>
      </c>
      <c r="C21" s="9" t="s">
        <v>453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6"/>
      <c r="B22" s="255">
        <v>45323</v>
      </c>
      <c r="C22" s="9" t="s">
        <v>552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6"/>
      <c r="B23" s="255">
        <v>45316</v>
      </c>
      <c r="C23" s="9" t="s">
        <v>553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6"/>
      <c r="B24" s="255">
        <v>45309</v>
      </c>
      <c r="C24" s="9" t="s">
        <v>452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45281</v>
      </c>
      <c r="C25" s="9" t="s">
        <v>453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45274</v>
      </c>
      <c r="C26" s="9" t="s">
        <v>552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45260</v>
      </c>
      <c r="C27" s="9" t="s">
        <v>452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45246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45239</v>
      </c>
      <c r="C29" s="9" t="s">
        <v>552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6"/>
      <c r="B30" s="255">
        <v>45225</v>
      </c>
      <c r="C30" s="9" t="s">
        <v>452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45218</v>
      </c>
      <c r="C31" s="9" t="s">
        <v>555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idden="1" x14ac:dyDescent="0.25">
      <c r="A32" s="636"/>
      <c r="B32" s="255">
        <v>45204</v>
      </c>
      <c r="C32" s="9" t="s">
        <v>552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6"/>
      <c r="B33" s="255">
        <v>45190</v>
      </c>
      <c r="C33" s="9" t="s">
        <v>452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t="18.75" hidden="1" thickBot="1" x14ac:dyDescent="0.3">
      <c r="A34" s="637"/>
      <c r="B34" s="256">
        <v>45183</v>
      </c>
      <c r="C34" s="31" t="s">
        <v>555</v>
      </c>
      <c r="D34" s="31">
        <v>1</v>
      </c>
      <c r="E34" s="31">
        <v>0</v>
      </c>
      <c r="F34" s="31">
        <v>1</v>
      </c>
      <c r="G34" s="31">
        <v>1</v>
      </c>
      <c r="H34" s="31">
        <v>0</v>
      </c>
      <c r="I34" s="32">
        <v>0</v>
      </c>
      <c r="J34" s="366">
        <v>1</v>
      </c>
      <c r="K34" s="31"/>
      <c r="L34" s="31"/>
      <c r="M34" s="32"/>
    </row>
    <row r="35" spans="1:13" s="22" customFormat="1" ht="19.5" thickTop="1" thickBot="1" x14ac:dyDescent="0.3">
      <c r="A35" s="490" t="s">
        <v>45</v>
      </c>
      <c r="B35" s="411" t="s">
        <v>580</v>
      </c>
      <c r="C35" s="124" t="s">
        <v>8</v>
      </c>
      <c r="D35" s="165">
        <f t="shared" ref="D35:L35" si="1">SUM(D19:D34)</f>
        <v>16</v>
      </c>
      <c r="E35" s="165">
        <f t="shared" si="1"/>
        <v>0</v>
      </c>
      <c r="F35" s="165">
        <f t="shared" si="1"/>
        <v>5</v>
      </c>
      <c r="G35" s="165">
        <f t="shared" si="1"/>
        <v>5</v>
      </c>
      <c r="H35" s="165">
        <f t="shared" si="1"/>
        <v>0</v>
      </c>
      <c r="I35" s="166">
        <f t="shared" si="1"/>
        <v>0</v>
      </c>
      <c r="J35" s="469">
        <f t="shared" si="1"/>
        <v>6</v>
      </c>
      <c r="K35" s="165">
        <f t="shared" si="1"/>
        <v>9</v>
      </c>
      <c r="L35" s="165">
        <f t="shared" si="1"/>
        <v>1</v>
      </c>
      <c r="M35" s="294">
        <f>SUM(J35/(J35+K35))</f>
        <v>0.4</v>
      </c>
    </row>
    <row r="36" spans="1:13" ht="19.5" thickTop="1" thickBot="1" x14ac:dyDescent="0.3">
      <c r="C36" s="136" t="s">
        <v>24</v>
      </c>
      <c r="D36" s="137">
        <f t="shared" ref="D36:L36" si="2">SUM(D35+D18)</f>
        <v>31</v>
      </c>
      <c r="E36" s="137">
        <f t="shared" si="2"/>
        <v>6</v>
      </c>
      <c r="F36" s="137">
        <f t="shared" si="2"/>
        <v>11</v>
      </c>
      <c r="G36" s="137">
        <f t="shared" si="2"/>
        <v>17</v>
      </c>
      <c r="H36" s="137">
        <f t="shared" si="2"/>
        <v>0</v>
      </c>
      <c r="I36" s="139">
        <f t="shared" si="2"/>
        <v>0</v>
      </c>
      <c r="J36" s="444">
        <f t="shared" si="2"/>
        <v>10</v>
      </c>
      <c r="K36" s="91">
        <f t="shared" si="2"/>
        <v>18</v>
      </c>
      <c r="L36" s="450">
        <f t="shared" si="2"/>
        <v>3</v>
      </c>
      <c r="M36" s="396">
        <f>SUM(J36/(J36+K36))</f>
        <v>0.35714285714285715</v>
      </c>
    </row>
    <row r="37" spans="1:13" ht="18.75" thickBot="1" x14ac:dyDescent="0.3">
      <c r="C37" s="143" t="s">
        <v>25</v>
      </c>
      <c r="D37" s="24"/>
      <c r="E37" s="25">
        <f>SUM(E36/D36)</f>
        <v>0.19354838709677419</v>
      </c>
      <c r="F37" s="25">
        <f>SUM(F36/D36)</f>
        <v>0.35483870967741937</v>
      </c>
      <c r="G37" s="144">
        <f>SUM(G36/D36)</f>
        <v>0.54838709677419351</v>
      </c>
      <c r="H37" s="20"/>
      <c r="I37" s="20"/>
      <c r="J37" s="307">
        <f>SUM(J36/D36)</f>
        <v>0.32258064516129031</v>
      </c>
      <c r="K37" s="77">
        <f>SUM(K36/D36)</f>
        <v>0.58064516129032262</v>
      </c>
      <c r="L37" s="95">
        <f>SUM(L36/D36)</f>
        <v>9.6774193548387094E-2</v>
      </c>
    </row>
    <row r="38" spans="1:13" ht="18.75" thickBot="1" x14ac:dyDescent="0.3">
      <c r="C38" s="133" t="s">
        <v>26</v>
      </c>
      <c r="D38" s="134">
        <f>SUM(D36/2)</f>
        <v>15.5</v>
      </c>
      <c r="E38" s="134">
        <f>SUM(E37*D38)</f>
        <v>3</v>
      </c>
      <c r="F38" s="134">
        <f>SUM(F37*D38)</f>
        <v>5.5</v>
      </c>
      <c r="G38" s="135">
        <f>SUM(G37*D38)</f>
        <v>8.5</v>
      </c>
      <c r="J38" s="308">
        <f>SUM(J36/2)</f>
        <v>5</v>
      </c>
      <c r="K38" s="97">
        <f>SUM(K36/2)</f>
        <v>9</v>
      </c>
      <c r="L38" s="98">
        <f>SUM(L36/2)</f>
        <v>1.5</v>
      </c>
    </row>
    <row r="39" spans="1:13" ht="18.75" thickTop="1" x14ac:dyDescent="0.25"/>
  </sheetData>
  <mergeCells count="3">
    <mergeCell ref="A1:M1"/>
    <mergeCell ref="A19:A34"/>
    <mergeCell ref="A3:A17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M7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461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45645</v>
      </c>
      <c r="C3" s="27" t="s">
        <v>553</v>
      </c>
      <c r="D3" s="27">
        <v>1</v>
      </c>
      <c r="E3" s="27">
        <v>0</v>
      </c>
      <c r="F3" s="27">
        <v>1</v>
      </c>
      <c r="G3" s="34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3"/>
      <c r="B4" s="255">
        <v>45638</v>
      </c>
      <c r="C4" s="9" t="s">
        <v>8</v>
      </c>
      <c r="D4" s="9">
        <v>1</v>
      </c>
      <c r="E4" s="9">
        <v>1</v>
      </c>
      <c r="F4" s="9">
        <v>0</v>
      </c>
      <c r="G4" s="15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3"/>
      <c r="B5" s="255">
        <v>45631</v>
      </c>
      <c r="C5" s="9" t="s">
        <v>10</v>
      </c>
      <c r="D5" s="9">
        <v>1</v>
      </c>
      <c r="E5" s="9">
        <v>3</v>
      </c>
      <c r="F5" s="9">
        <v>2</v>
      </c>
      <c r="G5" s="15">
        <v>5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3"/>
      <c r="B6" s="255">
        <v>45624</v>
      </c>
      <c r="C6" s="9" t="s">
        <v>453</v>
      </c>
      <c r="D6" s="9">
        <v>1</v>
      </c>
      <c r="E6" s="9">
        <v>2</v>
      </c>
      <c r="F6" s="9">
        <v>1</v>
      </c>
      <c r="G6" s="15">
        <v>3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3"/>
      <c r="B7" s="255">
        <v>45617</v>
      </c>
      <c r="C7" s="9" t="s">
        <v>625</v>
      </c>
      <c r="D7" s="9">
        <v>1</v>
      </c>
      <c r="E7" s="9">
        <v>2</v>
      </c>
      <c r="F7" s="9">
        <v>3</v>
      </c>
      <c r="G7" s="15">
        <v>5</v>
      </c>
      <c r="H7" s="9">
        <v>0</v>
      </c>
      <c r="I7" s="29">
        <v>0</v>
      </c>
      <c r="J7" s="365"/>
      <c r="K7" s="9"/>
      <c r="L7" s="9">
        <v>1</v>
      </c>
      <c r="M7" s="29"/>
    </row>
    <row r="8" spans="1:13" x14ac:dyDescent="0.25">
      <c r="A8" s="633"/>
      <c r="B8" s="255">
        <v>45610</v>
      </c>
      <c r="C8" s="9" t="s">
        <v>553</v>
      </c>
      <c r="D8" s="9">
        <v>1</v>
      </c>
      <c r="E8" s="9">
        <v>1</v>
      </c>
      <c r="F8" s="9">
        <v>2</v>
      </c>
      <c r="G8" s="15">
        <v>3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3"/>
      <c r="B9" s="255">
        <v>45603</v>
      </c>
      <c r="C9" s="9" t="s">
        <v>8</v>
      </c>
      <c r="D9" s="9">
        <v>1</v>
      </c>
      <c r="E9" s="9">
        <v>1</v>
      </c>
      <c r="F9" s="9">
        <v>1</v>
      </c>
      <c r="G9" s="15">
        <v>2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3"/>
      <c r="B10" s="255">
        <v>45589</v>
      </c>
      <c r="C10" s="9" t="s">
        <v>453</v>
      </c>
      <c r="D10" s="9">
        <v>1</v>
      </c>
      <c r="E10" s="9">
        <v>3</v>
      </c>
      <c r="F10" s="9">
        <v>1</v>
      </c>
      <c r="G10" s="15">
        <v>4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3"/>
      <c r="B11" s="255">
        <v>45582</v>
      </c>
      <c r="C11" s="9" t="s">
        <v>625</v>
      </c>
      <c r="D11" s="9">
        <v>1</v>
      </c>
      <c r="E11" s="9">
        <v>1</v>
      </c>
      <c r="F11" s="9">
        <v>2</v>
      </c>
      <c r="G11" s="15">
        <v>3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3"/>
      <c r="B12" s="255">
        <v>45575</v>
      </c>
      <c r="C12" s="9" t="s">
        <v>553</v>
      </c>
      <c r="D12" s="9">
        <v>1</v>
      </c>
      <c r="E12" s="9">
        <v>0</v>
      </c>
      <c r="F12" s="9">
        <v>1</v>
      </c>
      <c r="G12" s="15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3"/>
      <c r="B13" s="255">
        <v>45568</v>
      </c>
      <c r="C13" s="9" t="s">
        <v>8</v>
      </c>
      <c r="D13" s="9">
        <v>1</v>
      </c>
      <c r="E13" s="9">
        <v>2</v>
      </c>
      <c r="F13" s="9">
        <v>0</v>
      </c>
      <c r="G13" s="15">
        <v>2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3"/>
      <c r="B14" s="255">
        <v>45561</v>
      </c>
      <c r="C14" s="9" t="s">
        <v>10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.75" thickBot="1" x14ac:dyDescent="0.3">
      <c r="A15" s="634"/>
      <c r="B15" s="256">
        <v>45554</v>
      </c>
      <c r="C15" s="31" t="s">
        <v>453</v>
      </c>
      <c r="D15" s="31">
        <v>1</v>
      </c>
      <c r="E15" s="31">
        <v>1</v>
      </c>
      <c r="F15" s="31">
        <v>1</v>
      </c>
      <c r="G15" s="31">
        <v>2</v>
      </c>
      <c r="H15" s="31">
        <v>0</v>
      </c>
      <c r="I15" s="32">
        <v>0</v>
      </c>
      <c r="J15" s="366"/>
      <c r="K15" s="31">
        <v>1</v>
      </c>
      <c r="L15" s="31"/>
      <c r="M15" s="32"/>
    </row>
    <row r="16" spans="1:13" s="1" customFormat="1" ht="19.5" thickTop="1" thickBot="1" x14ac:dyDescent="0.3">
      <c r="A16" s="487" t="s">
        <v>45</v>
      </c>
      <c r="B16" s="488" t="s">
        <v>624</v>
      </c>
      <c r="C16" s="355" t="s">
        <v>20</v>
      </c>
      <c r="D16" s="467">
        <f t="shared" ref="D16:L16" si="0">SUM(D3:D15)</f>
        <v>13</v>
      </c>
      <c r="E16" s="467">
        <f t="shared" si="0"/>
        <v>17</v>
      </c>
      <c r="F16" s="467">
        <f t="shared" si="0"/>
        <v>15</v>
      </c>
      <c r="G16" s="467">
        <f t="shared" si="0"/>
        <v>32</v>
      </c>
      <c r="H16" s="467">
        <f t="shared" si="0"/>
        <v>0</v>
      </c>
      <c r="I16" s="489">
        <f t="shared" si="0"/>
        <v>0</v>
      </c>
      <c r="J16" s="544">
        <f t="shared" si="0"/>
        <v>1</v>
      </c>
      <c r="K16" s="467">
        <f t="shared" si="0"/>
        <v>11</v>
      </c>
      <c r="L16" s="467">
        <f t="shared" si="0"/>
        <v>1</v>
      </c>
      <c r="M16" s="356">
        <f>SUM(J16/(J16+K16))</f>
        <v>8.3333333333333329E-2</v>
      </c>
    </row>
    <row r="17" spans="1:13" ht="18.75" hidden="1" thickTop="1" x14ac:dyDescent="0.25">
      <c r="A17" s="642" t="s">
        <v>580</v>
      </c>
      <c r="B17" s="254">
        <v>45351</v>
      </c>
      <c r="C17" s="27" t="s">
        <v>8</v>
      </c>
      <c r="D17" s="27">
        <v>1</v>
      </c>
      <c r="E17" s="27">
        <v>0</v>
      </c>
      <c r="F17" s="27">
        <v>2</v>
      </c>
      <c r="G17" s="27">
        <v>2</v>
      </c>
      <c r="H17" s="27">
        <v>0</v>
      </c>
      <c r="I17" s="28">
        <v>0</v>
      </c>
      <c r="J17" s="364">
        <v>1</v>
      </c>
      <c r="K17" s="27"/>
      <c r="L17" s="27"/>
      <c r="M17" s="28"/>
    </row>
    <row r="18" spans="1:13" hidden="1" x14ac:dyDescent="0.25">
      <c r="A18" s="636"/>
      <c r="B18" s="255">
        <v>45344</v>
      </c>
      <c r="C18" s="9" t="s">
        <v>555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">
        <v>0</v>
      </c>
      <c r="J18" s="365"/>
      <c r="K18" s="9"/>
      <c r="L18" s="9">
        <v>1</v>
      </c>
      <c r="M18" s="29"/>
    </row>
    <row r="19" spans="1:13" hidden="1" x14ac:dyDescent="0.25">
      <c r="A19" s="636"/>
      <c r="B19" s="255">
        <v>45337</v>
      </c>
      <c r="C19" s="9" t="s">
        <v>453</v>
      </c>
      <c r="D19" s="9">
        <v>1</v>
      </c>
      <c r="E19" s="9">
        <v>1</v>
      </c>
      <c r="F19" s="9">
        <v>0</v>
      </c>
      <c r="G19" s="9">
        <v>1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6"/>
      <c r="B20" s="255">
        <v>45330</v>
      </c>
      <c r="C20" s="9" t="s">
        <v>552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idden="1" x14ac:dyDescent="0.25">
      <c r="A21" s="636"/>
      <c r="B21" s="255">
        <v>45323</v>
      </c>
      <c r="C21" s="9" t="s">
        <v>452</v>
      </c>
      <c r="D21" s="9">
        <v>1</v>
      </c>
      <c r="E21" s="9">
        <v>2</v>
      </c>
      <c r="F21" s="9">
        <v>1</v>
      </c>
      <c r="G21" s="9">
        <v>3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6"/>
      <c r="B22" s="255">
        <v>45316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6"/>
      <c r="B23" s="255">
        <v>45309</v>
      </c>
      <c r="C23" s="9" t="s">
        <v>555</v>
      </c>
      <c r="D23" s="9">
        <v>1</v>
      </c>
      <c r="E23" s="9">
        <v>0</v>
      </c>
      <c r="F23" s="9">
        <v>2</v>
      </c>
      <c r="G23" s="15">
        <v>2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6"/>
      <c r="B24" s="255">
        <v>45302</v>
      </c>
      <c r="C24" s="9" t="s">
        <v>453</v>
      </c>
      <c r="D24" s="9">
        <v>1</v>
      </c>
      <c r="E24" s="9">
        <v>2</v>
      </c>
      <c r="F24" s="9">
        <v>2</v>
      </c>
      <c r="G24" s="15">
        <v>4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45281</v>
      </c>
      <c r="C25" s="9" t="s">
        <v>552</v>
      </c>
      <c r="D25" s="9">
        <v>1</v>
      </c>
      <c r="E25" s="9">
        <v>2</v>
      </c>
      <c r="F25" s="9">
        <v>3</v>
      </c>
      <c r="G25" s="15">
        <v>5</v>
      </c>
      <c r="H25" s="9">
        <v>1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6"/>
      <c r="B26" s="255">
        <v>45274</v>
      </c>
      <c r="C26" s="9" t="s">
        <v>452</v>
      </c>
      <c r="D26" s="9">
        <v>1</v>
      </c>
      <c r="E26" s="9">
        <v>1</v>
      </c>
      <c r="F26" s="9">
        <v>3</v>
      </c>
      <c r="G26" s="15">
        <v>4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6"/>
      <c r="B27" s="255">
        <v>45267</v>
      </c>
      <c r="C27" s="9" t="s">
        <v>8</v>
      </c>
      <c r="D27" s="9">
        <v>1</v>
      </c>
      <c r="E27" s="9">
        <v>1</v>
      </c>
      <c r="F27" s="9">
        <v>1</v>
      </c>
      <c r="G27" s="15">
        <v>2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45260</v>
      </c>
      <c r="C28" s="9" t="s">
        <v>555</v>
      </c>
      <c r="D28" s="9">
        <v>1</v>
      </c>
      <c r="E28" s="9">
        <v>1</v>
      </c>
      <c r="F28" s="9">
        <v>2</v>
      </c>
      <c r="G28" s="15">
        <v>3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6"/>
      <c r="B29" s="255">
        <v>45253</v>
      </c>
      <c r="C29" s="9" t="s">
        <v>453</v>
      </c>
      <c r="D29" s="9">
        <v>1</v>
      </c>
      <c r="E29" s="9">
        <v>1</v>
      </c>
      <c r="F29" s="9">
        <v>0</v>
      </c>
      <c r="G29" s="15">
        <v>1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45239</v>
      </c>
      <c r="C30" s="9" t="s">
        <v>452</v>
      </c>
      <c r="D30" s="9">
        <v>1</v>
      </c>
      <c r="E30" s="9">
        <v>0</v>
      </c>
      <c r="F30" s="9">
        <v>1</v>
      </c>
      <c r="G30" s="15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45232</v>
      </c>
      <c r="C31" s="9" t="s">
        <v>8</v>
      </c>
      <c r="D31" s="9">
        <v>1</v>
      </c>
      <c r="E31" s="9">
        <v>2</v>
      </c>
      <c r="F31" s="9">
        <v>0</v>
      </c>
      <c r="G31" s="15">
        <v>2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6"/>
      <c r="B32" s="255">
        <v>45225</v>
      </c>
      <c r="C32" s="9" t="s">
        <v>555</v>
      </c>
      <c r="D32" s="9">
        <v>1</v>
      </c>
      <c r="E32" s="9">
        <v>1</v>
      </c>
      <c r="F32" s="9">
        <v>4</v>
      </c>
      <c r="G32" s="15">
        <v>5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6"/>
      <c r="B33" s="255">
        <v>45218</v>
      </c>
      <c r="C33" s="9" t="s">
        <v>453</v>
      </c>
      <c r="D33" s="9">
        <v>1</v>
      </c>
      <c r="E33" s="9">
        <v>2</v>
      </c>
      <c r="F33" s="9">
        <v>1</v>
      </c>
      <c r="G33" s="15">
        <v>3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6"/>
      <c r="B34" s="255">
        <v>45204</v>
      </c>
      <c r="C34" s="9" t="s">
        <v>452</v>
      </c>
      <c r="D34" s="9">
        <v>1</v>
      </c>
      <c r="E34" s="9">
        <v>2</v>
      </c>
      <c r="F34" s="9">
        <v>1</v>
      </c>
      <c r="G34" s="15">
        <v>3</v>
      </c>
      <c r="H34" s="9">
        <v>1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6"/>
      <c r="B35" s="255">
        <v>45197</v>
      </c>
      <c r="C35" s="9" t="s">
        <v>8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idden="1" x14ac:dyDescent="0.25">
      <c r="A36" s="636"/>
      <c r="B36" s="255">
        <v>45190</v>
      </c>
      <c r="C36" s="9" t="s">
        <v>555</v>
      </c>
      <c r="D36" s="9">
        <v>1</v>
      </c>
      <c r="E36" s="9">
        <v>2</v>
      </c>
      <c r="F36" s="9">
        <v>2</v>
      </c>
      <c r="G36" s="9">
        <v>4</v>
      </c>
      <c r="H36" s="9">
        <v>0</v>
      </c>
      <c r="I36" s="29">
        <v>0</v>
      </c>
      <c r="J36" s="365"/>
      <c r="K36" s="9"/>
      <c r="L36" s="9">
        <v>1</v>
      </c>
      <c r="M36" s="29"/>
    </row>
    <row r="37" spans="1:13" ht="18.75" hidden="1" thickBot="1" x14ac:dyDescent="0.3">
      <c r="A37" s="637"/>
      <c r="B37" s="256">
        <v>45183</v>
      </c>
      <c r="C37" s="31" t="s">
        <v>453</v>
      </c>
      <c r="D37" s="31">
        <v>1</v>
      </c>
      <c r="E37" s="31">
        <v>0</v>
      </c>
      <c r="F37" s="31">
        <v>0</v>
      </c>
      <c r="G37" s="31">
        <v>0</v>
      </c>
      <c r="H37" s="31">
        <v>0</v>
      </c>
      <c r="I37" s="32">
        <v>0</v>
      </c>
      <c r="J37" s="366">
        <v>1</v>
      </c>
      <c r="K37" s="31"/>
      <c r="L37" s="31"/>
      <c r="M37" s="32"/>
    </row>
    <row r="38" spans="1:13" s="1" customFormat="1" ht="19.5" thickTop="1" thickBot="1" x14ac:dyDescent="0.3">
      <c r="A38" s="142" t="s">
        <v>45</v>
      </c>
      <c r="B38" s="126" t="s">
        <v>580</v>
      </c>
      <c r="C38" s="124" t="s">
        <v>553</v>
      </c>
      <c r="D38" s="247">
        <f t="shared" ref="D38:L38" si="1">SUM(D17:D37)</f>
        <v>21</v>
      </c>
      <c r="E38" s="247">
        <f t="shared" si="1"/>
        <v>22</v>
      </c>
      <c r="F38" s="247">
        <f t="shared" si="1"/>
        <v>26</v>
      </c>
      <c r="G38" s="247">
        <f t="shared" si="1"/>
        <v>48</v>
      </c>
      <c r="H38" s="247">
        <f t="shared" si="1"/>
        <v>2</v>
      </c>
      <c r="I38" s="247">
        <f t="shared" si="1"/>
        <v>0</v>
      </c>
      <c r="J38" s="490">
        <f t="shared" si="1"/>
        <v>12</v>
      </c>
      <c r="K38" s="247">
        <f t="shared" si="1"/>
        <v>7</v>
      </c>
      <c r="L38" s="247">
        <f t="shared" si="1"/>
        <v>2</v>
      </c>
      <c r="M38" s="294">
        <f>SUM(J38/(J38+K38))</f>
        <v>0.63157894736842102</v>
      </c>
    </row>
    <row r="39" spans="1:13" ht="18.75" hidden="1" thickTop="1" x14ac:dyDescent="0.25">
      <c r="A39" s="659" t="s">
        <v>500</v>
      </c>
      <c r="B39" s="254">
        <v>43888</v>
      </c>
      <c r="C39" s="27" t="s">
        <v>48</v>
      </c>
      <c r="D39" s="27">
        <v>1</v>
      </c>
      <c r="E39" s="27">
        <v>1</v>
      </c>
      <c r="F39" s="27">
        <v>1</v>
      </c>
      <c r="G39" s="27">
        <v>2</v>
      </c>
      <c r="H39" s="27">
        <v>0</v>
      </c>
      <c r="I39" s="297">
        <v>0</v>
      </c>
      <c r="J39" s="279">
        <v>1</v>
      </c>
      <c r="K39" s="27"/>
      <c r="L39" s="27"/>
      <c r="M39" s="28"/>
    </row>
    <row r="40" spans="1:13" hidden="1" x14ac:dyDescent="0.25">
      <c r="A40" s="631"/>
      <c r="B40" s="255">
        <v>43881</v>
      </c>
      <c r="C40" s="9" t="s">
        <v>452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255">
        <v>43874</v>
      </c>
      <c r="C41" s="9" t="s">
        <v>455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8">
        <v>0</v>
      </c>
      <c r="J41" s="280"/>
      <c r="K41" s="9"/>
      <c r="L41" s="9">
        <v>1</v>
      </c>
      <c r="M41" s="29"/>
    </row>
    <row r="42" spans="1:13" hidden="1" x14ac:dyDescent="0.25">
      <c r="A42" s="631"/>
      <c r="B42" s="255">
        <v>43867</v>
      </c>
      <c r="C42" s="9" t="s">
        <v>453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8">
        <v>0</v>
      </c>
      <c r="J42" s="280"/>
      <c r="K42" s="9"/>
      <c r="L42" s="9">
        <v>1</v>
      </c>
      <c r="M42" s="29"/>
    </row>
    <row r="43" spans="1:13" hidden="1" x14ac:dyDescent="0.25">
      <c r="A43" s="631"/>
      <c r="B43" s="255">
        <v>43860</v>
      </c>
      <c r="C43" s="9" t="s">
        <v>9</v>
      </c>
      <c r="D43" s="9">
        <v>1</v>
      </c>
      <c r="E43" s="9">
        <v>1</v>
      </c>
      <c r="F43" s="9">
        <v>1</v>
      </c>
      <c r="G43" s="9">
        <v>2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1"/>
      <c r="B44" s="255">
        <v>43853</v>
      </c>
      <c r="C44" s="9" t="s">
        <v>48</v>
      </c>
      <c r="D44" s="9">
        <v>1</v>
      </c>
      <c r="E44" s="9">
        <v>3</v>
      </c>
      <c r="F44" s="9">
        <v>4</v>
      </c>
      <c r="G44" s="9">
        <v>7</v>
      </c>
      <c r="H44" s="9">
        <v>1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255">
        <v>43839</v>
      </c>
      <c r="C45" s="9" t="s">
        <v>452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255">
        <v>43832</v>
      </c>
      <c r="C46" s="9" t="s">
        <v>455</v>
      </c>
      <c r="D46" s="9">
        <v>1</v>
      </c>
      <c r="E46" s="9">
        <v>3</v>
      </c>
      <c r="F46" s="15">
        <v>1</v>
      </c>
      <c r="G46" s="15">
        <v>4</v>
      </c>
      <c r="H46" s="9">
        <v>1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255">
        <v>43811</v>
      </c>
      <c r="C47" s="9" t="s">
        <v>9</v>
      </c>
      <c r="D47" s="9">
        <v>1</v>
      </c>
      <c r="E47" s="9">
        <v>2</v>
      </c>
      <c r="F47" s="15">
        <v>4</v>
      </c>
      <c r="G47" s="15">
        <v>6</v>
      </c>
      <c r="H47" s="9">
        <v>1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255">
        <v>43804</v>
      </c>
      <c r="C48" s="9" t="s">
        <v>48</v>
      </c>
      <c r="D48" s="9">
        <v>1</v>
      </c>
      <c r="E48" s="9">
        <v>1</v>
      </c>
      <c r="F48" s="15">
        <v>1</v>
      </c>
      <c r="G48" s="15">
        <v>2</v>
      </c>
      <c r="H48" s="9">
        <v>1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255">
        <v>43797</v>
      </c>
      <c r="C49" s="9" t="s">
        <v>452</v>
      </c>
      <c r="D49" s="9">
        <v>1</v>
      </c>
      <c r="E49" s="9">
        <v>2</v>
      </c>
      <c r="F49" s="15">
        <v>1</v>
      </c>
      <c r="G49" s="15">
        <v>3</v>
      </c>
      <c r="H49" s="9">
        <v>1</v>
      </c>
      <c r="I49" s="298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255">
        <v>43790</v>
      </c>
      <c r="C50" s="9" t="s">
        <v>455</v>
      </c>
      <c r="D50" s="9">
        <v>1</v>
      </c>
      <c r="E50" s="9">
        <v>1</v>
      </c>
      <c r="F50" s="15">
        <v>3</v>
      </c>
      <c r="G50" s="15">
        <v>4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255">
        <v>43783</v>
      </c>
      <c r="C51" s="9" t="s">
        <v>453</v>
      </c>
      <c r="D51" s="9">
        <v>1</v>
      </c>
      <c r="E51" s="9">
        <v>1</v>
      </c>
      <c r="F51" s="15">
        <v>1</v>
      </c>
      <c r="G51" s="15">
        <v>2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255">
        <v>43776</v>
      </c>
      <c r="C52" s="9" t="s">
        <v>9</v>
      </c>
      <c r="D52" s="9">
        <v>1</v>
      </c>
      <c r="E52" s="9">
        <v>1</v>
      </c>
      <c r="F52" s="15">
        <v>1</v>
      </c>
      <c r="G52" s="15">
        <v>2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255">
        <v>43762</v>
      </c>
      <c r="C53" s="9" t="s">
        <v>452</v>
      </c>
      <c r="D53" s="9">
        <v>1</v>
      </c>
      <c r="E53" s="9">
        <v>2</v>
      </c>
      <c r="F53" s="15">
        <v>1</v>
      </c>
      <c r="G53" s="15">
        <v>3</v>
      </c>
      <c r="H53" s="9">
        <v>0</v>
      </c>
      <c r="I53" s="298">
        <v>1</v>
      </c>
      <c r="J53" s="280"/>
      <c r="K53" s="9"/>
      <c r="L53" s="9">
        <v>1</v>
      </c>
      <c r="M53" s="29"/>
    </row>
    <row r="54" spans="1:13" hidden="1" x14ac:dyDescent="0.25">
      <c r="A54" s="631"/>
      <c r="B54" s="255">
        <v>43755</v>
      </c>
      <c r="C54" s="9" t="s">
        <v>455</v>
      </c>
      <c r="D54" s="9">
        <v>1</v>
      </c>
      <c r="E54" s="9">
        <v>3</v>
      </c>
      <c r="F54" s="15">
        <v>4</v>
      </c>
      <c r="G54" s="15">
        <v>7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255">
        <v>43748</v>
      </c>
      <c r="C55" s="9" t="s">
        <v>453</v>
      </c>
      <c r="D55" s="9">
        <v>1</v>
      </c>
      <c r="E55" s="9">
        <v>1</v>
      </c>
      <c r="F55" s="15">
        <v>1</v>
      </c>
      <c r="G55" s="15">
        <v>2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255">
        <v>43741</v>
      </c>
      <c r="C56" s="9" t="s">
        <v>9</v>
      </c>
      <c r="D56" s="9">
        <v>1</v>
      </c>
      <c r="E56" s="9">
        <v>4</v>
      </c>
      <c r="F56" s="15">
        <v>2</v>
      </c>
      <c r="G56" s="15">
        <v>6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43734</v>
      </c>
      <c r="C57" s="9" t="s">
        <v>48</v>
      </c>
      <c r="D57" s="9">
        <v>1</v>
      </c>
      <c r="E57" s="9">
        <v>3</v>
      </c>
      <c r="F57" s="15">
        <v>1</v>
      </c>
      <c r="G57" s="15">
        <v>4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43727</v>
      </c>
      <c r="C58" s="9" t="s">
        <v>452</v>
      </c>
      <c r="D58" s="9">
        <v>1</v>
      </c>
      <c r="E58" s="9">
        <v>1</v>
      </c>
      <c r="F58" s="15">
        <v>3</v>
      </c>
      <c r="G58" s="15">
        <v>4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t="18.75" hidden="1" thickBot="1" x14ac:dyDescent="0.3">
      <c r="A59" s="631"/>
      <c r="B59" s="256">
        <v>43720</v>
      </c>
      <c r="C59" s="31" t="s">
        <v>455</v>
      </c>
      <c r="D59" s="31">
        <v>1</v>
      </c>
      <c r="E59" s="31">
        <v>8</v>
      </c>
      <c r="F59" s="33">
        <v>2</v>
      </c>
      <c r="G59" s="33">
        <v>10</v>
      </c>
      <c r="H59" s="31">
        <v>1</v>
      </c>
      <c r="I59" s="299">
        <v>0</v>
      </c>
      <c r="J59" s="341">
        <v>1</v>
      </c>
      <c r="K59" s="31"/>
      <c r="L59" s="31"/>
      <c r="M59" s="32"/>
    </row>
    <row r="60" spans="1:13" s="1" customFormat="1" ht="19.5" thickTop="1" thickBot="1" x14ac:dyDescent="0.3">
      <c r="A60" s="142" t="s">
        <v>45</v>
      </c>
      <c r="B60" s="126" t="s">
        <v>500</v>
      </c>
      <c r="C60" s="124" t="s">
        <v>8</v>
      </c>
      <c r="D60" s="247">
        <f t="shared" ref="D60:L60" si="2">SUM(D39:D59)</f>
        <v>21</v>
      </c>
      <c r="E60" s="248">
        <f t="shared" si="2"/>
        <v>38</v>
      </c>
      <c r="F60" s="216">
        <f t="shared" si="2"/>
        <v>35</v>
      </c>
      <c r="G60" s="247">
        <f t="shared" si="2"/>
        <v>73</v>
      </c>
      <c r="H60" s="248">
        <f t="shared" si="2"/>
        <v>6</v>
      </c>
      <c r="I60" s="249">
        <f t="shared" si="2"/>
        <v>1</v>
      </c>
      <c r="J60" s="191">
        <f t="shared" si="2"/>
        <v>15</v>
      </c>
      <c r="K60" s="124">
        <f t="shared" si="2"/>
        <v>3</v>
      </c>
      <c r="L60" s="124">
        <f t="shared" si="2"/>
        <v>3</v>
      </c>
      <c r="M60" s="294">
        <f>SUM(J60/(J60+K60))</f>
        <v>0.83333333333333337</v>
      </c>
    </row>
    <row r="61" spans="1:13" ht="18.75" hidden="1" thickTop="1" x14ac:dyDescent="0.25">
      <c r="A61" s="638" t="s">
        <v>454</v>
      </c>
      <c r="B61" s="26">
        <v>43517</v>
      </c>
      <c r="C61" s="27" t="s">
        <v>452</v>
      </c>
      <c r="D61" s="27">
        <v>1</v>
      </c>
      <c r="E61" s="27">
        <v>0</v>
      </c>
      <c r="F61" s="27">
        <v>0</v>
      </c>
      <c r="G61" s="27">
        <v>0</v>
      </c>
      <c r="H61" s="27">
        <v>0</v>
      </c>
      <c r="I61" s="297">
        <v>0</v>
      </c>
      <c r="J61" s="279"/>
      <c r="K61" s="27">
        <v>1</v>
      </c>
      <c r="L61" s="27"/>
      <c r="M61" s="28"/>
    </row>
    <row r="62" spans="1:13" hidden="1" x14ac:dyDescent="0.25">
      <c r="A62" s="639"/>
      <c r="B62" s="13">
        <v>43503</v>
      </c>
      <c r="C62" s="9" t="s">
        <v>453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9"/>
      <c r="B63" s="13">
        <v>43475</v>
      </c>
      <c r="C63" s="9" t="s">
        <v>452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9"/>
      <c r="B64" s="13">
        <v>43440</v>
      </c>
      <c r="C64" s="9" t="s">
        <v>48</v>
      </c>
      <c r="D64" s="9">
        <v>1</v>
      </c>
      <c r="E64" s="9">
        <v>1</v>
      </c>
      <c r="F64" s="9">
        <v>1</v>
      </c>
      <c r="G64" s="9">
        <v>2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9"/>
      <c r="B65" s="13">
        <v>43426</v>
      </c>
      <c r="C65" s="9" t="s">
        <v>455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9"/>
      <c r="B66" s="13">
        <v>43419</v>
      </c>
      <c r="C66" s="9" t="s">
        <v>453</v>
      </c>
      <c r="D66" s="9">
        <v>1</v>
      </c>
      <c r="E66" s="9">
        <v>1</v>
      </c>
      <c r="F66" s="9">
        <v>2</v>
      </c>
      <c r="G66" s="9">
        <v>3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9"/>
      <c r="B67" s="13">
        <v>43405</v>
      </c>
      <c r="C67" s="9" t="s">
        <v>48</v>
      </c>
      <c r="D67" s="9">
        <v>1</v>
      </c>
      <c r="E67" s="9">
        <v>1</v>
      </c>
      <c r="F67" s="9">
        <v>1</v>
      </c>
      <c r="G67" s="9">
        <v>2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9"/>
      <c r="B68" s="13">
        <v>43398</v>
      </c>
      <c r="C68" s="9" t="s">
        <v>452</v>
      </c>
      <c r="D68" s="9">
        <v>1</v>
      </c>
      <c r="E68" s="9">
        <v>2</v>
      </c>
      <c r="F68" s="9">
        <v>3</v>
      </c>
      <c r="G68" s="9">
        <v>5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9"/>
      <c r="B69" s="13">
        <v>43391</v>
      </c>
      <c r="C69" s="9" t="s">
        <v>455</v>
      </c>
      <c r="D69" s="9">
        <v>1</v>
      </c>
      <c r="E69" s="9">
        <v>2</v>
      </c>
      <c r="F69" s="9">
        <v>2</v>
      </c>
      <c r="G69" s="9">
        <v>4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9"/>
      <c r="B70" s="13">
        <v>43384</v>
      </c>
      <c r="C70" s="9" t="s">
        <v>453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9"/>
      <c r="B71" s="13">
        <v>43377</v>
      </c>
      <c r="C71" s="9" t="s">
        <v>9</v>
      </c>
      <c r="D71" s="9">
        <v>1</v>
      </c>
      <c r="E71" s="9">
        <v>0</v>
      </c>
      <c r="F71" s="9">
        <v>3</v>
      </c>
      <c r="G71" s="9">
        <v>3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t="18.75" hidden="1" thickBot="1" x14ac:dyDescent="0.3">
      <c r="A72" s="640"/>
      <c r="B72" s="30">
        <v>43370</v>
      </c>
      <c r="C72" s="31" t="s">
        <v>48</v>
      </c>
      <c r="D72" s="31">
        <v>1</v>
      </c>
      <c r="E72" s="31">
        <v>0</v>
      </c>
      <c r="F72" s="31">
        <v>0</v>
      </c>
      <c r="G72" s="31">
        <v>0</v>
      </c>
      <c r="H72" s="31">
        <v>0</v>
      </c>
      <c r="I72" s="299">
        <v>0</v>
      </c>
      <c r="J72" s="341"/>
      <c r="K72" s="31">
        <v>1</v>
      </c>
      <c r="L72" s="31"/>
      <c r="M72" s="32"/>
    </row>
    <row r="73" spans="1:13" s="1" customFormat="1" ht="19.5" thickTop="1" thickBot="1" x14ac:dyDescent="0.3">
      <c r="A73" s="142" t="s">
        <v>45</v>
      </c>
      <c r="B73" s="126" t="s">
        <v>454</v>
      </c>
      <c r="C73" s="124" t="s">
        <v>8</v>
      </c>
      <c r="D73" s="124">
        <f t="shared" ref="D73:I73" si="3">SUM(D61:D72)</f>
        <v>12</v>
      </c>
      <c r="E73" s="124">
        <f t="shared" si="3"/>
        <v>7</v>
      </c>
      <c r="F73" s="124">
        <f t="shared" si="3"/>
        <v>13</v>
      </c>
      <c r="G73" s="124">
        <f t="shared" si="3"/>
        <v>20</v>
      </c>
      <c r="H73" s="124">
        <f t="shared" si="3"/>
        <v>0</v>
      </c>
      <c r="I73" s="124">
        <f t="shared" si="3"/>
        <v>0</v>
      </c>
      <c r="J73" s="191">
        <f>SUM(J61:J72)</f>
        <v>4</v>
      </c>
      <c r="K73" s="124">
        <f>SUM(K61:K72)</f>
        <v>8</v>
      </c>
      <c r="L73" s="124">
        <f>SUM(L61:L72)</f>
        <v>0</v>
      </c>
      <c r="M73" s="294">
        <f>SUM(J73/(J73+K73))</f>
        <v>0.33333333333333331</v>
      </c>
    </row>
    <row r="74" spans="1:13" ht="19.5" thickTop="1" thickBot="1" x14ac:dyDescent="0.3">
      <c r="C74" s="340" t="s">
        <v>24</v>
      </c>
      <c r="D74" s="352">
        <f t="shared" ref="D74:L74" si="4">SUM(D73+D60+D38+D16)</f>
        <v>67</v>
      </c>
      <c r="E74" s="352">
        <f t="shared" si="4"/>
        <v>84</v>
      </c>
      <c r="F74" s="352">
        <f t="shared" si="4"/>
        <v>89</v>
      </c>
      <c r="G74" s="352">
        <f t="shared" si="4"/>
        <v>173</v>
      </c>
      <c r="H74" s="352">
        <f t="shared" si="4"/>
        <v>8</v>
      </c>
      <c r="I74" s="525">
        <f t="shared" si="4"/>
        <v>1</v>
      </c>
      <c r="J74" s="444">
        <f t="shared" si="4"/>
        <v>32</v>
      </c>
      <c r="K74" s="91">
        <f t="shared" si="4"/>
        <v>29</v>
      </c>
      <c r="L74" s="450">
        <f t="shared" si="4"/>
        <v>6</v>
      </c>
      <c r="M74" s="396">
        <f>SUM(J74/(J74+K74))</f>
        <v>0.52459016393442626</v>
      </c>
    </row>
    <row r="75" spans="1:13" ht="18.75" thickBot="1" x14ac:dyDescent="0.3">
      <c r="C75" s="143" t="s">
        <v>25</v>
      </c>
      <c r="D75" s="24"/>
      <c r="E75" s="25">
        <f>SUM(E74/D74)</f>
        <v>1.2537313432835822</v>
      </c>
      <c r="F75" s="25">
        <f>SUM(F74/D74)</f>
        <v>1.3283582089552239</v>
      </c>
      <c r="G75" s="144">
        <f>SUM(G74/D74)</f>
        <v>2.5820895522388061</v>
      </c>
      <c r="H75" s="20"/>
      <c r="I75" s="20"/>
      <c r="J75" s="307">
        <f>SUM(J74/D74)</f>
        <v>0.47761194029850745</v>
      </c>
      <c r="K75" s="77">
        <f>SUM(K74/D74)</f>
        <v>0.43283582089552236</v>
      </c>
      <c r="L75" s="95">
        <f>SUM(L74/D74)</f>
        <v>8.9552238805970144E-2</v>
      </c>
    </row>
    <row r="76" spans="1:13" ht="18.75" thickBot="1" x14ac:dyDescent="0.3">
      <c r="C76" s="133" t="s">
        <v>26</v>
      </c>
      <c r="D76" s="134">
        <f>SUM(D74/4)</f>
        <v>16.75</v>
      </c>
      <c r="E76" s="134">
        <f>SUM(E75*D76)</f>
        <v>21</v>
      </c>
      <c r="F76" s="134">
        <f>SUM(F75*D76)</f>
        <v>22.25</v>
      </c>
      <c r="G76" s="135">
        <f>SUM(G75*D76)</f>
        <v>43.25</v>
      </c>
      <c r="J76" s="308">
        <f>SUM(J74/4)</f>
        <v>8</v>
      </c>
      <c r="K76" s="97">
        <f>SUM(K74/4)</f>
        <v>7.25</v>
      </c>
      <c r="L76" s="98">
        <f>SUM(L74/4)</f>
        <v>1.5</v>
      </c>
    </row>
    <row r="77" spans="1:13" ht="18.75" thickTop="1" x14ac:dyDescent="0.25"/>
  </sheetData>
  <mergeCells count="5">
    <mergeCell ref="A1:M1"/>
    <mergeCell ref="A61:A72"/>
    <mergeCell ref="A39:A59"/>
    <mergeCell ref="A17:A37"/>
    <mergeCell ref="A3:A15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M24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348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45673</v>
      </c>
      <c r="C3" s="27" t="s">
        <v>10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3"/>
      <c r="B4" s="255">
        <v>45666</v>
      </c>
      <c r="C4" s="9" t="s">
        <v>453</v>
      </c>
      <c r="D4" s="9">
        <v>1</v>
      </c>
      <c r="E4" s="9">
        <v>1</v>
      </c>
      <c r="F4" s="9">
        <v>2</v>
      </c>
      <c r="G4" s="9">
        <v>3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3"/>
      <c r="B5" s="255">
        <v>45645</v>
      </c>
      <c r="C5" s="9" t="s">
        <v>20</v>
      </c>
      <c r="D5" s="9">
        <v>1</v>
      </c>
      <c r="E5" s="9">
        <v>0</v>
      </c>
      <c r="F5" s="9">
        <v>4</v>
      </c>
      <c r="G5" s="9">
        <v>4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3"/>
      <c r="B6" s="255">
        <v>45631</v>
      </c>
      <c r="C6" s="9" t="s">
        <v>8</v>
      </c>
      <c r="D6" s="9">
        <v>1</v>
      </c>
      <c r="E6" s="9">
        <v>1</v>
      </c>
      <c r="F6" s="9">
        <v>1</v>
      </c>
      <c r="G6" s="9">
        <v>2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3"/>
      <c r="B7" s="255">
        <v>45624</v>
      </c>
      <c r="C7" s="9" t="s">
        <v>10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3"/>
      <c r="B8" s="255">
        <v>45617</v>
      </c>
      <c r="C8" s="9" t="s">
        <v>453</v>
      </c>
      <c r="D8" s="9">
        <v>1</v>
      </c>
      <c r="E8" s="9">
        <v>2</v>
      </c>
      <c r="F8" s="9">
        <v>1</v>
      </c>
      <c r="G8" s="9">
        <v>3</v>
      </c>
      <c r="H8" s="9">
        <v>1</v>
      </c>
      <c r="I8" s="29">
        <v>0</v>
      </c>
      <c r="J8" s="365">
        <v>1</v>
      </c>
      <c r="K8" s="9"/>
      <c r="L8" s="9"/>
      <c r="M8" s="29"/>
    </row>
    <row r="9" spans="1:13" x14ac:dyDescent="0.25">
      <c r="A9" s="633"/>
      <c r="B9" s="255">
        <v>45610</v>
      </c>
      <c r="C9" s="9" t="s">
        <v>20</v>
      </c>
      <c r="D9" s="9">
        <v>1</v>
      </c>
      <c r="E9" s="9">
        <v>1</v>
      </c>
      <c r="F9" s="9">
        <v>3</v>
      </c>
      <c r="G9" s="9">
        <v>4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3"/>
      <c r="B10" s="255">
        <v>45603</v>
      </c>
      <c r="C10" s="9" t="s">
        <v>625</v>
      </c>
      <c r="D10" s="9">
        <v>1</v>
      </c>
      <c r="E10" s="9">
        <v>2</v>
      </c>
      <c r="F10" s="9">
        <v>1</v>
      </c>
      <c r="G10" s="9">
        <v>3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x14ac:dyDescent="0.25">
      <c r="A11" s="633"/>
      <c r="B11" s="255">
        <v>45596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3"/>
      <c r="B12" s="255">
        <v>45589</v>
      </c>
      <c r="C12" s="9" t="s">
        <v>10</v>
      </c>
      <c r="D12" s="9">
        <v>1</v>
      </c>
      <c r="E12" s="9">
        <v>1</v>
      </c>
      <c r="F12" s="9">
        <v>2</v>
      </c>
      <c r="G12" s="9">
        <v>3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3"/>
      <c r="B13" s="255">
        <v>45582</v>
      </c>
      <c r="C13" s="9" t="s">
        <v>453</v>
      </c>
      <c r="D13" s="9">
        <v>1</v>
      </c>
      <c r="E13" s="9">
        <v>1</v>
      </c>
      <c r="F13" s="9">
        <v>1</v>
      </c>
      <c r="G13" s="9">
        <v>2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3"/>
      <c r="B14" s="255">
        <v>45568</v>
      </c>
      <c r="C14" s="9" t="s">
        <v>625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3"/>
      <c r="B15" s="255">
        <v>45561</v>
      </c>
      <c r="C15" s="9" t="s">
        <v>8</v>
      </c>
      <c r="D15" s="9">
        <v>1</v>
      </c>
      <c r="E15" s="9">
        <v>2</v>
      </c>
      <c r="F15" s="9">
        <v>1</v>
      </c>
      <c r="G15" s="9">
        <v>3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3"/>
      <c r="B16" s="255">
        <v>45554</v>
      </c>
      <c r="C16" s="9" t="s">
        <v>10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t="18.75" thickBot="1" x14ac:dyDescent="0.3">
      <c r="A17" s="634"/>
      <c r="B17" s="256">
        <v>45547</v>
      </c>
      <c r="C17" s="31" t="s">
        <v>453</v>
      </c>
      <c r="D17" s="31">
        <v>1</v>
      </c>
      <c r="E17" s="31">
        <v>2</v>
      </c>
      <c r="F17" s="31">
        <v>3</v>
      </c>
      <c r="G17" s="31">
        <v>5</v>
      </c>
      <c r="H17" s="31">
        <v>0</v>
      </c>
      <c r="I17" s="32">
        <v>0</v>
      </c>
      <c r="J17" s="366">
        <v>1</v>
      </c>
      <c r="K17" s="31"/>
      <c r="L17" s="31"/>
      <c r="M17" s="32"/>
    </row>
    <row r="18" spans="1:13" ht="19.5" thickTop="1" thickBot="1" x14ac:dyDescent="0.3">
      <c r="A18" s="487" t="s">
        <v>45</v>
      </c>
      <c r="B18" s="411" t="s">
        <v>624</v>
      </c>
      <c r="C18" s="124" t="s">
        <v>553</v>
      </c>
      <c r="D18" s="124">
        <f t="shared" ref="D18:L18" si="0">SUM(D3:D17)</f>
        <v>15</v>
      </c>
      <c r="E18" s="124">
        <f t="shared" si="0"/>
        <v>14</v>
      </c>
      <c r="F18" s="124">
        <f t="shared" si="0"/>
        <v>21</v>
      </c>
      <c r="G18" s="124">
        <f t="shared" si="0"/>
        <v>35</v>
      </c>
      <c r="H18" s="124">
        <f t="shared" si="0"/>
        <v>1</v>
      </c>
      <c r="I18" s="125">
        <f t="shared" si="0"/>
        <v>0</v>
      </c>
      <c r="J18" s="458">
        <f t="shared" si="0"/>
        <v>9</v>
      </c>
      <c r="K18" s="355">
        <f t="shared" si="0"/>
        <v>4</v>
      </c>
      <c r="L18" s="355">
        <f t="shared" si="0"/>
        <v>2</v>
      </c>
      <c r="M18" s="356">
        <f>SUM(J18/(J18+K18))</f>
        <v>0.69230769230769229</v>
      </c>
    </row>
    <row r="19" spans="1:13" ht="18.75" hidden="1" thickTop="1" x14ac:dyDescent="0.25">
      <c r="A19" s="642" t="s">
        <v>580</v>
      </c>
      <c r="B19" s="254">
        <v>45344</v>
      </c>
      <c r="C19" s="27" t="s">
        <v>552</v>
      </c>
      <c r="D19" s="27">
        <v>1</v>
      </c>
      <c r="E19" s="27">
        <v>1</v>
      </c>
      <c r="F19" s="27">
        <v>0</v>
      </c>
      <c r="G19" s="27">
        <v>1</v>
      </c>
      <c r="H19" s="27">
        <v>0</v>
      </c>
      <c r="I19" s="28">
        <v>0</v>
      </c>
      <c r="J19" s="364"/>
      <c r="K19" s="27"/>
      <c r="L19" s="27">
        <v>1</v>
      </c>
      <c r="M19" s="28"/>
    </row>
    <row r="20" spans="1:13" hidden="1" x14ac:dyDescent="0.25">
      <c r="A20" s="636"/>
      <c r="B20" s="255">
        <v>45330</v>
      </c>
      <c r="C20" s="9" t="s">
        <v>8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6"/>
      <c r="B21" s="255">
        <v>45316</v>
      </c>
      <c r="C21" s="9" t="s">
        <v>452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6"/>
      <c r="B22" s="255">
        <v>45302</v>
      </c>
      <c r="C22" s="9" t="s">
        <v>553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6"/>
      <c r="B23" s="255">
        <v>45281</v>
      </c>
      <c r="C23" s="9" t="s">
        <v>8</v>
      </c>
      <c r="D23" s="9">
        <v>1</v>
      </c>
      <c r="E23" s="9">
        <v>2</v>
      </c>
      <c r="F23" s="9">
        <v>0</v>
      </c>
      <c r="G23" s="9">
        <v>2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6"/>
      <c r="B24" s="255">
        <v>45274</v>
      </c>
      <c r="C24" s="9" t="s">
        <v>555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45260</v>
      </c>
      <c r="C25" s="9" t="s">
        <v>552</v>
      </c>
      <c r="D25" s="9">
        <v>1</v>
      </c>
      <c r="E25" s="9">
        <v>0</v>
      </c>
      <c r="F25" s="9">
        <v>3</v>
      </c>
      <c r="G25" s="9">
        <v>3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6"/>
      <c r="B26" s="255">
        <v>45246</v>
      </c>
      <c r="C26" s="9" t="s">
        <v>8</v>
      </c>
      <c r="D26" s="9">
        <v>1</v>
      </c>
      <c r="E26" s="9">
        <v>1</v>
      </c>
      <c r="F26" s="9">
        <v>5</v>
      </c>
      <c r="G26" s="9">
        <v>6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6"/>
      <c r="B27" s="255">
        <v>45239</v>
      </c>
      <c r="C27" s="9" t="s">
        <v>555</v>
      </c>
      <c r="D27" s="9">
        <v>1</v>
      </c>
      <c r="E27" s="9">
        <v>0</v>
      </c>
      <c r="F27" s="9">
        <v>2</v>
      </c>
      <c r="G27" s="9">
        <v>2</v>
      </c>
      <c r="H27" s="9">
        <v>0</v>
      </c>
      <c r="I27" s="29">
        <v>0</v>
      </c>
      <c r="J27" s="365"/>
      <c r="K27" s="9"/>
      <c r="L27" s="9">
        <v>1</v>
      </c>
      <c r="M27" s="29"/>
    </row>
    <row r="28" spans="1:13" hidden="1" x14ac:dyDescent="0.25">
      <c r="A28" s="636"/>
      <c r="B28" s="255">
        <v>45232</v>
      </c>
      <c r="C28" s="9" t="s">
        <v>452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45225</v>
      </c>
      <c r="C29" s="9" t="s">
        <v>552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45218</v>
      </c>
      <c r="C30" s="9" t="s">
        <v>553</v>
      </c>
      <c r="D30" s="9">
        <v>1</v>
      </c>
      <c r="E30" s="9">
        <v>0</v>
      </c>
      <c r="F30" s="9">
        <v>2</v>
      </c>
      <c r="G30" s="9">
        <v>2</v>
      </c>
      <c r="H30" s="9">
        <v>0</v>
      </c>
      <c r="I30" s="29">
        <v>0</v>
      </c>
      <c r="J30" s="365"/>
      <c r="K30" s="9"/>
      <c r="L30" s="9">
        <v>1</v>
      </c>
      <c r="M30" s="29"/>
    </row>
    <row r="31" spans="1:13" hidden="1" x14ac:dyDescent="0.25">
      <c r="A31" s="636"/>
      <c r="B31" s="255">
        <v>45211</v>
      </c>
      <c r="C31" s="9" t="s">
        <v>8</v>
      </c>
      <c r="D31" s="9">
        <v>1</v>
      </c>
      <c r="E31" s="9">
        <v>0</v>
      </c>
      <c r="F31" s="9">
        <v>2</v>
      </c>
      <c r="G31" s="9">
        <v>2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6"/>
      <c r="B32" s="255">
        <v>45204</v>
      </c>
      <c r="C32" s="9" t="s">
        <v>555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6"/>
      <c r="B33" s="255">
        <v>45190</v>
      </c>
      <c r="C33" s="9" t="s">
        <v>552</v>
      </c>
      <c r="D33" s="9">
        <v>1</v>
      </c>
      <c r="E33" s="9">
        <v>0</v>
      </c>
      <c r="F33" s="9">
        <v>2</v>
      </c>
      <c r="G33" s="9">
        <v>2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t="18.75" hidden="1" thickBot="1" x14ac:dyDescent="0.3">
      <c r="A34" s="637"/>
      <c r="B34" s="256">
        <v>45183</v>
      </c>
      <c r="C34" s="31" t="s">
        <v>553</v>
      </c>
      <c r="D34" s="31">
        <v>1</v>
      </c>
      <c r="E34" s="31">
        <v>2</v>
      </c>
      <c r="F34" s="31">
        <v>1</v>
      </c>
      <c r="G34" s="31">
        <v>3</v>
      </c>
      <c r="H34" s="31">
        <v>0</v>
      </c>
      <c r="I34" s="32">
        <v>0</v>
      </c>
      <c r="J34" s="366"/>
      <c r="K34" s="31">
        <v>1</v>
      </c>
      <c r="L34" s="31"/>
      <c r="M34" s="32"/>
    </row>
    <row r="35" spans="1:13" ht="19.5" thickTop="1" thickBot="1" x14ac:dyDescent="0.3">
      <c r="A35" s="433" t="s">
        <v>45</v>
      </c>
      <c r="B35" s="414" t="s">
        <v>580</v>
      </c>
      <c r="C35" s="355" t="s">
        <v>453</v>
      </c>
      <c r="D35" s="355">
        <f t="shared" ref="D35:L35" si="1">SUM(D19:D34)</f>
        <v>16</v>
      </c>
      <c r="E35" s="355">
        <f t="shared" si="1"/>
        <v>8</v>
      </c>
      <c r="F35" s="355">
        <f t="shared" si="1"/>
        <v>18</v>
      </c>
      <c r="G35" s="355">
        <f t="shared" si="1"/>
        <v>26</v>
      </c>
      <c r="H35" s="355">
        <f t="shared" si="1"/>
        <v>0</v>
      </c>
      <c r="I35" s="467">
        <f t="shared" si="1"/>
        <v>0</v>
      </c>
      <c r="J35" s="191">
        <f t="shared" si="1"/>
        <v>5</v>
      </c>
      <c r="K35" s="124">
        <f t="shared" si="1"/>
        <v>8</v>
      </c>
      <c r="L35" s="124">
        <f t="shared" si="1"/>
        <v>3</v>
      </c>
      <c r="M35" s="294">
        <f>SUM(J35/(J35+K35))</f>
        <v>0.38461538461538464</v>
      </c>
    </row>
    <row r="36" spans="1:13" ht="18.75" hidden="1" thickTop="1" x14ac:dyDescent="0.25">
      <c r="A36" s="632" t="s">
        <v>554</v>
      </c>
      <c r="B36" s="254">
        <v>44966</v>
      </c>
      <c r="C36" s="27" t="s">
        <v>8</v>
      </c>
      <c r="D36" s="27">
        <v>1</v>
      </c>
      <c r="E36" s="27">
        <v>1</v>
      </c>
      <c r="F36" s="27">
        <v>1</v>
      </c>
      <c r="G36" s="27">
        <v>2</v>
      </c>
      <c r="H36" s="27">
        <v>0</v>
      </c>
      <c r="I36" s="297">
        <v>0</v>
      </c>
      <c r="J36" s="279">
        <v>1</v>
      </c>
      <c r="K36" s="27"/>
      <c r="L36" s="27"/>
      <c r="M36" s="28"/>
    </row>
    <row r="37" spans="1:13" hidden="1" x14ac:dyDescent="0.25">
      <c r="A37" s="633"/>
      <c r="B37" s="255">
        <v>44959</v>
      </c>
      <c r="C37" s="9" t="s">
        <v>555</v>
      </c>
      <c r="D37" s="9">
        <v>1</v>
      </c>
      <c r="E37" s="9">
        <v>2</v>
      </c>
      <c r="F37" s="9">
        <v>0</v>
      </c>
      <c r="G37" s="9">
        <v>2</v>
      </c>
      <c r="H37" s="9">
        <v>0</v>
      </c>
      <c r="I37" s="298">
        <v>0</v>
      </c>
      <c r="J37" s="280">
        <v>1</v>
      </c>
      <c r="K37" s="9"/>
      <c r="L37" s="9"/>
      <c r="M37" s="29"/>
    </row>
    <row r="38" spans="1:13" hidden="1" x14ac:dyDescent="0.25">
      <c r="A38" s="633"/>
      <c r="B38" s="255">
        <v>44952</v>
      </c>
      <c r="C38" s="9" t="s">
        <v>452</v>
      </c>
      <c r="D38" s="9">
        <v>1</v>
      </c>
      <c r="E38" s="9">
        <v>2</v>
      </c>
      <c r="F38" s="9">
        <v>0</v>
      </c>
      <c r="G38" s="9">
        <v>2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3"/>
      <c r="B39" s="255">
        <v>44896</v>
      </c>
      <c r="C39" s="9" t="s">
        <v>552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3"/>
      <c r="B40" s="255">
        <v>44889</v>
      </c>
      <c r="C40" s="9" t="s">
        <v>553</v>
      </c>
      <c r="D40" s="9">
        <v>1</v>
      </c>
      <c r="E40" s="9">
        <v>1</v>
      </c>
      <c r="F40" s="9">
        <v>2</v>
      </c>
      <c r="G40" s="9">
        <v>3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44882</v>
      </c>
      <c r="C41" s="9" t="s">
        <v>8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/>
      <c r="L41" s="9">
        <v>1</v>
      </c>
      <c r="M41" s="29"/>
    </row>
    <row r="42" spans="1:13" hidden="1" x14ac:dyDescent="0.25">
      <c r="A42" s="633"/>
      <c r="B42" s="255">
        <v>44875</v>
      </c>
      <c r="C42" s="9" t="s">
        <v>555</v>
      </c>
      <c r="D42" s="9">
        <v>1</v>
      </c>
      <c r="E42" s="9">
        <v>1</v>
      </c>
      <c r="F42" s="9">
        <v>1</v>
      </c>
      <c r="G42" s="9">
        <v>2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44868</v>
      </c>
      <c r="C43" s="9" t="s">
        <v>452</v>
      </c>
      <c r="D43" s="9">
        <v>1</v>
      </c>
      <c r="E43" s="9">
        <v>1</v>
      </c>
      <c r="F43" s="9">
        <v>2</v>
      </c>
      <c r="G43" s="9">
        <v>3</v>
      </c>
      <c r="H43" s="9">
        <v>1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44861</v>
      </c>
      <c r="C44" s="9" t="s">
        <v>552</v>
      </c>
      <c r="D44" s="9">
        <v>1</v>
      </c>
      <c r="E44" s="9">
        <v>1</v>
      </c>
      <c r="F44" s="9">
        <v>1</v>
      </c>
      <c r="G44" s="9">
        <v>2</v>
      </c>
      <c r="H44" s="9">
        <v>1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44854</v>
      </c>
      <c r="C45" s="9" t="s">
        <v>553</v>
      </c>
      <c r="D45" s="9">
        <v>1</v>
      </c>
      <c r="E45" s="9">
        <v>1</v>
      </c>
      <c r="F45" s="9">
        <v>0</v>
      </c>
      <c r="G45" s="9">
        <v>1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44847</v>
      </c>
      <c r="C46" s="9" t="s">
        <v>8</v>
      </c>
      <c r="D46" s="9">
        <v>1</v>
      </c>
      <c r="E46" s="9">
        <v>0</v>
      </c>
      <c r="F46" s="9">
        <v>5</v>
      </c>
      <c r="G46" s="9">
        <v>5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3"/>
      <c r="B47" s="255">
        <v>44833</v>
      </c>
      <c r="C47" s="9" t="s">
        <v>452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3"/>
      <c r="B48" s="255">
        <v>44826</v>
      </c>
      <c r="C48" s="9" t="s">
        <v>552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t="18.75" hidden="1" thickBot="1" x14ac:dyDescent="0.3">
      <c r="A49" s="634"/>
      <c r="B49" s="256">
        <v>44819</v>
      </c>
      <c r="C49" s="31" t="s">
        <v>553</v>
      </c>
      <c r="D49" s="31">
        <v>1</v>
      </c>
      <c r="E49" s="31">
        <v>1</v>
      </c>
      <c r="F49" s="31">
        <v>0</v>
      </c>
      <c r="G49" s="33">
        <v>1</v>
      </c>
      <c r="H49" s="31">
        <v>0</v>
      </c>
      <c r="I49" s="299">
        <v>0</v>
      </c>
      <c r="J49" s="341">
        <v>1</v>
      </c>
      <c r="K49" s="31"/>
      <c r="L49" s="31"/>
      <c r="M49" s="32"/>
    </row>
    <row r="50" spans="1:13" ht="19.5" thickTop="1" thickBot="1" x14ac:dyDescent="0.3">
      <c r="A50" s="433" t="s">
        <v>45</v>
      </c>
      <c r="B50" s="414" t="s">
        <v>554</v>
      </c>
      <c r="C50" s="355" t="s">
        <v>453</v>
      </c>
      <c r="D50" s="355">
        <f t="shared" ref="D50:L50" si="2">SUM(D36:D49)</f>
        <v>14</v>
      </c>
      <c r="E50" s="355">
        <f t="shared" si="2"/>
        <v>12</v>
      </c>
      <c r="F50" s="355">
        <f t="shared" si="2"/>
        <v>12</v>
      </c>
      <c r="G50" s="355">
        <f t="shared" si="2"/>
        <v>24</v>
      </c>
      <c r="H50" s="355">
        <f t="shared" si="2"/>
        <v>2</v>
      </c>
      <c r="I50" s="467">
        <f t="shared" si="2"/>
        <v>0</v>
      </c>
      <c r="J50" s="191">
        <f t="shared" si="2"/>
        <v>11</v>
      </c>
      <c r="K50" s="124">
        <f t="shared" si="2"/>
        <v>2</v>
      </c>
      <c r="L50" s="124">
        <f t="shared" si="2"/>
        <v>1</v>
      </c>
      <c r="M50" s="294">
        <f>SUM(J50/(J50+K50))</f>
        <v>0.84615384615384615</v>
      </c>
    </row>
    <row r="51" spans="1:13" ht="18.75" hidden="1" thickTop="1" x14ac:dyDescent="0.25">
      <c r="A51" s="632" t="s">
        <v>540</v>
      </c>
      <c r="B51" s="254">
        <v>44641</v>
      </c>
      <c r="C51" s="27" t="s">
        <v>455</v>
      </c>
      <c r="D51" s="27">
        <v>1</v>
      </c>
      <c r="E51" s="27">
        <v>1</v>
      </c>
      <c r="F51" s="27">
        <v>0</v>
      </c>
      <c r="G51" s="34">
        <v>1</v>
      </c>
      <c r="H51" s="27">
        <v>0</v>
      </c>
      <c r="I51" s="297">
        <v>0</v>
      </c>
      <c r="J51" s="279"/>
      <c r="K51" s="27">
        <v>1</v>
      </c>
      <c r="L51" s="27"/>
      <c r="M51" s="28"/>
    </row>
    <row r="52" spans="1:13" hidden="1" x14ac:dyDescent="0.25">
      <c r="A52" s="633"/>
      <c r="B52" s="255">
        <v>44623</v>
      </c>
      <c r="C52" s="9" t="s">
        <v>455</v>
      </c>
      <c r="D52" s="9">
        <v>1</v>
      </c>
      <c r="E52" s="9">
        <v>2</v>
      </c>
      <c r="F52" s="9">
        <v>2</v>
      </c>
      <c r="G52" s="15">
        <v>4</v>
      </c>
      <c r="H52" s="9">
        <v>1</v>
      </c>
      <c r="I52" s="298">
        <v>0</v>
      </c>
      <c r="J52" s="280">
        <v>1</v>
      </c>
      <c r="K52" s="9"/>
      <c r="L52" s="9"/>
      <c r="M52" s="29"/>
    </row>
    <row r="53" spans="1:13" hidden="1" x14ac:dyDescent="0.25">
      <c r="A53" s="633"/>
      <c r="B53" s="255">
        <v>44616</v>
      </c>
      <c r="C53" s="9" t="s">
        <v>48</v>
      </c>
      <c r="D53" s="9">
        <v>1</v>
      </c>
      <c r="E53" s="9">
        <v>3</v>
      </c>
      <c r="F53" s="9">
        <v>1</v>
      </c>
      <c r="G53" s="15">
        <v>4</v>
      </c>
      <c r="H53" s="9">
        <v>1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3"/>
      <c r="B54" s="255">
        <v>44609</v>
      </c>
      <c r="C54" s="9" t="s">
        <v>453</v>
      </c>
      <c r="D54" s="9">
        <v>1</v>
      </c>
      <c r="E54" s="9">
        <v>1</v>
      </c>
      <c r="F54" s="9">
        <v>0</v>
      </c>
      <c r="G54" s="15">
        <v>1</v>
      </c>
      <c r="H54" s="9">
        <v>0</v>
      </c>
      <c r="I54" s="298">
        <v>1</v>
      </c>
      <c r="J54" s="280"/>
      <c r="K54" s="9"/>
      <c r="L54" s="9">
        <v>1</v>
      </c>
      <c r="M54" s="29"/>
    </row>
    <row r="55" spans="1:13" hidden="1" x14ac:dyDescent="0.25">
      <c r="A55" s="633"/>
      <c r="B55" s="255">
        <v>44602</v>
      </c>
      <c r="C55" s="9" t="s">
        <v>455</v>
      </c>
      <c r="D55" s="9">
        <v>1</v>
      </c>
      <c r="E55" s="9">
        <v>5</v>
      </c>
      <c r="F55" s="9">
        <v>1</v>
      </c>
      <c r="G55" s="15">
        <v>6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3"/>
      <c r="B56" s="255">
        <v>44595</v>
      </c>
      <c r="C56" s="9" t="s">
        <v>48</v>
      </c>
      <c r="D56" s="9">
        <v>1</v>
      </c>
      <c r="E56" s="9">
        <v>2</v>
      </c>
      <c r="F56" s="9">
        <v>0</v>
      </c>
      <c r="G56" s="15">
        <v>2</v>
      </c>
      <c r="H56" s="9">
        <v>0</v>
      </c>
      <c r="I56" s="298">
        <v>0</v>
      </c>
      <c r="J56" s="280"/>
      <c r="K56" s="9"/>
      <c r="L56" s="9">
        <v>1</v>
      </c>
      <c r="M56" s="29"/>
    </row>
    <row r="57" spans="1:13" hidden="1" x14ac:dyDescent="0.25">
      <c r="A57" s="633"/>
      <c r="B57" s="255">
        <v>44546</v>
      </c>
      <c r="C57" s="9" t="s">
        <v>453</v>
      </c>
      <c r="D57" s="9">
        <v>1</v>
      </c>
      <c r="E57" s="9">
        <v>0</v>
      </c>
      <c r="F57" s="9">
        <v>2</v>
      </c>
      <c r="G57" s="15">
        <v>2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3"/>
      <c r="B58" s="255">
        <v>44539</v>
      </c>
      <c r="C58" s="9" t="s">
        <v>455</v>
      </c>
      <c r="D58" s="9">
        <v>1</v>
      </c>
      <c r="E58" s="9">
        <v>2</v>
      </c>
      <c r="F58" s="9">
        <v>1</v>
      </c>
      <c r="G58" s="15">
        <v>3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3"/>
      <c r="B59" s="255">
        <v>44532</v>
      </c>
      <c r="C59" s="9" t="s">
        <v>48</v>
      </c>
      <c r="D59" s="9">
        <v>1</v>
      </c>
      <c r="E59" s="9">
        <v>2</v>
      </c>
      <c r="F59" s="9">
        <v>0</v>
      </c>
      <c r="G59" s="15">
        <v>2</v>
      </c>
      <c r="H59" s="9">
        <v>0</v>
      </c>
      <c r="I59" s="298">
        <v>0</v>
      </c>
      <c r="J59" s="280">
        <v>1</v>
      </c>
      <c r="K59" s="9"/>
      <c r="L59" s="9"/>
      <c r="M59" s="29"/>
    </row>
    <row r="60" spans="1:13" hidden="1" x14ac:dyDescent="0.25">
      <c r="A60" s="633"/>
      <c r="B60" s="255">
        <v>44525</v>
      </c>
      <c r="C60" s="9" t="s">
        <v>453</v>
      </c>
      <c r="D60" s="9">
        <v>1</v>
      </c>
      <c r="E60" s="9">
        <v>1</v>
      </c>
      <c r="F60" s="9">
        <v>1</v>
      </c>
      <c r="G60" s="15">
        <v>2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3"/>
      <c r="B61" s="255">
        <v>44518</v>
      </c>
      <c r="C61" s="9" t="s">
        <v>455</v>
      </c>
      <c r="D61" s="9">
        <v>1</v>
      </c>
      <c r="E61" s="9">
        <v>3</v>
      </c>
      <c r="F61" s="9">
        <v>2</v>
      </c>
      <c r="G61" s="15">
        <v>5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3"/>
      <c r="B62" s="255">
        <v>44511</v>
      </c>
      <c r="C62" s="9" t="s">
        <v>48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idden="1" x14ac:dyDescent="0.25">
      <c r="A63" s="633"/>
      <c r="B63" s="255">
        <v>44497</v>
      </c>
      <c r="C63" s="9" t="s">
        <v>455</v>
      </c>
      <c r="D63" s="9">
        <v>1</v>
      </c>
      <c r="E63" s="9">
        <v>1</v>
      </c>
      <c r="F63" s="9">
        <v>0</v>
      </c>
      <c r="G63" s="9">
        <v>1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3"/>
      <c r="B64" s="255">
        <v>44490</v>
      </c>
      <c r="C64" s="9" t="s">
        <v>48</v>
      </c>
      <c r="D64" s="9">
        <v>1</v>
      </c>
      <c r="E64" s="9">
        <v>1</v>
      </c>
      <c r="F64" s="9">
        <v>1</v>
      </c>
      <c r="G64" s="9">
        <v>2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t="18.75" hidden="1" thickBot="1" x14ac:dyDescent="0.3">
      <c r="A65" s="633"/>
      <c r="B65" s="256">
        <v>44483</v>
      </c>
      <c r="C65" s="31" t="s">
        <v>453</v>
      </c>
      <c r="D65" s="31">
        <v>1</v>
      </c>
      <c r="E65" s="31">
        <v>0</v>
      </c>
      <c r="F65" s="31">
        <v>0</v>
      </c>
      <c r="G65" s="31">
        <v>0</v>
      </c>
      <c r="H65" s="31">
        <v>0</v>
      </c>
      <c r="I65" s="299">
        <v>0</v>
      </c>
      <c r="J65" s="341"/>
      <c r="K65" s="31"/>
      <c r="L65" s="31">
        <v>1</v>
      </c>
      <c r="M65" s="32"/>
    </row>
    <row r="66" spans="1:13" ht="19.5" thickTop="1" thickBot="1" x14ac:dyDescent="0.3">
      <c r="A66" s="142" t="s">
        <v>45</v>
      </c>
      <c r="B66" s="126" t="s">
        <v>540</v>
      </c>
      <c r="C66" s="124" t="s">
        <v>8</v>
      </c>
      <c r="D66" s="124">
        <f t="shared" ref="D66:L66" si="3">SUM(D51:D65)</f>
        <v>15</v>
      </c>
      <c r="E66" s="124">
        <f t="shared" si="3"/>
        <v>24</v>
      </c>
      <c r="F66" s="124">
        <f t="shared" si="3"/>
        <v>11</v>
      </c>
      <c r="G66" s="124">
        <f t="shared" si="3"/>
        <v>35</v>
      </c>
      <c r="H66" s="124">
        <f t="shared" si="3"/>
        <v>2</v>
      </c>
      <c r="I66" s="247">
        <f t="shared" si="3"/>
        <v>1</v>
      </c>
      <c r="J66" s="191">
        <f t="shared" si="3"/>
        <v>7</v>
      </c>
      <c r="K66" s="124">
        <f t="shared" si="3"/>
        <v>5</v>
      </c>
      <c r="L66" s="124">
        <f t="shared" si="3"/>
        <v>3</v>
      </c>
      <c r="M66" s="294">
        <f>SUM(J66/(J66+K66))</f>
        <v>0.58333333333333337</v>
      </c>
    </row>
    <row r="67" spans="1:13" ht="18.75" hidden="1" thickTop="1" x14ac:dyDescent="0.25">
      <c r="A67" s="633" t="s">
        <v>500</v>
      </c>
      <c r="B67" s="254">
        <v>43811</v>
      </c>
      <c r="C67" s="27" t="s">
        <v>8</v>
      </c>
      <c r="D67" s="27">
        <v>1</v>
      </c>
      <c r="E67" s="27">
        <v>0</v>
      </c>
      <c r="F67" s="27">
        <v>0</v>
      </c>
      <c r="G67" s="27">
        <v>0</v>
      </c>
      <c r="H67" s="27">
        <v>0</v>
      </c>
      <c r="I67" s="28">
        <v>0</v>
      </c>
      <c r="J67" s="280"/>
      <c r="K67" s="9">
        <v>1</v>
      </c>
      <c r="L67" s="9"/>
      <c r="M67" s="29"/>
    </row>
    <row r="68" spans="1:13" hidden="1" x14ac:dyDescent="0.25">
      <c r="A68" s="633"/>
      <c r="B68" s="255">
        <v>43804</v>
      </c>
      <c r="C68" s="9" t="s">
        <v>455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3"/>
      <c r="B69" s="255">
        <v>43776</v>
      </c>
      <c r="C69" s="9" t="s">
        <v>8</v>
      </c>
      <c r="D69" s="9">
        <v>1</v>
      </c>
      <c r="E69" s="9">
        <v>2</v>
      </c>
      <c r="F69" s="9">
        <v>0</v>
      </c>
      <c r="G69" s="9">
        <v>2</v>
      </c>
      <c r="H69" s="9">
        <v>1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3"/>
      <c r="B70" s="255">
        <v>43755</v>
      </c>
      <c r="C70" s="9" t="s">
        <v>452</v>
      </c>
      <c r="D70" s="9">
        <v>1</v>
      </c>
      <c r="E70" s="9">
        <v>1</v>
      </c>
      <c r="F70" s="9">
        <v>2</v>
      </c>
      <c r="G70" s="9">
        <v>3</v>
      </c>
      <c r="H70" s="9">
        <v>0</v>
      </c>
      <c r="I70" s="29">
        <v>0</v>
      </c>
      <c r="J70" s="280"/>
      <c r="K70" s="9"/>
      <c r="L70" s="9">
        <v>1</v>
      </c>
      <c r="M70" s="29"/>
    </row>
    <row r="71" spans="1:13" hidden="1" x14ac:dyDescent="0.25">
      <c r="A71" s="633"/>
      <c r="B71" s="255">
        <v>43734</v>
      </c>
      <c r="C71" s="9" t="s">
        <v>455</v>
      </c>
      <c r="D71" s="9">
        <v>1</v>
      </c>
      <c r="E71" s="9">
        <v>2</v>
      </c>
      <c r="F71" s="9">
        <v>0</v>
      </c>
      <c r="G71" s="9">
        <v>2</v>
      </c>
      <c r="H71" s="9">
        <v>0</v>
      </c>
      <c r="I71" s="29">
        <v>0</v>
      </c>
      <c r="J71" s="280">
        <v>1</v>
      </c>
      <c r="K71" s="9"/>
      <c r="L71" s="9"/>
      <c r="M71" s="29"/>
    </row>
    <row r="72" spans="1:13" hidden="1" x14ac:dyDescent="0.25">
      <c r="A72" s="633"/>
      <c r="B72" s="255">
        <v>43727</v>
      </c>
      <c r="C72" s="9" t="s">
        <v>453</v>
      </c>
      <c r="D72" s="9">
        <v>1</v>
      </c>
      <c r="E72" s="9">
        <v>0</v>
      </c>
      <c r="F72" s="9">
        <v>2</v>
      </c>
      <c r="G72" s="9">
        <v>2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t="18.75" hidden="1" thickBot="1" x14ac:dyDescent="0.3">
      <c r="A73" s="634"/>
      <c r="B73" s="256">
        <v>43720</v>
      </c>
      <c r="C73" s="31" t="s">
        <v>452</v>
      </c>
      <c r="D73" s="31">
        <v>1</v>
      </c>
      <c r="E73" s="31">
        <v>3</v>
      </c>
      <c r="F73" s="31">
        <v>1</v>
      </c>
      <c r="G73" s="31">
        <v>4</v>
      </c>
      <c r="H73" s="31">
        <v>0</v>
      </c>
      <c r="I73" s="32">
        <v>0</v>
      </c>
      <c r="J73" s="341">
        <v>1</v>
      </c>
      <c r="K73" s="31"/>
      <c r="L73" s="31"/>
      <c r="M73" s="32"/>
    </row>
    <row r="74" spans="1:13" ht="19.5" thickTop="1" thickBot="1" x14ac:dyDescent="0.3">
      <c r="A74" s="142" t="s">
        <v>45</v>
      </c>
      <c r="B74" s="126" t="s">
        <v>500</v>
      </c>
      <c r="C74" s="124" t="s">
        <v>9</v>
      </c>
      <c r="D74" s="124">
        <f t="shared" ref="D74:L74" si="4">SUM(D67:D73)</f>
        <v>7</v>
      </c>
      <c r="E74" s="124">
        <f t="shared" si="4"/>
        <v>8</v>
      </c>
      <c r="F74" s="124">
        <f t="shared" si="4"/>
        <v>6</v>
      </c>
      <c r="G74" s="124">
        <f t="shared" si="4"/>
        <v>14</v>
      </c>
      <c r="H74" s="124">
        <f t="shared" si="4"/>
        <v>1</v>
      </c>
      <c r="I74" s="124">
        <f t="shared" si="4"/>
        <v>0</v>
      </c>
      <c r="J74" s="191">
        <f t="shared" si="4"/>
        <v>4</v>
      </c>
      <c r="K74" s="124">
        <f t="shared" si="4"/>
        <v>2</v>
      </c>
      <c r="L74" s="124">
        <f t="shared" si="4"/>
        <v>1</v>
      </c>
      <c r="M74" s="294">
        <f>SUM(J74/(J74+K74))</f>
        <v>0.66666666666666663</v>
      </c>
    </row>
    <row r="75" spans="1:13" ht="18.75" hidden="1" thickTop="1" x14ac:dyDescent="0.25">
      <c r="A75" s="632" t="s">
        <v>454</v>
      </c>
      <c r="B75" s="254">
        <v>43524</v>
      </c>
      <c r="C75" s="27" t="s">
        <v>455</v>
      </c>
      <c r="D75" s="27">
        <v>1</v>
      </c>
      <c r="E75" s="27">
        <v>1</v>
      </c>
      <c r="F75" s="27">
        <v>2</v>
      </c>
      <c r="G75" s="27">
        <v>3</v>
      </c>
      <c r="H75" s="27">
        <v>1</v>
      </c>
      <c r="I75" s="28">
        <v>0</v>
      </c>
      <c r="J75" s="364">
        <v>1</v>
      </c>
      <c r="K75" s="27"/>
      <c r="L75" s="27"/>
      <c r="M75" s="28"/>
    </row>
    <row r="76" spans="1:13" hidden="1" x14ac:dyDescent="0.25">
      <c r="A76" s="633"/>
      <c r="B76" s="255">
        <v>43517</v>
      </c>
      <c r="C76" s="9" t="s">
        <v>453</v>
      </c>
      <c r="D76" s="9">
        <v>1</v>
      </c>
      <c r="E76" s="9">
        <v>1</v>
      </c>
      <c r="F76" s="9">
        <v>1</v>
      </c>
      <c r="G76" s="9">
        <v>2</v>
      </c>
      <c r="H76" s="9">
        <v>0</v>
      </c>
      <c r="I76" s="29">
        <v>0</v>
      </c>
      <c r="J76" s="365">
        <v>1</v>
      </c>
      <c r="K76" s="9"/>
      <c r="L76" s="9"/>
      <c r="M76" s="29"/>
    </row>
    <row r="77" spans="1:13" hidden="1" x14ac:dyDescent="0.25">
      <c r="A77" s="633"/>
      <c r="B77" s="255">
        <v>43510</v>
      </c>
      <c r="C77" s="9" t="s">
        <v>452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365"/>
      <c r="K77" s="9">
        <v>1</v>
      </c>
      <c r="L77" s="9"/>
      <c r="M77" s="29"/>
    </row>
    <row r="78" spans="1:13" hidden="1" x14ac:dyDescent="0.25">
      <c r="A78" s="633"/>
      <c r="B78" s="255">
        <v>43503</v>
      </c>
      <c r="C78" s="9" t="s">
        <v>48</v>
      </c>
      <c r="D78" s="9">
        <v>1</v>
      </c>
      <c r="E78" s="9">
        <v>2</v>
      </c>
      <c r="F78" s="9">
        <v>1</v>
      </c>
      <c r="G78" s="9">
        <v>3</v>
      </c>
      <c r="H78" s="9">
        <v>1</v>
      </c>
      <c r="I78" s="29">
        <v>0</v>
      </c>
      <c r="J78" s="365">
        <v>1</v>
      </c>
      <c r="K78" s="9"/>
      <c r="L78" s="9"/>
      <c r="M78" s="29"/>
    </row>
    <row r="79" spans="1:13" hidden="1" x14ac:dyDescent="0.25">
      <c r="A79" s="633"/>
      <c r="B79" s="255">
        <v>43496</v>
      </c>
      <c r="C79" s="9" t="s">
        <v>8</v>
      </c>
      <c r="D79" s="9">
        <v>1</v>
      </c>
      <c r="E79" s="9">
        <v>2</v>
      </c>
      <c r="F79" s="9">
        <v>2</v>
      </c>
      <c r="G79" s="9">
        <v>4</v>
      </c>
      <c r="H79" s="9">
        <v>1</v>
      </c>
      <c r="I79" s="29">
        <v>0</v>
      </c>
      <c r="J79" s="365">
        <v>1</v>
      </c>
      <c r="K79" s="9"/>
      <c r="L79" s="9"/>
      <c r="M79" s="29"/>
    </row>
    <row r="80" spans="1:13" hidden="1" x14ac:dyDescent="0.25">
      <c r="A80" s="633"/>
      <c r="B80" s="255">
        <v>43489</v>
      </c>
      <c r="C80" s="9" t="s">
        <v>455</v>
      </c>
      <c r="D80" s="9">
        <v>1</v>
      </c>
      <c r="E80" s="9">
        <v>0</v>
      </c>
      <c r="F80" s="9">
        <v>1</v>
      </c>
      <c r="G80" s="9">
        <v>1</v>
      </c>
      <c r="H80" s="9">
        <v>0</v>
      </c>
      <c r="I80" s="29">
        <v>0</v>
      </c>
      <c r="J80" s="365"/>
      <c r="K80" s="9">
        <v>1</v>
      </c>
      <c r="L80" s="9"/>
      <c r="M80" s="29"/>
    </row>
    <row r="81" spans="1:13" hidden="1" x14ac:dyDescent="0.25">
      <c r="A81" s="633"/>
      <c r="B81" s="255">
        <v>43475</v>
      </c>
      <c r="C81" s="9" t="s">
        <v>453</v>
      </c>
      <c r="D81" s="9">
        <v>1</v>
      </c>
      <c r="E81" s="9">
        <v>2</v>
      </c>
      <c r="F81" s="9">
        <v>4</v>
      </c>
      <c r="G81" s="9">
        <v>6</v>
      </c>
      <c r="H81" s="9">
        <v>0</v>
      </c>
      <c r="I81" s="29">
        <v>0</v>
      </c>
      <c r="J81" s="365">
        <v>1</v>
      </c>
      <c r="K81" s="9"/>
      <c r="L81" s="9"/>
      <c r="M81" s="29"/>
    </row>
    <row r="82" spans="1:13" hidden="1" x14ac:dyDescent="0.25">
      <c r="A82" s="633"/>
      <c r="B82" s="255">
        <v>43468</v>
      </c>
      <c r="C82" s="9" t="s">
        <v>452</v>
      </c>
      <c r="D82" s="9">
        <v>1</v>
      </c>
      <c r="E82" s="9">
        <v>2</v>
      </c>
      <c r="F82" s="9">
        <v>0</v>
      </c>
      <c r="G82" s="9">
        <v>2</v>
      </c>
      <c r="H82" s="9">
        <v>0</v>
      </c>
      <c r="I82" s="29">
        <v>0</v>
      </c>
      <c r="J82" s="365"/>
      <c r="K82" s="9">
        <v>1</v>
      </c>
      <c r="L82" s="9"/>
      <c r="M82" s="29"/>
    </row>
    <row r="83" spans="1:13" hidden="1" x14ac:dyDescent="0.25">
      <c r="A83" s="633"/>
      <c r="B83" s="255">
        <v>43433</v>
      </c>
      <c r="C83" s="9" t="s">
        <v>453</v>
      </c>
      <c r="D83" s="9">
        <v>1</v>
      </c>
      <c r="E83" s="9">
        <v>0</v>
      </c>
      <c r="F83" s="9">
        <v>1</v>
      </c>
      <c r="G83" s="9">
        <v>1</v>
      </c>
      <c r="H83" s="9">
        <v>0</v>
      </c>
      <c r="I83" s="29">
        <v>0</v>
      </c>
      <c r="J83" s="365"/>
      <c r="K83" s="9"/>
      <c r="L83" s="9">
        <v>1</v>
      </c>
      <c r="M83" s="29"/>
    </row>
    <row r="84" spans="1:13" hidden="1" x14ac:dyDescent="0.25">
      <c r="A84" s="633"/>
      <c r="B84" s="255">
        <v>43426</v>
      </c>
      <c r="C84" s="9" t="s">
        <v>452</v>
      </c>
      <c r="D84" s="9">
        <v>1</v>
      </c>
      <c r="E84" s="9">
        <v>2</v>
      </c>
      <c r="F84" s="9">
        <v>0</v>
      </c>
      <c r="G84" s="9">
        <v>2</v>
      </c>
      <c r="H84" s="9">
        <v>0</v>
      </c>
      <c r="I84" s="29">
        <v>0</v>
      </c>
      <c r="J84" s="365"/>
      <c r="K84" s="9">
        <v>1</v>
      </c>
      <c r="L84" s="9"/>
      <c r="M84" s="29"/>
    </row>
    <row r="85" spans="1:13" hidden="1" x14ac:dyDescent="0.25">
      <c r="A85" s="633"/>
      <c r="B85" s="255">
        <v>43412</v>
      </c>
      <c r="C85" s="9" t="s">
        <v>8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365"/>
      <c r="K85" s="9">
        <v>1</v>
      </c>
      <c r="L85" s="9"/>
      <c r="M85" s="29"/>
    </row>
    <row r="86" spans="1:13" hidden="1" x14ac:dyDescent="0.25">
      <c r="A86" s="633"/>
      <c r="B86" s="255">
        <v>43405</v>
      </c>
      <c r="C86" s="9" t="s">
        <v>455</v>
      </c>
      <c r="D86" s="9">
        <v>1</v>
      </c>
      <c r="E86" s="9">
        <v>1</v>
      </c>
      <c r="F86" s="9">
        <v>0</v>
      </c>
      <c r="G86" s="9">
        <v>1</v>
      </c>
      <c r="H86" s="9">
        <v>0</v>
      </c>
      <c r="I86" s="29">
        <v>0</v>
      </c>
      <c r="J86" s="365">
        <v>1</v>
      </c>
      <c r="K86" s="9"/>
      <c r="L86" s="9"/>
      <c r="M86" s="29"/>
    </row>
    <row r="87" spans="1:13" hidden="1" x14ac:dyDescent="0.25">
      <c r="A87" s="633"/>
      <c r="B87" s="255">
        <v>43398</v>
      </c>
      <c r="C87" s="9" t="s">
        <v>453</v>
      </c>
      <c r="D87" s="9">
        <v>1</v>
      </c>
      <c r="E87" s="9">
        <v>1</v>
      </c>
      <c r="F87" s="9">
        <v>0</v>
      </c>
      <c r="G87" s="9">
        <v>1</v>
      </c>
      <c r="H87" s="9">
        <v>0</v>
      </c>
      <c r="I87" s="29">
        <v>0</v>
      </c>
      <c r="J87" s="365"/>
      <c r="K87" s="9">
        <v>1</v>
      </c>
      <c r="L87" s="9"/>
      <c r="M87" s="29"/>
    </row>
    <row r="88" spans="1:13" hidden="1" x14ac:dyDescent="0.25">
      <c r="A88" s="633"/>
      <c r="B88" s="255">
        <v>43391</v>
      </c>
      <c r="C88" s="9" t="s">
        <v>452</v>
      </c>
      <c r="D88" s="9">
        <v>1</v>
      </c>
      <c r="E88" s="9">
        <v>1</v>
      </c>
      <c r="F88" s="9">
        <v>1</v>
      </c>
      <c r="G88" s="9">
        <v>2</v>
      </c>
      <c r="H88" s="9">
        <v>0</v>
      </c>
      <c r="I88" s="29">
        <v>0</v>
      </c>
      <c r="J88" s="365">
        <v>1</v>
      </c>
      <c r="K88" s="9"/>
      <c r="L88" s="9"/>
      <c r="M88" s="29"/>
    </row>
    <row r="89" spans="1:13" hidden="1" x14ac:dyDescent="0.25">
      <c r="A89" s="633"/>
      <c r="B89" s="255">
        <v>43384</v>
      </c>
      <c r="C89" s="9" t="s">
        <v>48</v>
      </c>
      <c r="D89" s="9">
        <v>1</v>
      </c>
      <c r="E89" s="9">
        <v>2</v>
      </c>
      <c r="F89" s="9">
        <v>1</v>
      </c>
      <c r="G89" s="9">
        <v>3</v>
      </c>
      <c r="H89" s="9">
        <v>0</v>
      </c>
      <c r="I89" s="29">
        <v>0</v>
      </c>
      <c r="J89" s="365"/>
      <c r="K89" s="9">
        <v>1</v>
      </c>
      <c r="L89" s="9"/>
      <c r="M89" s="29"/>
    </row>
    <row r="90" spans="1:13" hidden="1" x14ac:dyDescent="0.25">
      <c r="A90" s="633"/>
      <c r="B90" s="255">
        <v>43377</v>
      </c>
      <c r="C90" s="9" t="s">
        <v>8</v>
      </c>
      <c r="D90" s="9">
        <v>1</v>
      </c>
      <c r="E90" s="9">
        <v>1</v>
      </c>
      <c r="F90" s="9">
        <v>0</v>
      </c>
      <c r="G90" s="9">
        <v>1</v>
      </c>
      <c r="H90" s="9">
        <v>0</v>
      </c>
      <c r="I90" s="29">
        <v>0</v>
      </c>
      <c r="J90" s="365"/>
      <c r="K90" s="9">
        <v>1</v>
      </c>
      <c r="L90" s="9"/>
      <c r="M90" s="29"/>
    </row>
    <row r="91" spans="1:13" hidden="1" x14ac:dyDescent="0.25">
      <c r="A91" s="633"/>
      <c r="B91" s="255">
        <v>43370</v>
      </c>
      <c r="C91" s="9" t="s">
        <v>455</v>
      </c>
      <c r="D91" s="9">
        <v>1</v>
      </c>
      <c r="E91" s="9">
        <v>3</v>
      </c>
      <c r="F91" s="9">
        <v>0</v>
      </c>
      <c r="G91" s="9">
        <v>3</v>
      </c>
      <c r="H91" s="9">
        <v>0</v>
      </c>
      <c r="I91" s="29">
        <v>0</v>
      </c>
      <c r="J91" s="365"/>
      <c r="K91" s="9">
        <v>1</v>
      </c>
      <c r="L91" s="9"/>
      <c r="M91" s="29"/>
    </row>
    <row r="92" spans="1:13" hidden="1" x14ac:dyDescent="0.25">
      <c r="A92" s="633"/>
      <c r="B92" s="255">
        <v>43363</v>
      </c>
      <c r="C92" s="9" t="s">
        <v>453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365"/>
      <c r="K92" s="9">
        <v>1</v>
      </c>
      <c r="L92" s="9"/>
      <c r="M92" s="29"/>
    </row>
    <row r="93" spans="1:13" ht="18.75" hidden="1" thickBot="1" x14ac:dyDescent="0.3">
      <c r="A93" s="634"/>
      <c r="B93" s="256">
        <v>43356</v>
      </c>
      <c r="C93" s="31" t="s">
        <v>452</v>
      </c>
      <c r="D93" s="31">
        <v>1</v>
      </c>
      <c r="E93" s="31">
        <v>1</v>
      </c>
      <c r="F93" s="31">
        <v>0</v>
      </c>
      <c r="G93" s="31">
        <v>1</v>
      </c>
      <c r="H93" s="31">
        <v>0</v>
      </c>
      <c r="I93" s="32">
        <v>0</v>
      </c>
      <c r="J93" s="366"/>
      <c r="K93" s="31"/>
      <c r="L93" s="31">
        <v>1</v>
      </c>
      <c r="M93" s="32"/>
    </row>
    <row r="94" spans="1:13" s="1" customFormat="1" ht="19.5" thickTop="1" thickBot="1" x14ac:dyDescent="0.3">
      <c r="A94" s="142" t="s">
        <v>45</v>
      </c>
      <c r="B94" s="126" t="s">
        <v>454</v>
      </c>
      <c r="C94" s="124" t="s">
        <v>9</v>
      </c>
      <c r="D94" s="124">
        <f t="shared" ref="D94:I94" si="5">SUM(D75:D93)</f>
        <v>19</v>
      </c>
      <c r="E94" s="124">
        <f t="shared" si="5"/>
        <v>22</v>
      </c>
      <c r="F94" s="124">
        <f t="shared" si="5"/>
        <v>14</v>
      </c>
      <c r="G94" s="124">
        <f t="shared" si="5"/>
        <v>36</v>
      </c>
      <c r="H94" s="124">
        <f t="shared" si="5"/>
        <v>3</v>
      </c>
      <c r="I94" s="124">
        <f t="shared" si="5"/>
        <v>0</v>
      </c>
      <c r="J94" s="191">
        <f>SUM(J75:J93)</f>
        <v>7</v>
      </c>
      <c r="K94" s="124">
        <f>SUM(K75:K93)</f>
        <v>10</v>
      </c>
      <c r="L94" s="124">
        <f>SUM(L75:L93)</f>
        <v>2</v>
      </c>
      <c r="M94" s="294">
        <f>SUM(J94/(J94+K94))</f>
        <v>0.41176470588235292</v>
      </c>
    </row>
    <row r="95" spans="1:13" ht="18.75" hidden="1" thickTop="1" x14ac:dyDescent="0.25">
      <c r="A95" s="631" t="s">
        <v>285</v>
      </c>
      <c r="B95" s="14">
        <v>43153</v>
      </c>
      <c r="C95" s="8" t="s">
        <v>9</v>
      </c>
      <c r="D95" s="8">
        <v>1</v>
      </c>
      <c r="E95" s="8">
        <v>2</v>
      </c>
      <c r="F95" s="8">
        <v>2</v>
      </c>
      <c r="G95" s="8">
        <v>4</v>
      </c>
      <c r="H95" s="8">
        <v>0</v>
      </c>
      <c r="I95" s="113">
        <v>0</v>
      </c>
      <c r="J95" s="282">
        <v>1</v>
      </c>
      <c r="K95" s="8"/>
      <c r="L95" s="8"/>
      <c r="M95" s="113"/>
    </row>
    <row r="96" spans="1:13" hidden="1" x14ac:dyDescent="0.25">
      <c r="A96" s="631"/>
      <c r="B96" s="13">
        <v>43146</v>
      </c>
      <c r="C96" s="9" t="s">
        <v>11</v>
      </c>
      <c r="D96" s="9">
        <v>1</v>
      </c>
      <c r="E96" s="9">
        <v>2</v>
      </c>
      <c r="F96" s="9">
        <v>0</v>
      </c>
      <c r="G96" s="9">
        <v>2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43139</v>
      </c>
      <c r="C97" s="9" t="s">
        <v>8</v>
      </c>
      <c r="D97" s="9">
        <v>1</v>
      </c>
      <c r="E97" s="9">
        <v>2</v>
      </c>
      <c r="F97" s="9">
        <v>0</v>
      </c>
      <c r="G97" s="9">
        <v>2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43132</v>
      </c>
      <c r="C98" s="9" t="s">
        <v>10</v>
      </c>
      <c r="D98" s="9">
        <v>1</v>
      </c>
      <c r="E98" s="9">
        <v>1</v>
      </c>
      <c r="F98" s="9">
        <v>1</v>
      </c>
      <c r="G98" s="9">
        <v>2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43125</v>
      </c>
      <c r="C99" s="9" t="s">
        <v>27</v>
      </c>
      <c r="D99" s="9">
        <v>1</v>
      </c>
      <c r="E99" s="9">
        <v>1</v>
      </c>
      <c r="F99" s="9">
        <v>1</v>
      </c>
      <c r="G99" s="9">
        <v>2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43083</v>
      </c>
      <c r="C100" s="9" t="s">
        <v>10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43076</v>
      </c>
      <c r="C101" s="9" t="s">
        <v>27</v>
      </c>
      <c r="D101" s="9">
        <v>1</v>
      </c>
      <c r="E101" s="15">
        <v>3</v>
      </c>
      <c r="F101" s="9">
        <v>0</v>
      </c>
      <c r="G101" s="15">
        <v>3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43069</v>
      </c>
      <c r="C102" s="9" t="s">
        <v>9</v>
      </c>
      <c r="D102" s="9">
        <v>1</v>
      </c>
      <c r="E102" s="15">
        <v>1</v>
      </c>
      <c r="F102" s="9">
        <v>2</v>
      </c>
      <c r="G102" s="15">
        <v>3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43062</v>
      </c>
      <c r="C103" s="9" t="s">
        <v>11</v>
      </c>
      <c r="D103" s="9">
        <v>1</v>
      </c>
      <c r="E103" s="15">
        <v>1</v>
      </c>
      <c r="F103" s="9">
        <v>0</v>
      </c>
      <c r="G103" s="15">
        <v>1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13">
        <v>43055</v>
      </c>
      <c r="C104" s="9" t="s">
        <v>8</v>
      </c>
      <c r="D104" s="9">
        <v>1</v>
      </c>
      <c r="E104" s="15">
        <v>2</v>
      </c>
      <c r="F104" s="9">
        <v>2</v>
      </c>
      <c r="G104" s="15">
        <v>4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43048</v>
      </c>
      <c r="C105" s="9" t="s">
        <v>10</v>
      </c>
      <c r="D105" s="9">
        <v>1</v>
      </c>
      <c r="E105" s="15">
        <v>1</v>
      </c>
      <c r="F105" s="9">
        <v>0</v>
      </c>
      <c r="G105" s="15">
        <v>1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43041</v>
      </c>
      <c r="C106" s="9" t="s">
        <v>27</v>
      </c>
      <c r="D106" s="9">
        <v>1</v>
      </c>
      <c r="E106" s="15">
        <v>2</v>
      </c>
      <c r="F106" s="9">
        <v>0</v>
      </c>
      <c r="G106" s="15">
        <v>2</v>
      </c>
      <c r="H106" s="9">
        <v>0</v>
      </c>
      <c r="I106" s="29">
        <v>1</v>
      </c>
      <c r="J106" s="280"/>
      <c r="K106" s="9"/>
      <c r="L106" s="9">
        <v>1</v>
      </c>
      <c r="M106" s="29"/>
    </row>
    <row r="107" spans="1:13" hidden="1" x14ac:dyDescent="0.25">
      <c r="A107" s="631"/>
      <c r="B107" s="13">
        <v>43027</v>
      </c>
      <c r="C107" s="9" t="s">
        <v>11</v>
      </c>
      <c r="D107" s="9">
        <v>1</v>
      </c>
      <c r="E107" s="15">
        <v>1</v>
      </c>
      <c r="F107" s="9">
        <v>0</v>
      </c>
      <c r="G107" s="15">
        <v>1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43020</v>
      </c>
      <c r="C108" s="9" t="s">
        <v>8</v>
      </c>
      <c r="D108" s="9">
        <v>1</v>
      </c>
      <c r="E108" s="15">
        <v>1</v>
      </c>
      <c r="F108" s="9">
        <v>0</v>
      </c>
      <c r="G108" s="15">
        <v>1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43013</v>
      </c>
      <c r="C109" s="9" t="s">
        <v>10</v>
      </c>
      <c r="D109" s="9">
        <v>1</v>
      </c>
      <c r="E109" s="15">
        <v>3</v>
      </c>
      <c r="F109" s="9">
        <v>2</v>
      </c>
      <c r="G109" s="15">
        <v>5</v>
      </c>
      <c r="H109" s="9">
        <v>1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43006</v>
      </c>
      <c r="C110" s="9" t="s">
        <v>27</v>
      </c>
      <c r="D110" s="9">
        <v>1</v>
      </c>
      <c r="E110" s="15">
        <v>1</v>
      </c>
      <c r="F110" s="9">
        <v>2</v>
      </c>
      <c r="G110" s="15">
        <v>3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42999</v>
      </c>
      <c r="C111" s="9" t="s">
        <v>9</v>
      </c>
      <c r="D111" s="9">
        <v>1</v>
      </c>
      <c r="E111" s="15">
        <v>1</v>
      </c>
      <c r="F111" s="9">
        <v>1</v>
      </c>
      <c r="G111" s="15">
        <v>2</v>
      </c>
      <c r="H111" s="9">
        <v>0</v>
      </c>
      <c r="I111" s="29">
        <v>0</v>
      </c>
      <c r="J111" s="280"/>
      <c r="K111" s="9"/>
      <c r="L111" s="9">
        <v>1</v>
      </c>
      <c r="M111" s="29"/>
    </row>
    <row r="112" spans="1:13" ht="18.75" hidden="1" thickBot="1" x14ac:dyDescent="0.3">
      <c r="A112" s="630"/>
      <c r="B112" s="30">
        <v>42992</v>
      </c>
      <c r="C112" s="31" t="s">
        <v>11</v>
      </c>
      <c r="D112" s="31">
        <v>1</v>
      </c>
      <c r="E112" s="33">
        <v>1</v>
      </c>
      <c r="F112" s="31">
        <v>0</v>
      </c>
      <c r="G112" s="33">
        <v>1</v>
      </c>
      <c r="H112" s="31">
        <v>0</v>
      </c>
      <c r="I112" s="32">
        <v>0</v>
      </c>
      <c r="J112" s="280"/>
      <c r="K112" s="9">
        <v>1</v>
      </c>
      <c r="L112" s="9"/>
      <c r="M112" s="29"/>
    </row>
    <row r="113" spans="1:13" s="1" customFormat="1" ht="19.5" thickTop="1" thickBot="1" x14ac:dyDescent="0.3">
      <c r="A113" s="142" t="s">
        <v>45</v>
      </c>
      <c r="B113" s="126" t="s">
        <v>285</v>
      </c>
      <c r="C113" s="124" t="s">
        <v>7</v>
      </c>
      <c r="D113" s="124">
        <f t="shared" ref="D113:I113" si="6">SUM(D95:D112)</f>
        <v>18</v>
      </c>
      <c r="E113" s="124">
        <f t="shared" si="6"/>
        <v>26</v>
      </c>
      <c r="F113" s="124">
        <f t="shared" si="6"/>
        <v>13</v>
      </c>
      <c r="G113" s="124">
        <f t="shared" si="6"/>
        <v>39</v>
      </c>
      <c r="H113" s="124">
        <f t="shared" si="6"/>
        <v>1</v>
      </c>
      <c r="I113" s="125">
        <f t="shared" si="6"/>
        <v>1</v>
      </c>
      <c r="J113" s="191">
        <f>SUM(J95:J112)</f>
        <v>7</v>
      </c>
      <c r="K113" s="124">
        <f>SUM(K95:K112)</f>
        <v>9</v>
      </c>
      <c r="L113" s="124">
        <f>SUM(L95:L112)</f>
        <v>2</v>
      </c>
      <c r="M113" s="294">
        <f>SUM(J113/(J113+K113))</f>
        <v>0.4375</v>
      </c>
    </row>
    <row r="114" spans="1:13" ht="18.75" hidden="1" thickTop="1" x14ac:dyDescent="0.25">
      <c r="A114" s="659" t="s">
        <v>18</v>
      </c>
      <c r="B114" s="26">
        <v>42789</v>
      </c>
      <c r="C114" s="27" t="s">
        <v>9</v>
      </c>
      <c r="D114" s="27">
        <v>1</v>
      </c>
      <c r="E114" s="34">
        <v>2</v>
      </c>
      <c r="F114" s="27">
        <v>3</v>
      </c>
      <c r="G114" s="34">
        <v>5</v>
      </c>
      <c r="H114" s="27">
        <v>0</v>
      </c>
      <c r="I114" s="28">
        <v>0</v>
      </c>
      <c r="J114" s="282"/>
      <c r="K114" s="8">
        <v>1</v>
      </c>
      <c r="L114" s="8"/>
      <c r="M114" s="113"/>
    </row>
    <row r="115" spans="1:13" hidden="1" x14ac:dyDescent="0.25">
      <c r="A115" s="631"/>
      <c r="B115" s="13">
        <v>42782</v>
      </c>
      <c r="C115" s="9" t="s">
        <v>11</v>
      </c>
      <c r="D115" s="9">
        <v>1</v>
      </c>
      <c r="E115" s="15">
        <v>2</v>
      </c>
      <c r="F115" s="9">
        <v>3</v>
      </c>
      <c r="G115" s="15">
        <v>5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42775</v>
      </c>
      <c r="C116" s="9" t="s">
        <v>8</v>
      </c>
      <c r="D116" s="9">
        <v>1</v>
      </c>
      <c r="E116" s="9">
        <v>0</v>
      </c>
      <c r="F116" s="9">
        <v>2</v>
      </c>
      <c r="G116" s="15">
        <v>2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42768</v>
      </c>
      <c r="C117" s="9" t="s">
        <v>10</v>
      </c>
      <c r="D117" s="9">
        <v>1</v>
      </c>
      <c r="E117" s="9">
        <v>3</v>
      </c>
      <c r="F117" s="9">
        <v>1</v>
      </c>
      <c r="G117" s="15">
        <v>4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42761</v>
      </c>
      <c r="C118" s="9" t="s">
        <v>27</v>
      </c>
      <c r="D118" s="9">
        <v>1</v>
      </c>
      <c r="E118" s="9">
        <v>1</v>
      </c>
      <c r="F118" s="9">
        <v>1</v>
      </c>
      <c r="G118" s="15">
        <v>2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42754</v>
      </c>
      <c r="C119" s="9" t="s">
        <v>9</v>
      </c>
      <c r="D119" s="9">
        <v>1</v>
      </c>
      <c r="E119" s="9">
        <v>4</v>
      </c>
      <c r="F119" s="9">
        <v>0</v>
      </c>
      <c r="G119" s="15">
        <v>4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42747</v>
      </c>
      <c r="C120" s="9" t="s">
        <v>11</v>
      </c>
      <c r="D120" s="9">
        <v>1</v>
      </c>
      <c r="E120" s="9">
        <v>3</v>
      </c>
      <c r="F120" s="9">
        <v>3</v>
      </c>
      <c r="G120" s="15">
        <v>6</v>
      </c>
      <c r="H120" s="9">
        <v>1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42740</v>
      </c>
      <c r="C121" s="9" t="s">
        <v>8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42712</v>
      </c>
      <c r="C122" s="9" t="s">
        <v>27</v>
      </c>
      <c r="D122" s="9">
        <v>1</v>
      </c>
      <c r="E122" s="9">
        <v>4</v>
      </c>
      <c r="F122" s="9">
        <v>1</v>
      </c>
      <c r="G122" s="9">
        <v>5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42705</v>
      </c>
      <c r="C123" s="9" t="s">
        <v>9</v>
      </c>
      <c r="D123" s="9">
        <v>1</v>
      </c>
      <c r="E123" s="9">
        <v>4</v>
      </c>
      <c r="F123" s="9">
        <v>1</v>
      </c>
      <c r="G123" s="9">
        <v>5</v>
      </c>
      <c r="H123" s="9">
        <v>0</v>
      </c>
      <c r="I123" s="29">
        <v>1</v>
      </c>
      <c r="J123" s="280"/>
      <c r="K123" s="9"/>
      <c r="L123" s="9">
        <v>1</v>
      </c>
      <c r="M123" s="29"/>
    </row>
    <row r="124" spans="1:13" hidden="1" x14ac:dyDescent="0.25">
      <c r="A124" s="631"/>
      <c r="B124" s="13">
        <v>42698</v>
      </c>
      <c r="C124" s="9" t="s">
        <v>11</v>
      </c>
      <c r="D124" s="9">
        <v>1</v>
      </c>
      <c r="E124" s="9">
        <v>1</v>
      </c>
      <c r="F124" s="9">
        <v>0</v>
      </c>
      <c r="G124" s="9">
        <v>1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42691</v>
      </c>
      <c r="C125" s="9" t="s">
        <v>8</v>
      </c>
      <c r="D125" s="9">
        <v>1</v>
      </c>
      <c r="E125" s="9">
        <v>1</v>
      </c>
      <c r="F125" s="9">
        <v>0</v>
      </c>
      <c r="G125" s="9">
        <v>1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42684</v>
      </c>
      <c r="C126" s="9" t="s">
        <v>10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42677</v>
      </c>
      <c r="C127" s="9" t="s">
        <v>27</v>
      </c>
      <c r="D127" s="9">
        <v>1</v>
      </c>
      <c r="E127" s="9">
        <v>3</v>
      </c>
      <c r="F127" s="9">
        <v>1</v>
      </c>
      <c r="G127" s="9">
        <v>4</v>
      </c>
      <c r="H127" s="9">
        <v>1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42670</v>
      </c>
      <c r="C128" s="9" t="s">
        <v>9</v>
      </c>
      <c r="D128" s="9">
        <v>1</v>
      </c>
      <c r="E128" s="9">
        <v>2</v>
      </c>
      <c r="F128" s="9">
        <v>1</v>
      </c>
      <c r="G128" s="9">
        <v>3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42663</v>
      </c>
      <c r="C129" s="9" t="s">
        <v>11</v>
      </c>
      <c r="D129" s="9">
        <v>1</v>
      </c>
      <c r="E129" s="9">
        <v>1</v>
      </c>
      <c r="F129" s="9">
        <v>0</v>
      </c>
      <c r="G129" s="9">
        <v>1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42656</v>
      </c>
      <c r="C130" s="9" t="s">
        <v>8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42649</v>
      </c>
      <c r="C131" s="9" t="s">
        <v>10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42642</v>
      </c>
      <c r="C132" s="9" t="s">
        <v>27</v>
      </c>
      <c r="D132" s="9">
        <v>1</v>
      </c>
      <c r="E132" s="9">
        <v>3</v>
      </c>
      <c r="F132" s="9">
        <v>2</v>
      </c>
      <c r="G132" s="9">
        <v>5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42635</v>
      </c>
      <c r="C133" s="9" t="s">
        <v>9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t="18.75" hidden="1" thickBot="1" x14ac:dyDescent="0.3">
      <c r="A134" s="630"/>
      <c r="B134" s="30">
        <v>42628</v>
      </c>
      <c r="C134" s="31" t="s">
        <v>11</v>
      </c>
      <c r="D134" s="31">
        <v>1</v>
      </c>
      <c r="E134" s="31">
        <v>2</v>
      </c>
      <c r="F134" s="31">
        <v>1</v>
      </c>
      <c r="G134" s="31">
        <v>3</v>
      </c>
      <c r="H134" s="31">
        <v>0</v>
      </c>
      <c r="I134" s="32">
        <v>0</v>
      </c>
      <c r="J134" s="280">
        <v>1</v>
      </c>
      <c r="K134" s="9"/>
      <c r="L134" s="9"/>
      <c r="M134" s="29"/>
    </row>
    <row r="135" spans="1:13" s="1" customFormat="1" ht="19.5" thickTop="1" thickBot="1" x14ac:dyDescent="0.3">
      <c r="A135" s="142" t="s">
        <v>45</v>
      </c>
      <c r="B135" s="126" t="s">
        <v>18</v>
      </c>
      <c r="C135" s="124" t="s">
        <v>7</v>
      </c>
      <c r="D135" s="247">
        <f t="shared" ref="D135:I135" si="7">SUM(D114:D134)</f>
        <v>21</v>
      </c>
      <c r="E135" s="248">
        <f t="shared" si="7"/>
        <v>36</v>
      </c>
      <c r="F135" s="249">
        <f t="shared" si="7"/>
        <v>22</v>
      </c>
      <c r="G135" s="248">
        <f t="shared" si="7"/>
        <v>58</v>
      </c>
      <c r="H135" s="216">
        <f t="shared" si="7"/>
        <v>2</v>
      </c>
      <c r="I135" s="125">
        <f t="shared" si="7"/>
        <v>1</v>
      </c>
      <c r="J135" s="191">
        <f>SUM(J114:J134)</f>
        <v>13</v>
      </c>
      <c r="K135" s="124">
        <f>SUM(K114:K134)</f>
        <v>7</v>
      </c>
      <c r="L135" s="124">
        <f>SUM(L114:L134)</f>
        <v>1</v>
      </c>
      <c r="M135" s="294">
        <f>SUM(J135/(J135+K135))</f>
        <v>0.65</v>
      </c>
    </row>
    <row r="136" spans="1:13" ht="18.75" hidden="1" thickTop="1" x14ac:dyDescent="0.25">
      <c r="A136" s="659" t="s">
        <v>17</v>
      </c>
      <c r="B136" s="26">
        <v>42425</v>
      </c>
      <c r="C136" s="27" t="s">
        <v>8</v>
      </c>
      <c r="D136" s="27">
        <v>1</v>
      </c>
      <c r="E136" s="27">
        <v>1</v>
      </c>
      <c r="F136" s="27">
        <v>1</v>
      </c>
      <c r="G136" s="27">
        <v>2</v>
      </c>
      <c r="H136" s="27">
        <v>1</v>
      </c>
      <c r="I136" s="28">
        <v>0</v>
      </c>
      <c r="J136" s="282">
        <v>1</v>
      </c>
      <c r="K136" s="8"/>
      <c r="L136" s="8"/>
      <c r="M136" s="113"/>
    </row>
    <row r="137" spans="1:13" hidden="1" x14ac:dyDescent="0.25">
      <c r="A137" s="631"/>
      <c r="B137" s="13">
        <v>42418</v>
      </c>
      <c r="C137" s="9" t="s">
        <v>12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42404</v>
      </c>
      <c r="C138" s="9" t="s">
        <v>10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/>
      <c r="L138" s="9">
        <v>1</v>
      </c>
      <c r="M138" s="29"/>
    </row>
    <row r="139" spans="1:13" hidden="1" x14ac:dyDescent="0.25">
      <c r="A139" s="631"/>
      <c r="B139" s="13">
        <v>42397</v>
      </c>
      <c r="C139" s="9" t="s">
        <v>14</v>
      </c>
      <c r="D139" s="9">
        <v>1</v>
      </c>
      <c r="E139" s="9">
        <v>2</v>
      </c>
      <c r="F139" s="9">
        <v>0</v>
      </c>
      <c r="G139" s="15">
        <v>2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42390</v>
      </c>
      <c r="C140" s="9" t="s">
        <v>8</v>
      </c>
      <c r="D140" s="9">
        <v>1</v>
      </c>
      <c r="E140" s="9">
        <v>2</v>
      </c>
      <c r="F140" s="9">
        <v>1</v>
      </c>
      <c r="G140" s="15">
        <v>3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42376</v>
      </c>
      <c r="C141" s="9" t="s">
        <v>13</v>
      </c>
      <c r="D141" s="9">
        <v>1</v>
      </c>
      <c r="E141" s="9">
        <v>1</v>
      </c>
      <c r="F141" s="9">
        <v>0</v>
      </c>
      <c r="G141" s="15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42348</v>
      </c>
      <c r="C142" s="9" t="s">
        <v>14</v>
      </c>
      <c r="D142" s="9">
        <v>1</v>
      </c>
      <c r="E142" s="9">
        <v>0</v>
      </c>
      <c r="F142" s="9">
        <v>1</v>
      </c>
      <c r="G142" s="15">
        <v>1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42341</v>
      </c>
      <c r="C143" s="9" t="s">
        <v>8</v>
      </c>
      <c r="D143" s="9">
        <v>1</v>
      </c>
      <c r="E143" s="9">
        <v>0</v>
      </c>
      <c r="F143" s="9">
        <v>2</v>
      </c>
      <c r="G143" s="15">
        <v>2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42327</v>
      </c>
      <c r="C144" s="9" t="s">
        <v>13</v>
      </c>
      <c r="D144" s="9">
        <v>1</v>
      </c>
      <c r="E144" s="9">
        <v>1</v>
      </c>
      <c r="F144" s="9">
        <v>3</v>
      </c>
      <c r="G144" s="15">
        <v>4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42320</v>
      </c>
      <c r="C145" s="9" t="s">
        <v>10</v>
      </c>
      <c r="D145" s="9">
        <v>1</v>
      </c>
      <c r="E145" s="9">
        <v>3</v>
      </c>
      <c r="F145" s="9">
        <v>0</v>
      </c>
      <c r="G145" s="15">
        <v>3</v>
      </c>
      <c r="H145" s="9">
        <v>0</v>
      </c>
      <c r="I145" s="29">
        <v>1</v>
      </c>
      <c r="J145" s="280"/>
      <c r="K145" s="9"/>
      <c r="L145" s="9">
        <v>1</v>
      </c>
      <c r="M145" s="29"/>
    </row>
    <row r="146" spans="1:13" hidden="1" x14ac:dyDescent="0.25">
      <c r="A146" s="631"/>
      <c r="B146" s="13">
        <v>42306</v>
      </c>
      <c r="C146" s="9" t="s">
        <v>8</v>
      </c>
      <c r="D146" s="9">
        <v>1</v>
      </c>
      <c r="E146" s="9">
        <v>2</v>
      </c>
      <c r="F146" s="9">
        <v>1</v>
      </c>
      <c r="G146" s="15">
        <v>3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42299</v>
      </c>
      <c r="C147" s="9" t="s">
        <v>12</v>
      </c>
      <c r="D147" s="9">
        <v>1</v>
      </c>
      <c r="E147" s="9">
        <v>0</v>
      </c>
      <c r="F147" s="9">
        <v>1</v>
      </c>
      <c r="G147" s="15">
        <v>1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42292</v>
      </c>
      <c r="C148" s="9" t="s">
        <v>13</v>
      </c>
      <c r="D148" s="9">
        <v>1</v>
      </c>
      <c r="E148" s="9">
        <v>2</v>
      </c>
      <c r="F148" s="9">
        <v>1</v>
      </c>
      <c r="G148" s="15">
        <v>3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42285</v>
      </c>
      <c r="C149" s="9" t="s">
        <v>10</v>
      </c>
      <c r="D149" s="9">
        <v>1</v>
      </c>
      <c r="E149" s="9">
        <v>1</v>
      </c>
      <c r="F149" s="9">
        <v>1</v>
      </c>
      <c r="G149" s="15">
        <v>2</v>
      </c>
      <c r="H149" s="9">
        <v>1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42278</v>
      </c>
      <c r="C150" s="9" t="s">
        <v>14</v>
      </c>
      <c r="D150" s="9">
        <v>1</v>
      </c>
      <c r="E150" s="9">
        <v>0</v>
      </c>
      <c r="F150" s="9">
        <v>1</v>
      </c>
      <c r="G150" s="15">
        <v>1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t="18.75" hidden="1" thickBot="1" x14ac:dyDescent="0.3">
      <c r="A151" s="630"/>
      <c r="B151" s="30">
        <v>42271</v>
      </c>
      <c r="C151" s="31" t="s">
        <v>8</v>
      </c>
      <c r="D151" s="31">
        <v>1</v>
      </c>
      <c r="E151" s="31">
        <v>1</v>
      </c>
      <c r="F151" s="31">
        <v>1</v>
      </c>
      <c r="G151" s="33">
        <v>2</v>
      </c>
      <c r="H151" s="31">
        <v>0</v>
      </c>
      <c r="I151" s="32">
        <v>0</v>
      </c>
      <c r="J151" s="280"/>
      <c r="K151" s="9">
        <v>1</v>
      </c>
      <c r="L151" s="9"/>
      <c r="M151" s="29"/>
    </row>
    <row r="152" spans="1:13" s="1" customFormat="1" ht="19.5" thickTop="1" thickBot="1" x14ac:dyDescent="0.3">
      <c r="A152" s="142" t="s">
        <v>45</v>
      </c>
      <c r="B152" s="126" t="s">
        <v>17</v>
      </c>
      <c r="C152" s="124" t="s">
        <v>7</v>
      </c>
      <c r="D152" s="124">
        <f t="shared" ref="D152:I152" si="8">SUM(D136:D151)</f>
        <v>16</v>
      </c>
      <c r="E152" s="124">
        <f t="shared" si="8"/>
        <v>16</v>
      </c>
      <c r="F152" s="124">
        <f t="shared" si="8"/>
        <v>14</v>
      </c>
      <c r="G152" s="124">
        <f t="shared" si="8"/>
        <v>30</v>
      </c>
      <c r="H152" s="124">
        <f t="shared" si="8"/>
        <v>2</v>
      </c>
      <c r="I152" s="125">
        <f t="shared" si="8"/>
        <v>1</v>
      </c>
      <c r="J152" s="191">
        <f>SUM(J136:J151)</f>
        <v>10</v>
      </c>
      <c r="K152" s="124">
        <f>SUM(K136:K151)</f>
        <v>4</v>
      </c>
      <c r="L152" s="124">
        <f>SUM(L136:L151)</f>
        <v>2</v>
      </c>
      <c r="M152" s="294">
        <f>SUM(J152/(J152+K152))</f>
        <v>0.7142857142857143</v>
      </c>
    </row>
    <row r="153" spans="1:13" ht="18.75" hidden="1" thickTop="1" x14ac:dyDescent="0.25">
      <c r="A153" s="659" t="s">
        <v>16</v>
      </c>
      <c r="B153" s="26">
        <v>42054</v>
      </c>
      <c r="C153" s="27" t="s">
        <v>8</v>
      </c>
      <c r="D153" s="27">
        <v>1</v>
      </c>
      <c r="E153" s="27">
        <v>1</v>
      </c>
      <c r="F153" s="27">
        <v>1</v>
      </c>
      <c r="G153" s="34">
        <v>2</v>
      </c>
      <c r="H153" s="27">
        <v>0</v>
      </c>
      <c r="I153" s="28">
        <v>0</v>
      </c>
      <c r="J153" s="282"/>
      <c r="K153" s="8"/>
      <c r="L153" s="8">
        <v>1</v>
      </c>
      <c r="M153" s="113"/>
    </row>
    <row r="154" spans="1:13" hidden="1" x14ac:dyDescent="0.25">
      <c r="A154" s="631"/>
      <c r="B154" s="13">
        <v>42047</v>
      </c>
      <c r="C154" s="9" t="s">
        <v>12</v>
      </c>
      <c r="D154" s="9">
        <v>1</v>
      </c>
      <c r="E154" s="9">
        <v>2</v>
      </c>
      <c r="F154" s="9">
        <v>0</v>
      </c>
      <c r="G154" s="15">
        <v>2</v>
      </c>
      <c r="H154" s="9">
        <v>1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42040</v>
      </c>
      <c r="C155" s="9" t="s">
        <v>13</v>
      </c>
      <c r="D155" s="9">
        <v>1</v>
      </c>
      <c r="E155" s="9">
        <v>0</v>
      </c>
      <c r="F155" s="9">
        <v>1</v>
      </c>
      <c r="G155" s="15">
        <v>1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42012</v>
      </c>
      <c r="C156" s="9" t="s">
        <v>12</v>
      </c>
      <c r="D156" s="9">
        <v>1</v>
      </c>
      <c r="E156" s="9">
        <v>3</v>
      </c>
      <c r="F156" s="9">
        <v>1</v>
      </c>
      <c r="G156" s="15">
        <v>4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31"/>
      <c r="B157" s="13">
        <v>41991</v>
      </c>
      <c r="C157" s="9" t="s">
        <v>13</v>
      </c>
      <c r="D157" s="9">
        <v>1</v>
      </c>
      <c r="E157" s="9">
        <v>1</v>
      </c>
      <c r="F157" s="9">
        <v>1</v>
      </c>
      <c r="G157" s="15">
        <v>2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41977</v>
      </c>
      <c r="C158" s="9" t="s">
        <v>14</v>
      </c>
      <c r="D158" s="9">
        <v>1</v>
      </c>
      <c r="E158" s="9">
        <v>0</v>
      </c>
      <c r="F158" s="9">
        <v>2</v>
      </c>
      <c r="G158" s="15">
        <v>2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41970</v>
      </c>
      <c r="C159" s="9" t="s">
        <v>8</v>
      </c>
      <c r="D159" s="9">
        <v>1</v>
      </c>
      <c r="E159" s="9">
        <v>1</v>
      </c>
      <c r="F159" s="9">
        <v>0</v>
      </c>
      <c r="G159" s="15">
        <v>1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idden="1" x14ac:dyDescent="0.25">
      <c r="A160" s="631"/>
      <c r="B160" s="13">
        <v>41963</v>
      </c>
      <c r="C160" s="9" t="s">
        <v>12</v>
      </c>
      <c r="D160" s="9">
        <v>1</v>
      </c>
      <c r="E160" s="9">
        <v>1</v>
      </c>
      <c r="F160" s="9">
        <v>2</v>
      </c>
      <c r="G160" s="15">
        <v>3</v>
      </c>
      <c r="H160" s="9">
        <v>0</v>
      </c>
      <c r="I160" s="29">
        <v>0</v>
      </c>
      <c r="J160" s="280"/>
      <c r="K160" s="9"/>
      <c r="L160" s="9">
        <v>1</v>
      </c>
      <c r="M160" s="29"/>
    </row>
    <row r="161" spans="1:13" hidden="1" x14ac:dyDescent="0.25">
      <c r="A161" s="631"/>
      <c r="B161" s="13">
        <v>41956</v>
      </c>
      <c r="C161" s="9" t="s">
        <v>13</v>
      </c>
      <c r="D161" s="9">
        <v>1</v>
      </c>
      <c r="E161" s="9">
        <v>1</v>
      </c>
      <c r="F161" s="9">
        <v>2</v>
      </c>
      <c r="G161" s="15">
        <v>3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41949</v>
      </c>
      <c r="C162" s="9" t="s">
        <v>10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41942</v>
      </c>
      <c r="C163" s="9" t="s">
        <v>14</v>
      </c>
      <c r="D163" s="9">
        <v>1</v>
      </c>
      <c r="E163" s="9">
        <v>1</v>
      </c>
      <c r="F163" s="9">
        <v>1</v>
      </c>
      <c r="G163" s="15">
        <v>2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41935</v>
      </c>
      <c r="C164" s="9" t="s">
        <v>8</v>
      </c>
      <c r="D164" s="9">
        <v>1</v>
      </c>
      <c r="E164" s="9">
        <v>0</v>
      </c>
      <c r="F164" s="9">
        <v>3</v>
      </c>
      <c r="G164" s="15">
        <v>3</v>
      </c>
      <c r="H164" s="9">
        <v>0</v>
      </c>
      <c r="I164" s="29">
        <v>0</v>
      </c>
      <c r="J164" s="280"/>
      <c r="K164" s="9"/>
      <c r="L164" s="9">
        <v>1</v>
      </c>
      <c r="M164" s="29"/>
    </row>
    <row r="165" spans="1:13" hidden="1" x14ac:dyDescent="0.25">
      <c r="A165" s="631"/>
      <c r="B165" s="13">
        <v>41928</v>
      </c>
      <c r="C165" s="9" t="s">
        <v>12</v>
      </c>
      <c r="D165" s="9">
        <v>1</v>
      </c>
      <c r="E165" s="9">
        <v>1</v>
      </c>
      <c r="F165" s="9">
        <v>0</v>
      </c>
      <c r="G165" s="15">
        <v>1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41921</v>
      </c>
      <c r="C166" s="9" t="s">
        <v>13</v>
      </c>
      <c r="D166" s="9">
        <v>1</v>
      </c>
      <c r="E166" s="9">
        <v>2</v>
      </c>
      <c r="F166" s="9">
        <v>0</v>
      </c>
      <c r="G166" s="15">
        <v>2</v>
      </c>
      <c r="H166" s="9">
        <v>0</v>
      </c>
      <c r="I166" s="29">
        <v>0</v>
      </c>
      <c r="J166" s="280"/>
      <c r="K166" s="9"/>
      <c r="L166" s="9">
        <v>1</v>
      </c>
      <c r="M166" s="29"/>
    </row>
    <row r="167" spans="1:13" hidden="1" x14ac:dyDescent="0.25">
      <c r="A167" s="631"/>
      <c r="B167" s="13">
        <v>41914</v>
      </c>
      <c r="C167" s="9" t="s">
        <v>10</v>
      </c>
      <c r="D167" s="9">
        <v>1</v>
      </c>
      <c r="E167" s="9">
        <v>1</v>
      </c>
      <c r="F167" s="9">
        <v>2</v>
      </c>
      <c r="G167" s="15">
        <v>3</v>
      </c>
      <c r="H167" s="9">
        <v>0</v>
      </c>
      <c r="I167" s="29">
        <v>0</v>
      </c>
      <c r="J167" s="280"/>
      <c r="K167" s="9">
        <v>1</v>
      </c>
      <c r="L167" s="9"/>
      <c r="M167" s="29"/>
    </row>
    <row r="168" spans="1:13" hidden="1" x14ac:dyDescent="0.25">
      <c r="A168" s="631"/>
      <c r="B168" s="13">
        <v>41900</v>
      </c>
      <c r="C168" s="9" t="s">
        <v>8</v>
      </c>
      <c r="D168" s="9">
        <v>1</v>
      </c>
      <c r="E168" s="9">
        <v>1</v>
      </c>
      <c r="F168" s="9">
        <v>0</v>
      </c>
      <c r="G168" s="15">
        <v>1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t="18.75" hidden="1" thickBot="1" x14ac:dyDescent="0.3">
      <c r="A169" s="630"/>
      <c r="B169" s="30">
        <v>41893</v>
      </c>
      <c r="C169" s="31" t="s">
        <v>12</v>
      </c>
      <c r="D169" s="31">
        <v>1</v>
      </c>
      <c r="E169" s="31">
        <v>3</v>
      </c>
      <c r="F169" s="31">
        <v>0</v>
      </c>
      <c r="G169" s="33">
        <v>3</v>
      </c>
      <c r="H169" s="31">
        <v>0</v>
      </c>
      <c r="I169" s="32">
        <v>0</v>
      </c>
      <c r="J169" s="280">
        <v>1</v>
      </c>
      <c r="K169" s="9"/>
      <c r="L169" s="9"/>
      <c r="M169" s="29"/>
    </row>
    <row r="170" spans="1:13" s="1" customFormat="1" ht="19.5" thickTop="1" thickBot="1" x14ac:dyDescent="0.3">
      <c r="A170" s="142" t="s">
        <v>45</v>
      </c>
      <c r="B170" s="126" t="s">
        <v>16</v>
      </c>
      <c r="C170" s="124" t="s">
        <v>7</v>
      </c>
      <c r="D170" s="124">
        <f t="shared" ref="D170:I170" si="9">SUM(D153:D169)</f>
        <v>17</v>
      </c>
      <c r="E170" s="124">
        <f t="shared" si="9"/>
        <v>19</v>
      </c>
      <c r="F170" s="124">
        <f t="shared" si="9"/>
        <v>16</v>
      </c>
      <c r="G170" s="124">
        <f t="shared" si="9"/>
        <v>35</v>
      </c>
      <c r="H170" s="124">
        <f t="shared" si="9"/>
        <v>1</v>
      </c>
      <c r="I170" s="125">
        <f t="shared" si="9"/>
        <v>0</v>
      </c>
      <c r="J170" s="191">
        <f>SUM(J153:J169)</f>
        <v>8</v>
      </c>
      <c r="K170" s="124">
        <f>SUM(K153:K169)</f>
        <v>5</v>
      </c>
      <c r="L170" s="124">
        <f>SUM(L153:L169)</f>
        <v>4</v>
      </c>
      <c r="M170" s="294">
        <f>SUM(J170/(J170+K170))</f>
        <v>0.61538461538461542</v>
      </c>
    </row>
    <row r="171" spans="1:13" ht="18.75" hidden="1" thickTop="1" x14ac:dyDescent="0.25">
      <c r="A171" s="659" t="s">
        <v>15</v>
      </c>
      <c r="B171" s="26">
        <v>41697</v>
      </c>
      <c r="C171" s="27" t="s">
        <v>14</v>
      </c>
      <c r="D171" s="27">
        <v>1</v>
      </c>
      <c r="E171" s="27">
        <v>4</v>
      </c>
      <c r="F171" s="27">
        <v>1</v>
      </c>
      <c r="G171" s="34">
        <v>5</v>
      </c>
      <c r="H171" s="27">
        <v>1</v>
      </c>
      <c r="I171" s="28">
        <v>0</v>
      </c>
      <c r="J171" s="282">
        <v>1</v>
      </c>
      <c r="K171" s="8"/>
      <c r="L171" s="8"/>
      <c r="M171" s="113"/>
    </row>
    <row r="172" spans="1:13" hidden="1" x14ac:dyDescent="0.25">
      <c r="A172" s="631"/>
      <c r="B172" s="13">
        <v>41690</v>
      </c>
      <c r="C172" s="9" t="s">
        <v>8</v>
      </c>
      <c r="D172" s="9">
        <v>1</v>
      </c>
      <c r="E172" s="9">
        <v>2</v>
      </c>
      <c r="F172" s="9">
        <v>0</v>
      </c>
      <c r="G172" s="15">
        <v>2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41683</v>
      </c>
      <c r="C173" s="9" t="s">
        <v>12</v>
      </c>
      <c r="D173" s="9">
        <v>1</v>
      </c>
      <c r="E173" s="9">
        <v>1</v>
      </c>
      <c r="F173" s="9">
        <v>2</v>
      </c>
      <c r="G173" s="15">
        <v>3</v>
      </c>
      <c r="H173" s="9">
        <v>0</v>
      </c>
      <c r="I173" s="29">
        <v>0</v>
      </c>
      <c r="J173" s="280"/>
      <c r="K173" s="9"/>
      <c r="L173" s="9">
        <v>1</v>
      </c>
      <c r="M173" s="29"/>
    </row>
    <row r="174" spans="1:13" hidden="1" x14ac:dyDescent="0.25">
      <c r="A174" s="631"/>
      <c r="B174" s="13">
        <v>41669</v>
      </c>
      <c r="C174" s="9" t="s">
        <v>10</v>
      </c>
      <c r="D174" s="9">
        <v>1</v>
      </c>
      <c r="E174" s="9">
        <v>2</v>
      </c>
      <c r="F174" s="9">
        <v>2</v>
      </c>
      <c r="G174" s="15">
        <v>4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41655</v>
      </c>
      <c r="C175" s="9" t="s">
        <v>8</v>
      </c>
      <c r="D175" s="9">
        <v>1</v>
      </c>
      <c r="E175" s="9">
        <v>0</v>
      </c>
      <c r="F175" s="9">
        <v>1</v>
      </c>
      <c r="G175" s="15">
        <v>1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31"/>
      <c r="B176" s="13">
        <v>41648</v>
      </c>
      <c r="C176" s="9" t="s">
        <v>12</v>
      </c>
      <c r="D176" s="9">
        <v>1</v>
      </c>
      <c r="E176" s="9">
        <v>1</v>
      </c>
      <c r="F176" s="9">
        <v>1</v>
      </c>
      <c r="G176" s="15">
        <v>2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41627</v>
      </c>
      <c r="C177" s="9" t="s">
        <v>13</v>
      </c>
      <c r="D177" s="9">
        <v>1</v>
      </c>
      <c r="E177" s="9">
        <v>2</v>
      </c>
      <c r="F177" s="9">
        <v>1</v>
      </c>
      <c r="G177" s="15">
        <v>3</v>
      </c>
      <c r="H177" s="9">
        <v>1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41620</v>
      </c>
      <c r="C178" s="9" t="s">
        <v>10</v>
      </c>
      <c r="D178" s="9">
        <v>1</v>
      </c>
      <c r="E178" s="9">
        <v>1</v>
      </c>
      <c r="F178" s="9">
        <v>0</v>
      </c>
      <c r="G178" s="15">
        <v>1</v>
      </c>
      <c r="H178" s="9">
        <v>0</v>
      </c>
      <c r="I178" s="29">
        <v>0</v>
      </c>
      <c r="J178" s="280">
        <v>1</v>
      </c>
      <c r="K178" s="9"/>
      <c r="L178" s="9"/>
      <c r="M178" s="29"/>
    </row>
    <row r="179" spans="1:13" hidden="1" x14ac:dyDescent="0.25">
      <c r="A179" s="631"/>
      <c r="B179" s="13">
        <v>41613</v>
      </c>
      <c r="C179" s="9" t="s">
        <v>14</v>
      </c>
      <c r="D179" s="9">
        <v>1</v>
      </c>
      <c r="E179" s="9">
        <v>2</v>
      </c>
      <c r="F179" s="9">
        <v>0</v>
      </c>
      <c r="G179" s="15">
        <v>2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idden="1" x14ac:dyDescent="0.25">
      <c r="A180" s="631"/>
      <c r="B180" s="13">
        <v>41599</v>
      </c>
      <c r="C180" s="9" t="s">
        <v>12</v>
      </c>
      <c r="D180" s="9">
        <v>1</v>
      </c>
      <c r="E180" s="9">
        <v>0</v>
      </c>
      <c r="F180" s="9">
        <v>1</v>
      </c>
      <c r="G180" s="15">
        <v>1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41585</v>
      </c>
      <c r="C181" s="9" t="s">
        <v>10</v>
      </c>
      <c r="D181" s="9">
        <v>1</v>
      </c>
      <c r="E181" s="9">
        <v>0</v>
      </c>
      <c r="F181" s="9">
        <v>2</v>
      </c>
      <c r="G181" s="15">
        <v>2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41571</v>
      </c>
      <c r="C182" s="9" t="s">
        <v>8</v>
      </c>
      <c r="D182" s="9">
        <v>1</v>
      </c>
      <c r="E182" s="9">
        <v>1</v>
      </c>
      <c r="F182" s="9">
        <v>0</v>
      </c>
      <c r="G182" s="15">
        <v>1</v>
      </c>
      <c r="H182" s="9">
        <v>0</v>
      </c>
      <c r="I182" s="29">
        <v>1</v>
      </c>
      <c r="J182" s="280"/>
      <c r="K182" s="9"/>
      <c r="L182" s="9">
        <v>1</v>
      </c>
      <c r="M182" s="29"/>
    </row>
    <row r="183" spans="1:13" hidden="1" x14ac:dyDescent="0.25">
      <c r="A183" s="631"/>
      <c r="B183" s="13">
        <v>41564</v>
      </c>
      <c r="C183" s="9" t="s">
        <v>12</v>
      </c>
      <c r="D183" s="9">
        <v>1</v>
      </c>
      <c r="E183" s="9">
        <v>1</v>
      </c>
      <c r="F183" s="9">
        <v>1</v>
      </c>
      <c r="G183" s="15">
        <v>2</v>
      </c>
      <c r="H183" s="9">
        <v>1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41557</v>
      </c>
      <c r="C184" s="9" t="s">
        <v>13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idden="1" x14ac:dyDescent="0.25">
      <c r="A185" s="631"/>
      <c r="B185" s="13">
        <v>41550</v>
      </c>
      <c r="C185" s="9" t="s">
        <v>10</v>
      </c>
      <c r="D185" s="9">
        <v>1</v>
      </c>
      <c r="E185" s="9">
        <v>0</v>
      </c>
      <c r="F185" s="9">
        <v>1</v>
      </c>
      <c r="G185" s="15">
        <v>1</v>
      </c>
      <c r="H185" s="9">
        <v>0</v>
      </c>
      <c r="I185" s="29">
        <v>0</v>
      </c>
      <c r="J185" s="280">
        <v>1</v>
      </c>
      <c r="K185" s="9"/>
      <c r="L185" s="9"/>
      <c r="M185" s="29"/>
    </row>
    <row r="186" spans="1:13" ht="18.75" hidden="1" thickBot="1" x14ac:dyDescent="0.3">
      <c r="A186" s="630"/>
      <c r="B186" s="30">
        <v>41543</v>
      </c>
      <c r="C186" s="31" t="s">
        <v>14</v>
      </c>
      <c r="D186" s="31">
        <v>1</v>
      </c>
      <c r="E186" s="31">
        <v>1</v>
      </c>
      <c r="F186" s="31">
        <v>2</v>
      </c>
      <c r="G186" s="33">
        <v>3</v>
      </c>
      <c r="H186" s="31">
        <v>0</v>
      </c>
      <c r="I186" s="32">
        <v>0</v>
      </c>
      <c r="J186" s="280">
        <v>1</v>
      </c>
      <c r="K186" s="9"/>
      <c r="L186" s="9"/>
      <c r="M186" s="29"/>
    </row>
    <row r="187" spans="1:13" s="1" customFormat="1" ht="19.5" thickTop="1" thickBot="1" x14ac:dyDescent="0.3">
      <c r="A187" s="142" t="s">
        <v>45</v>
      </c>
      <c r="B187" s="126" t="s">
        <v>15</v>
      </c>
      <c r="C187" s="124" t="s">
        <v>7</v>
      </c>
      <c r="D187" s="124">
        <f t="shared" ref="D187:I187" si="10">SUM(D171:D186)</f>
        <v>16</v>
      </c>
      <c r="E187" s="124">
        <f t="shared" si="10"/>
        <v>18</v>
      </c>
      <c r="F187" s="124">
        <f t="shared" si="10"/>
        <v>15</v>
      </c>
      <c r="G187" s="124">
        <f t="shared" si="10"/>
        <v>33</v>
      </c>
      <c r="H187" s="124">
        <f t="shared" si="10"/>
        <v>3</v>
      </c>
      <c r="I187" s="125">
        <f t="shared" si="10"/>
        <v>1</v>
      </c>
      <c r="J187" s="191">
        <f>SUM(J171:J186)</f>
        <v>11</v>
      </c>
      <c r="K187" s="124">
        <f>SUM(K171:K186)</f>
        <v>3</v>
      </c>
      <c r="L187" s="124">
        <f>SUM(L171:L186)</f>
        <v>2</v>
      </c>
      <c r="M187" s="294">
        <f>SUM(J187/(J187+K187))</f>
        <v>0.7857142857142857</v>
      </c>
    </row>
    <row r="188" spans="1:13" ht="18.75" hidden="1" thickTop="1" x14ac:dyDescent="0.25">
      <c r="A188" s="659" t="s">
        <v>22</v>
      </c>
      <c r="B188" s="26">
        <v>41326</v>
      </c>
      <c r="C188" s="27" t="s">
        <v>19</v>
      </c>
      <c r="D188" s="27">
        <v>1</v>
      </c>
      <c r="E188" s="27">
        <v>1</v>
      </c>
      <c r="F188" s="27">
        <v>1</v>
      </c>
      <c r="G188" s="34">
        <v>2</v>
      </c>
      <c r="H188" s="27">
        <v>0</v>
      </c>
      <c r="I188" s="28">
        <v>0</v>
      </c>
      <c r="J188" s="282">
        <v>1</v>
      </c>
      <c r="K188" s="8"/>
      <c r="L188" s="8"/>
      <c r="M188" s="113"/>
    </row>
    <row r="189" spans="1:13" hidden="1" x14ac:dyDescent="0.25">
      <c r="A189" s="631"/>
      <c r="B189" s="13">
        <v>41319</v>
      </c>
      <c r="C189" s="9" t="s">
        <v>12</v>
      </c>
      <c r="D189" s="9">
        <v>1</v>
      </c>
      <c r="E189" s="9">
        <v>1</v>
      </c>
      <c r="F189" s="9">
        <v>1</v>
      </c>
      <c r="G189" s="15">
        <v>2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41312</v>
      </c>
      <c r="C190" s="9" t="s">
        <v>13</v>
      </c>
      <c r="D190" s="9">
        <v>1</v>
      </c>
      <c r="E190" s="9">
        <v>2</v>
      </c>
      <c r="F190" s="9">
        <v>4</v>
      </c>
      <c r="G190" s="15">
        <v>6</v>
      </c>
      <c r="H190" s="9">
        <v>0</v>
      </c>
      <c r="I190" s="29">
        <v>0</v>
      </c>
      <c r="J190" s="280">
        <v>1</v>
      </c>
      <c r="K190" s="9"/>
      <c r="L190" s="9"/>
      <c r="M190" s="29"/>
    </row>
    <row r="191" spans="1:13" hidden="1" x14ac:dyDescent="0.25">
      <c r="A191" s="631"/>
      <c r="B191" s="13">
        <v>41305</v>
      </c>
      <c r="C191" s="9" t="s">
        <v>20</v>
      </c>
      <c r="D191" s="9">
        <v>1</v>
      </c>
      <c r="E191" s="9">
        <v>0</v>
      </c>
      <c r="F191" s="9">
        <v>2</v>
      </c>
      <c r="G191" s="15">
        <v>2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41298</v>
      </c>
      <c r="C192" s="9" t="s">
        <v>21</v>
      </c>
      <c r="D192" s="9">
        <v>1</v>
      </c>
      <c r="E192" s="15">
        <v>1</v>
      </c>
      <c r="F192" s="9">
        <v>1</v>
      </c>
      <c r="G192" s="15">
        <v>2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41291</v>
      </c>
      <c r="C193" s="9" t="s">
        <v>19</v>
      </c>
      <c r="D193" s="9">
        <v>1</v>
      </c>
      <c r="E193" s="15">
        <v>1</v>
      </c>
      <c r="F193" s="9">
        <v>0</v>
      </c>
      <c r="G193" s="15">
        <v>1</v>
      </c>
      <c r="H193" s="9">
        <v>0</v>
      </c>
      <c r="I193" s="29">
        <v>1</v>
      </c>
      <c r="J193" s="280"/>
      <c r="K193" s="9"/>
      <c r="L193" s="9">
        <v>1</v>
      </c>
      <c r="M193" s="29"/>
    </row>
    <row r="194" spans="1:13" hidden="1" x14ac:dyDescent="0.25">
      <c r="A194" s="631"/>
      <c r="B194" s="13">
        <v>41284</v>
      </c>
      <c r="C194" s="9" t="s">
        <v>12</v>
      </c>
      <c r="D194" s="9">
        <v>1</v>
      </c>
      <c r="E194" s="15">
        <v>2</v>
      </c>
      <c r="F194" s="15">
        <v>1</v>
      </c>
      <c r="G194" s="15">
        <v>3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idden="1" x14ac:dyDescent="0.25">
      <c r="A195" s="631"/>
      <c r="B195" s="13">
        <v>41263</v>
      </c>
      <c r="C195" s="9" t="s">
        <v>13</v>
      </c>
      <c r="D195" s="9">
        <v>1</v>
      </c>
      <c r="E195" s="15">
        <v>1</v>
      </c>
      <c r="F195" s="15">
        <v>2</v>
      </c>
      <c r="G195" s="15">
        <v>3</v>
      </c>
      <c r="H195" s="9">
        <v>1</v>
      </c>
      <c r="I195" s="29">
        <v>0</v>
      </c>
      <c r="J195" s="280">
        <v>1</v>
      </c>
      <c r="K195" s="9"/>
      <c r="L195" s="9"/>
      <c r="M195" s="29"/>
    </row>
    <row r="196" spans="1:13" hidden="1" x14ac:dyDescent="0.25">
      <c r="A196" s="631"/>
      <c r="B196" s="13">
        <v>41256</v>
      </c>
      <c r="C196" s="9" t="s">
        <v>20</v>
      </c>
      <c r="D196" s="9">
        <v>1</v>
      </c>
      <c r="E196" s="15">
        <v>1</v>
      </c>
      <c r="F196" s="15">
        <v>2</v>
      </c>
      <c r="G196" s="15">
        <v>3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41249</v>
      </c>
      <c r="C197" s="9" t="s">
        <v>21</v>
      </c>
      <c r="D197" s="9">
        <v>1</v>
      </c>
      <c r="E197" s="15">
        <v>1</v>
      </c>
      <c r="F197" s="15">
        <v>2</v>
      </c>
      <c r="G197" s="15">
        <v>3</v>
      </c>
      <c r="H197" s="9">
        <v>0</v>
      </c>
      <c r="I197" s="29">
        <v>0</v>
      </c>
      <c r="J197" s="280">
        <v>1</v>
      </c>
      <c r="K197" s="9"/>
      <c r="L197" s="9"/>
      <c r="M197" s="29"/>
    </row>
    <row r="198" spans="1:13" hidden="1" x14ac:dyDescent="0.25">
      <c r="A198" s="631"/>
      <c r="B198" s="13">
        <v>41242</v>
      </c>
      <c r="C198" s="9" t="s">
        <v>19</v>
      </c>
      <c r="D198" s="9">
        <v>1</v>
      </c>
      <c r="E198" s="15">
        <v>4</v>
      </c>
      <c r="F198" s="15">
        <v>2</v>
      </c>
      <c r="G198" s="15">
        <v>6</v>
      </c>
      <c r="H198" s="9">
        <v>1</v>
      </c>
      <c r="I198" s="29">
        <v>0</v>
      </c>
      <c r="J198" s="280">
        <v>1</v>
      </c>
      <c r="K198" s="9"/>
      <c r="L198" s="9"/>
      <c r="M198" s="29"/>
    </row>
    <row r="199" spans="1:13" hidden="1" x14ac:dyDescent="0.25">
      <c r="A199" s="631"/>
      <c r="B199" s="13">
        <v>41235</v>
      </c>
      <c r="C199" s="9" t="s">
        <v>12</v>
      </c>
      <c r="D199" s="9">
        <v>1</v>
      </c>
      <c r="E199" s="15">
        <v>2</v>
      </c>
      <c r="F199" s="15">
        <v>1</v>
      </c>
      <c r="G199" s="15">
        <v>3</v>
      </c>
      <c r="H199" s="9">
        <v>0</v>
      </c>
      <c r="I199" s="29">
        <v>0</v>
      </c>
      <c r="J199" s="280">
        <v>1</v>
      </c>
      <c r="K199" s="9"/>
      <c r="L199" s="9"/>
      <c r="M199" s="29"/>
    </row>
    <row r="200" spans="1:13" hidden="1" x14ac:dyDescent="0.25">
      <c r="A200" s="631"/>
      <c r="B200" s="13">
        <v>41228</v>
      </c>
      <c r="C200" s="9" t="s">
        <v>13</v>
      </c>
      <c r="D200" s="9">
        <v>1</v>
      </c>
      <c r="E200" s="15">
        <v>1</v>
      </c>
      <c r="F200" s="15">
        <v>2</v>
      </c>
      <c r="G200" s="15">
        <v>3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idden="1" x14ac:dyDescent="0.25">
      <c r="A201" s="631"/>
      <c r="B201" s="13">
        <v>41221</v>
      </c>
      <c r="C201" s="9" t="s">
        <v>20</v>
      </c>
      <c r="D201" s="9">
        <v>1</v>
      </c>
      <c r="E201" s="15">
        <v>2</v>
      </c>
      <c r="F201" s="15">
        <v>2</v>
      </c>
      <c r="G201" s="15">
        <v>4</v>
      </c>
      <c r="H201" s="9">
        <v>1</v>
      </c>
      <c r="I201" s="29">
        <v>0</v>
      </c>
      <c r="J201" s="280">
        <v>1</v>
      </c>
      <c r="K201" s="9"/>
      <c r="L201" s="9"/>
      <c r="M201" s="29"/>
    </row>
    <row r="202" spans="1:13" hidden="1" x14ac:dyDescent="0.25">
      <c r="A202" s="631"/>
      <c r="B202" s="13">
        <v>41214</v>
      </c>
      <c r="C202" s="9" t="s">
        <v>21</v>
      </c>
      <c r="D202" s="9">
        <v>1</v>
      </c>
      <c r="E202" s="9">
        <v>0</v>
      </c>
      <c r="F202" s="15">
        <v>2</v>
      </c>
      <c r="G202" s="15">
        <v>2</v>
      </c>
      <c r="H202" s="9">
        <v>0</v>
      </c>
      <c r="I202" s="29">
        <v>0</v>
      </c>
      <c r="J202" s="280"/>
      <c r="K202" s="9"/>
      <c r="L202" s="9">
        <v>1</v>
      </c>
      <c r="M202" s="29"/>
    </row>
    <row r="203" spans="1:13" hidden="1" x14ac:dyDescent="0.25">
      <c r="A203" s="631"/>
      <c r="B203" s="13">
        <v>41207</v>
      </c>
      <c r="C203" s="9" t="s">
        <v>19</v>
      </c>
      <c r="D203" s="9">
        <v>1</v>
      </c>
      <c r="E203" s="9">
        <v>2</v>
      </c>
      <c r="F203" s="15">
        <v>1</v>
      </c>
      <c r="G203" s="15">
        <v>3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31"/>
      <c r="B204" s="13">
        <v>41193</v>
      </c>
      <c r="C204" s="9" t="s">
        <v>13</v>
      </c>
      <c r="D204" s="9">
        <v>1</v>
      </c>
      <c r="E204" s="9">
        <v>0</v>
      </c>
      <c r="F204" s="15">
        <v>1</v>
      </c>
      <c r="G204" s="15">
        <v>1</v>
      </c>
      <c r="H204" s="9">
        <v>0</v>
      </c>
      <c r="I204" s="29">
        <v>0</v>
      </c>
      <c r="J204" s="280">
        <v>1</v>
      </c>
      <c r="K204" s="9"/>
      <c r="L204" s="9"/>
      <c r="M204" s="29"/>
    </row>
    <row r="205" spans="1:13" hidden="1" x14ac:dyDescent="0.25">
      <c r="A205" s="631"/>
      <c r="B205" s="13">
        <v>41186</v>
      </c>
      <c r="C205" s="9" t="s">
        <v>20</v>
      </c>
      <c r="D205" s="9">
        <v>1</v>
      </c>
      <c r="E205" s="9">
        <v>0</v>
      </c>
      <c r="F205" s="15">
        <v>1</v>
      </c>
      <c r="G205" s="15">
        <v>1</v>
      </c>
      <c r="H205" s="9">
        <v>0</v>
      </c>
      <c r="I205" s="29">
        <v>0</v>
      </c>
      <c r="J205" s="280">
        <v>1</v>
      </c>
      <c r="K205" s="9"/>
      <c r="L205" s="9"/>
      <c r="M205" s="29"/>
    </row>
    <row r="206" spans="1:13" hidden="1" x14ac:dyDescent="0.25">
      <c r="A206" s="631"/>
      <c r="B206" s="13">
        <v>41179</v>
      </c>
      <c r="C206" s="9" t="s">
        <v>21</v>
      </c>
      <c r="D206" s="9">
        <v>1</v>
      </c>
      <c r="E206" s="9">
        <v>1</v>
      </c>
      <c r="F206" s="15">
        <v>1</v>
      </c>
      <c r="G206" s="15">
        <v>2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41172</v>
      </c>
      <c r="C207" s="9" t="s">
        <v>19</v>
      </c>
      <c r="D207" s="9">
        <v>1</v>
      </c>
      <c r="E207" s="9">
        <v>0</v>
      </c>
      <c r="F207" s="15">
        <v>1</v>
      </c>
      <c r="G207" s="15">
        <v>1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t="18.75" hidden="1" thickBot="1" x14ac:dyDescent="0.3">
      <c r="A208" s="630"/>
      <c r="B208" s="30">
        <v>41165</v>
      </c>
      <c r="C208" s="31" t="s">
        <v>12</v>
      </c>
      <c r="D208" s="31">
        <v>1</v>
      </c>
      <c r="E208" s="31">
        <v>0</v>
      </c>
      <c r="F208" s="31">
        <v>0</v>
      </c>
      <c r="G208" s="31">
        <v>0</v>
      </c>
      <c r="H208" s="31">
        <v>0</v>
      </c>
      <c r="I208" s="32">
        <v>0</v>
      </c>
      <c r="J208" s="280">
        <v>1</v>
      </c>
      <c r="K208" s="9"/>
      <c r="L208" s="9"/>
      <c r="M208" s="29"/>
    </row>
    <row r="209" spans="1:13" s="1" customFormat="1" ht="19.5" thickTop="1" thickBot="1" x14ac:dyDescent="0.3">
      <c r="A209" s="142" t="s">
        <v>45</v>
      </c>
      <c r="B209" s="126" t="s">
        <v>22</v>
      </c>
      <c r="C209" s="124" t="s">
        <v>7</v>
      </c>
      <c r="D209" s="124">
        <f t="shared" ref="D209:I209" si="11">SUM(D188:D208)</f>
        <v>21</v>
      </c>
      <c r="E209" s="247">
        <f t="shared" si="11"/>
        <v>23</v>
      </c>
      <c r="F209" s="248">
        <f t="shared" si="11"/>
        <v>30</v>
      </c>
      <c r="G209" s="216">
        <f t="shared" si="11"/>
        <v>53</v>
      </c>
      <c r="H209" s="247">
        <f t="shared" si="11"/>
        <v>3</v>
      </c>
      <c r="I209" s="248">
        <f t="shared" si="11"/>
        <v>1</v>
      </c>
      <c r="J209" s="191">
        <f>SUM(J188:J208)</f>
        <v>17</v>
      </c>
      <c r="K209" s="124">
        <f>SUM(K188:K208)</f>
        <v>2</v>
      </c>
      <c r="L209" s="124">
        <f>SUM(L188:L208)</f>
        <v>2</v>
      </c>
      <c r="M209" s="294">
        <f>SUM(J209/(J209+K209))</f>
        <v>0.89473684210526316</v>
      </c>
    </row>
    <row r="210" spans="1:13" ht="18.75" hidden="1" thickTop="1" x14ac:dyDescent="0.25">
      <c r="A210" s="659" t="s">
        <v>23</v>
      </c>
      <c r="B210" s="26">
        <v>40962</v>
      </c>
      <c r="C210" s="27" t="s">
        <v>13</v>
      </c>
      <c r="D210" s="27">
        <v>1</v>
      </c>
      <c r="E210" s="27">
        <v>2</v>
      </c>
      <c r="F210" s="27">
        <v>0</v>
      </c>
      <c r="G210" s="27">
        <v>2</v>
      </c>
      <c r="H210" s="27">
        <v>1</v>
      </c>
      <c r="I210" s="28">
        <v>0</v>
      </c>
      <c r="J210" s="282">
        <v>1</v>
      </c>
      <c r="K210" s="8"/>
      <c r="L210" s="8"/>
      <c r="M210" s="113"/>
    </row>
    <row r="211" spans="1:13" hidden="1" x14ac:dyDescent="0.25">
      <c r="A211" s="631"/>
      <c r="B211" s="13">
        <v>40948</v>
      </c>
      <c r="C211" s="9" t="s">
        <v>20</v>
      </c>
      <c r="D211" s="9">
        <v>1</v>
      </c>
      <c r="E211" s="9">
        <v>0</v>
      </c>
      <c r="F211" s="9">
        <v>2</v>
      </c>
      <c r="G211" s="9">
        <v>2</v>
      </c>
      <c r="H211" s="9">
        <v>0</v>
      </c>
      <c r="I211" s="29">
        <v>0</v>
      </c>
      <c r="J211" s="280"/>
      <c r="K211" s="9">
        <v>1</v>
      </c>
      <c r="L211" s="9"/>
      <c r="M211" s="29"/>
    </row>
    <row r="212" spans="1:13" hidden="1" x14ac:dyDescent="0.25">
      <c r="A212" s="631"/>
      <c r="B212" s="13">
        <v>40941</v>
      </c>
      <c r="C212" s="9" t="s">
        <v>12</v>
      </c>
      <c r="D212" s="9">
        <v>1</v>
      </c>
      <c r="E212" s="9">
        <v>2</v>
      </c>
      <c r="F212" s="9">
        <v>2</v>
      </c>
      <c r="G212" s="9">
        <v>4</v>
      </c>
      <c r="H212" s="9">
        <v>0</v>
      </c>
      <c r="I212" s="29">
        <v>0</v>
      </c>
      <c r="J212" s="280"/>
      <c r="K212" s="9">
        <v>1</v>
      </c>
      <c r="L212" s="9"/>
      <c r="M212" s="29"/>
    </row>
    <row r="213" spans="1:13" hidden="1" x14ac:dyDescent="0.25">
      <c r="A213" s="631"/>
      <c r="B213" s="13">
        <v>40934</v>
      </c>
      <c r="C213" s="9" t="s">
        <v>7</v>
      </c>
      <c r="D213" s="9">
        <v>1</v>
      </c>
      <c r="E213" s="9">
        <v>2</v>
      </c>
      <c r="F213" s="9">
        <v>1</v>
      </c>
      <c r="G213" s="9">
        <v>3</v>
      </c>
      <c r="H213" s="9">
        <v>1</v>
      </c>
      <c r="I213" s="29">
        <v>0</v>
      </c>
      <c r="J213" s="280">
        <v>1</v>
      </c>
      <c r="K213" s="9"/>
      <c r="L213" s="9"/>
      <c r="M213" s="29"/>
    </row>
    <row r="214" spans="1:13" hidden="1" x14ac:dyDescent="0.25">
      <c r="A214" s="631"/>
      <c r="B214" s="13">
        <v>40920</v>
      </c>
      <c r="C214" s="9" t="s">
        <v>19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29">
        <v>0</v>
      </c>
      <c r="J214" s="280"/>
      <c r="K214" s="9">
        <v>1</v>
      </c>
      <c r="L214" s="9"/>
      <c r="M214" s="29"/>
    </row>
    <row r="215" spans="1:13" hidden="1" x14ac:dyDescent="0.25">
      <c r="A215" s="631"/>
      <c r="B215" s="13">
        <v>40899</v>
      </c>
      <c r="C215" s="9" t="s">
        <v>20</v>
      </c>
      <c r="D215" s="9">
        <v>1</v>
      </c>
      <c r="E215" s="9">
        <v>0</v>
      </c>
      <c r="F215" s="9">
        <v>1</v>
      </c>
      <c r="G215" s="15">
        <v>1</v>
      </c>
      <c r="H215" s="9">
        <v>0</v>
      </c>
      <c r="I215" s="29">
        <v>0</v>
      </c>
      <c r="J215" s="280"/>
      <c r="K215" s="9"/>
      <c r="L215" s="9">
        <v>1</v>
      </c>
      <c r="M215" s="29"/>
    </row>
    <row r="216" spans="1:13" hidden="1" x14ac:dyDescent="0.25">
      <c r="A216" s="631"/>
      <c r="B216" s="13">
        <v>40892</v>
      </c>
      <c r="C216" s="9" t="s">
        <v>12</v>
      </c>
      <c r="D216" s="9">
        <v>1</v>
      </c>
      <c r="E216" s="9">
        <v>3</v>
      </c>
      <c r="F216" s="9">
        <v>0</v>
      </c>
      <c r="G216" s="15">
        <v>3</v>
      </c>
      <c r="H216" s="9">
        <v>0</v>
      </c>
      <c r="I216" s="29">
        <v>0</v>
      </c>
      <c r="J216" s="280">
        <v>1</v>
      </c>
      <c r="K216" s="9"/>
      <c r="L216" s="9"/>
      <c r="M216" s="29"/>
    </row>
    <row r="217" spans="1:13" hidden="1" x14ac:dyDescent="0.25">
      <c r="A217" s="631"/>
      <c r="B217" s="13">
        <v>40885</v>
      </c>
      <c r="C217" s="9" t="s">
        <v>7</v>
      </c>
      <c r="D217" s="9">
        <v>1</v>
      </c>
      <c r="E217" s="9">
        <v>1</v>
      </c>
      <c r="F217" s="9">
        <v>0</v>
      </c>
      <c r="G217" s="15">
        <v>1</v>
      </c>
      <c r="H217" s="9">
        <v>0</v>
      </c>
      <c r="I217" s="29">
        <v>0</v>
      </c>
      <c r="J217" s="280"/>
      <c r="K217" s="9">
        <v>1</v>
      </c>
      <c r="L217" s="9"/>
      <c r="M217" s="29"/>
    </row>
    <row r="218" spans="1:13" hidden="1" x14ac:dyDescent="0.25">
      <c r="A218" s="631"/>
      <c r="B218" s="13">
        <v>40878</v>
      </c>
      <c r="C218" s="9" t="s">
        <v>13</v>
      </c>
      <c r="D218" s="9">
        <v>1</v>
      </c>
      <c r="E218" s="9">
        <v>2</v>
      </c>
      <c r="F218" s="9">
        <v>2</v>
      </c>
      <c r="G218" s="15">
        <v>4</v>
      </c>
      <c r="H218" s="9">
        <v>1</v>
      </c>
      <c r="I218" s="29">
        <v>0</v>
      </c>
      <c r="J218" s="280">
        <v>1</v>
      </c>
      <c r="K218" s="9"/>
      <c r="L218" s="9"/>
      <c r="M218" s="29"/>
    </row>
    <row r="219" spans="1:13" hidden="1" x14ac:dyDescent="0.25">
      <c r="A219" s="631"/>
      <c r="B219" s="13">
        <v>40871</v>
      </c>
      <c r="C219" s="9" t="s">
        <v>19</v>
      </c>
      <c r="D219" s="9">
        <v>1</v>
      </c>
      <c r="E219" s="9">
        <v>0</v>
      </c>
      <c r="F219" s="9">
        <v>3</v>
      </c>
      <c r="G219" s="15">
        <v>3</v>
      </c>
      <c r="H219" s="9">
        <v>0</v>
      </c>
      <c r="I219" s="29">
        <v>0</v>
      </c>
      <c r="J219" s="280"/>
      <c r="K219" s="9">
        <v>1</v>
      </c>
      <c r="L219" s="9"/>
      <c r="M219" s="29"/>
    </row>
    <row r="220" spans="1:13" hidden="1" x14ac:dyDescent="0.25">
      <c r="A220" s="631"/>
      <c r="B220" s="13">
        <v>40864</v>
      </c>
      <c r="C220" s="9" t="s">
        <v>20</v>
      </c>
      <c r="D220" s="9">
        <v>1</v>
      </c>
      <c r="E220" s="9">
        <v>2</v>
      </c>
      <c r="F220" s="9">
        <v>2</v>
      </c>
      <c r="G220" s="15">
        <v>4</v>
      </c>
      <c r="H220" s="9">
        <v>0</v>
      </c>
      <c r="I220" s="29">
        <v>0</v>
      </c>
      <c r="J220" s="280"/>
      <c r="K220" s="9"/>
      <c r="L220" s="9">
        <v>1</v>
      </c>
      <c r="M220" s="29"/>
    </row>
    <row r="221" spans="1:13" hidden="1" x14ac:dyDescent="0.25">
      <c r="A221" s="631"/>
      <c r="B221" s="13">
        <v>40857</v>
      </c>
      <c r="C221" s="9" t="s">
        <v>12</v>
      </c>
      <c r="D221" s="9">
        <v>1</v>
      </c>
      <c r="E221" s="9">
        <v>1</v>
      </c>
      <c r="F221" s="9">
        <v>0</v>
      </c>
      <c r="G221" s="15">
        <v>1</v>
      </c>
      <c r="H221" s="9">
        <v>0</v>
      </c>
      <c r="I221" s="29">
        <v>0</v>
      </c>
      <c r="J221" s="280"/>
      <c r="K221" s="9">
        <v>1</v>
      </c>
      <c r="L221" s="9"/>
      <c r="M221" s="29"/>
    </row>
    <row r="222" spans="1:13" hidden="1" x14ac:dyDescent="0.25">
      <c r="A222" s="631"/>
      <c r="B222" s="13">
        <v>40850</v>
      </c>
      <c r="C222" s="9" t="s">
        <v>7</v>
      </c>
      <c r="D222" s="9">
        <v>1</v>
      </c>
      <c r="E222" s="9">
        <v>0</v>
      </c>
      <c r="F222" s="9">
        <v>2</v>
      </c>
      <c r="G222" s="15">
        <v>2</v>
      </c>
      <c r="H222" s="9">
        <v>0</v>
      </c>
      <c r="I222" s="29">
        <v>0</v>
      </c>
      <c r="J222" s="280">
        <v>1</v>
      </c>
      <c r="K222" s="9"/>
      <c r="L222" s="9"/>
      <c r="M222" s="29"/>
    </row>
    <row r="223" spans="1:13" hidden="1" x14ac:dyDescent="0.25">
      <c r="A223" s="631"/>
      <c r="B223" s="13">
        <v>40843</v>
      </c>
      <c r="C223" s="9" t="s">
        <v>13</v>
      </c>
      <c r="D223" s="9">
        <v>1</v>
      </c>
      <c r="E223" s="9">
        <v>0</v>
      </c>
      <c r="F223" s="9">
        <v>3</v>
      </c>
      <c r="G223" s="15">
        <v>3</v>
      </c>
      <c r="H223" s="9">
        <v>0</v>
      </c>
      <c r="I223" s="29">
        <v>0</v>
      </c>
      <c r="J223" s="280">
        <v>1</v>
      </c>
      <c r="K223" s="9"/>
      <c r="L223" s="9"/>
      <c r="M223" s="29"/>
    </row>
    <row r="224" spans="1:13" hidden="1" x14ac:dyDescent="0.25">
      <c r="A224" s="631"/>
      <c r="B224" s="13">
        <v>40836</v>
      </c>
      <c r="C224" s="9" t="s">
        <v>19</v>
      </c>
      <c r="D224" s="9">
        <v>1</v>
      </c>
      <c r="E224" s="9">
        <v>0</v>
      </c>
      <c r="F224" s="9">
        <v>4</v>
      </c>
      <c r="G224" s="15">
        <v>4</v>
      </c>
      <c r="H224" s="9">
        <v>0</v>
      </c>
      <c r="I224" s="29">
        <v>0</v>
      </c>
      <c r="J224" s="280">
        <v>1</v>
      </c>
      <c r="K224" s="9"/>
      <c r="L224" s="9"/>
      <c r="M224" s="29"/>
    </row>
    <row r="225" spans="1:13" hidden="1" x14ac:dyDescent="0.25">
      <c r="A225" s="631"/>
      <c r="B225" s="13">
        <v>40829</v>
      </c>
      <c r="C225" s="9" t="s">
        <v>20</v>
      </c>
      <c r="D225" s="9">
        <v>1</v>
      </c>
      <c r="E225" s="9">
        <v>2</v>
      </c>
      <c r="F225" s="9">
        <v>0</v>
      </c>
      <c r="G225" s="15">
        <v>2</v>
      </c>
      <c r="H225" s="9">
        <v>1</v>
      </c>
      <c r="I225" s="29">
        <v>0</v>
      </c>
      <c r="J225" s="280">
        <v>1</v>
      </c>
      <c r="K225" s="9"/>
      <c r="L225" s="9"/>
      <c r="M225" s="29"/>
    </row>
    <row r="226" spans="1:13" hidden="1" x14ac:dyDescent="0.25">
      <c r="A226" s="631"/>
      <c r="B226" s="13">
        <v>40822</v>
      </c>
      <c r="C226" s="9" t="s">
        <v>12</v>
      </c>
      <c r="D226" s="9">
        <v>1</v>
      </c>
      <c r="E226" s="9">
        <v>0</v>
      </c>
      <c r="F226" s="9">
        <v>2</v>
      </c>
      <c r="G226" s="15">
        <v>2</v>
      </c>
      <c r="H226" s="9">
        <v>0</v>
      </c>
      <c r="I226" s="29">
        <v>0</v>
      </c>
      <c r="J226" s="280"/>
      <c r="K226" s="9">
        <v>1</v>
      </c>
      <c r="L226" s="9"/>
      <c r="M226" s="29"/>
    </row>
    <row r="227" spans="1:13" hidden="1" x14ac:dyDescent="0.25">
      <c r="A227" s="631"/>
      <c r="B227" s="13">
        <v>40815</v>
      </c>
      <c r="C227" s="9" t="s">
        <v>7</v>
      </c>
      <c r="D227" s="9">
        <v>1</v>
      </c>
      <c r="E227" s="9">
        <v>2</v>
      </c>
      <c r="F227" s="9">
        <v>0</v>
      </c>
      <c r="G227" s="15">
        <v>2</v>
      </c>
      <c r="H227" s="9">
        <v>0</v>
      </c>
      <c r="I227" s="29">
        <v>0</v>
      </c>
      <c r="J227" s="280"/>
      <c r="K227" s="9">
        <v>1</v>
      </c>
      <c r="L227" s="9"/>
      <c r="M227" s="29"/>
    </row>
    <row r="228" spans="1:13" hidden="1" x14ac:dyDescent="0.25">
      <c r="A228" s="631"/>
      <c r="B228" s="13">
        <v>40808</v>
      </c>
      <c r="C228" s="9" t="s">
        <v>13</v>
      </c>
      <c r="D228" s="9">
        <v>1</v>
      </c>
      <c r="E228" s="9">
        <v>1</v>
      </c>
      <c r="F228" s="9">
        <v>2</v>
      </c>
      <c r="G228" s="15">
        <v>3</v>
      </c>
      <c r="H228" s="9">
        <v>0</v>
      </c>
      <c r="I228" s="29">
        <v>0</v>
      </c>
      <c r="J228" s="280">
        <v>1</v>
      </c>
      <c r="K228" s="9"/>
      <c r="L228" s="9"/>
      <c r="M228" s="29"/>
    </row>
    <row r="229" spans="1:13" ht="18.75" hidden="1" thickBot="1" x14ac:dyDescent="0.3">
      <c r="A229" s="630"/>
      <c r="B229" s="30">
        <v>40801</v>
      </c>
      <c r="C229" s="31" t="s">
        <v>19</v>
      </c>
      <c r="D229" s="31">
        <v>1</v>
      </c>
      <c r="E229" s="31">
        <v>2</v>
      </c>
      <c r="F229" s="31">
        <v>3</v>
      </c>
      <c r="G229" s="33">
        <v>5</v>
      </c>
      <c r="H229" s="31">
        <v>0</v>
      </c>
      <c r="I229" s="32">
        <v>0</v>
      </c>
      <c r="J229" s="280">
        <v>1</v>
      </c>
      <c r="K229" s="9"/>
      <c r="L229" s="9"/>
      <c r="M229" s="29"/>
    </row>
    <row r="230" spans="1:13" s="1" customFormat="1" ht="19.5" thickTop="1" thickBot="1" x14ac:dyDescent="0.3">
      <c r="A230" s="142" t="s">
        <v>45</v>
      </c>
      <c r="B230" s="126" t="s">
        <v>23</v>
      </c>
      <c r="C230" s="124" t="s">
        <v>21</v>
      </c>
      <c r="D230" s="124">
        <f t="shared" ref="D230:I230" si="12">SUM(D210:D229)</f>
        <v>20</v>
      </c>
      <c r="E230" s="124">
        <f t="shared" si="12"/>
        <v>22</v>
      </c>
      <c r="F230" s="124">
        <f t="shared" si="12"/>
        <v>29</v>
      </c>
      <c r="G230" s="124">
        <f t="shared" si="12"/>
        <v>51</v>
      </c>
      <c r="H230" s="124">
        <f t="shared" si="12"/>
        <v>4</v>
      </c>
      <c r="I230" s="125">
        <f t="shared" si="12"/>
        <v>0</v>
      </c>
      <c r="J230" s="191">
        <f>SUM(J210:J229)</f>
        <v>10</v>
      </c>
      <c r="K230" s="124">
        <f>SUM(K210:K229)</f>
        <v>8</v>
      </c>
      <c r="L230" s="124">
        <f>SUM(L210:L229)</f>
        <v>2</v>
      </c>
      <c r="M230" s="294">
        <f>SUM(J230/(J230+K230))</f>
        <v>0.55555555555555558</v>
      </c>
    </row>
    <row r="231" spans="1:13" ht="19.5" thickTop="1" thickBot="1" x14ac:dyDescent="0.3">
      <c r="C231" s="136" t="s">
        <v>24</v>
      </c>
      <c r="D231" s="137">
        <f t="shared" ref="D231:L231" si="13">SUM(D94+D113+D135+D152+D170+D187+D209+D230+D74+D66+D50+D35+D18)</f>
        <v>215</v>
      </c>
      <c r="E231" s="137">
        <f t="shared" si="13"/>
        <v>248</v>
      </c>
      <c r="F231" s="137">
        <f t="shared" si="13"/>
        <v>221</v>
      </c>
      <c r="G231" s="137">
        <f t="shared" si="13"/>
        <v>469</v>
      </c>
      <c r="H231" s="137">
        <f t="shared" si="13"/>
        <v>25</v>
      </c>
      <c r="I231" s="139">
        <f t="shared" si="13"/>
        <v>6</v>
      </c>
      <c r="J231" s="444">
        <f t="shared" si="13"/>
        <v>119</v>
      </c>
      <c r="K231" s="91">
        <f t="shared" si="13"/>
        <v>69</v>
      </c>
      <c r="L231" s="450">
        <f t="shared" si="13"/>
        <v>27</v>
      </c>
      <c r="M231" s="396">
        <f>SUM(J231/(J231+K231))</f>
        <v>0.63297872340425532</v>
      </c>
    </row>
    <row r="232" spans="1:13" ht="18.75" thickBot="1" x14ac:dyDescent="0.3">
      <c r="C232" s="143" t="s">
        <v>25</v>
      </c>
      <c r="D232" s="24"/>
      <c r="E232" s="25">
        <f>SUM(E231/D231)</f>
        <v>1.1534883720930234</v>
      </c>
      <c r="F232" s="25">
        <f>SUM(F231/D231)</f>
        <v>1.027906976744186</v>
      </c>
      <c r="G232" s="144">
        <f>SUM(G231/D231)</f>
        <v>2.1813953488372091</v>
      </c>
      <c r="H232" s="20"/>
      <c r="I232" s="20"/>
      <c r="J232" s="307">
        <f>SUM(J231/D231)</f>
        <v>0.55348837209302326</v>
      </c>
      <c r="K232" s="77">
        <f>SUM(K231/D231)</f>
        <v>0.32093023255813952</v>
      </c>
      <c r="L232" s="95">
        <f>SUM(L231/D231)</f>
        <v>0.12558139534883722</v>
      </c>
    </row>
    <row r="233" spans="1:13" ht="18.75" thickBot="1" x14ac:dyDescent="0.3">
      <c r="C233" s="133" t="s">
        <v>26</v>
      </c>
      <c r="D233" s="134">
        <f>SUM(D231/13)</f>
        <v>16.53846153846154</v>
      </c>
      <c r="E233" s="134">
        <f>SUM(E232*D233)</f>
        <v>19.07692307692308</v>
      </c>
      <c r="F233" s="134">
        <f>SUM(F232*D233)</f>
        <v>17</v>
      </c>
      <c r="G233" s="135">
        <f>SUM(G232*D233)</f>
        <v>36.07692307692308</v>
      </c>
      <c r="J233" s="308">
        <f>SUM(J231/13)</f>
        <v>9.1538461538461533</v>
      </c>
      <c r="K233" s="97">
        <f>SUM(K231/13)</f>
        <v>5.3076923076923075</v>
      </c>
      <c r="L233" s="98">
        <f>SUM(L231/13)</f>
        <v>2.0769230769230771</v>
      </c>
    </row>
    <row r="234" spans="1:13" ht="18.75" thickTop="1" x14ac:dyDescent="0.25">
      <c r="A234" s="665" t="s">
        <v>42</v>
      </c>
      <c r="B234" s="45" t="s">
        <v>36</v>
      </c>
      <c r="C234" s="46" t="s">
        <v>21</v>
      </c>
      <c r="D234" s="47"/>
      <c r="E234" s="27">
        <v>23</v>
      </c>
      <c r="F234" s="27">
        <v>14</v>
      </c>
      <c r="G234" s="28">
        <v>37</v>
      </c>
    </row>
    <row r="235" spans="1:13" x14ac:dyDescent="0.25">
      <c r="A235" s="666"/>
      <c r="B235" s="36" t="s">
        <v>37</v>
      </c>
      <c r="C235" s="5" t="s">
        <v>13</v>
      </c>
      <c r="D235" s="37"/>
      <c r="E235" s="9">
        <v>10</v>
      </c>
      <c r="F235" s="9">
        <v>13</v>
      </c>
      <c r="G235" s="29">
        <v>23</v>
      </c>
    </row>
    <row r="236" spans="1:13" x14ac:dyDescent="0.25">
      <c r="A236" s="666"/>
      <c r="B236" s="36" t="s">
        <v>38</v>
      </c>
      <c r="C236" s="5" t="s">
        <v>13</v>
      </c>
      <c r="D236" s="37"/>
      <c r="E236" s="9">
        <v>17</v>
      </c>
      <c r="F236" s="9">
        <v>29</v>
      </c>
      <c r="G236" s="29">
        <v>46</v>
      </c>
    </row>
    <row r="237" spans="1:13" x14ac:dyDescent="0.25">
      <c r="A237" s="666"/>
      <c r="B237" s="36" t="s">
        <v>39</v>
      </c>
      <c r="C237" s="36" t="s">
        <v>21</v>
      </c>
      <c r="D237" s="37"/>
      <c r="E237" s="9">
        <v>18</v>
      </c>
      <c r="F237" s="9">
        <v>13</v>
      </c>
      <c r="G237" s="29">
        <v>31</v>
      </c>
    </row>
    <row r="238" spans="1:13" ht="18.75" thickBot="1" x14ac:dyDescent="0.3">
      <c r="A238" s="667"/>
      <c r="B238" s="38" t="s">
        <v>41</v>
      </c>
      <c r="C238" s="39" t="s">
        <v>8</v>
      </c>
      <c r="D238" s="40"/>
      <c r="E238" s="23">
        <v>15</v>
      </c>
      <c r="F238" s="23">
        <v>21</v>
      </c>
      <c r="G238" s="48">
        <v>36</v>
      </c>
    </row>
    <row r="239" spans="1:13" ht="18.75" thickBot="1" x14ac:dyDescent="0.3">
      <c r="A239" s="49" t="s">
        <v>45</v>
      </c>
      <c r="B239" s="41" t="s">
        <v>42</v>
      </c>
      <c r="C239" s="42"/>
      <c r="D239" s="42"/>
      <c r="E239" s="43">
        <f>SUM(E234:E238)</f>
        <v>83</v>
      </c>
      <c r="F239" s="43">
        <f>SUM(F234:F238)</f>
        <v>90</v>
      </c>
      <c r="G239" s="50">
        <f>SUM(G234:G238)</f>
        <v>173</v>
      </c>
    </row>
    <row r="240" spans="1:13" ht="18.75" thickBot="1" x14ac:dyDescent="0.3">
      <c r="A240" s="51" t="s">
        <v>46</v>
      </c>
      <c r="B240" s="52" t="s">
        <v>581</v>
      </c>
      <c r="C240" s="53"/>
      <c r="D240" s="53"/>
      <c r="E240" s="54">
        <f>SUM(E231+E239)</f>
        <v>331</v>
      </c>
      <c r="F240" s="54">
        <f>SUM(F231+F239)</f>
        <v>311</v>
      </c>
      <c r="G240" s="55">
        <f>SUM(E240+F240)</f>
        <v>642</v>
      </c>
    </row>
    <row r="241" ht="18.75" thickTop="1" x14ac:dyDescent="0.25"/>
  </sheetData>
  <autoFilter ref="A2:I240" xr:uid="{00000000-0009-0000-0000-00006F000000}"/>
  <mergeCells count="15">
    <mergeCell ref="A1:M1"/>
    <mergeCell ref="A95:A112"/>
    <mergeCell ref="A234:A238"/>
    <mergeCell ref="A114:A134"/>
    <mergeCell ref="A210:A229"/>
    <mergeCell ref="A136:A151"/>
    <mergeCell ref="A153:A169"/>
    <mergeCell ref="A171:A186"/>
    <mergeCell ref="A188:A208"/>
    <mergeCell ref="A75:A93"/>
    <mergeCell ref="A67:A73"/>
    <mergeCell ref="A51:A65"/>
    <mergeCell ref="A36:A49"/>
    <mergeCell ref="A19:A34"/>
    <mergeCell ref="A3:A17"/>
  </mergeCells>
  <printOptions horizontalCentered="1" verticalCentered="1"/>
  <pageMargins left="0.2" right="0.2" top="0.25" bottom="0.25" header="0.25" footer="0.3"/>
  <pageSetup scale="75" orientation="landscape" r:id="rId1"/>
  <rowBreaks count="2" manualBreakCount="2">
    <brk id="152" max="16383" man="1"/>
    <brk id="20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72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42578125" bestFit="1" customWidth="1"/>
    <col min="2" max="2" width="24.5703125" bestFit="1" customWidth="1"/>
    <col min="3" max="3" width="19.140625" bestFit="1" customWidth="1"/>
  </cols>
  <sheetData>
    <row r="1" spans="1:13" ht="19.5" thickTop="1" thickBot="1" x14ac:dyDescent="0.3">
      <c r="A1" s="626" t="s">
        <v>632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ht="18" x14ac:dyDescent="0.25">
      <c r="A4" s="636"/>
      <c r="B4" s="255">
        <v>45708</v>
      </c>
      <c r="C4" s="9" t="s">
        <v>625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" x14ac:dyDescent="0.25">
      <c r="A5" s="636"/>
      <c r="B5" s="255">
        <v>45680</v>
      </c>
      <c r="C5" s="9" t="s">
        <v>553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t="18" x14ac:dyDescent="0.25">
      <c r="A6" s="636"/>
      <c r="B6" s="255">
        <v>45673</v>
      </c>
      <c r="C6" s="9" t="s">
        <v>625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" x14ac:dyDescent="0.25">
      <c r="A7" s="636"/>
      <c r="B7" s="255">
        <v>45666</v>
      </c>
      <c r="C7" s="9" t="s">
        <v>10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" x14ac:dyDescent="0.25">
      <c r="A8" s="636"/>
      <c r="B8" s="255">
        <v>45645</v>
      </c>
      <c r="C8" s="9" t="s">
        <v>453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t="18" x14ac:dyDescent="0.25">
      <c r="A9" s="636"/>
      <c r="B9" s="255">
        <v>45631</v>
      </c>
      <c r="C9" s="9" t="s">
        <v>553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ht="18" x14ac:dyDescent="0.25">
      <c r="A10" s="636"/>
      <c r="B10" s="255">
        <v>45624</v>
      </c>
      <c r="C10" s="9" t="s">
        <v>625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ht="18" x14ac:dyDescent="0.25">
      <c r="A11" s="636"/>
      <c r="B11" s="255">
        <v>45617</v>
      </c>
      <c r="C11" s="9" t="s">
        <v>10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t="18" x14ac:dyDescent="0.25">
      <c r="A12" s="636"/>
      <c r="B12" s="255">
        <v>45610</v>
      </c>
      <c r="C12" s="9" t="s">
        <v>453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ht="18" x14ac:dyDescent="0.25">
      <c r="A13" s="636"/>
      <c r="B13" s="255">
        <v>45603</v>
      </c>
      <c r="C13" s="9" t="s">
        <v>20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t="18" x14ac:dyDescent="0.25">
      <c r="A14" s="636"/>
      <c r="B14" s="255">
        <v>45589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ht="18" x14ac:dyDescent="0.25">
      <c r="A15" s="636"/>
      <c r="B15" s="255">
        <v>45582</v>
      </c>
      <c r="C15" s="9" t="s">
        <v>10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t="18" x14ac:dyDescent="0.25">
      <c r="A16" s="636"/>
      <c r="B16" s="255">
        <v>45575</v>
      </c>
      <c r="C16" s="9" t="s">
        <v>453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" x14ac:dyDescent="0.25">
      <c r="A17" s="636"/>
      <c r="B17" s="255">
        <v>45568</v>
      </c>
      <c r="C17" s="9" t="s">
        <v>20</v>
      </c>
      <c r="D17" s="9">
        <v>1</v>
      </c>
      <c r="E17" s="9">
        <v>1</v>
      </c>
      <c r="F17" s="9">
        <v>1</v>
      </c>
      <c r="G17" s="9">
        <v>2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t="18" x14ac:dyDescent="0.25">
      <c r="A18" s="636"/>
      <c r="B18" s="255">
        <v>45561</v>
      </c>
      <c r="C18" s="9" t="s">
        <v>553</v>
      </c>
      <c r="D18" s="9">
        <v>1</v>
      </c>
      <c r="E18" s="9">
        <v>0</v>
      </c>
      <c r="F18" s="9">
        <v>2</v>
      </c>
      <c r="G18" s="9">
        <v>2</v>
      </c>
      <c r="H18" s="9">
        <v>0</v>
      </c>
      <c r="I18" s="29">
        <v>0</v>
      </c>
      <c r="J18" s="365"/>
      <c r="K18" s="9"/>
      <c r="L18" s="9">
        <v>1</v>
      </c>
      <c r="M18" s="29"/>
    </row>
    <row r="19" spans="1:13" ht="18.75" thickBot="1" x14ac:dyDescent="0.3">
      <c r="A19" s="637"/>
      <c r="B19" s="256">
        <v>45554</v>
      </c>
      <c r="C19" s="31" t="s">
        <v>625</v>
      </c>
      <c r="D19" s="31">
        <v>1</v>
      </c>
      <c r="E19" s="31">
        <v>0</v>
      </c>
      <c r="F19" s="31">
        <v>0</v>
      </c>
      <c r="G19" s="31">
        <v>0</v>
      </c>
      <c r="H19" s="31">
        <v>0</v>
      </c>
      <c r="I19" s="32">
        <v>0</v>
      </c>
      <c r="J19" s="366">
        <v>1</v>
      </c>
      <c r="K19" s="31"/>
      <c r="L19" s="31"/>
      <c r="M19" s="32"/>
    </row>
    <row r="20" spans="1:13" ht="19.5" thickTop="1" thickBot="1" x14ac:dyDescent="0.3">
      <c r="A20" s="490" t="s">
        <v>45</v>
      </c>
      <c r="B20" s="411" t="s">
        <v>624</v>
      </c>
      <c r="C20" s="124" t="s">
        <v>8</v>
      </c>
      <c r="D20" s="124">
        <f t="shared" ref="D20:L20" si="0">SUM(D3:D19)</f>
        <v>17</v>
      </c>
      <c r="E20" s="124">
        <f t="shared" si="0"/>
        <v>2</v>
      </c>
      <c r="F20" s="124">
        <f t="shared" si="0"/>
        <v>8</v>
      </c>
      <c r="G20" s="124">
        <f t="shared" si="0"/>
        <v>10</v>
      </c>
      <c r="H20" s="124">
        <f t="shared" si="0"/>
        <v>0</v>
      </c>
      <c r="I20" s="125">
        <f t="shared" si="0"/>
        <v>0</v>
      </c>
      <c r="J20" s="216">
        <f t="shared" si="0"/>
        <v>12</v>
      </c>
      <c r="K20" s="124">
        <f t="shared" si="0"/>
        <v>3</v>
      </c>
      <c r="L20" s="124">
        <f t="shared" si="0"/>
        <v>2</v>
      </c>
      <c r="M20" s="294">
        <f>SUM(J20/(J20+K20))</f>
        <v>0.8</v>
      </c>
    </row>
    <row r="21" spans="1:13" ht="18.75" hidden="1" thickTop="1" x14ac:dyDescent="0.25">
      <c r="A21" s="659" t="s">
        <v>580</v>
      </c>
      <c r="B21" s="26">
        <v>45351</v>
      </c>
      <c r="C21" s="27" t="s">
        <v>553</v>
      </c>
      <c r="D21" s="27">
        <v>1</v>
      </c>
      <c r="E21" s="27">
        <v>0</v>
      </c>
      <c r="F21" s="27">
        <v>0</v>
      </c>
      <c r="G21" s="27">
        <v>0</v>
      </c>
      <c r="H21" s="27">
        <v>0</v>
      </c>
      <c r="I21" s="297">
        <v>0</v>
      </c>
      <c r="J21" s="279"/>
      <c r="K21" s="27">
        <v>1</v>
      </c>
      <c r="L21" s="27"/>
      <c r="M21" s="28"/>
    </row>
    <row r="22" spans="1:13" ht="18" hidden="1" x14ac:dyDescent="0.25">
      <c r="A22" s="631"/>
      <c r="B22" s="13">
        <v>45323</v>
      </c>
      <c r="C22" s="9" t="s">
        <v>552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8">
        <v>0</v>
      </c>
      <c r="J22" s="280">
        <v>1</v>
      </c>
      <c r="K22" s="9"/>
      <c r="L22" s="9"/>
      <c r="M22" s="29"/>
    </row>
    <row r="23" spans="1:13" ht="18" hidden="1" x14ac:dyDescent="0.25">
      <c r="A23" s="631"/>
      <c r="B23" s="13">
        <v>45309</v>
      </c>
      <c r="C23" s="9" t="s">
        <v>452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/>
      <c r="K23" s="9">
        <v>1</v>
      </c>
      <c r="L23" s="9"/>
      <c r="M23" s="29"/>
    </row>
    <row r="24" spans="1:13" ht="18" hidden="1" x14ac:dyDescent="0.25">
      <c r="A24" s="631"/>
      <c r="B24" s="13">
        <v>45302</v>
      </c>
      <c r="C24" s="9" t="s">
        <v>555</v>
      </c>
      <c r="D24" s="9">
        <v>1</v>
      </c>
      <c r="E24" s="9">
        <v>0</v>
      </c>
      <c r="F24" s="9">
        <v>4</v>
      </c>
      <c r="G24" s="9">
        <v>4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t="18" hidden="1" x14ac:dyDescent="0.25">
      <c r="A25" s="631"/>
      <c r="B25" s="13">
        <v>45260</v>
      </c>
      <c r="C25" s="9" t="s">
        <v>452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8">
        <v>0</v>
      </c>
      <c r="J25" s="280"/>
      <c r="K25" s="9">
        <v>1</v>
      </c>
      <c r="L25" s="9"/>
      <c r="M25" s="29"/>
    </row>
    <row r="26" spans="1:13" ht="18" hidden="1" x14ac:dyDescent="0.25">
      <c r="A26" s="631"/>
      <c r="B26" s="13">
        <v>45253</v>
      </c>
      <c r="C26" s="9" t="s">
        <v>555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t="18" hidden="1" x14ac:dyDescent="0.25">
      <c r="A27" s="631"/>
      <c r="B27" s="13">
        <v>45246</v>
      </c>
      <c r="C27" s="9" t="s">
        <v>453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t="18" hidden="1" x14ac:dyDescent="0.25">
      <c r="A28" s="631"/>
      <c r="B28" s="13">
        <v>45232</v>
      </c>
      <c r="C28" s="9" t="s">
        <v>553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t="18" hidden="1" x14ac:dyDescent="0.25">
      <c r="A29" s="631"/>
      <c r="B29" s="13">
        <v>45225</v>
      </c>
      <c r="C29" s="9" t="s">
        <v>452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8">
        <v>0</v>
      </c>
      <c r="J29" s="280"/>
      <c r="K29" s="9">
        <v>1</v>
      </c>
      <c r="L29" s="9"/>
      <c r="M29" s="29"/>
    </row>
    <row r="30" spans="1:13" ht="18" hidden="1" x14ac:dyDescent="0.25">
      <c r="A30" s="631"/>
      <c r="B30" s="13">
        <v>45218</v>
      </c>
      <c r="C30" s="9" t="s">
        <v>555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8">
        <v>0</v>
      </c>
      <c r="J30" s="280"/>
      <c r="K30" s="9"/>
      <c r="L30" s="9">
        <v>1</v>
      </c>
      <c r="M30" s="29"/>
    </row>
    <row r="31" spans="1:13" ht="18" hidden="1" x14ac:dyDescent="0.25">
      <c r="A31" s="631"/>
      <c r="B31" s="13">
        <v>45211</v>
      </c>
      <c r="C31" s="9" t="s">
        <v>453</v>
      </c>
      <c r="D31" s="9">
        <v>1</v>
      </c>
      <c r="E31" s="9">
        <v>2</v>
      </c>
      <c r="F31" s="9">
        <v>1</v>
      </c>
      <c r="G31" s="9">
        <v>3</v>
      </c>
      <c r="H31" s="9">
        <v>0</v>
      </c>
      <c r="I31" s="298">
        <v>0</v>
      </c>
      <c r="J31" s="280">
        <v>1</v>
      </c>
      <c r="K31" s="9"/>
      <c r="L31" s="9"/>
      <c r="M31" s="29"/>
    </row>
    <row r="32" spans="1:13" ht="18" hidden="1" x14ac:dyDescent="0.25">
      <c r="A32" s="631"/>
      <c r="B32" s="13">
        <v>45204</v>
      </c>
      <c r="C32" s="9" t="s">
        <v>552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t="18.75" hidden="1" thickBot="1" x14ac:dyDescent="0.3">
      <c r="A33" s="631"/>
      <c r="B33" s="122">
        <v>45197</v>
      </c>
      <c r="C33" s="23" t="s">
        <v>553</v>
      </c>
      <c r="D33" s="23">
        <v>1</v>
      </c>
      <c r="E33" s="23">
        <v>0</v>
      </c>
      <c r="F33" s="23">
        <v>2</v>
      </c>
      <c r="G33" s="23">
        <v>2</v>
      </c>
      <c r="H33" s="23">
        <v>0</v>
      </c>
      <c r="I33" s="443">
        <v>0</v>
      </c>
      <c r="J33" s="281">
        <v>1</v>
      </c>
      <c r="K33" s="23"/>
      <c r="L33" s="23"/>
      <c r="M33" s="48"/>
    </row>
    <row r="34" spans="1:13" ht="19.5" thickTop="1" thickBot="1" x14ac:dyDescent="0.3">
      <c r="A34" s="142" t="s">
        <v>45</v>
      </c>
      <c r="B34" s="126" t="s">
        <v>580</v>
      </c>
      <c r="C34" s="124" t="s">
        <v>8</v>
      </c>
      <c r="D34" s="124">
        <f t="shared" ref="D34:L34" si="1">SUM(D21:D33)</f>
        <v>13</v>
      </c>
      <c r="E34" s="124">
        <f t="shared" si="1"/>
        <v>2</v>
      </c>
      <c r="F34" s="124">
        <f t="shared" si="1"/>
        <v>12</v>
      </c>
      <c r="G34" s="124">
        <f t="shared" si="1"/>
        <v>14</v>
      </c>
      <c r="H34" s="124">
        <f t="shared" si="1"/>
        <v>0</v>
      </c>
      <c r="I34" s="247">
        <f t="shared" si="1"/>
        <v>0</v>
      </c>
      <c r="J34" s="191">
        <f t="shared" si="1"/>
        <v>5</v>
      </c>
      <c r="K34" s="124">
        <f t="shared" si="1"/>
        <v>7</v>
      </c>
      <c r="L34" s="124">
        <f t="shared" si="1"/>
        <v>1</v>
      </c>
      <c r="M34" s="294">
        <f>SUM(J34/(J34+K34))</f>
        <v>0.41666666666666669</v>
      </c>
    </row>
    <row r="35" spans="1:13" ht="18.75" hidden="1" thickTop="1" x14ac:dyDescent="0.25">
      <c r="A35" s="642" t="s">
        <v>554</v>
      </c>
      <c r="B35" s="254">
        <v>44966</v>
      </c>
      <c r="C35" s="27" t="s">
        <v>453</v>
      </c>
      <c r="D35" s="27">
        <v>1</v>
      </c>
      <c r="E35" s="27">
        <v>1</v>
      </c>
      <c r="F35" s="27">
        <v>0</v>
      </c>
      <c r="G35" s="27">
        <v>1</v>
      </c>
      <c r="H35" s="27">
        <v>0</v>
      </c>
      <c r="I35" s="28">
        <v>0</v>
      </c>
      <c r="J35" s="364"/>
      <c r="K35" s="27">
        <v>1</v>
      </c>
      <c r="L35" s="27"/>
      <c r="M35" s="28"/>
    </row>
    <row r="36" spans="1:13" ht="18" hidden="1" x14ac:dyDescent="0.25">
      <c r="A36" s="636"/>
      <c r="B36" s="255">
        <v>44959</v>
      </c>
      <c r="C36" s="9" t="s">
        <v>552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/>
      <c r="K36" s="9"/>
      <c r="L36" s="9">
        <v>1</v>
      </c>
      <c r="M36" s="29"/>
    </row>
    <row r="37" spans="1:13" ht="18" hidden="1" x14ac:dyDescent="0.25">
      <c r="A37" s="636"/>
      <c r="B37" s="255">
        <v>44952</v>
      </c>
      <c r="C37" s="9" t="s">
        <v>553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/>
      <c r="L37" s="9">
        <v>1</v>
      </c>
      <c r="M37" s="29"/>
    </row>
    <row r="38" spans="1:13" ht="18" hidden="1" x14ac:dyDescent="0.25">
      <c r="A38" s="636"/>
      <c r="B38" s="255">
        <v>44938</v>
      </c>
      <c r="C38" s="9" t="s">
        <v>555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t="18" hidden="1" x14ac:dyDescent="0.25">
      <c r="A39" s="636"/>
      <c r="B39" s="255">
        <v>44903</v>
      </c>
      <c r="C39" s="9" t="s">
        <v>553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t="18" hidden="1" x14ac:dyDescent="0.25">
      <c r="A40" s="636"/>
      <c r="B40" s="255">
        <v>44896</v>
      </c>
      <c r="C40" s="9" t="s">
        <v>452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t="18" hidden="1" x14ac:dyDescent="0.25">
      <c r="A41" s="636"/>
      <c r="B41" s="255">
        <v>44875</v>
      </c>
      <c r="C41" s="9" t="s">
        <v>552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t="18" hidden="1" x14ac:dyDescent="0.25">
      <c r="A42" s="636"/>
      <c r="B42" s="255">
        <v>44861</v>
      </c>
      <c r="C42" s="9" t="s">
        <v>452</v>
      </c>
      <c r="D42" s="9">
        <v>1</v>
      </c>
      <c r="E42" s="9">
        <v>3</v>
      </c>
      <c r="F42" s="9">
        <v>0</v>
      </c>
      <c r="G42" s="9">
        <v>3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t="18" hidden="1" x14ac:dyDescent="0.25">
      <c r="A43" s="636"/>
      <c r="B43" s="255">
        <v>44847</v>
      </c>
      <c r="C43" s="9" t="s">
        <v>453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365"/>
      <c r="K43" s="9">
        <v>1</v>
      </c>
      <c r="L43" s="9"/>
      <c r="M43" s="29"/>
    </row>
    <row r="44" spans="1:13" ht="18" hidden="1" x14ac:dyDescent="0.25">
      <c r="A44" s="636"/>
      <c r="B44" s="255">
        <v>44840</v>
      </c>
      <c r="C44" s="9" t="s">
        <v>552</v>
      </c>
      <c r="D44" s="9">
        <v>1</v>
      </c>
      <c r="E44" s="9">
        <v>1</v>
      </c>
      <c r="F44" s="9">
        <v>1</v>
      </c>
      <c r="G44" s="9">
        <v>2</v>
      </c>
      <c r="H44" s="9">
        <v>0</v>
      </c>
      <c r="I44" s="29">
        <v>0</v>
      </c>
      <c r="J44" s="365">
        <v>1</v>
      </c>
      <c r="K44" s="9"/>
      <c r="L44" s="9"/>
      <c r="M44" s="29"/>
    </row>
    <row r="45" spans="1:13" ht="18" hidden="1" x14ac:dyDescent="0.25">
      <c r="A45" s="636"/>
      <c r="B45" s="255">
        <v>44833</v>
      </c>
      <c r="C45" s="9" t="s">
        <v>553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365">
        <v>1</v>
      </c>
      <c r="K45" s="9"/>
      <c r="L45" s="9"/>
      <c r="M45" s="29"/>
    </row>
    <row r="46" spans="1:13" ht="18" hidden="1" x14ac:dyDescent="0.25">
      <c r="A46" s="636"/>
      <c r="B46" s="255">
        <v>44826</v>
      </c>
      <c r="C46" s="9" t="s">
        <v>452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365"/>
      <c r="K46" s="9">
        <v>1</v>
      </c>
      <c r="L46" s="9"/>
      <c r="M46" s="29"/>
    </row>
    <row r="47" spans="1:13" ht="18.75" hidden="1" thickBot="1" x14ac:dyDescent="0.3">
      <c r="A47" s="637"/>
      <c r="B47" s="256">
        <v>44819</v>
      </c>
      <c r="C47" s="31" t="s">
        <v>555</v>
      </c>
      <c r="D47" s="31">
        <v>1</v>
      </c>
      <c r="E47" s="31">
        <v>0</v>
      </c>
      <c r="F47" s="31">
        <v>1</v>
      </c>
      <c r="G47" s="31">
        <v>1</v>
      </c>
      <c r="H47" s="31">
        <v>0</v>
      </c>
      <c r="I47" s="32">
        <v>0</v>
      </c>
      <c r="J47" s="366">
        <v>1</v>
      </c>
      <c r="K47" s="31"/>
      <c r="L47" s="31"/>
      <c r="M47" s="32"/>
    </row>
    <row r="48" spans="1:13" ht="19.5" thickTop="1" thickBot="1" x14ac:dyDescent="0.3">
      <c r="A48" s="433" t="s">
        <v>45</v>
      </c>
      <c r="B48" s="414" t="s">
        <v>554</v>
      </c>
      <c r="C48" s="355" t="s">
        <v>8</v>
      </c>
      <c r="D48" s="355">
        <f t="shared" ref="D48:L48" si="2">SUM(D35:D47)</f>
        <v>13</v>
      </c>
      <c r="E48" s="355">
        <f t="shared" si="2"/>
        <v>5</v>
      </c>
      <c r="F48" s="355">
        <f t="shared" si="2"/>
        <v>4</v>
      </c>
      <c r="G48" s="355">
        <f t="shared" si="2"/>
        <v>9</v>
      </c>
      <c r="H48" s="355">
        <f t="shared" si="2"/>
        <v>0</v>
      </c>
      <c r="I48" s="467">
        <f t="shared" si="2"/>
        <v>0</v>
      </c>
      <c r="J48" s="191">
        <f t="shared" si="2"/>
        <v>8</v>
      </c>
      <c r="K48" s="124">
        <f t="shared" si="2"/>
        <v>3</v>
      </c>
      <c r="L48" s="124">
        <f t="shared" si="2"/>
        <v>2</v>
      </c>
      <c r="M48" s="294">
        <f>SUM(J48/(J48+K48))</f>
        <v>0.72727272727272729</v>
      </c>
    </row>
    <row r="49" spans="1:13" ht="18.75" hidden="1" thickTop="1" x14ac:dyDescent="0.25">
      <c r="A49" s="642" t="s">
        <v>540</v>
      </c>
      <c r="B49" s="254">
        <v>44641</v>
      </c>
      <c r="C49" s="27" t="s">
        <v>455</v>
      </c>
      <c r="D49" s="27">
        <v>1</v>
      </c>
      <c r="E49" s="27">
        <v>0</v>
      </c>
      <c r="F49" s="27">
        <v>0</v>
      </c>
      <c r="G49" s="27">
        <v>0</v>
      </c>
      <c r="H49" s="27">
        <v>0</v>
      </c>
      <c r="I49" s="28">
        <v>0</v>
      </c>
      <c r="J49" s="364"/>
      <c r="K49" s="27">
        <v>1</v>
      </c>
      <c r="L49" s="27"/>
      <c r="M49" s="28"/>
    </row>
    <row r="50" spans="1:13" ht="18" hidden="1" x14ac:dyDescent="0.25">
      <c r="A50" s="636"/>
      <c r="B50" s="255">
        <v>44623</v>
      </c>
      <c r="C50" s="9" t="s">
        <v>455</v>
      </c>
      <c r="D50" s="9">
        <v>1</v>
      </c>
      <c r="E50" s="9">
        <v>1</v>
      </c>
      <c r="F50" s="9">
        <v>2</v>
      </c>
      <c r="G50" s="9">
        <v>3</v>
      </c>
      <c r="H50" s="9">
        <v>0</v>
      </c>
      <c r="I50" s="29">
        <v>0</v>
      </c>
      <c r="J50" s="365">
        <v>1</v>
      </c>
      <c r="K50" s="9"/>
      <c r="L50" s="9"/>
      <c r="M50" s="29"/>
    </row>
    <row r="51" spans="1:13" ht="18" hidden="1" x14ac:dyDescent="0.25">
      <c r="A51" s="636"/>
      <c r="B51" s="255">
        <v>44616</v>
      </c>
      <c r="C51" s="9" t="s">
        <v>48</v>
      </c>
      <c r="D51" s="9">
        <v>1</v>
      </c>
      <c r="E51" s="9">
        <v>0</v>
      </c>
      <c r="F51" s="9">
        <v>2</v>
      </c>
      <c r="G51" s="9">
        <v>2</v>
      </c>
      <c r="H51" s="9">
        <v>0</v>
      </c>
      <c r="I51" s="29">
        <v>0</v>
      </c>
      <c r="J51" s="365">
        <v>1</v>
      </c>
      <c r="K51" s="9"/>
      <c r="L51" s="9"/>
      <c r="M51" s="29"/>
    </row>
    <row r="52" spans="1:13" ht="18" hidden="1" x14ac:dyDescent="0.25">
      <c r="A52" s="636"/>
      <c r="B52" s="255">
        <v>44609</v>
      </c>
      <c r="C52" s="9" t="s">
        <v>453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365"/>
      <c r="K52" s="9"/>
      <c r="L52" s="9">
        <v>1</v>
      </c>
      <c r="M52" s="29"/>
    </row>
    <row r="53" spans="1:13" ht="18" hidden="1" x14ac:dyDescent="0.25">
      <c r="A53" s="636"/>
      <c r="B53" s="255">
        <v>44602</v>
      </c>
      <c r="C53" s="9" t="s">
        <v>455</v>
      </c>
      <c r="D53" s="9">
        <v>1</v>
      </c>
      <c r="E53" s="9">
        <v>1</v>
      </c>
      <c r="F53" s="9">
        <v>3</v>
      </c>
      <c r="G53" s="9">
        <v>4</v>
      </c>
      <c r="H53" s="9">
        <v>0</v>
      </c>
      <c r="I53" s="29">
        <v>0</v>
      </c>
      <c r="J53" s="365"/>
      <c r="K53" s="9">
        <v>1</v>
      </c>
      <c r="L53" s="9"/>
      <c r="M53" s="29"/>
    </row>
    <row r="54" spans="1:13" ht="18" hidden="1" x14ac:dyDescent="0.25">
      <c r="A54" s="636"/>
      <c r="B54" s="255">
        <v>44595</v>
      </c>
      <c r="C54" s="9" t="s">
        <v>48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365"/>
      <c r="K54" s="9"/>
      <c r="L54" s="9">
        <v>1</v>
      </c>
      <c r="M54" s="29"/>
    </row>
    <row r="55" spans="1:13" ht="18.75" hidden="1" thickBot="1" x14ac:dyDescent="0.3">
      <c r="A55" s="637"/>
      <c r="B55" s="256">
        <v>44483</v>
      </c>
      <c r="C55" s="31" t="s">
        <v>453</v>
      </c>
      <c r="D55" s="31">
        <v>1</v>
      </c>
      <c r="E55" s="31">
        <v>0</v>
      </c>
      <c r="F55" s="31">
        <v>0</v>
      </c>
      <c r="G55" s="31">
        <v>0</v>
      </c>
      <c r="H55" s="31">
        <v>0</v>
      </c>
      <c r="I55" s="32">
        <v>0</v>
      </c>
      <c r="J55" s="366"/>
      <c r="K55" s="31"/>
      <c r="L55" s="31">
        <v>1</v>
      </c>
      <c r="M55" s="32"/>
    </row>
    <row r="56" spans="1:13" ht="19.5" thickTop="1" thickBot="1" x14ac:dyDescent="0.3">
      <c r="A56" s="487" t="s">
        <v>45</v>
      </c>
      <c r="B56" s="488" t="s">
        <v>540</v>
      </c>
      <c r="C56" s="355" t="s">
        <v>8</v>
      </c>
      <c r="D56" s="355">
        <f t="shared" ref="D56:L56" si="3">SUM(D49:D55)</f>
        <v>7</v>
      </c>
      <c r="E56" s="355">
        <f t="shared" si="3"/>
        <v>2</v>
      </c>
      <c r="F56" s="355">
        <f t="shared" si="3"/>
        <v>7</v>
      </c>
      <c r="G56" s="355">
        <f t="shared" si="3"/>
        <v>9</v>
      </c>
      <c r="H56" s="355">
        <f t="shared" si="3"/>
        <v>0</v>
      </c>
      <c r="I56" s="489">
        <f t="shared" si="3"/>
        <v>0</v>
      </c>
      <c r="J56" s="458">
        <f t="shared" si="3"/>
        <v>2</v>
      </c>
      <c r="K56" s="355">
        <f t="shared" si="3"/>
        <v>2</v>
      </c>
      <c r="L56" s="355">
        <f t="shared" si="3"/>
        <v>3</v>
      </c>
      <c r="M56" s="356">
        <f>SUM(J56/(J56+K56))</f>
        <v>0.5</v>
      </c>
    </row>
    <row r="57" spans="1:13" ht="18.75" hidden="1" thickTop="1" x14ac:dyDescent="0.25">
      <c r="A57" s="659" t="s">
        <v>500</v>
      </c>
      <c r="B57" s="254">
        <v>43874</v>
      </c>
      <c r="C57" s="27" t="s">
        <v>452</v>
      </c>
      <c r="D57" s="27">
        <v>1</v>
      </c>
      <c r="E57" s="27">
        <v>1</v>
      </c>
      <c r="F57" s="27">
        <v>1</v>
      </c>
      <c r="G57" s="27">
        <v>2</v>
      </c>
      <c r="H57" s="27">
        <v>0</v>
      </c>
      <c r="I57" s="297">
        <v>0</v>
      </c>
      <c r="J57" s="279"/>
      <c r="K57" s="27"/>
      <c r="L57" s="27">
        <v>1</v>
      </c>
      <c r="M57" s="28"/>
    </row>
    <row r="58" spans="1:13" ht="18" hidden="1" x14ac:dyDescent="0.25">
      <c r="A58" s="631"/>
      <c r="B58" s="255">
        <v>43867</v>
      </c>
      <c r="C58" s="9" t="s">
        <v>48</v>
      </c>
      <c r="D58" s="9">
        <v>1</v>
      </c>
      <c r="E58" s="9">
        <v>1</v>
      </c>
      <c r="F58" s="9">
        <v>0</v>
      </c>
      <c r="G58" s="9">
        <v>1</v>
      </c>
      <c r="H58" s="9">
        <v>0</v>
      </c>
      <c r="I58" s="298">
        <v>1</v>
      </c>
      <c r="J58" s="280"/>
      <c r="K58" s="9"/>
      <c r="L58" s="9">
        <v>1</v>
      </c>
      <c r="M58" s="29"/>
    </row>
    <row r="59" spans="1:13" ht="18" hidden="1" x14ac:dyDescent="0.25">
      <c r="A59" s="631"/>
      <c r="B59" s="255">
        <v>43860</v>
      </c>
      <c r="C59" s="9" t="s">
        <v>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t="18" hidden="1" x14ac:dyDescent="0.25">
      <c r="A60" s="631"/>
      <c r="B60" s="255">
        <v>43853</v>
      </c>
      <c r="C60" s="9" t="s">
        <v>455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t="18" hidden="1" x14ac:dyDescent="0.25">
      <c r="A61" s="631"/>
      <c r="B61" s="255">
        <v>43832</v>
      </c>
      <c r="C61" s="9" t="s">
        <v>452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t="18" hidden="1" x14ac:dyDescent="0.25">
      <c r="A62" s="631"/>
      <c r="B62" s="255">
        <v>43804</v>
      </c>
      <c r="C62" s="9" t="s">
        <v>455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t="18" hidden="1" x14ac:dyDescent="0.25">
      <c r="A63" s="631"/>
      <c r="B63" s="255">
        <v>43797</v>
      </c>
      <c r="C63" s="9" t="s">
        <v>453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t="18" hidden="1" x14ac:dyDescent="0.25">
      <c r="A64" s="631"/>
      <c r="B64" s="255">
        <v>43790</v>
      </c>
      <c r="C64" s="9" t="s">
        <v>452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t="18" hidden="1" x14ac:dyDescent="0.25">
      <c r="A65" s="631"/>
      <c r="B65" s="255">
        <v>43762</v>
      </c>
      <c r="C65" s="9" t="s">
        <v>453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t="18" hidden="1" x14ac:dyDescent="0.25">
      <c r="A66" s="631"/>
      <c r="B66" s="255">
        <v>43755</v>
      </c>
      <c r="C66" s="9" t="s">
        <v>452</v>
      </c>
      <c r="D66" s="9">
        <v>1</v>
      </c>
      <c r="E66" s="9">
        <v>0</v>
      </c>
      <c r="F66" s="9">
        <v>2</v>
      </c>
      <c r="G66" s="9">
        <v>2</v>
      </c>
      <c r="H66" s="9">
        <v>0</v>
      </c>
      <c r="I66" s="298">
        <v>0</v>
      </c>
      <c r="J66" s="280"/>
      <c r="K66" s="9"/>
      <c r="L66" s="9">
        <v>1</v>
      </c>
      <c r="M66" s="29"/>
    </row>
    <row r="67" spans="1:13" ht="18.75" hidden="1" thickBot="1" x14ac:dyDescent="0.3">
      <c r="A67" s="630"/>
      <c r="B67" s="256">
        <v>43734</v>
      </c>
      <c r="C67" s="31" t="s">
        <v>455</v>
      </c>
      <c r="D67" s="31">
        <v>1</v>
      </c>
      <c r="E67" s="31">
        <v>1</v>
      </c>
      <c r="F67" s="31">
        <v>1</v>
      </c>
      <c r="G67" s="31">
        <v>2</v>
      </c>
      <c r="H67" s="31">
        <v>0</v>
      </c>
      <c r="I67" s="299">
        <v>0</v>
      </c>
      <c r="J67" s="341">
        <v>1</v>
      </c>
      <c r="K67" s="31"/>
      <c r="L67" s="31"/>
      <c r="M67" s="32"/>
    </row>
    <row r="68" spans="1:13" ht="19.5" thickTop="1" thickBot="1" x14ac:dyDescent="0.3">
      <c r="A68" s="433" t="s">
        <v>45</v>
      </c>
      <c r="B68" s="414" t="s">
        <v>500</v>
      </c>
      <c r="C68" s="355" t="s">
        <v>9</v>
      </c>
      <c r="D68" s="355">
        <f t="shared" ref="D68:L68" si="4">SUM(D57:D67)</f>
        <v>11</v>
      </c>
      <c r="E68" s="355">
        <f t="shared" si="4"/>
        <v>4</v>
      </c>
      <c r="F68" s="355">
        <f t="shared" si="4"/>
        <v>5</v>
      </c>
      <c r="G68" s="355">
        <f t="shared" si="4"/>
        <v>9</v>
      </c>
      <c r="H68" s="355">
        <f t="shared" si="4"/>
        <v>0</v>
      </c>
      <c r="I68" s="467">
        <f t="shared" si="4"/>
        <v>1</v>
      </c>
      <c r="J68" s="191">
        <f t="shared" si="4"/>
        <v>3</v>
      </c>
      <c r="K68" s="124">
        <f t="shared" si="4"/>
        <v>5</v>
      </c>
      <c r="L68" s="124">
        <f t="shared" si="4"/>
        <v>3</v>
      </c>
      <c r="M68" s="294">
        <f>SUM(J68/(J68+K68))</f>
        <v>0.375</v>
      </c>
    </row>
    <row r="69" spans="1:13" ht="19.5" thickTop="1" thickBot="1" x14ac:dyDescent="0.3">
      <c r="A69" s="16"/>
      <c r="B69" s="17"/>
      <c r="C69" s="136" t="s">
        <v>24</v>
      </c>
      <c r="D69" s="137">
        <f t="shared" ref="D69:L69" si="5">SUM(D68+D56+D48+D34+D20)</f>
        <v>61</v>
      </c>
      <c r="E69" s="137">
        <f t="shared" si="5"/>
        <v>15</v>
      </c>
      <c r="F69" s="137">
        <f t="shared" si="5"/>
        <v>36</v>
      </c>
      <c r="G69" s="137">
        <f t="shared" si="5"/>
        <v>51</v>
      </c>
      <c r="H69" s="137">
        <f t="shared" si="5"/>
        <v>0</v>
      </c>
      <c r="I69" s="139">
        <f t="shared" si="5"/>
        <v>1</v>
      </c>
      <c r="J69" s="444">
        <f t="shared" si="5"/>
        <v>30</v>
      </c>
      <c r="K69" s="91">
        <f t="shared" si="5"/>
        <v>20</v>
      </c>
      <c r="L69" s="450">
        <f t="shared" si="5"/>
        <v>11</v>
      </c>
      <c r="M69" s="396">
        <f>SUM(J69/(J69+K69))</f>
        <v>0.6</v>
      </c>
    </row>
    <row r="70" spans="1:13" ht="18.75" thickBot="1" x14ac:dyDescent="0.3">
      <c r="A70" s="16"/>
      <c r="B70" s="17"/>
      <c r="C70" s="131" t="s">
        <v>25</v>
      </c>
      <c r="D70" s="18"/>
      <c r="E70" s="19">
        <f>SUM(E69/D69)</f>
        <v>0.24590163934426229</v>
      </c>
      <c r="F70" s="19">
        <f>SUM(F69/D69)</f>
        <v>0.5901639344262295</v>
      </c>
      <c r="G70" s="138">
        <f>SUM(G69/D69)</f>
        <v>0.83606557377049184</v>
      </c>
      <c r="H70" s="20"/>
      <c r="I70" s="20"/>
      <c r="J70" s="307">
        <f>SUM(J69/D69)</f>
        <v>0.49180327868852458</v>
      </c>
      <c r="K70" s="77">
        <f>SUM(K69/D69)</f>
        <v>0.32786885245901637</v>
      </c>
      <c r="L70" s="95">
        <f>SUM(L69/D69)</f>
        <v>0.18032786885245902</v>
      </c>
      <c r="M70" s="285"/>
    </row>
    <row r="71" spans="1:13" ht="18.75" thickBot="1" x14ac:dyDescent="0.3">
      <c r="A71" s="16"/>
      <c r="B71" s="17"/>
      <c r="C71" s="133" t="s">
        <v>26</v>
      </c>
      <c r="D71" s="134">
        <f>SUM(D69/5)</f>
        <v>12.2</v>
      </c>
      <c r="E71" s="134">
        <f>SUM(E70*D71)</f>
        <v>2.9999999999999996</v>
      </c>
      <c r="F71" s="134">
        <f>SUM(F70*D71)</f>
        <v>7.1999999999999993</v>
      </c>
      <c r="G71" s="135">
        <f>SUM(G70*D71)</f>
        <v>10.199999999999999</v>
      </c>
      <c r="H71" s="16"/>
      <c r="I71" s="16"/>
      <c r="J71" s="308">
        <f>SUM(J69/5)</f>
        <v>6</v>
      </c>
      <c r="K71" s="97">
        <f>SUM(K69/5)</f>
        <v>4</v>
      </c>
      <c r="L71" s="98">
        <f>SUM(L69/5)</f>
        <v>2.2000000000000002</v>
      </c>
      <c r="M71" s="285"/>
    </row>
    <row r="72" spans="1:13" ht="15.75" thickTop="1" x14ac:dyDescent="0.25"/>
  </sheetData>
  <mergeCells count="6">
    <mergeCell ref="A1:M1"/>
    <mergeCell ref="A57:A67"/>
    <mergeCell ref="A49:A55"/>
    <mergeCell ref="A35:A47"/>
    <mergeCell ref="A21:A33"/>
    <mergeCell ref="A3:A19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M26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349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45666</v>
      </c>
      <c r="C3" s="27" t="s">
        <v>10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45645</v>
      </c>
      <c r="C4" s="9" t="s">
        <v>453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45638</v>
      </c>
      <c r="C5" s="9" t="s">
        <v>20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45631</v>
      </c>
      <c r="C6" s="9" t="s">
        <v>553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45624</v>
      </c>
      <c r="C7" s="9" t="s">
        <v>625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45617</v>
      </c>
      <c r="C8" s="9" t="s">
        <v>10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45610</v>
      </c>
      <c r="C9" s="9" t="s">
        <v>453</v>
      </c>
      <c r="D9" s="9">
        <v>1</v>
      </c>
      <c r="E9" s="9">
        <v>1</v>
      </c>
      <c r="F9" s="9">
        <v>1</v>
      </c>
      <c r="G9" s="9">
        <v>2</v>
      </c>
      <c r="H9" s="9">
        <v>1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45596</v>
      </c>
      <c r="C10" s="9" t="s">
        <v>553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45589</v>
      </c>
      <c r="C11" s="9" t="s">
        <v>625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x14ac:dyDescent="0.25">
      <c r="A12" s="636"/>
      <c r="B12" s="255">
        <v>45582</v>
      </c>
      <c r="C12" s="9" t="s">
        <v>10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45575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45568</v>
      </c>
      <c r="C14" s="9" t="s">
        <v>20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45561</v>
      </c>
      <c r="C15" s="9" t="s">
        <v>553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ht="18.75" thickBot="1" x14ac:dyDescent="0.3">
      <c r="A16" s="637"/>
      <c r="B16" s="256">
        <v>45554</v>
      </c>
      <c r="C16" s="31" t="s">
        <v>625</v>
      </c>
      <c r="D16" s="31">
        <v>1</v>
      </c>
      <c r="E16" s="31">
        <v>0</v>
      </c>
      <c r="F16" s="31">
        <v>4</v>
      </c>
      <c r="G16" s="31">
        <v>4</v>
      </c>
      <c r="H16" s="31">
        <v>0</v>
      </c>
      <c r="I16" s="32">
        <v>0</v>
      </c>
      <c r="J16" s="366">
        <v>1</v>
      </c>
      <c r="K16" s="31"/>
      <c r="L16" s="31"/>
      <c r="M16" s="32"/>
    </row>
    <row r="17" spans="1:13" ht="19.5" thickTop="1" thickBot="1" x14ac:dyDescent="0.3">
      <c r="A17" s="487" t="s">
        <v>45</v>
      </c>
      <c r="B17" s="488" t="s">
        <v>624</v>
      </c>
      <c r="C17" s="355" t="s">
        <v>8</v>
      </c>
      <c r="D17" s="355">
        <f t="shared" ref="D17:L17" si="0">SUM(D3:D16)</f>
        <v>14</v>
      </c>
      <c r="E17" s="355">
        <f t="shared" si="0"/>
        <v>1</v>
      </c>
      <c r="F17" s="355">
        <f t="shared" si="0"/>
        <v>8</v>
      </c>
      <c r="G17" s="355">
        <f t="shared" si="0"/>
        <v>9</v>
      </c>
      <c r="H17" s="355">
        <f t="shared" si="0"/>
        <v>1</v>
      </c>
      <c r="I17" s="489">
        <f t="shared" si="0"/>
        <v>0</v>
      </c>
      <c r="J17" s="458">
        <f t="shared" si="0"/>
        <v>8</v>
      </c>
      <c r="K17" s="355">
        <f t="shared" si="0"/>
        <v>4</v>
      </c>
      <c r="L17" s="355">
        <f t="shared" si="0"/>
        <v>2</v>
      </c>
      <c r="M17" s="356">
        <f>SUM(J17/(J17+K17))</f>
        <v>0.66666666666666663</v>
      </c>
    </row>
    <row r="18" spans="1:13" ht="18.75" hidden="1" thickTop="1" x14ac:dyDescent="0.25">
      <c r="A18" s="642" t="s">
        <v>580</v>
      </c>
      <c r="B18" s="254">
        <v>45344</v>
      </c>
      <c r="C18" s="27" t="s">
        <v>553</v>
      </c>
      <c r="D18" s="27">
        <v>1</v>
      </c>
      <c r="E18" s="27">
        <v>0</v>
      </c>
      <c r="F18" s="27">
        <v>0</v>
      </c>
      <c r="G18" s="27">
        <v>0</v>
      </c>
      <c r="H18" s="27">
        <v>0</v>
      </c>
      <c r="I18" s="28">
        <v>0</v>
      </c>
      <c r="J18" s="364"/>
      <c r="K18" s="27"/>
      <c r="L18" s="27">
        <v>1</v>
      </c>
      <c r="M18" s="28"/>
    </row>
    <row r="19" spans="1:13" hidden="1" x14ac:dyDescent="0.25">
      <c r="A19" s="636"/>
      <c r="B19" s="255">
        <v>45330</v>
      </c>
      <c r="C19" s="9" t="s">
        <v>452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idden="1" x14ac:dyDescent="0.25">
      <c r="A20" s="636"/>
      <c r="B20" s="255">
        <v>45323</v>
      </c>
      <c r="C20" s="9" t="s">
        <v>453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6"/>
      <c r="B21" s="255">
        <v>45316</v>
      </c>
      <c r="C21" s="9" t="s">
        <v>552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6"/>
      <c r="B22" s="255">
        <v>45309</v>
      </c>
      <c r="C22" s="9" t="s">
        <v>553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6"/>
      <c r="B23" s="255">
        <v>45302</v>
      </c>
      <c r="C23" s="9" t="s">
        <v>8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6"/>
      <c r="B24" s="255">
        <v>45274</v>
      </c>
      <c r="C24" s="9" t="s">
        <v>453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45267</v>
      </c>
      <c r="C25" s="9" t="s">
        <v>552</v>
      </c>
      <c r="D25" s="9">
        <v>1</v>
      </c>
      <c r="E25" s="9">
        <v>0</v>
      </c>
      <c r="F25" s="9">
        <v>2</v>
      </c>
      <c r="G25" s="9">
        <v>2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6"/>
      <c r="B26" s="255">
        <v>45260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45253</v>
      </c>
      <c r="C27" s="9" t="s">
        <v>8</v>
      </c>
      <c r="D27" s="9">
        <v>1</v>
      </c>
      <c r="E27" s="9">
        <v>1</v>
      </c>
      <c r="F27" s="9">
        <v>0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45246</v>
      </c>
      <c r="C28" s="9" t="s">
        <v>452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45232</v>
      </c>
      <c r="C29" s="9" t="s">
        <v>552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45225</v>
      </c>
      <c r="C30" s="9" t="s">
        <v>553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45218</v>
      </c>
      <c r="C31" s="9" t="s">
        <v>8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idden="1" x14ac:dyDescent="0.25">
      <c r="A32" s="636"/>
      <c r="B32" s="255">
        <v>45211</v>
      </c>
      <c r="C32" s="9" t="s">
        <v>452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6"/>
      <c r="B33" s="255">
        <v>45204</v>
      </c>
      <c r="C33" s="9" t="s">
        <v>453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6"/>
      <c r="B34" s="255">
        <v>45190</v>
      </c>
      <c r="C34" s="9" t="s">
        <v>553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/>
      <c r="L34" s="9">
        <v>1</v>
      </c>
      <c r="M34" s="29"/>
    </row>
    <row r="35" spans="1:13" ht="18.75" hidden="1" thickBot="1" x14ac:dyDescent="0.3">
      <c r="A35" s="637"/>
      <c r="B35" s="256">
        <v>45183</v>
      </c>
      <c r="C35" s="31" t="s">
        <v>8</v>
      </c>
      <c r="D35" s="31">
        <v>1</v>
      </c>
      <c r="E35" s="31">
        <v>0</v>
      </c>
      <c r="F35" s="31">
        <v>0</v>
      </c>
      <c r="G35" s="31">
        <v>0</v>
      </c>
      <c r="H35" s="31">
        <v>0</v>
      </c>
      <c r="I35" s="32">
        <v>0</v>
      </c>
      <c r="J35" s="366"/>
      <c r="K35" s="31">
        <v>1</v>
      </c>
      <c r="L35" s="31"/>
      <c r="M35" s="32"/>
    </row>
    <row r="36" spans="1:13" ht="19.5" thickTop="1" thickBot="1" x14ac:dyDescent="0.3">
      <c r="A36" s="487" t="s">
        <v>45</v>
      </c>
      <c r="B36" s="488" t="s">
        <v>580</v>
      </c>
      <c r="C36" s="355" t="s">
        <v>555</v>
      </c>
      <c r="D36" s="355">
        <f t="shared" ref="D36:L36" si="1">SUM(D18:D35)</f>
        <v>18</v>
      </c>
      <c r="E36" s="355">
        <f t="shared" si="1"/>
        <v>1</v>
      </c>
      <c r="F36" s="355">
        <f t="shared" si="1"/>
        <v>5</v>
      </c>
      <c r="G36" s="355">
        <f t="shared" si="1"/>
        <v>6</v>
      </c>
      <c r="H36" s="355">
        <f t="shared" si="1"/>
        <v>0</v>
      </c>
      <c r="I36" s="489">
        <f t="shared" si="1"/>
        <v>0</v>
      </c>
      <c r="J36" s="458">
        <f t="shared" si="1"/>
        <v>5</v>
      </c>
      <c r="K36" s="355">
        <f t="shared" si="1"/>
        <v>10</v>
      </c>
      <c r="L36" s="355">
        <f t="shared" si="1"/>
        <v>3</v>
      </c>
      <c r="M36" s="356">
        <f>SUM(J36/(J36+K36))</f>
        <v>0.33333333333333331</v>
      </c>
    </row>
    <row r="37" spans="1:13" ht="18.75" hidden="1" thickTop="1" x14ac:dyDescent="0.25">
      <c r="A37" s="632" t="s">
        <v>554</v>
      </c>
      <c r="B37" s="254">
        <v>44966</v>
      </c>
      <c r="C37" s="27" t="s">
        <v>452</v>
      </c>
      <c r="D37" s="27">
        <v>1</v>
      </c>
      <c r="E37" s="27">
        <v>0</v>
      </c>
      <c r="F37" s="27">
        <v>0</v>
      </c>
      <c r="G37" s="27">
        <v>0</v>
      </c>
      <c r="H37" s="27">
        <v>0</v>
      </c>
      <c r="I37" s="297">
        <v>0</v>
      </c>
      <c r="J37" s="279"/>
      <c r="K37" s="27">
        <v>1</v>
      </c>
      <c r="L37" s="27"/>
      <c r="M37" s="28"/>
    </row>
    <row r="38" spans="1:13" hidden="1" x14ac:dyDescent="0.25">
      <c r="A38" s="633"/>
      <c r="B38" s="255">
        <v>44959</v>
      </c>
      <c r="C38" s="9" t="s">
        <v>453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idden="1" x14ac:dyDescent="0.25">
      <c r="A39" s="633"/>
      <c r="B39" s="255">
        <v>44952</v>
      </c>
      <c r="C39" s="9" t="s">
        <v>552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44945</v>
      </c>
      <c r="C40" s="9" t="s">
        <v>553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44938</v>
      </c>
      <c r="C41" s="9" t="s">
        <v>8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3"/>
      <c r="B42" s="255">
        <v>44917</v>
      </c>
      <c r="C42" s="9" t="s">
        <v>452</v>
      </c>
      <c r="D42" s="9">
        <v>1</v>
      </c>
      <c r="E42" s="9">
        <v>0</v>
      </c>
      <c r="F42" s="9">
        <v>2</v>
      </c>
      <c r="G42" s="9">
        <v>2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44896</v>
      </c>
      <c r="C43" s="9" t="s">
        <v>553</v>
      </c>
      <c r="D43" s="9">
        <v>1</v>
      </c>
      <c r="E43" s="9">
        <v>0</v>
      </c>
      <c r="F43" s="9">
        <v>2</v>
      </c>
      <c r="G43" s="9">
        <v>2</v>
      </c>
      <c r="H43" s="9">
        <v>0</v>
      </c>
      <c r="I43" s="298">
        <v>0</v>
      </c>
      <c r="J43" s="280"/>
      <c r="K43" s="9"/>
      <c r="L43" s="9">
        <v>1</v>
      </c>
      <c r="M43" s="29"/>
    </row>
    <row r="44" spans="1:13" hidden="1" x14ac:dyDescent="0.25">
      <c r="A44" s="633"/>
      <c r="B44" s="255">
        <v>44882</v>
      </c>
      <c r="C44" s="9" t="s">
        <v>452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idden="1" x14ac:dyDescent="0.25">
      <c r="A45" s="633"/>
      <c r="B45" s="255">
        <v>44875</v>
      </c>
      <c r="C45" s="9" t="s">
        <v>453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44868</v>
      </c>
      <c r="C46" s="9" t="s">
        <v>552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3"/>
      <c r="B47" s="255">
        <v>44861</v>
      </c>
      <c r="C47" s="9" t="s">
        <v>553</v>
      </c>
      <c r="D47" s="9">
        <v>1</v>
      </c>
      <c r="E47" s="9">
        <v>0</v>
      </c>
      <c r="F47" s="9">
        <v>2</v>
      </c>
      <c r="G47" s="9">
        <v>2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3"/>
      <c r="B48" s="255">
        <v>44854</v>
      </c>
      <c r="C48" s="9" t="s">
        <v>8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44847</v>
      </c>
      <c r="C49" s="9" t="s">
        <v>452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idden="1" x14ac:dyDescent="0.25">
      <c r="A50" s="633"/>
      <c r="B50" s="255">
        <v>44833</v>
      </c>
      <c r="C50" s="9" t="s">
        <v>552</v>
      </c>
      <c r="D50" s="9">
        <v>1</v>
      </c>
      <c r="E50" s="9">
        <v>0</v>
      </c>
      <c r="F50" s="9">
        <v>3</v>
      </c>
      <c r="G50" s="9">
        <v>3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idden="1" x14ac:dyDescent="0.25">
      <c r="A51" s="633"/>
      <c r="B51" s="255">
        <v>44826</v>
      </c>
      <c r="C51" s="9" t="s">
        <v>553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t="18.75" hidden="1" thickBot="1" x14ac:dyDescent="0.3">
      <c r="A52" s="634"/>
      <c r="B52" s="256">
        <v>44819</v>
      </c>
      <c r="C52" s="31" t="s">
        <v>8</v>
      </c>
      <c r="D52" s="31">
        <v>1</v>
      </c>
      <c r="E52" s="31">
        <v>0</v>
      </c>
      <c r="F52" s="31">
        <v>0</v>
      </c>
      <c r="G52" s="31">
        <v>0</v>
      </c>
      <c r="H52" s="31">
        <v>0</v>
      </c>
      <c r="I52" s="299">
        <v>0</v>
      </c>
      <c r="J52" s="341"/>
      <c r="K52" s="31">
        <v>1</v>
      </c>
      <c r="L52" s="31"/>
      <c r="M52" s="32"/>
    </row>
    <row r="53" spans="1:13" ht="19.5" thickTop="1" thickBot="1" x14ac:dyDescent="0.3">
      <c r="A53" s="433" t="s">
        <v>45</v>
      </c>
      <c r="B53" s="414" t="s">
        <v>554</v>
      </c>
      <c r="C53" s="355" t="s">
        <v>555</v>
      </c>
      <c r="D53" s="355">
        <f t="shared" ref="D53:L53" si="2">SUM(D37:D52)</f>
        <v>16</v>
      </c>
      <c r="E53" s="355">
        <f t="shared" si="2"/>
        <v>0</v>
      </c>
      <c r="F53" s="355">
        <f t="shared" si="2"/>
        <v>11</v>
      </c>
      <c r="G53" s="355">
        <f t="shared" si="2"/>
        <v>11</v>
      </c>
      <c r="H53" s="355">
        <f t="shared" si="2"/>
        <v>0</v>
      </c>
      <c r="I53" s="467">
        <f t="shared" si="2"/>
        <v>0</v>
      </c>
      <c r="J53" s="191">
        <f t="shared" si="2"/>
        <v>6</v>
      </c>
      <c r="K53" s="124">
        <f t="shared" si="2"/>
        <v>9</v>
      </c>
      <c r="L53" s="124">
        <f t="shared" si="2"/>
        <v>1</v>
      </c>
      <c r="M53" s="294">
        <f>SUM(J53/(J53+K53))</f>
        <v>0.4</v>
      </c>
    </row>
    <row r="54" spans="1:13" ht="18.75" hidden="1" thickTop="1" x14ac:dyDescent="0.25">
      <c r="A54" s="659" t="s">
        <v>540</v>
      </c>
      <c r="B54" s="254">
        <v>44641</v>
      </c>
      <c r="C54" s="27" t="s">
        <v>48</v>
      </c>
      <c r="D54" s="27">
        <v>1</v>
      </c>
      <c r="E54" s="27">
        <v>0</v>
      </c>
      <c r="F54" s="27">
        <v>0</v>
      </c>
      <c r="G54" s="27">
        <v>0</v>
      </c>
      <c r="H54" s="27">
        <v>0</v>
      </c>
      <c r="I54" s="297">
        <v>0</v>
      </c>
      <c r="J54" s="279"/>
      <c r="K54" s="27">
        <v>1</v>
      </c>
      <c r="L54" s="27"/>
      <c r="M54" s="28"/>
    </row>
    <row r="55" spans="1:13" hidden="1" x14ac:dyDescent="0.25">
      <c r="A55" s="631"/>
      <c r="B55" s="255">
        <v>44637</v>
      </c>
      <c r="C55" s="9" t="s">
        <v>455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255">
        <v>44630</v>
      </c>
      <c r="C56" s="9" t="s">
        <v>8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/>
      <c r="L56" s="9">
        <v>1</v>
      </c>
      <c r="M56" s="29"/>
    </row>
    <row r="57" spans="1:13" hidden="1" x14ac:dyDescent="0.25">
      <c r="A57" s="631"/>
      <c r="B57" s="255">
        <v>44623</v>
      </c>
      <c r="C57" s="9" t="s">
        <v>48</v>
      </c>
      <c r="D57" s="9">
        <v>1</v>
      </c>
      <c r="E57" s="9">
        <v>1</v>
      </c>
      <c r="F57" s="9">
        <v>2</v>
      </c>
      <c r="G57" s="9">
        <v>3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44616</v>
      </c>
      <c r="C58" s="9" t="s">
        <v>455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255">
        <v>44609</v>
      </c>
      <c r="C59" s="9" t="s">
        <v>8</v>
      </c>
      <c r="D59" s="9">
        <v>1</v>
      </c>
      <c r="E59" s="9">
        <v>1</v>
      </c>
      <c r="F59" s="9">
        <v>0</v>
      </c>
      <c r="G59" s="9">
        <v>1</v>
      </c>
      <c r="H59" s="9">
        <v>0</v>
      </c>
      <c r="I59" s="298">
        <v>1</v>
      </c>
      <c r="J59" s="280"/>
      <c r="K59" s="9"/>
      <c r="L59" s="9">
        <v>1</v>
      </c>
      <c r="M59" s="29"/>
    </row>
    <row r="60" spans="1:13" hidden="1" x14ac:dyDescent="0.25">
      <c r="A60" s="631"/>
      <c r="B60" s="255">
        <v>44602</v>
      </c>
      <c r="C60" s="9" t="s">
        <v>48</v>
      </c>
      <c r="D60" s="9">
        <v>1</v>
      </c>
      <c r="E60" s="9">
        <v>0</v>
      </c>
      <c r="F60" s="9">
        <v>1</v>
      </c>
      <c r="G60" s="9">
        <v>1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255">
        <v>44595</v>
      </c>
      <c r="C61" s="9" t="s">
        <v>455</v>
      </c>
      <c r="D61" s="9">
        <v>1</v>
      </c>
      <c r="E61" s="9">
        <v>0</v>
      </c>
      <c r="F61" s="9">
        <v>1</v>
      </c>
      <c r="G61" s="9">
        <v>1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255">
        <v>44546</v>
      </c>
      <c r="C62" s="9" t="s">
        <v>8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255">
        <v>44539</v>
      </c>
      <c r="C63" s="9" t="s">
        <v>48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44532</v>
      </c>
      <c r="C64" s="9" t="s">
        <v>455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/>
      <c r="L64" s="9">
        <v>1</v>
      </c>
      <c r="M64" s="29"/>
    </row>
    <row r="65" spans="1:13" hidden="1" x14ac:dyDescent="0.25">
      <c r="A65" s="631"/>
      <c r="B65" s="255">
        <v>44525</v>
      </c>
      <c r="C65" s="9" t="s">
        <v>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44518</v>
      </c>
      <c r="C66" s="9" t="s">
        <v>48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44511</v>
      </c>
      <c r="C67" s="9" t="s">
        <v>455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44504</v>
      </c>
      <c r="C68" s="9" t="s">
        <v>8</v>
      </c>
      <c r="D68" s="9">
        <v>1</v>
      </c>
      <c r="E68" s="9">
        <v>1</v>
      </c>
      <c r="F68" s="9">
        <v>0</v>
      </c>
      <c r="G68" s="9">
        <v>1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44490</v>
      </c>
      <c r="C69" s="9" t="s">
        <v>455</v>
      </c>
      <c r="D69" s="9">
        <v>1</v>
      </c>
      <c r="E69" s="9">
        <v>1</v>
      </c>
      <c r="F69" s="9">
        <v>2</v>
      </c>
      <c r="G69" s="9">
        <v>3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t="18.75" hidden="1" thickBot="1" x14ac:dyDescent="0.3">
      <c r="A70" s="630"/>
      <c r="B70" s="256">
        <v>44483</v>
      </c>
      <c r="C70" s="31" t="s">
        <v>8</v>
      </c>
      <c r="D70" s="31">
        <v>1</v>
      </c>
      <c r="E70" s="31">
        <v>0</v>
      </c>
      <c r="F70" s="31">
        <v>0</v>
      </c>
      <c r="G70" s="31">
        <v>0</v>
      </c>
      <c r="H70" s="31">
        <v>0</v>
      </c>
      <c r="I70" s="299">
        <v>0</v>
      </c>
      <c r="J70" s="341"/>
      <c r="K70" s="31"/>
      <c r="L70" s="31">
        <v>1</v>
      </c>
      <c r="M70" s="32"/>
    </row>
    <row r="71" spans="1:13" s="1" customFormat="1" ht="19.5" thickTop="1" thickBot="1" x14ac:dyDescent="0.3">
      <c r="A71" s="142" t="s">
        <v>45</v>
      </c>
      <c r="B71" s="126" t="s">
        <v>540</v>
      </c>
      <c r="C71" s="124" t="s">
        <v>453</v>
      </c>
      <c r="D71" s="124">
        <f t="shared" ref="D71:L71" si="3">SUM(D54:D70)</f>
        <v>17</v>
      </c>
      <c r="E71" s="124">
        <f t="shared" si="3"/>
        <v>4</v>
      </c>
      <c r="F71" s="124">
        <f t="shared" si="3"/>
        <v>8</v>
      </c>
      <c r="G71" s="124">
        <f t="shared" si="3"/>
        <v>12</v>
      </c>
      <c r="H71" s="124">
        <f t="shared" si="3"/>
        <v>0</v>
      </c>
      <c r="I71" s="247">
        <f t="shared" si="3"/>
        <v>1</v>
      </c>
      <c r="J71" s="191">
        <f t="shared" si="3"/>
        <v>3</v>
      </c>
      <c r="K71" s="124">
        <f t="shared" si="3"/>
        <v>10</v>
      </c>
      <c r="L71" s="124">
        <f t="shared" si="3"/>
        <v>4</v>
      </c>
      <c r="M71" s="294">
        <f>SUM(J71/(J71+K71))</f>
        <v>0.23076923076923078</v>
      </c>
    </row>
    <row r="72" spans="1:13" ht="18.75" hidden="1" thickTop="1" x14ac:dyDescent="0.25">
      <c r="A72" s="659" t="s">
        <v>500</v>
      </c>
      <c r="B72" s="254">
        <v>43888</v>
      </c>
      <c r="C72" s="27" t="s">
        <v>452</v>
      </c>
      <c r="D72" s="27">
        <v>1</v>
      </c>
      <c r="E72" s="27">
        <v>0</v>
      </c>
      <c r="F72" s="27">
        <v>0</v>
      </c>
      <c r="G72" s="27">
        <v>0</v>
      </c>
      <c r="H72" s="27">
        <v>0</v>
      </c>
      <c r="I72" s="297">
        <v>0</v>
      </c>
      <c r="J72" s="279">
        <v>1</v>
      </c>
      <c r="K72" s="27"/>
      <c r="L72" s="27"/>
      <c r="M72" s="28"/>
    </row>
    <row r="73" spans="1:13" hidden="1" x14ac:dyDescent="0.25">
      <c r="A73" s="631"/>
      <c r="B73" s="255">
        <v>43881</v>
      </c>
      <c r="C73" s="9" t="s">
        <v>9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255">
        <v>43874</v>
      </c>
      <c r="C74" s="9" t="s">
        <v>48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255">
        <v>43867</v>
      </c>
      <c r="C75" s="9" t="s">
        <v>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/>
      <c r="K75" s="9"/>
      <c r="L75" s="9">
        <v>1</v>
      </c>
      <c r="M75" s="29"/>
    </row>
    <row r="76" spans="1:13" hidden="1" x14ac:dyDescent="0.25">
      <c r="A76" s="631"/>
      <c r="B76" s="255">
        <v>43860</v>
      </c>
      <c r="C76" s="9" t="s">
        <v>455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255">
        <v>43853</v>
      </c>
      <c r="C77" s="9" t="s">
        <v>452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255">
        <v>43839</v>
      </c>
      <c r="C78" s="9" t="s">
        <v>9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/>
      <c r="K78" s="9"/>
      <c r="L78" s="9">
        <v>1</v>
      </c>
      <c r="M78" s="29"/>
    </row>
    <row r="79" spans="1:13" hidden="1" x14ac:dyDescent="0.25">
      <c r="A79" s="631"/>
      <c r="B79" s="255">
        <v>43832</v>
      </c>
      <c r="C79" s="9" t="s">
        <v>48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/>
      <c r="K79" s="9"/>
      <c r="L79" s="9">
        <v>1</v>
      </c>
      <c r="M79" s="29"/>
    </row>
    <row r="80" spans="1:13" hidden="1" x14ac:dyDescent="0.25">
      <c r="A80" s="631"/>
      <c r="B80" s="255">
        <v>43818</v>
      </c>
      <c r="C80" s="9" t="s">
        <v>8</v>
      </c>
      <c r="D80" s="9">
        <v>1</v>
      </c>
      <c r="E80" s="9">
        <v>0</v>
      </c>
      <c r="F80" s="9">
        <v>1</v>
      </c>
      <c r="G80" s="9">
        <v>1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255">
        <v>43811</v>
      </c>
      <c r="C81" s="9" t="s">
        <v>455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8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255">
        <v>43804</v>
      </c>
      <c r="C82" s="9" t="s">
        <v>452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255">
        <v>43797</v>
      </c>
      <c r="C83" s="9" t="s">
        <v>9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255">
        <v>43790</v>
      </c>
      <c r="C84" s="9" t="s">
        <v>48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255">
        <v>43783</v>
      </c>
      <c r="C85" s="9" t="s">
        <v>8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255">
        <v>43776</v>
      </c>
      <c r="C86" s="9" t="s">
        <v>455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8">
        <v>0</v>
      </c>
      <c r="J86" s="280"/>
      <c r="K86" s="9"/>
      <c r="L86" s="9">
        <v>1</v>
      </c>
      <c r="M86" s="29"/>
    </row>
    <row r="87" spans="1:13" hidden="1" x14ac:dyDescent="0.25">
      <c r="A87" s="631"/>
      <c r="B87" s="255">
        <v>43762</v>
      </c>
      <c r="C87" s="9" t="s">
        <v>9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43755</v>
      </c>
      <c r="C88" s="9" t="s">
        <v>48</v>
      </c>
      <c r="D88" s="9">
        <v>1</v>
      </c>
      <c r="E88" s="9">
        <v>0</v>
      </c>
      <c r="F88" s="9">
        <v>2</v>
      </c>
      <c r="G88" s="9">
        <v>2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255">
        <v>43748</v>
      </c>
      <c r="C89" s="9" t="s">
        <v>8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255">
        <v>43741</v>
      </c>
      <c r="C90" s="9" t="s">
        <v>455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255">
        <v>43734</v>
      </c>
      <c r="C91" s="9" t="s">
        <v>452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8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255">
        <v>43727</v>
      </c>
      <c r="C92" s="9" t="s">
        <v>9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8">
        <v>0</v>
      </c>
      <c r="J92" s="280"/>
      <c r="K92" s="9">
        <v>1</v>
      </c>
      <c r="L92" s="9"/>
      <c r="M92" s="29"/>
    </row>
    <row r="93" spans="1:13" ht="18.75" hidden="1" thickBot="1" x14ac:dyDescent="0.3">
      <c r="A93" s="630"/>
      <c r="B93" s="256">
        <v>43720</v>
      </c>
      <c r="C93" s="31" t="s">
        <v>48</v>
      </c>
      <c r="D93" s="31">
        <v>1</v>
      </c>
      <c r="E93" s="31">
        <v>0</v>
      </c>
      <c r="F93" s="31">
        <v>0</v>
      </c>
      <c r="G93" s="31">
        <v>0</v>
      </c>
      <c r="H93" s="31">
        <v>0</v>
      </c>
      <c r="I93" s="299">
        <v>0</v>
      </c>
      <c r="J93" s="341">
        <v>1</v>
      </c>
      <c r="K93" s="31"/>
      <c r="L93" s="31"/>
      <c r="M93" s="32"/>
    </row>
    <row r="94" spans="1:13" s="1" customFormat="1" ht="19.5" thickTop="1" thickBot="1" x14ac:dyDescent="0.3">
      <c r="A94" s="142" t="s">
        <v>45</v>
      </c>
      <c r="B94" s="126" t="s">
        <v>500</v>
      </c>
      <c r="C94" s="124" t="s">
        <v>453</v>
      </c>
      <c r="D94" s="124">
        <f t="shared" ref="D94:L94" si="4">SUM(D72:D93)</f>
        <v>22</v>
      </c>
      <c r="E94" s="124">
        <f t="shared" si="4"/>
        <v>0</v>
      </c>
      <c r="F94" s="124">
        <f t="shared" si="4"/>
        <v>10</v>
      </c>
      <c r="G94" s="124">
        <f t="shared" si="4"/>
        <v>10</v>
      </c>
      <c r="H94" s="124">
        <f t="shared" si="4"/>
        <v>0</v>
      </c>
      <c r="I94" s="247">
        <f t="shared" si="4"/>
        <v>0</v>
      </c>
      <c r="J94" s="191">
        <f t="shared" si="4"/>
        <v>12</v>
      </c>
      <c r="K94" s="124">
        <f t="shared" si="4"/>
        <v>6</v>
      </c>
      <c r="L94" s="124">
        <f t="shared" si="4"/>
        <v>4</v>
      </c>
      <c r="M94" s="294">
        <f>SUM(J94/(J94+K94))</f>
        <v>0.66666666666666663</v>
      </c>
    </row>
    <row r="95" spans="1:13" ht="18.75" hidden="1" thickTop="1" x14ac:dyDescent="0.25">
      <c r="A95" s="659" t="s">
        <v>454</v>
      </c>
      <c r="B95" s="254">
        <v>43524</v>
      </c>
      <c r="C95" s="27" t="s">
        <v>9</v>
      </c>
      <c r="D95" s="27">
        <v>1</v>
      </c>
      <c r="E95" s="27">
        <v>0</v>
      </c>
      <c r="F95" s="27">
        <v>0</v>
      </c>
      <c r="G95" s="27">
        <v>0</v>
      </c>
      <c r="H95" s="27">
        <v>0</v>
      </c>
      <c r="I95" s="28">
        <v>0</v>
      </c>
      <c r="J95" s="364"/>
      <c r="K95" s="27">
        <v>1</v>
      </c>
      <c r="L95" s="27"/>
      <c r="M95" s="28"/>
    </row>
    <row r="96" spans="1:13" hidden="1" x14ac:dyDescent="0.25">
      <c r="A96" s="631"/>
      <c r="B96" s="255">
        <v>43517</v>
      </c>
      <c r="C96" s="9" t="s">
        <v>48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365"/>
      <c r="K96" s="9">
        <v>1</v>
      </c>
      <c r="L96" s="9"/>
      <c r="M96" s="29"/>
    </row>
    <row r="97" spans="1:13" hidden="1" x14ac:dyDescent="0.25">
      <c r="A97" s="631"/>
      <c r="B97" s="255">
        <v>43510</v>
      </c>
      <c r="C97" s="9" t="s">
        <v>8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idden="1" x14ac:dyDescent="0.25">
      <c r="A98" s="631"/>
      <c r="B98" s="255">
        <v>43503</v>
      </c>
      <c r="C98" s="9" t="s">
        <v>452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365"/>
      <c r="K98" s="9">
        <v>1</v>
      </c>
      <c r="L98" s="9"/>
      <c r="M98" s="29"/>
    </row>
    <row r="99" spans="1:13" hidden="1" x14ac:dyDescent="0.25">
      <c r="A99" s="631"/>
      <c r="B99" s="255">
        <v>43496</v>
      </c>
      <c r="C99" s="9" t="s">
        <v>453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/>
      <c r="K99" s="9"/>
      <c r="L99" s="9">
        <v>1</v>
      </c>
      <c r="M99" s="29"/>
    </row>
    <row r="100" spans="1:13" hidden="1" x14ac:dyDescent="0.25">
      <c r="A100" s="631"/>
      <c r="B100" s="255">
        <v>43489</v>
      </c>
      <c r="C100" s="9" t="s">
        <v>9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365">
        <v>1</v>
      </c>
      <c r="K100" s="9"/>
      <c r="L100" s="9"/>
      <c r="M100" s="29"/>
    </row>
    <row r="101" spans="1:13" hidden="1" x14ac:dyDescent="0.25">
      <c r="A101" s="631"/>
      <c r="B101" s="255">
        <v>43475</v>
      </c>
      <c r="C101" s="9" t="s">
        <v>48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365"/>
      <c r="K101" s="9">
        <v>1</v>
      </c>
      <c r="L101" s="9"/>
      <c r="M101" s="29"/>
    </row>
    <row r="102" spans="1:13" hidden="1" x14ac:dyDescent="0.25">
      <c r="A102" s="631"/>
      <c r="B102" s="255">
        <v>43468</v>
      </c>
      <c r="C102" s="9" t="s">
        <v>8</v>
      </c>
      <c r="D102" s="9">
        <v>1</v>
      </c>
      <c r="E102" s="9">
        <v>0</v>
      </c>
      <c r="F102" s="9">
        <v>1</v>
      </c>
      <c r="G102" s="9">
        <v>1</v>
      </c>
      <c r="H102" s="9">
        <v>0</v>
      </c>
      <c r="I102" s="29">
        <v>0</v>
      </c>
      <c r="J102" s="365"/>
      <c r="K102" s="9">
        <v>1</v>
      </c>
      <c r="L102" s="9"/>
      <c r="M102" s="29"/>
    </row>
    <row r="103" spans="1:13" hidden="1" x14ac:dyDescent="0.25">
      <c r="A103" s="631"/>
      <c r="B103" s="255">
        <v>43454</v>
      </c>
      <c r="C103" s="9" t="s">
        <v>452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365"/>
      <c r="K103" s="9">
        <v>1</v>
      </c>
      <c r="L103" s="9"/>
      <c r="M103" s="29"/>
    </row>
    <row r="104" spans="1:13" hidden="1" x14ac:dyDescent="0.25">
      <c r="A104" s="631"/>
      <c r="B104" s="255">
        <v>43440</v>
      </c>
      <c r="C104" s="9" t="s">
        <v>9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365"/>
      <c r="K104" s="9">
        <v>1</v>
      </c>
      <c r="L104" s="9"/>
      <c r="M104" s="29"/>
    </row>
    <row r="105" spans="1:13" hidden="1" x14ac:dyDescent="0.25">
      <c r="A105" s="631"/>
      <c r="B105" s="255">
        <v>43433</v>
      </c>
      <c r="C105" s="9" t="s">
        <v>48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365"/>
      <c r="K105" s="9">
        <v>1</v>
      </c>
      <c r="L105" s="9"/>
      <c r="M105" s="29"/>
    </row>
    <row r="106" spans="1:13" hidden="1" x14ac:dyDescent="0.25">
      <c r="A106" s="631"/>
      <c r="B106" s="255">
        <v>43419</v>
      </c>
      <c r="C106" s="9" t="s">
        <v>452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365"/>
      <c r="K106" s="9">
        <v>1</v>
      </c>
      <c r="L106" s="9"/>
      <c r="M106" s="29"/>
    </row>
    <row r="107" spans="1:13" hidden="1" x14ac:dyDescent="0.25">
      <c r="A107" s="631"/>
      <c r="B107" s="255">
        <v>43412</v>
      </c>
      <c r="C107" s="9" t="s">
        <v>453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">
        <v>0</v>
      </c>
      <c r="J107" s="365"/>
      <c r="K107" s="9">
        <v>1</v>
      </c>
      <c r="L107" s="9"/>
      <c r="M107" s="29"/>
    </row>
    <row r="108" spans="1:13" hidden="1" x14ac:dyDescent="0.25">
      <c r="A108" s="631"/>
      <c r="B108" s="255">
        <v>43405</v>
      </c>
      <c r="C108" s="9" t="s">
        <v>9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365"/>
      <c r="K108" s="9">
        <v>1</v>
      </c>
      <c r="L108" s="9"/>
      <c r="M108" s="29"/>
    </row>
    <row r="109" spans="1:13" hidden="1" x14ac:dyDescent="0.25">
      <c r="A109" s="631"/>
      <c r="B109" s="255">
        <v>43398</v>
      </c>
      <c r="C109" s="9" t="s">
        <v>48</v>
      </c>
      <c r="D109" s="9">
        <v>1</v>
      </c>
      <c r="E109" s="9">
        <v>0</v>
      </c>
      <c r="F109" s="9">
        <v>1</v>
      </c>
      <c r="G109" s="9">
        <v>1</v>
      </c>
      <c r="H109" s="9">
        <v>0</v>
      </c>
      <c r="I109" s="29">
        <v>0</v>
      </c>
      <c r="J109" s="365">
        <v>1</v>
      </c>
      <c r="K109" s="9"/>
      <c r="L109" s="9"/>
      <c r="M109" s="29"/>
    </row>
    <row r="110" spans="1:13" hidden="1" x14ac:dyDescent="0.25">
      <c r="A110" s="631"/>
      <c r="B110" s="255">
        <v>43391</v>
      </c>
      <c r="C110" s="9" t="s">
        <v>8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365"/>
      <c r="K110" s="9">
        <v>1</v>
      </c>
      <c r="L110" s="9"/>
      <c r="M110" s="29"/>
    </row>
    <row r="111" spans="1:13" hidden="1" x14ac:dyDescent="0.25">
      <c r="A111" s="631"/>
      <c r="B111" s="255">
        <v>43384</v>
      </c>
      <c r="C111" s="9" t="s">
        <v>452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365"/>
      <c r="K111" s="9"/>
      <c r="L111" s="9">
        <v>1</v>
      </c>
      <c r="M111" s="29"/>
    </row>
    <row r="112" spans="1:13" hidden="1" x14ac:dyDescent="0.25">
      <c r="A112" s="631"/>
      <c r="B112" s="255">
        <v>43377</v>
      </c>
      <c r="C112" s="9" t="s">
        <v>453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365"/>
      <c r="K112" s="9">
        <v>1</v>
      </c>
      <c r="L112" s="9"/>
      <c r="M112" s="29"/>
    </row>
    <row r="113" spans="1:13" hidden="1" x14ac:dyDescent="0.25">
      <c r="A113" s="631"/>
      <c r="B113" s="255">
        <v>43363</v>
      </c>
      <c r="C113" s="9" t="s">
        <v>48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365"/>
      <c r="K113" s="9">
        <v>1</v>
      </c>
      <c r="L113" s="9"/>
      <c r="M113" s="29"/>
    </row>
    <row r="114" spans="1:13" ht="18.75" hidden="1" thickBot="1" x14ac:dyDescent="0.3">
      <c r="A114" s="630"/>
      <c r="B114" s="256">
        <v>43356</v>
      </c>
      <c r="C114" s="31" t="s">
        <v>8</v>
      </c>
      <c r="D114" s="31">
        <v>1</v>
      </c>
      <c r="E114" s="31">
        <v>0</v>
      </c>
      <c r="F114" s="31">
        <v>0</v>
      </c>
      <c r="G114" s="31">
        <v>0</v>
      </c>
      <c r="H114" s="31">
        <v>0</v>
      </c>
      <c r="I114" s="32">
        <v>0</v>
      </c>
      <c r="J114" s="366">
        <v>1</v>
      </c>
      <c r="K114" s="31"/>
      <c r="L114" s="31"/>
      <c r="M114" s="32"/>
    </row>
    <row r="115" spans="1:13" s="1" customFormat="1" ht="19.5" thickTop="1" thickBot="1" x14ac:dyDescent="0.3">
      <c r="A115" s="142" t="s">
        <v>45</v>
      </c>
      <c r="B115" s="126" t="s">
        <v>454</v>
      </c>
      <c r="C115" s="124" t="s">
        <v>455</v>
      </c>
      <c r="D115" s="124">
        <f t="shared" ref="D115:I115" si="5">SUM(D95:D114)</f>
        <v>20</v>
      </c>
      <c r="E115" s="124">
        <f t="shared" si="5"/>
        <v>0</v>
      </c>
      <c r="F115" s="124">
        <f t="shared" si="5"/>
        <v>3</v>
      </c>
      <c r="G115" s="124">
        <f t="shared" si="5"/>
        <v>3</v>
      </c>
      <c r="H115" s="124">
        <f t="shared" si="5"/>
        <v>0</v>
      </c>
      <c r="I115" s="124">
        <f t="shared" si="5"/>
        <v>0</v>
      </c>
      <c r="J115" s="191">
        <f>SUM(J95:J114)</f>
        <v>3</v>
      </c>
      <c r="K115" s="124">
        <f>SUM(K95:K114)</f>
        <v>15</v>
      </c>
      <c r="L115" s="124">
        <f>SUM(L95:L114)</f>
        <v>2</v>
      </c>
      <c r="M115" s="294">
        <f>SUM(J115/(J115+K115))</f>
        <v>0.16666666666666666</v>
      </c>
    </row>
    <row r="116" spans="1:13" ht="18.75" hidden="1" thickTop="1" x14ac:dyDescent="0.25">
      <c r="A116" s="659" t="s">
        <v>285</v>
      </c>
      <c r="B116" s="26">
        <v>43160</v>
      </c>
      <c r="C116" s="27" t="s">
        <v>8</v>
      </c>
      <c r="D116" s="27">
        <v>1</v>
      </c>
      <c r="E116" s="27">
        <v>0</v>
      </c>
      <c r="F116" s="27">
        <v>0</v>
      </c>
      <c r="G116" s="27">
        <v>0</v>
      </c>
      <c r="H116" s="27">
        <v>0</v>
      </c>
      <c r="I116" s="28">
        <v>0</v>
      </c>
      <c r="J116" s="282"/>
      <c r="K116" s="8">
        <v>1</v>
      </c>
      <c r="L116" s="8"/>
      <c r="M116" s="113"/>
    </row>
    <row r="117" spans="1:13" hidden="1" x14ac:dyDescent="0.25">
      <c r="A117" s="631"/>
      <c r="B117" s="13">
        <v>43153</v>
      </c>
      <c r="C117" s="9" t="s">
        <v>10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43146</v>
      </c>
      <c r="C118" s="9" t="s">
        <v>7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43139</v>
      </c>
      <c r="C119" s="9" t="s">
        <v>9</v>
      </c>
      <c r="D119" s="9">
        <v>1</v>
      </c>
      <c r="E119" s="9">
        <v>1</v>
      </c>
      <c r="F119" s="9">
        <v>1</v>
      </c>
      <c r="G119" s="9">
        <v>2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43132</v>
      </c>
      <c r="C120" s="9" t="s">
        <v>27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43125</v>
      </c>
      <c r="C121" s="9" t="s">
        <v>8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43118</v>
      </c>
      <c r="C122" s="9" t="s">
        <v>10</v>
      </c>
      <c r="D122" s="9">
        <v>1</v>
      </c>
      <c r="E122" s="9">
        <v>0</v>
      </c>
      <c r="F122" s="9">
        <v>2</v>
      </c>
      <c r="G122" s="9">
        <v>2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43104</v>
      </c>
      <c r="C123" s="9" t="s">
        <v>7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43083</v>
      </c>
      <c r="C124" s="9" t="s">
        <v>27</v>
      </c>
      <c r="D124" s="9">
        <v>1</v>
      </c>
      <c r="E124" s="9">
        <v>0</v>
      </c>
      <c r="F124" s="9">
        <v>1</v>
      </c>
      <c r="G124" s="9">
        <v>1</v>
      </c>
      <c r="H124" s="9">
        <v>0</v>
      </c>
      <c r="I124" s="29">
        <v>0</v>
      </c>
      <c r="J124" s="280"/>
      <c r="K124" s="9"/>
      <c r="L124" s="9">
        <v>1</v>
      </c>
      <c r="M124" s="29"/>
    </row>
    <row r="125" spans="1:13" hidden="1" x14ac:dyDescent="0.25">
      <c r="A125" s="631"/>
      <c r="B125" s="13">
        <v>43069</v>
      </c>
      <c r="C125" s="9" t="s">
        <v>10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43062</v>
      </c>
      <c r="C126" s="9" t="s">
        <v>7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43055</v>
      </c>
      <c r="C127" s="9" t="s">
        <v>9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43048</v>
      </c>
      <c r="C128" s="9" t="s">
        <v>27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43041</v>
      </c>
      <c r="C129" s="9" t="s">
        <v>8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43034</v>
      </c>
      <c r="C130" s="9" t="s">
        <v>10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43027</v>
      </c>
      <c r="C131" s="9" t="s">
        <v>7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43020</v>
      </c>
      <c r="C132" s="9" t="s">
        <v>9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43013</v>
      </c>
      <c r="C133" s="9" t="s">
        <v>27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43006</v>
      </c>
      <c r="C134" s="9" t="s">
        <v>8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42999</v>
      </c>
      <c r="C135" s="9" t="s">
        <v>10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/>
      <c r="L135" s="9">
        <v>1</v>
      </c>
      <c r="M135" s="29"/>
    </row>
    <row r="136" spans="1:13" ht="18.75" hidden="1" thickBot="1" x14ac:dyDescent="0.3">
      <c r="A136" s="630"/>
      <c r="B136" s="30">
        <v>42992</v>
      </c>
      <c r="C136" s="31" t="s">
        <v>7</v>
      </c>
      <c r="D136" s="31">
        <v>1</v>
      </c>
      <c r="E136" s="31">
        <v>0</v>
      </c>
      <c r="F136" s="31">
        <v>0</v>
      </c>
      <c r="G136" s="31">
        <v>0</v>
      </c>
      <c r="H136" s="31">
        <v>0</v>
      </c>
      <c r="I136" s="32">
        <v>0</v>
      </c>
      <c r="J136" s="280">
        <v>1</v>
      </c>
      <c r="K136" s="9"/>
      <c r="L136" s="9"/>
      <c r="M136" s="29"/>
    </row>
    <row r="137" spans="1:13" s="1" customFormat="1" ht="19.5" thickTop="1" thickBot="1" x14ac:dyDescent="0.3">
      <c r="A137" s="142" t="s">
        <v>45</v>
      </c>
      <c r="B137" s="126" t="s">
        <v>285</v>
      </c>
      <c r="C137" s="124" t="s">
        <v>11</v>
      </c>
      <c r="D137" s="124">
        <f t="shared" ref="D137:L137" si="6">SUM(D116:D136)</f>
        <v>21</v>
      </c>
      <c r="E137" s="124">
        <f t="shared" si="6"/>
        <v>1</v>
      </c>
      <c r="F137" s="124">
        <f t="shared" si="6"/>
        <v>5</v>
      </c>
      <c r="G137" s="124">
        <f t="shared" si="6"/>
        <v>6</v>
      </c>
      <c r="H137" s="124">
        <f t="shared" si="6"/>
        <v>0</v>
      </c>
      <c r="I137" s="124">
        <f t="shared" si="6"/>
        <v>0</v>
      </c>
      <c r="J137" s="191">
        <f t="shared" si="6"/>
        <v>11</v>
      </c>
      <c r="K137" s="124">
        <f t="shared" si="6"/>
        <v>8</v>
      </c>
      <c r="L137" s="124">
        <f t="shared" si="6"/>
        <v>2</v>
      </c>
      <c r="M137" s="294">
        <f>SUM(J137/(J137+K137))</f>
        <v>0.57894736842105265</v>
      </c>
    </row>
    <row r="138" spans="1:13" ht="18.75" hidden="1" thickTop="1" x14ac:dyDescent="0.25">
      <c r="A138" s="659" t="s">
        <v>35</v>
      </c>
      <c r="B138" s="26">
        <v>42796</v>
      </c>
      <c r="C138" s="27" t="s">
        <v>9</v>
      </c>
      <c r="D138" s="27">
        <v>1</v>
      </c>
      <c r="E138" s="27">
        <v>0</v>
      </c>
      <c r="F138" s="27">
        <v>0</v>
      </c>
      <c r="G138" s="27">
        <v>0</v>
      </c>
      <c r="H138" s="27">
        <v>0</v>
      </c>
      <c r="I138" s="28">
        <v>0</v>
      </c>
      <c r="J138" s="282"/>
      <c r="K138" s="8">
        <v>1</v>
      </c>
      <c r="L138" s="8"/>
      <c r="M138" s="113"/>
    </row>
    <row r="139" spans="1:13" hidden="1" x14ac:dyDescent="0.25">
      <c r="A139" s="631"/>
      <c r="B139" s="13">
        <v>42789</v>
      </c>
      <c r="C139" s="9" t="s">
        <v>11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42782</v>
      </c>
      <c r="C140" s="9" t="s">
        <v>8</v>
      </c>
      <c r="D140" s="9">
        <v>1</v>
      </c>
      <c r="E140" s="9">
        <v>0</v>
      </c>
      <c r="F140" s="9">
        <v>2</v>
      </c>
      <c r="G140" s="9">
        <v>2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42768</v>
      </c>
      <c r="C141" s="9" t="s">
        <v>7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42761</v>
      </c>
      <c r="C142" s="9" t="s">
        <v>9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42754</v>
      </c>
      <c r="C143" s="9" t="s">
        <v>11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42747</v>
      </c>
      <c r="C144" s="9" t="s">
        <v>8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42740</v>
      </c>
      <c r="C145" s="9" t="s">
        <v>27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42705</v>
      </c>
      <c r="C146" s="9" t="s">
        <v>11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42698</v>
      </c>
      <c r="C147" s="9" t="s">
        <v>8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42691</v>
      </c>
      <c r="C148" s="9" t="s">
        <v>27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42684</v>
      </c>
      <c r="C149" s="9" t="s">
        <v>7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31"/>
      <c r="B150" s="13">
        <v>42670</v>
      </c>
      <c r="C150" s="9" t="s">
        <v>11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42663</v>
      </c>
      <c r="C151" s="9" t="s">
        <v>8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42649</v>
      </c>
      <c r="C152" s="9" t="s">
        <v>7</v>
      </c>
      <c r="D152" s="9">
        <v>1</v>
      </c>
      <c r="E152" s="9">
        <v>0</v>
      </c>
      <c r="F152" s="9">
        <v>1</v>
      </c>
      <c r="G152" s="9">
        <v>1</v>
      </c>
      <c r="H152" s="9">
        <v>0</v>
      </c>
      <c r="I152" s="29">
        <v>0</v>
      </c>
      <c r="J152" s="280"/>
      <c r="K152" s="9">
        <v>1</v>
      </c>
      <c r="L152" s="9"/>
      <c r="M152" s="29"/>
    </row>
    <row r="153" spans="1:13" hidden="1" x14ac:dyDescent="0.25">
      <c r="A153" s="631"/>
      <c r="B153" s="13">
        <v>42642</v>
      </c>
      <c r="C153" s="9" t="s">
        <v>9</v>
      </c>
      <c r="D153" s="9">
        <v>1</v>
      </c>
      <c r="E153" s="9">
        <v>0</v>
      </c>
      <c r="F153" s="9">
        <v>4</v>
      </c>
      <c r="G153" s="9">
        <v>4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42635</v>
      </c>
      <c r="C154" s="9" t="s">
        <v>11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t="18.75" hidden="1" thickBot="1" x14ac:dyDescent="0.3">
      <c r="A155" s="630"/>
      <c r="B155" s="30">
        <v>42628</v>
      </c>
      <c r="C155" s="31" t="s">
        <v>8</v>
      </c>
      <c r="D155" s="31">
        <v>1</v>
      </c>
      <c r="E155" s="31">
        <v>0</v>
      </c>
      <c r="F155" s="31">
        <v>1</v>
      </c>
      <c r="G155" s="33">
        <v>1</v>
      </c>
      <c r="H155" s="31">
        <v>0</v>
      </c>
      <c r="I155" s="32">
        <v>0</v>
      </c>
      <c r="J155" s="280"/>
      <c r="K155" s="9">
        <v>1</v>
      </c>
      <c r="L155" s="9"/>
      <c r="M155" s="29"/>
    </row>
    <row r="156" spans="1:13" s="1" customFormat="1" ht="19.5" thickTop="1" thickBot="1" x14ac:dyDescent="0.3">
      <c r="A156" s="142" t="s">
        <v>45</v>
      </c>
      <c r="B156" s="126" t="s">
        <v>18</v>
      </c>
      <c r="C156" s="124" t="s">
        <v>10</v>
      </c>
      <c r="D156" s="124">
        <f t="shared" ref="D156:I156" si="7">SUM(D138:D155)</f>
        <v>18</v>
      </c>
      <c r="E156" s="124">
        <f t="shared" si="7"/>
        <v>0</v>
      </c>
      <c r="F156" s="124">
        <f t="shared" si="7"/>
        <v>9</v>
      </c>
      <c r="G156" s="124">
        <f t="shared" si="7"/>
        <v>9</v>
      </c>
      <c r="H156" s="124">
        <f t="shared" si="7"/>
        <v>0</v>
      </c>
      <c r="I156" s="125">
        <f t="shared" si="7"/>
        <v>0</v>
      </c>
      <c r="J156" s="191">
        <f>SUM(J138:J155)</f>
        <v>5</v>
      </c>
      <c r="K156" s="124">
        <f>SUM(K138:K155)</f>
        <v>13</v>
      </c>
      <c r="L156" s="124">
        <f>SUM(L138:L155)</f>
        <v>0</v>
      </c>
      <c r="M156" s="294">
        <f>SUM(J156/(J156+K156))</f>
        <v>0.27777777777777779</v>
      </c>
    </row>
    <row r="157" spans="1:13" ht="18.75" hidden="1" thickTop="1" x14ac:dyDescent="0.25">
      <c r="A157" s="659" t="s">
        <v>17</v>
      </c>
      <c r="B157" s="26">
        <v>42425</v>
      </c>
      <c r="C157" s="27" t="s">
        <v>13</v>
      </c>
      <c r="D157" s="27">
        <v>1</v>
      </c>
      <c r="E157" s="27">
        <v>0</v>
      </c>
      <c r="F157" s="27">
        <v>2</v>
      </c>
      <c r="G157" s="34">
        <v>2</v>
      </c>
      <c r="H157" s="27">
        <v>0</v>
      </c>
      <c r="I157" s="28">
        <v>0</v>
      </c>
      <c r="J157" s="282"/>
      <c r="K157" s="8">
        <v>1</v>
      </c>
      <c r="L157" s="8"/>
      <c r="M157" s="113"/>
    </row>
    <row r="158" spans="1:13" hidden="1" x14ac:dyDescent="0.25">
      <c r="A158" s="631"/>
      <c r="B158" s="13">
        <v>42418</v>
      </c>
      <c r="C158" s="9" t="s">
        <v>8</v>
      </c>
      <c r="D158" s="9">
        <v>1</v>
      </c>
      <c r="E158" s="9">
        <v>0</v>
      </c>
      <c r="F158" s="9">
        <v>1</v>
      </c>
      <c r="G158" s="15">
        <v>1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42404</v>
      </c>
      <c r="C159" s="9" t="s">
        <v>12</v>
      </c>
      <c r="D159" s="9">
        <v>1</v>
      </c>
      <c r="E159" s="9">
        <v>0</v>
      </c>
      <c r="F159" s="9">
        <v>1</v>
      </c>
      <c r="G159" s="15">
        <v>1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42397</v>
      </c>
      <c r="C160" s="9" t="s">
        <v>7</v>
      </c>
      <c r="D160" s="9">
        <v>1</v>
      </c>
      <c r="E160" s="9">
        <v>0</v>
      </c>
      <c r="F160" s="9">
        <v>2</v>
      </c>
      <c r="G160" s="15">
        <v>2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42390</v>
      </c>
      <c r="C161" s="9" t="s">
        <v>13</v>
      </c>
      <c r="D161" s="9">
        <v>1</v>
      </c>
      <c r="E161" s="9">
        <v>0</v>
      </c>
      <c r="F161" s="9">
        <v>1</v>
      </c>
      <c r="G161" s="15">
        <v>1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42383</v>
      </c>
      <c r="C162" s="9" t="s">
        <v>8</v>
      </c>
      <c r="D162" s="9">
        <v>1</v>
      </c>
      <c r="E162" s="9">
        <v>0</v>
      </c>
      <c r="F162" s="9">
        <v>1</v>
      </c>
      <c r="G162" s="15">
        <v>1</v>
      </c>
      <c r="H162" s="9">
        <v>0</v>
      </c>
      <c r="I162" s="29">
        <v>0</v>
      </c>
      <c r="J162" s="280"/>
      <c r="K162" s="9"/>
      <c r="L162" s="9">
        <v>1</v>
      </c>
      <c r="M162" s="29"/>
    </row>
    <row r="163" spans="1:13" hidden="1" x14ac:dyDescent="0.25">
      <c r="A163" s="631"/>
      <c r="B163" s="13">
        <v>42376</v>
      </c>
      <c r="C163" s="9" t="s">
        <v>10</v>
      </c>
      <c r="D163" s="9">
        <v>1</v>
      </c>
      <c r="E163" s="9">
        <v>1</v>
      </c>
      <c r="F163" s="9">
        <v>0</v>
      </c>
      <c r="G163" s="15">
        <v>1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42355</v>
      </c>
      <c r="C164" s="9" t="s">
        <v>12</v>
      </c>
      <c r="D164" s="9">
        <v>1</v>
      </c>
      <c r="E164" s="9">
        <v>0</v>
      </c>
      <c r="F164" s="9">
        <v>2</v>
      </c>
      <c r="G164" s="15">
        <v>2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42348</v>
      </c>
      <c r="C165" s="9" t="s">
        <v>7</v>
      </c>
      <c r="D165" s="9">
        <v>1</v>
      </c>
      <c r="E165" s="9">
        <v>0</v>
      </c>
      <c r="F165" s="9">
        <v>2</v>
      </c>
      <c r="G165" s="15">
        <v>2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42334</v>
      </c>
      <c r="C166" s="9" t="s">
        <v>8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>
        <v>1</v>
      </c>
      <c r="K166" s="9"/>
      <c r="L166" s="9"/>
      <c r="M166" s="29"/>
    </row>
    <row r="167" spans="1:13" hidden="1" x14ac:dyDescent="0.25">
      <c r="A167" s="631"/>
      <c r="B167" s="13">
        <v>42327</v>
      </c>
      <c r="C167" s="9" t="s">
        <v>10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/>
      <c r="L167" s="9">
        <v>1</v>
      </c>
      <c r="M167" s="29"/>
    </row>
    <row r="168" spans="1:13" hidden="1" x14ac:dyDescent="0.25">
      <c r="A168" s="631"/>
      <c r="B168" s="13">
        <v>42320</v>
      </c>
      <c r="C168" s="9" t="s">
        <v>12</v>
      </c>
      <c r="D168" s="9">
        <v>1</v>
      </c>
      <c r="E168" s="9">
        <v>0</v>
      </c>
      <c r="F168" s="9">
        <v>3</v>
      </c>
      <c r="G168" s="9">
        <v>3</v>
      </c>
      <c r="H168" s="9">
        <v>0</v>
      </c>
      <c r="I168" s="29">
        <v>0</v>
      </c>
      <c r="J168" s="280"/>
      <c r="K168" s="9">
        <v>1</v>
      </c>
      <c r="L168" s="9"/>
      <c r="M168" s="29"/>
    </row>
    <row r="169" spans="1:13" hidden="1" x14ac:dyDescent="0.25">
      <c r="A169" s="631"/>
      <c r="B169" s="13">
        <v>42313</v>
      </c>
      <c r="C169" s="9" t="s">
        <v>7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42306</v>
      </c>
      <c r="C170" s="9" t="s">
        <v>13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42299</v>
      </c>
      <c r="C171" s="9" t="s">
        <v>8</v>
      </c>
      <c r="D171" s="9">
        <v>1</v>
      </c>
      <c r="E171" s="9">
        <v>0</v>
      </c>
      <c r="F171" s="9">
        <v>2</v>
      </c>
      <c r="G171" s="9">
        <v>2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42292</v>
      </c>
      <c r="C172" s="9" t="s">
        <v>10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42285</v>
      </c>
      <c r="C173" s="9" t="s">
        <v>12</v>
      </c>
      <c r="D173" s="9">
        <v>1</v>
      </c>
      <c r="E173" s="9">
        <v>0</v>
      </c>
      <c r="F173" s="9">
        <v>2</v>
      </c>
      <c r="G173" s="9">
        <v>2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idden="1" x14ac:dyDescent="0.25">
      <c r="A174" s="631"/>
      <c r="B174" s="13">
        <v>42278</v>
      </c>
      <c r="C174" s="9" t="s">
        <v>7</v>
      </c>
      <c r="D174" s="9">
        <v>1</v>
      </c>
      <c r="E174" s="9">
        <v>0</v>
      </c>
      <c r="F174" s="9">
        <v>1</v>
      </c>
      <c r="G174" s="9">
        <v>1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42271</v>
      </c>
      <c r="C175" s="9" t="s">
        <v>13</v>
      </c>
      <c r="D175" s="9">
        <v>1</v>
      </c>
      <c r="E175" s="9">
        <v>0</v>
      </c>
      <c r="F175" s="9">
        <v>3</v>
      </c>
      <c r="G175" s="9">
        <v>3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t="18.75" hidden="1" thickBot="1" x14ac:dyDescent="0.3">
      <c r="A176" s="630"/>
      <c r="B176" s="30">
        <v>42264</v>
      </c>
      <c r="C176" s="31" t="s">
        <v>8</v>
      </c>
      <c r="D176" s="31">
        <v>1</v>
      </c>
      <c r="E176" s="31">
        <v>0</v>
      </c>
      <c r="F176" s="31">
        <v>0</v>
      </c>
      <c r="G176" s="31">
        <v>0</v>
      </c>
      <c r="H176" s="31">
        <v>0</v>
      </c>
      <c r="I176" s="32">
        <v>0</v>
      </c>
      <c r="J176" s="280"/>
      <c r="K176" s="9">
        <v>1</v>
      </c>
      <c r="L176" s="9"/>
      <c r="M176" s="29"/>
    </row>
    <row r="177" spans="1:13" s="1" customFormat="1" ht="19.5" thickTop="1" thickBot="1" x14ac:dyDescent="0.3">
      <c r="A177" s="142" t="s">
        <v>45</v>
      </c>
      <c r="B177" s="126" t="s">
        <v>17</v>
      </c>
      <c r="C177" s="124" t="s">
        <v>14</v>
      </c>
      <c r="D177" s="124">
        <f t="shared" ref="D177:I177" si="8">SUM(D157:D176)</f>
        <v>20</v>
      </c>
      <c r="E177" s="247">
        <f t="shared" si="8"/>
        <v>1</v>
      </c>
      <c r="F177" s="248">
        <f t="shared" si="8"/>
        <v>24</v>
      </c>
      <c r="G177" s="216">
        <f t="shared" si="8"/>
        <v>25</v>
      </c>
      <c r="H177" s="124">
        <f t="shared" si="8"/>
        <v>0</v>
      </c>
      <c r="I177" s="125">
        <f t="shared" si="8"/>
        <v>0</v>
      </c>
      <c r="J177" s="191">
        <f>SUM(J157:J176)</f>
        <v>6</v>
      </c>
      <c r="K177" s="124">
        <f>SUM(K157:K176)</f>
        <v>12</v>
      </c>
      <c r="L177" s="124">
        <f>SUM(L157:L176)</f>
        <v>2</v>
      </c>
      <c r="M177" s="294">
        <f>SUM(J177/(J177+K177))</f>
        <v>0.33333333333333331</v>
      </c>
    </row>
    <row r="178" spans="1:13" ht="18.75" hidden="1" thickTop="1" x14ac:dyDescent="0.25">
      <c r="A178" s="659" t="s">
        <v>16</v>
      </c>
      <c r="B178" s="26">
        <v>42068</v>
      </c>
      <c r="C178" s="27" t="s">
        <v>12</v>
      </c>
      <c r="D178" s="27">
        <v>1</v>
      </c>
      <c r="E178" s="27">
        <v>1</v>
      </c>
      <c r="F178" s="27">
        <v>2</v>
      </c>
      <c r="G178" s="27">
        <v>3</v>
      </c>
      <c r="H178" s="27">
        <v>0</v>
      </c>
      <c r="I178" s="28">
        <v>0</v>
      </c>
      <c r="J178" s="282">
        <v>1</v>
      </c>
      <c r="K178" s="8"/>
      <c r="L178" s="8"/>
      <c r="M178" s="113"/>
    </row>
    <row r="179" spans="1:13" hidden="1" x14ac:dyDescent="0.25">
      <c r="A179" s="631"/>
      <c r="B179" s="13">
        <v>42061</v>
      </c>
      <c r="C179" s="9" t="s">
        <v>7</v>
      </c>
      <c r="D179" s="9">
        <v>1</v>
      </c>
      <c r="E179" s="9">
        <v>0</v>
      </c>
      <c r="F179" s="9">
        <v>0</v>
      </c>
      <c r="G179" s="9">
        <v>0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idden="1" x14ac:dyDescent="0.25">
      <c r="A180" s="631"/>
      <c r="B180" s="13">
        <v>42054</v>
      </c>
      <c r="C180" s="9" t="s">
        <v>13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42047</v>
      </c>
      <c r="C181" s="9" t="s">
        <v>8</v>
      </c>
      <c r="D181" s="9">
        <v>1</v>
      </c>
      <c r="E181" s="9">
        <v>1</v>
      </c>
      <c r="F181" s="9">
        <v>5</v>
      </c>
      <c r="G181" s="9">
        <v>6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42040</v>
      </c>
      <c r="C182" s="9" t="s">
        <v>10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/>
      <c r="K182" s="9"/>
      <c r="L182" s="9">
        <v>1</v>
      </c>
      <c r="M182" s="29"/>
    </row>
    <row r="183" spans="1:13" hidden="1" x14ac:dyDescent="0.25">
      <c r="A183" s="631"/>
      <c r="B183" s="13">
        <v>42033</v>
      </c>
      <c r="C183" s="9" t="s">
        <v>12</v>
      </c>
      <c r="D183" s="9">
        <v>1</v>
      </c>
      <c r="E183" s="9">
        <v>0</v>
      </c>
      <c r="F183" s="9">
        <v>1</v>
      </c>
      <c r="G183" s="9">
        <v>1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42019</v>
      </c>
      <c r="C184" s="9" t="s">
        <v>13</v>
      </c>
      <c r="D184" s="9">
        <v>1</v>
      </c>
      <c r="E184" s="9">
        <v>0</v>
      </c>
      <c r="F184" s="9">
        <v>1</v>
      </c>
      <c r="G184" s="9">
        <v>1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42012</v>
      </c>
      <c r="C185" s="9" t="s">
        <v>8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/>
      <c r="L185" s="9">
        <v>1</v>
      </c>
      <c r="M185" s="29"/>
    </row>
    <row r="186" spans="1:13" hidden="1" x14ac:dyDescent="0.25">
      <c r="A186" s="631"/>
      <c r="B186" s="13">
        <v>41991</v>
      </c>
      <c r="C186" s="9" t="s">
        <v>10</v>
      </c>
      <c r="D186" s="9">
        <v>1</v>
      </c>
      <c r="E186" s="9">
        <v>0</v>
      </c>
      <c r="F186" s="9">
        <v>2</v>
      </c>
      <c r="G186" s="9">
        <v>2</v>
      </c>
      <c r="H186" s="9">
        <v>0</v>
      </c>
      <c r="I186" s="29">
        <v>0</v>
      </c>
      <c r="J186" s="280"/>
      <c r="K186" s="9"/>
      <c r="L186" s="9">
        <v>1</v>
      </c>
      <c r="M186" s="29"/>
    </row>
    <row r="187" spans="1:13" hidden="1" x14ac:dyDescent="0.25">
      <c r="A187" s="631"/>
      <c r="B187" s="13">
        <v>41977</v>
      </c>
      <c r="C187" s="9" t="s">
        <v>7</v>
      </c>
      <c r="D187" s="9">
        <v>1</v>
      </c>
      <c r="E187" s="9">
        <v>0</v>
      </c>
      <c r="F187" s="9">
        <v>2</v>
      </c>
      <c r="G187" s="9">
        <v>2</v>
      </c>
      <c r="H187" s="9">
        <v>0</v>
      </c>
      <c r="I187" s="29">
        <v>0</v>
      </c>
      <c r="J187" s="280">
        <v>1</v>
      </c>
      <c r="K187" s="9"/>
      <c r="L187" s="9"/>
      <c r="M187" s="29"/>
    </row>
    <row r="188" spans="1:13" hidden="1" x14ac:dyDescent="0.25">
      <c r="A188" s="631"/>
      <c r="B188" s="13">
        <v>41970</v>
      </c>
      <c r="C188" s="9" t="s">
        <v>13</v>
      </c>
      <c r="D188" s="9">
        <v>1</v>
      </c>
      <c r="E188" s="9">
        <v>0</v>
      </c>
      <c r="F188" s="9">
        <v>2</v>
      </c>
      <c r="G188" s="9">
        <v>2</v>
      </c>
      <c r="H188" s="9">
        <v>0</v>
      </c>
      <c r="I188" s="29">
        <v>0</v>
      </c>
      <c r="J188" s="280"/>
      <c r="K188" s="9"/>
      <c r="L188" s="9">
        <v>1</v>
      </c>
      <c r="M188" s="29"/>
    </row>
    <row r="189" spans="1:13" hidden="1" x14ac:dyDescent="0.25">
      <c r="A189" s="631"/>
      <c r="B189" s="13">
        <v>41956</v>
      </c>
      <c r="C189" s="9" t="s">
        <v>10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/>
      <c r="K189" s="9"/>
      <c r="L189" s="9">
        <v>1</v>
      </c>
      <c r="M189" s="29"/>
    </row>
    <row r="190" spans="1:13" hidden="1" x14ac:dyDescent="0.25">
      <c r="A190" s="631"/>
      <c r="B190" s="13">
        <v>41949</v>
      </c>
      <c r="C190" s="9" t="s">
        <v>12</v>
      </c>
      <c r="D190" s="9">
        <v>1</v>
      </c>
      <c r="E190" s="9">
        <v>0</v>
      </c>
      <c r="F190" s="9">
        <v>1</v>
      </c>
      <c r="G190" s="9">
        <v>1</v>
      </c>
      <c r="H190" s="9">
        <v>0</v>
      </c>
      <c r="I190" s="29">
        <v>0</v>
      </c>
      <c r="J190" s="280">
        <v>1</v>
      </c>
      <c r="K190" s="9"/>
      <c r="L190" s="9"/>
      <c r="M190" s="29"/>
    </row>
    <row r="191" spans="1:13" hidden="1" x14ac:dyDescent="0.25">
      <c r="A191" s="631"/>
      <c r="B191" s="13">
        <v>41942</v>
      </c>
      <c r="C191" s="9" t="s">
        <v>7</v>
      </c>
      <c r="D191" s="9">
        <v>1</v>
      </c>
      <c r="E191" s="9">
        <v>0</v>
      </c>
      <c r="F191" s="9">
        <v>2</v>
      </c>
      <c r="G191" s="9">
        <v>2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41928</v>
      </c>
      <c r="C192" s="9" t="s">
        <v>8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/>
      <c r="K192" s="9">
        <v>1</v>
      </c>
      <c r="L192" s="9"/>
      <c r="M192" s="29"/>
    </row>
    <row r="193" spans="1:13" hidden="1" x14ac:dyDescent="0.25">
      <c r="A193" s="631"/>
      <c r="B193" s="13">
        <v>41921</v>
      </c>
      <c r="C193" s="9" t="s">
        <v>10</v>
      </c>
      <c r="D193" s="9">
        <v>1</v>
      </c>
      <c r="E193" s="9">
        <v>0</v>
      </c>
      <c r="F193" s="9">
        <v>1</v>
      </c>
      <c r="G193" s="9">
        <v>1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41914</v>
      </c>
      <c r="C194" s="9" t="s">
        <v>12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/>
      <c r="K194" s="9">
        <v>1</v>
      </c>
      <c r="L194" s="9"/>
      <c r="M194" s="29"/>
    </row>
    <row r="195" spans="1:13" hidden="1" x14ac:dyDescent="0.25">
      <c r="A195" s="631"/>
      <c r="B195" s="13">
        <v>41907</v>
      </c>
      <c r="C195" s="9" t="s">
        <v>7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>
        <v>1</v>
      </c>
      <c r="K195" s="9"/>
      <c r="L195" s="9"/>
      <c r="M195" s="29"/>
    </row>
    <row r="196" spans="1:13" hidden="1" x14ac:dyDescent="0.25">
      <c r="A196" s="631"/>
      <c r="B196" s="13">
        <v>41900</v>
      </c>
      <c r="C196" s="9" t="s">
        <v>13</v>
      </c>
      <c r="D196" s="9">
        <v>1</v>
      </c>
      <c r="E196" s="9">
        <v>1</v>
      </c>
      <c r="F196" s="9">
        <v>0</v>
      </c>
      <c r="G196" s="9">
        <v>1</v>
      </c>
      <c r="H196" s="9">
        <v>0</v>
      </c>
      <c r="I196" s="29">
        <v>0</v>
      </c>
      <c r="J196" s="280"/>
      <c r="K196" s="9">
        <v>1</v>
      </c>
      <c r="L196" s="9"/>
      <c r="M196" s="29"/>
    </row>
    <row r="197" spans="1:13" ht="18.75" hidden="1" thickBot="1" x14ac:dyDescent="0.3">
      <c r="A197" s="630"/>
      <c r="B197" s="30">
        <v>41893</v>
      </c>
      <c r="C197" s="31" t="s">
        <v>8</v>
      </c>
      <c r="D197" s="31">
        <v>1</v>
      </c>
      <c r="E197" s="31">
        <v>0</v>
      </c>
      <c r="F197" s="31">
        <v>0</v>
      </c>
      <c r="G197" s="31">
        <v>0</v>
      </c>
      <c r="H197" s="31">
        <v>0</v>
      </c>
      <c r="I197" s="32">
        <v>0</v>
      </c>
      <c r="J197" s="280"/>
      <c r="K197" s="9">
        <v>1</v>
      </c>
      <c r="L197" s="9"/>
      <c r="M197" s="29"/>
    </row>
    <row r="198" spans="1:13" s="1" customFormat="1" ht="19.5" thickTop="1" thickBot="1" x14ac:dyDescent="0.3">
      <c r="A198" s="142" t="s">
        <v>45</v>
      </c>
      <c r="B198" s="126" t="s">
        <v>16</v>
      </c>
      <c r="C198" s="124" t="s">
        <v>14</v>
      </c>
      <c r="D198" s="124">
        <f t="shared" ref="D198:I198" si="9">SUM(D178:D197)</f>
        <v>20</v>
      </c>
      <c r="E198" s="124">
        <f t="shared" si="9"/>
        <v>3</v>
      </c>
      <c r="F198" s="124">
        <f t="shared" si="9"/>
        <v>20</v>
      </c>
      <c r="G198" s="124">
        <f t="shared" si="9"/>
        <v>23</v>
      </c>
      <c r="H198" s="124">
        <f t="shared" si="9"/>
        <v>0</v>
      </c>
      <c r="I198" s="125">
        <f t="shared" si="9"/>
        <v>0</v>
      </c>
      <c r="J198" s="191">
        <f>SUM(J178:J197)</f>
        <v>9</v>
      </c>
      <c r="K198" s="124">
        <f>SUM(K178:K197)</f>
        <v>6</v>
      </c>
      <c r="L198" s="124">
        <f>SUM(L178:L197)</f>
        <v>5</v>
      </c>
      <c r="M198" s="294">
        <f>SUM(J198/(J198+K198))</f>
        <v>0.6</v>
      </c>
    </row>
    <row r="199" spans="1:13" ht="18.75" hidden="1" thickTop="1" x14ac:dyDescent="0.25">
      <c r="A199" s="659" t="s">
        <v>15</v>
      </c>
      <c r="B199" s="26">
        <v>41697</v>
      </c>
      <c r="C199" s="27" t="s">
        <v>13</v>
      </c>
      <c r="D199" s="27">
        <v>1</v>
      </c>
      <c r="E199" s="27">
        <v>0</v>
      </c>
      <c r="F199" s="27">
        <v>0</v>
      </c>
      <c r="G199" s="27">
        <v>0</v>
      </c>
      <c r="H199" s="27">
        <v>0</v>
      </c>
      <c r="I199" s="28">
        <v>0</v>
      </c>
      <c r="J199" s="282"/>
      <c r="K199" s="8"/>
      <c r="L199" s="8">
        <v>1</v>
      </c>
      <c r="M199" s="113"/>
    </row>
    <row r="200" spans="1:13" hidden="1" x14ac:dyDescent="0.25">
      <c r="A200" s="631"/>
      <c r="B200" s="13">
        <v>41676</v>
      </c>
      <c r="C200" s="9" t="s">
        <v>8</v>
      </c>
      <c r="D200" s="9">
        <v>1</v>
      </c>
      <c r="E200" s="9">
        <v>0</v>
      </c>
      <c r="F200" s="9">
        <v>2</v>
      </c>
      <c r="G200" s="9">
        <v>2</v>
      </c>
      <c r="H200" s="9">
        <v>0</v>
      </c>
      <c r="I200" s="29">
        <v>0</v>
      </c>
      <c r="J200" s="280">
        <v>1</v>
      </c>
      <c r="K200" s="9"/>
      <c r="L200" s="9"/>
      <c r="M200" s="29"/>
    </row>
    <row r="201" spans="1:13" hidden="1" x14ac:dyDescent="0.25">
      <c r="A201" s="631"/>
      <c r="B201" s="13">
        <v>41669</v>
      </c>
      <c r="C201" s="9" t="s">
        <v>14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41662</v>
      </c>
      <c r="C202" s="9" t="s">
        <v>13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41655</v>
      </c>
      <c r="C203" s="9" t="s">
        <v>10</v>
      </c>
      <c r="D203" s="9">
        <v>1</v>
      </c>
      <c r="E203" s="9">
        <v>0</v>
      </c>
      <c r="F203" s="9">
        <v>2</v>
      </c>
      <c r="G203" s="9">
        <v>2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31"/>
      <c r="B204" s="13">
        <v>41648</v>
      </c>
      <c r="C204" s="9" t="s">
        <v>7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41627</v>
      </c>
      <c r="C205" s="9" t="s">
        <v>8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31"/>
      <c r="B206" s="13">
        <v>41620</v>
      </c>
      <c r="C206" s="9" t="s">
        <v>14</v>
      </c>
      <c r="D206" s="9">
        <v>1</v>
      </c>
      <c r="E206" s="9">
        <v>0</v>
      </c>
      <c r="F206" s="9">
        <v>2</v>
      </c>
      <c r="G206" s="9">
        <v>2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41613</v>
      </c>
      <c r="C207" s="9" t="s">
        <v>13</v>
      </c>
      <c r="D207" s="9">
        <v>1</v>
      </c>
      <c r="E207" s="9">
        <v>0</v>
      </c>
      <c r="F207" s="9">
        <v>1</v>
      </c>
      <c r="G207" s="9">
        <v>1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41606</v>
      </c>
      <c r="C208" s="9" t="s">
        <v>10</v>
      </c>
      <c r="D208" s="9">
        <v>1</v>
      </c>
      <c r="E208" s="9">
        <v>0</v>
      </c>
      <c r="F208" s="9">
        <v>4</v>
      </c>
      <c r="G208" s="9">
        <v>4</v>
      </c>
      <c r="H208" s="9">
        <v>0</v>
      </c>
      <c r="I208" s="29">
        <v>0</v>
      </c>
      <c r="J208" s="280">
        <v>1</v>
      </c>
      <c r="K208" s="9"/>
      <c r="L208" s="9"/>
      <c r="M208" s="29"/>
    </row>
    <row r="209" spans="1:13" hidden="1" x14ac:dyDescent="0.25">
      <c r="A209" s="631"/>
      <c r="B209" s="13">
        <v>41599</v>
      </c>
      <c r="C209" s="9" t="s">
        <v>7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/>
      <c r="K209" s="9">
        <v>1</v>
      </c>
      <c r="L209" s="9"/>
      <c r="M209" s="29"/>
    </row>
    <row r="210" spans="1:13" hidden="1" x14ac:dyDescent="0.25">
      <c r="A210" s="631"/>
      <c r="B210" s="13">
        <v>41592</v>
      </c>
      <c r="C210" s="9" t="s">
        <v>8</v>
      </c>
      <c r="D210" s="9">
        <v>1</v>
      </c>
      <c r="E210" s="9">
        <v>0</v>
      </c>
      <c r="F210" s="9">
        <v>0</v>
      </c>
      <c r="G210" s="9">
        <v>0</v>
      </c>
      <c r="H210" s="9">
        <v>0</v>
      </c>
      <c r="I210" s="29">
        <v>0</v>
      </c>
      <c r="J210" s="280"/>
      <c r="K210" s="9"/>
      <c r="L210" s="9">
        <v>1</v>
      </c>
      <c r="M210" s="29"/>
    </row>
    <row r="211" spans="1:13" hidden="1" x14ac:dyDescent="0.25">
      <c r="A211" s="631"/>
      <c r="B211" s="13">
        <v>41585</v>
      </c>
      <c r="C211" s="9" t="s">
        <v>14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/>
      <c r="K211" s="9">
        <v>1</v>
      </c>
      <c r="L211" s="9"/>
      <c r="M211" s="29"/>
    </row>
    <row r="212" spans="1:13" hidden="1" x14ac:dyDescent="0.25">
      <c r="A212" s="631"/>
      <c r="B212" s="13">
        <v>41557</v>
      </c>
      <c r="C212" s="9" t="s">
        <v>8</v>
      </c>
      <c r="D212" s="9">
        <v>1</v>
      </c>
      <c r="E212" s="9">
        <v>0</v>
      </c>
      <c r="F212" s="9">
        <v>1</v>
      </c>
      <c r="G212" s="9">
        <v>1</v>
      </c>
      <c r="H212" s="9">
        <v>0</v>
      </c>
      <c r="I212" s="29">
        <v>0</v>
      </c>
      <c r="J212" s="280"/>
      <c r="K212" s="9"/>
      <c r="L212" s="9">
        <v>1</v>
      </c>
      <c r="M212" s="29"/>
    </row>
    <row r="213" spans="1:13" hidden="1" x14ac:dyDescent="0.25">
      <c r="A213" s="631"/>
      <c r="B213" s="13">
        <v>41550</v>
      </c>
      <c r="C213" s="9" t="s">
        <v>14</v>
      </c>
      <c r="D213" s="9">
        <v>1</v>
      </c>
      <c r="E213" s="9">
        <v>0</v>
      </c>
      <c r="F213" s="9">
        <v>3</v>
      </c>
      <c r="G213" s="9">
        <v>3</v>
      </c>
      <c r="H213" s="9">
        <v>0</v>
      </c>
      <c r="I213" s="29">
        <v>0</v>
      </c>
      <c r="J213" s="280"/>
      <c r="K213" s="9"/>
      <c r="L213" s="9">
        <v>1</v>
      </c>
      <c r="M213" s="29"/>
    </row>
    <row r="214" spans="1:13" hidden="1" x14ac:dyDescent="0.25">
      <c r="A214" s="631"/>
      <c r="B214" s="13">
        <v>41543</v>
      </c>
      <c r="C214" s="9" t="s">
        <v>13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29">
        <v>0</v>
      </c>
      <c r="J214" s="280">
        <v>1</v>
      </c>
      <c r="K214" s="9"/>
      <c r="L214" s="9"/>
      <c r="M214" s="29"/>
    </row>
    <row r="215" spans="1:13" hidden="1" x14ac:dyDescent="0.25">
      <c r="A215" s="631"/>
      <c r="B215" s="13">
        <v>41536</v>
      </c>
      <c r="C215" s="9" t="s">
        <v>10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29">
        <v>0</v>
      </c>
      <c r="J215" s="280"/>
      <c r="K215" s="9"/>
      <c r="L215" s="9">
        <v>1</v>
      </c>
      <c r="M215" s="29"/>
    </row>
    <row r="216" spans="1:13" ht="18.75" hidden="1" thickBot="1" x14ac:dyDescent="0.3">
      <c r="A216" s="630"/>
      <c r="B216" s="30">
        <v>41529</v>
      </c>
      <c r="C216" s="31" t="s">
        <v>7</v>
      </c>
      <c r="D216" s="31">
        <v>1</v>
      </c>
      <c r="E216" s="31">
        <v>0</v>
      </c>
      <c r="F216" s="31">
        <v>0</v>
      </c>
      <c r="G216" s="31">
        <v>0</v>
      </c>
      <c r="H216" s="31">
        <v>0</v>
      </c>
      <c r="I216" s="32">
        <v>0</v>
      </c>
      <c r="J216" s="280"/>
      <c r="K216" s="9">
        <v>1</v>
      </c>
      <c r="L216" s="9"/>
      <c r="M216" s="29"/>
    </row>
    <row r="217" spans="1:13" s="1" customFormat="1" ht="19.5" thickTop="1" thickBot="1" x14ac:dyDescent="0.3">
      <c r="A217" s="142" t="s">
        <v>45</v>
      </c>
      <c r="B217" s="126" t="s">
        <v>15</v>
      </c>
      <c r="C217" s="124" t="s">
        <v>12</v>
      </c>
      <c r="D217" s="124">
        <f t="shared" ref="D217:I217" si="10">SUM(D199:D216)</f>
        <v>18</v>
      </c>
      <c r="E217" s="124">
        <f t="shared" si="10"/>
        <v>0</v>
      </c>
      <c r="F217" s="124">
        <f t="shared" si="10"/>
        <v>15</v>
      </c>
      <c r="G217" s="124">
        <f t="shared" si="10"/>
        <v>15</v>
      </c>
      <c r="H217" s="124">
        <f t="shared" si="10"/>
        <v>0</v>
      </c>
      <c r="I217" s="125">
        <f t="shared" si="10"/>
        <v>0</v>
      </c>
      <c r="J217" s="191">
        <f>SUM(J199:J216)</f>
        <v>6</v>
      </c>
      <c r="K217" s="124">
        <f>SUM(K199:K216)</f>
        <v>7</v>
      </c>
      <c r="L217" s="124">
        <f>SUM(L199:L216)</f>
        <v>5</v>
      </c>
      <c r="M217" s="294">
        <f>SUM(J217/(J217+K217))</f>
        <v>0.46153846153846156</v>
      </c>
    </row>
    <row r="218" spans="1:13" ht="18.75" hidden="1" thickTop="1" x14ac:dyDescent="0.25">
      <c r="A218" s="659" t="s">
        <v>22</v>
      </c>
      <c r="B218" s="26">
        <v>41326</v>
      </c>
      <c r="C218" s="27" t="s">
        <v>20</v>
      </c>
      <c r="D218" s="27">
        <v>1</v>
      </c>
      <c r="E218" s="27">
        <v>0</v>
      </c>
      <c r="F218" s="27">
        <v>1</v>
      </c>
      <c r="G218" s="27">
        <v>1</v>
      </c>
      <c r="H218" s="27">
        <v>0</v>
      </c>
      <c r="I218" s="28">
        <v>0</v>
      </c>
      <c r="J218" s="282"/>
      <c r="K218" s="8">
        <v>1</v>
      </c>
      <c r="L218" s="8"/>
      <c r="M218" s="113"/>
    </row>
    <row r="219" spans="1:13" hidden="1" x14ac:dyDescent="0.25">
      <c r="A219" s="631"/>
      <c r="B219" s="13">
        <v>41319</v>
      </c>
      <c r="C219" s="9" t="s">
        <v>7</v>
      </c>
      <c r="D219" s="9">
        <v>1</v>
      </c>
      <c r="E219" s="9">
        <v>0</v>
      </c>
      <c r="F219" s="9">
        <v>0</v>
      </c>
      <c r="G219" s="9">
        <v>0</v>
      </c>
      <c r="H219" s="9">
        <v>0</v>
      </c>
      <c r="I219" s="29">
        <v>0</v>
      </c>
      <c r="J219" s="280"/>
      <c r="K219" s="9">
        <v>1</v>
      </c>
      <c r="L219" s="9"/>
      <c r="M219" s="29"/>
    </row>
    <row r="220" spans="1:13" hidden="1" x14ac:dyDescent="0.25">
      <c r="A220" s="631"/>
      <c r="B220" s="13">
        <v>41312</v>
      </c>
      <c r="C220" s="9" t="s">
        <v>19</v>
      </c>
      <c r="D220" s="9">
        <v>1</v>
      </c>
      <c r="E220" s="9">
        <v>0</v>
      </c>
      <c r="F220" s="9">
        <v>0</v>
      </c>
      <c r="G220" s="9">
        <v>0</v>
      </c>
      <c r="H220" s="9">
        <v>0</v>
      </c>
      <c r="I220" s="29">
        <v>0</v>
      </c>
      <c r="J220" s="280">
        <v>1</v>
      </c>
      <c r="K220" s="9"/>
      <c r="L220" s="9"/>
      <c r="M220" s="29"/>
    </row>
    <row r="221" spans="1:13" hidden="1" x14ac:dyDescent="0.25">
      <c r="A221" s="631"/>
      <c r="B221" s="13">
        <v>41305</v>
      </c>
      <c r="C221" s="9" t="s">
        <v>21</v>
      </c>
      <c r="D221" s="9">
        <v>1</v>
      </c>
      <c r="E221" s="9">
        <v>0</v>
      </c>
      <c r="F221" s="9">
        <v>0</v>
      </c>
      <c r="G221" s="9">
        <v>0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idden="1" x14ac:dyDescent="0.25">
      <c r="A222" s="631"/>
      <c r="B222" s="13">
        <v>41298</v>
      </c>
      <c r="C222" s="9" t="s">
        <v>13</v>
      </c>
      <c r="D222" s="9">
        <v>1</v>
      </c>
      <c r="E222" s="9">
        <v>0</v>
      </c>
      <c r="F222" s="9">
        <v>0</v>
      </c>
      <c r="G222" s="9">
        <v>0</v>
      </c>
      <c r="H222" s="9">
        <v>0</v>
      </c>
      <c r="I222" s="29">
        <v>0</v>
      </c>
      <c r="J222" s="280">
        <v>1</v>
      </c>
      <c r="K222" s="9"/>
      <c r="L222" s="9"/>
      <c r="M222" s="29"/>
    </row>
    <row r="223" spans="1:13" hidden="1" x14ac:dyDescent="0.25">
      <c r="A223" s="631"/>
      <c r="B223" s="13">
        <v>41291</v>
      </c>
      <c r="C223" s="9" t="s">
        <v>20</v>
      </c>
      <c r="D223" s="9">
        <v>1</v>
      </c>
      <c r="E223" s="9">
        <v>0</v>
      </c>
      <c r="F223" s="9">
        <v>0</v>
      </c>
      <c r="G223" s="9">
        <v>0</v>
      </c>
      <c r="H223" s="9">
        <v>0</v>
      </c>
      <c r="I223" s="29">
        <v>0</v>
      </c>
      <c r="J223" s="280">
        <v>1</v>
      </c>
      <c r="K223" s="9"/>
      <c r="L223" s="9"/>
      <c r="M223" s="29"/>
    </row>
    <row r="224" spans="1:13" hidden="1" x14ac:dyDescent="0.25">
      <c r="A224" s="631"/>
      <c r="B224" s="13">
        <v>41284</v>
      </c>
      <c r="C224" s="9" t="s">
        <v>7</v>
      </c>
      <c r="D224" s="9">
        <v>1</v>
      </c>
      <c r="E224" s="9">
        <v>0</v>
      </c>
      <c r="F224" s="9">
        <v>0</v>
      </c>
      <c r="G224" s="9">
        <v>0</v>
      </c>
      <c r="H224" s="9">
        <v>0</v>
      </c>
      <c r="I224" s="29">
        <v>0</v>
      </c>
      <c r="J224" s="280"/>
      <c r="K224" s="9">
        <v>1</v>
      </c>
      <c r="L224" s="9"/>
      <c r="M224" s="29"/>
    </row>
    <row r="225" spans="1:13" hidden="1" x14ac:dyDescent="0.25">
      <c r="A225" s="631"/>
      <c r="B225" s="13">
        <v>41263</v>
      </c>
      <c r="C225" s="9" t="s">
        <v>19</v>
      </c>
      <c r="D225" s="9">
        <v>1</v>
      </c>
      <c r="E225" s="9">
        <v>1</v>
      </c>
      <c r="F225" s="9">
        <v>1</v>
      </c>
      <c r="G225" s="9">
        <v>2</v>
      </c>
      <c r="H225" s="9">
        <v>0</v>
      </c>
      <c r="I225" s="29">
        <v>0</v>
      </c>
      <c r="J225" s="280"/>
      <c r="K225" s="9">
        <v>1</v>
      </c>
      <c r="L225" s="9"/>
      <c r="M225" s="29"/>
    </row>
    <row r="226" spans="1:13" hidden="1" x14ac:dyDescent="0.25">
      <c r="A226" s="631"/>
      <c r="B226" s="13">
        <v>41256</v>
      </c>
      <c r="C226" s="9" t="s">
        <v>21</v>
      </c>
      <c r="D226" s="9">
        <v>1</v>
      </c>
      <c r="E226" s="9">
        <v>0</v>
      </c>
      <c r="F226" s="9">
        <v>1</v>
      </c>
      <c r="G226" s="9">
        <v>1</v>
      </c>
      <c r="H226" s="9">
        <v>0</v>
      </c>
      <c r="I226" s="29">
        <v>0</v>
      </c>
      <c r="J226" s="280">
        <v>1</v>
      </c>
      <c r="K226" s="9"/>
      <c r="L226" s="9"/>
      <c r="M226" s="29"/>
    </row>
    <row r="227" spans="1:13" hidden="1" x14ac:dyDescent="0.25">
      <c r="A227" s="631"/>
      <c r="B227" s="13">
        <v>41249</v>
      </c>
      <c r="C227" s="9" t="s">
        <v>13</v>
      </c>
      <c r="D227" s="9">
        <v>1</v>
      </c>
      <c r="E227" s="9">
        <v>0</v>
      </c>
      <c r="F227" s="9">
        <v>0</v>
      </c>
      <c r="G227" s="9">
        <v>0</v>
      </c>
      <c r="H227" s="9">
        <v>0</v>
      </c>
      <c r="I227" s="29">
        <v>0</v>
      </c>
      <c r="J227" s="280"/>
      <c r="K227" s="9">
        <v>1</v>
      </c>
      <c r="L227" s="9"/>
      <c r="M227" s="29"/>
    </row>
    <row r="228" spans="1:13" hidden="1" x14ac:dyDescent="0.25">
      <c r="A228" s="631"/>
      <c r="B228" s="13">
        <v>41242</v>
      </c>
      <c r="C228" s="9" t="s">
        <v>20</v>
      </c>
      <c r="D228" s="9">
        <v>1</v>
      </c>
      <c r="E228" s="9">
        <v>0</v>
      </c>
      <c r="F228" s="9">
        <v>2</v>
      </c>
      <c r="G228" s="9">
        <v>2</v>
      </c>
      <c r="H228" s="9">
        <v>0</v>
      </c>
      <c r="I228" s="29">
        <v>0</v>
      </c>
      <c r="J228" s="280">
        <v>1</v>
      </c>
      <c r="K228" s="9"/>
      <c r="L228" s="9"/>
      <c r="M228" s="29"/>
    </row>
    <row r="229" spans="1:13" hidden="1" x14ac:dyDescent="0.25">
      <c r="A229" s="631"/>
      <c r="B229" s="13">
        <v>41235</v>
      </c>
      <c r="C229" s="9" t="s">
        <v>7</v>
      </c>
      <c r="D229" s="9">
        <v>1</v>
      </c>
      <c r="E229" s="9">
        <v>1</v>
      </c>
      <c r="F229" s="9">
        <v>0</v>
      </c>
      <c r="G229" s="9">
        <v>1</v>
      </c>
      <c r="H229" s="9">
        <v>0</v>
      </c>
      <c r="I229" s="29">
        <v>0</v>
      </c>
      <c r="J229" s="280"/>
      <c r="K229" s="9">
        <v>1</v>
      </c>
      <c r="L229" s="9"/>
      <c r="M229" s="29"/>
    </row>
    <row r="230" spans="1:13" hidden="1" x14ac:dyDescent="0.25">
      <c r="A230" s="631"/>
      <c r="B230" s="13">
        <v>41228</v>
      </c>
      <c r="C230" s="9" t="s">
        <v>19</v>
      </c>
      <c r="D230" s="9">
        <v>1</v>
      </c>
      <c r="E230" s="9">
        <v>0</v>
      </c>
      <c r="F230" s="9">
        <v>1</v>
      </c>
      <c r="G230" s="9">
        <v>1</v>
      </c>
      <c r="H230" s="9">
        <v>0</v>
      </c>
      <c r="I230" s="29">
        <v>0</v>
      </c>
      <c r="J230" s="280"/>
      <c r="K230" s="9">
        <v>1</v>
      </c>
      <c r="L230" s="9"/>
      <c r="M230" s="29"/>
    </row>
    <row r="231" spans="1:13" hidden="1" x14ac:dyDescent="0.25">
      <c r="A231" s="631"/>
      <c r="B231" s="13">
        <v>41221</v>
      </c>
      <c r="C231" s="9" t="s">
        <v>21</v>
      </c>
      <c r="D231" s="9">
        <v>1</v>
      </c>
      <c r="E231" s="9">
        <v>0</v>
      </c>
      <c r="F231" s="9">
        <v>0</v>
      </c>
      <c r="G231" s="9">
        <v>0</v>
      </c>
      <c r="H231" s="9">
        <v>0</v>
      </c>
      <c r="I231" s="29">
        <v>0</v>
      </c>
      <c r="J231" s="280"/>
      <c r="K231" s="9">
        <v>1</v>
      </c>
      <c r="L231" s="9"/>
      <c r="M231" s="29"/>
    </row>
    <row r="232" spans="1:13" hidden="1" x14ac:dyDescent="0.25">
      <c r="A232" s="631"/>
      <c r="B232" s="13">
        <v>41214</v>
      </c>
      <c r="C232" s="9" t="s">
        <v>13</v>
      </c>
      <c r="D232" s="9">
        <v>1</v>
      </c>
      <c r="E232" s="9">
        <v>0</v>
      </c>
      <c r="F232" s="9">
        <v>1</v>
      </c>
      <c r="G232" s="9">
        <v>1</v>
      </c>
      <c r="H232" s="9">
        <v>0</v>
      </c>
      <c r="I232" s="29">
        <v>0</v>
      </c>
      <c r="J232" s="280"/>
      <c r="K232" s="9"/>
      <c r="L232" s="9">
        <v>1</v>
      </c>
      <c r="M232" s="29"/>
    </row>
    <row r="233" spans="1:13" hidden="1" x14ac:dyDescent="0.25">
      <c r="A233" s="631"/>
      <c r="B233" s="13">
        <v>41200</v>
      </c>
      <c r="C233" s="9" t="s">
        <v>7</v>
      </c>
      <c r="D233" s="9">
        <v>1</v>
      </c>
      <c r="E233" s="9">
        <v>0</v>
      </c>
      <c r="F233" s="9">
        <v>0</v>
      </c>
      <c r="G233" s="9">
        <v>0</v>
      </c>
      <c r="H233" s="9">
        <v>0</v>
      </c>
      <c r="I233" s="29">
        <v>0</v>
      </c>
      <c r="J233" s="280"/>
      <c r="K233" s="9">
        <v>1</v>
      </c>
      <c r="L233" s="9"/>
      <c r="M233" s="29"/>
    </row>
    <row r="234" spans="1:13" hidden="1" x14ac:dyDescent="0.25">
      <c r="A234" s="631"/>
      <c r="B234" s="13">
        <v>41193</v>
      </c>
      <c r="C234" s="9" t="s">
        <v>19</v>
      </c>
      <c r="D234" s="9">
        <v>1</v>
      </c>
      <c r="E234" s="9">
        <v>0</v>
      </c>
      <c r="F234" s="9">
        <v>1</v>
      </c>
      <c r="G234" s="9">
        <v>1</v>
      </c>
      <c r="H234" s="9">
        <v>0</v>
      </c>
      <c r="I234" s="29">
        <v>0</v>
      </c>
      <c r="J234" s="280"/>
      <c r="K234" s="9">
        <v>1</v>
      </c>
      <c r="L234" s="9"/>
      <c r="M234" s="29"/>
    </row>
    <row r="235" spans="1:13" hidden="1" x14ac:dyDescent="0.25">
      <c r="A235" s="631"/>
      <c r="B235" s="13">
        <v>41186</v>
      </c>
      <c r="C235" s="9" t="s">
        <v>21</v>
      </c>
      <c r="D235" s="9">
        <v>1</v>
      </c>
      <c r="E235" s="9">
        <v>0</v>
      </c>
      <c r="F235" s="9">
        <v>1</v>
      </c>
      <c r="G235" s="9">
        <v>1</v>
      </c>
      <c r="H235" s="9">
        <v>0</v>
      </c>
      <c r="I235" s="29">
        <v>0</v>
      </c>
      <c r="J235" s="280">
        <v>1</v>
      </c>
      <c r="K235" s="9"/>
      <c r="L235" s="9"/>
      <c r="M235" s="29"/>
    </row>
    <row r="236" spans="1:13" hidden="1" x14ac:dyDescent="0.25">
      <c r="A236" s="631"/>
      <c r="B236" s="13">
        <v>41179</v>
      </c>
      <c r="C236" s="9" t="s">
        <v>13</v>
      </c>
      <c r="D236" s="9">
        <v>1</v>
      </c>
      <c r="E236" s="9">
        <v>0</v>
      </c>
      <c r="F236" s="9">
        <v>0</v>
      </c>
      <c r="G236" s="9">
        <v>0</v>
      </c>
      <c r="H236" s="9">
        <v>0</v>
      </c>
      <c r="I236" s="29">
        <v>0</v>
      </c>
      <c r="J236" s="280">
        <v>1</v>
      </c>
      <c r="K236" s="9"/>
      <c r="L236" s="9"/>
      <c r="M236" s="29"/>
    </row>
    <row r="237" spans="1:13" hidden="1" x14ac:dyDescent="0.25">
      <c r="A237" s="631"/>
      <c r="B237" s="13">
        <v>41172</v>
      </c>
      <c r="C237" s="9" t="s">
        <v>20</v>
      </c>
      <c r="D237" s="9">
        <v>1</v>
      </c>
      <c r="E237" s="9">
        <v>0</v>
      </c>
      <c r="F237" s="9">
        <v>0</v>
      </c>
      <c r="G237" s="9">
        <v>0</v>
      </c>
      <c r="H237" s="9">
        <v>0</v>
      </c>
      <c r="I237" s="29">
        <v>0</v>
      </c>
      <c r="J237" s="280">
        <v>1</v>
      </c>
      <c r="K237" s="9"/>
      <c r="L237" s="9"/>
      <c r="M237" s="29"/>
    </row>
    <row r="238" spans="1:13" ht="18.75" hidden="1" thickBot="1" x14ac:dyDescent="0.3">
      <c r="A238" s="630"/>
      <c r="B238" s="30">
        <v>41165</v>
      </c>
      <c r="C238" s="31" t="s">
        <v>7</v>
      </c>
      <c r="D238" s="31">
        <v>1</v>
      </c>
      <c r="E238" s="31">
        <v>0</v>
      </c>
      <c r="F238" s="31">
        <v>0</v>
      </c>
      <c r="G238" s="31">
        <v>0</v>
      </c>
      <c r="H238" s="31">
        <v>0</v>
      </c>
      <c r="I238" s="32">
        <v>0</v>
      </c>
      <c r="J238" s="280"/>
      <c r="K238" s="9">
        <v>1</v>
      </c>
      <c r="L238" s="9"/>
      <c r="M238" s="29"/>
    </row>
    <row r="239" spans="1:13" s="1" customFormat="1" ht="19.5" thickTop="1" thickBot="1" x14ac:dyDescent="0.3">
      <c r="A239" s="142" t="s">
        <v>45</v>
      </c>
      <c r="B239" s="126" t="s">
        <v>22</v>
      </c>
      <c r="C239" s="124" t="s">
        <v>12</v>
      </c>
      <c r="D239" s="124">
        <f t="shared" ref="D239:I239" si="11">SUM(D218:D238)</f>
        <v>21</v>
      </c>
      <c r="E239" s="124">
        <f t="shared" si="11"/>
        <v>2</v>
      </c>
      <c r="F239" s="124">
        <f t="shared" si="11"/>
        <v>9</v>
      </c>
      <c r="G239" s="124">
        <f t="shared" si="11"/>
        <v>11</v>
      </c>
      <c r="H239" s="124">
        <f t="shared" si="11"/>
        <v>0</v>
      </c>
      <c r="I239" s="125">
        <f t="shared" si="11"/>
        <v>0</v>
      </c>
      <c r="J239" s="191">
        <f>SUM(J218:J238)</f>
        <v>9</v>
      </c>
      <c r="K239" s="124">
        <f>SUM(K218:K238)</f>
        <v>11</v>
      </c>
      <c r="L239" s="124">
        <f>SUM(L218:L238)</f>
        <v>1</v>
      </c>
      <c r="M239" s="294">
        <f>SUM(J239/(J239+K239))</f>
        <v>0.45</v>
      </c>
    </row>
    <row r="240" spans="1:13" ht="18.75" hidden="1" thickTop="1" x14ac:dyDescent="0.25">
      <c r="A240" s="659" t="s">
        <v>23</v>
      </c>
      <c r="B240" s="26">
        <v>40969</v>
      </c>
      <c r="C240" s="27" t="s">
        <v>12</v>
      </c>
      <c r="D240" s="27">
        <v>1</v>
      </c>
      <c r="E240" s="27">
        <v>0</v>
      </c>
      <c r="F240" s="27">
        <v>0</v>
      </c>
      <c r="G240" s="27">
        <v>0</v>
      </c>
      <c r="H240" s="27">
        <v>0</v>
      </c>
      <c r="I240" s="28">
        <v>0</v>
      </c>
      <c r="J240" s="282">
        <v>1</v>
      </c>
      <c r="K240" s="8"/>
      <c r="L240" s="8"/>
      <c r="M240" s="113"/>
    </row>
    <row r="241" spans="1:13" hidden="1" x14ac:dyDescent="0.25">
      <c r="A241" s="631"/>
      <c r="B241" s="13">
        <v>40962</v>
      </c>
      <c r="C241" s="9" t="s">
        <v>21</v>
      </c>
      <c r="D241" s="9">
        <v>1</v>
      </c>
      <c r="E241" s="9">
        <v>0</v>
      </c>
      <c r="F241" s="9">
        <v>0</v>
      </c>
      <c r="G241" s="9">
        <v>0</v>
      </c>
      <c r="H241" s="9">
        <v>0</v>
      </c>
      <c r="I241" s="29">
        <v>0</v>
      </c>
      <c r="J241" s="280"/>
      <c r="K241" s="9">
        <v>1</v>
      </c>
      <c r="L241" s="9"/>
      <c r="M241" s="29"/>
    </row>
    <row r="242" spans="1:13" hidden="1" x14ac:dyDescent="0.25">
      <c r="A242" s="631"/>
      <c r="B242" s="13">
        <v>40955</v>
      </c>
      <c r="C242" s="9" t="s">
        <v>20</v>
      </c>
      <c r="D242" s="9">
        <v>1</v>
      </c>
      <c r="E242" s="9">
        <v>0</v>
      </c>
      <c r="F242" s="9">
        <v>0</v>
      </c>
      <c r="G242" s="9">
        <v>0</v>
      </c>
      <c r="H242" s="9">
        <v>0</v>
      </c>
      <c r="I242" s="29">
        <v>0</v>
      </c>
      <c r="J242" s="280"/>
      <c r="K242" s="9">
        <v>1</v>
      </c>
      <c r="L242" s="9"/>
      <c r="M242" s="29"/>
    </row>
    <row r="243" spans="1:13" hidden="1" x14ac:dyDescent="0.25">
      <c r="A243" s="631"/>
      <c r="B243" s="13">
        <v>40948</v>
      </c>
      <c r="C243" s="9" t="s">
        <v>7</v>
      </c>
      <c r="D243" s="9">
        <v>1</v>
      </c>
      <c r="E243" s="9">
        <v>0</v>
      </c>
      <c r="F243" s="9">
        <v>0</v>
      </c>
      <c r="G243" s="9">
        <v>0</v>
      </c>
      <c r="H243" s="9">
        <v>0</v>
      </c>
      <c r="I243" s="29">
        <v>0</v>
      </c>
      <c r="J243" s="280"/>
      <c r="K243" s="9">
        <v>1</v>
      </c>
      <c r="L243" s="9"/>
      <c r="M243" s="29"/>
    </row>
    <row r="244" spans="1:13" hidden="1" x14ac:dyDescent="0.25">
      <c r="A244" s="631"/>
      <c r="B244" s="13">
        <v>40941</v>
      </c>
      <c r="C244" s="9" t="s">
        <v>19</v>
      </c>
      <c r="D244" s="9">
        <v>1</v>
      </c>
      <c r="E244" s="9">
        <v>0</v>
      </c>
      <c r="F244" s="9">
        <v>1</v>
      </c>
      <c r="G244" s="9">
        <v>1</v>
      </c>
      <c r="H244" s="9">
        <v>0</v>
      </c>
      <c r="I244" s="29">
        <v>0</v>
      </c>
      <c r="J244" s="280"/>
      <c r="K244" s="9">
        <v>1</v>
      </c>
      <c r="L244" s="9"/>
      <c r="M244" s="29"/>
    </row>
    <row r="245" spans="1:13" hidden="1" x14ac:dyDescent="0.25">
      <c r="A245" s="631"/>
      <c r="B245" s="13">
        <v>40934</v>
      </c>
      <c r="C245" s="9" t="s">
        <v>12</v>
      </c>
      <c r="D245" s="9">
        <v>1</v>
      </c>
      <c r="E245" s="9">
        <v>0</v>
      </c>
      <c r="F245" s="9">
        <v>0</v>
      </c>
      <c r="G245" s="9">
        <v>0</v>
      </c>
      <c r="H245" s="9">
        <v>0</v>
      </c>
      <c r="I245" s="29">
        <v>0</v>
      </c>
      <c r="J245" s="280"/>
      <c r="K245" s="9"/>
      <c r="L245" s="9">
        <v>1</v>
      </c>
      <c r="M245" s="29"/>
    </row>
    <row r="246" spans="1:13" hidden="1" x14ac:dyDescent="0.25">
      <c r="A246" s="631"/>
      <c r="B246" s="13">
        <v>40927</v>
      </c>
      <c r="C246" s="9" t="s">
        <v>21</v>
      </c>
      <c r="D246" s="9">
        <v>1</v>
      </c>
      <c r="E246" s="9">
        <v>0</v>
      </c>
      <c r="F246" s="9">
        <v>0</v>
      </c>
      <c r="G246" s="9">
        <v>0</v>
      </c>
      <c r="H246" s="9">
        <v>0</v>
      </c>
      <c r="I246" s="29">
        <v>0</v>
      </c>
      <c r="J246" s="280">
        <v>1</v>
      </c>
      <c r="K246" s="9"/>
      <c r="L246" s="9"/>
      <c r="M246" s="29"/>
    </row>
    <row r="247" spans="1:13" hidden="1" x14ac:dyDescent="0.25">
      <c r="A247" s="631"/>
      <c r="B247" s="13">
        <v>40920</v>
      </c>
      <c r="C247" s="9" t="s">
        <v>20</v>
      </c>
      <c r="D247" s="9">
        <v>1</v>
      </c>
      <c r="E247" s="9">
        <v>1</v>
      </c>
      <c r="F247" s="9">
        <v>0</v>
      </c>
      <c r="G247" s="9">
        <v>1</v>
      </c>
      <c r="H247" s="9">
        <v>0</v>
      </c>
      <c r="I247" s="29">
        <v>0</v>
      </c>
      <c r="J247" s="280">
        <v>1</v>
      </c>
      <c r="K247" s="9"/>
      <c r="L247" s="9"/>
      <c r="M247" s="29"/>
    </row>
    <row r="248" spans="1:13" hidden="1" x14ac:dyDescent="0.25">
      <c r="A248" s="631"/>
      <c r="B248" s="13">
        <v>40899</v>
      </c>
      <c r="C248" s="9" t="s">
        <v>7</v>
      </c>
      <c r="D248" s="9">
        <v>1</v>
      </c>
      <c r="E248" s="9">
        <v>0</v>
      </c>
      <c r="F248" s="9">
        <v>1</v>
      </c>
      <c r="G248" s="9">
        <v>1</v>
      </c>
      <c r="H248" s="9">
        <v>0</v>
      </c>
      <c r="I248" s="29">
        <v>0</v>
      </c>
      <c r="J248" s="280"/>
      <c r="K248" s="9">
        <v>1</v>
      </c>
      <c r="L248" s="9"/>
      <c r="M248" s="29"/>
    </row>
    <row r="249" spans="1:13" hidden="1" x14ac:dyDescent="0.25">
      <c r="A249" s="631"/>
      <c r="B249" s="13">
        <v>40892</v>
      </c>
      <c r="C249" s="9" t="s">
        <v>19</v>
      </c>
      <c r="D249" s="9">
        <v>1</v>
      </c>
      <c r="E249" s="9">
        <v>0</v>
      </c>
      <c r="F249" s="9">
        <v>1</v>
      </c>
      <c r="G249" s="9">
        <v>1</v>
      </c>
      <c r="H249" s="9">
        <v>0</v>
      </c>
      <c r="I249" s="29">
        <v>0</v>
      </c>
      <c r="J249" s="280">
        <v>1</v>
      </c>
      <c r="K249" s="9"/>
      <c r="L249" s="9"/>
      <c r="M249" s="29"/>
    </row>
    <row r="250" spans="1:13" hidden="1" x14ac:dyDescent="0.25">
      <c r="A250" s="631"/>
      <c r="B250" s="13">
        <v>40885</v>
      </c>
      <c r="C250" s="9" t="s">
        <v>12</v>
      </c>
      <c r="D250" s="9">
        <v>1</v>
      </c>
      <c r="E250" s="9">
        <v>0</v>
      </c>
      <c r="F250" s="9">
        <v>1</v>
      </c>
      <c r="G250" s="9">
        <v>1</v>
      </c>
      <c r="H250" s="9">
        <v>0</v>
      </c>
      <c r="I250" s="29">
        <v>0</v>
      </c>
      <c r="J250" s="280">
        <v>1</v>
      </c>
      <c r="K250" s="9"/>
      <c r="L250" s="9"/>
      <c r="M250" s="29"/>
    </row>
    <row r="251" spans="1:13" hidden="1" x14ac:dyDescent="0.25">
      <c r="A251" s="631"/>
      <c r="B251" s="13">
        <v>40878</v>
      </c>
      <c r="C251" s="9" t="s">
        <v>21</v>
      </c>
      <c r="D251" s="9">
        <v>1</v>
      </c>
      <c r="E251" s="9">
        <v>0</v>
      </c>
      <c r="F251" s="9">
        <v>0</v>
      </c>
      <c r="G251" s="9">
        <v>0</v>
      </c>
      <c r="H251" s="9">
        <v>0</v>
      </c>
      <c r="I251" s="29">
        <v>0</v>
      </c>
      <c r="J251" s="280"/>
      <c r="K251" s="9">
        <v>1</v>
      </c>
      <c r="L251" s="9"/>
      <c r="M251" s="29"/>
    </row>
    <row r="252" spans="1:13" hidden="1" x14ac:dyDescent="0.25">
      <c r="A252" s="631"/>
      <c r="B252" s="13">
        <v>40871</v>
      </c>
      <c r="C252" s="9" t="s">
        <v>20</v>
      </c>
      <c r="D252" s="9">
        <v>1</v>
      </c>
      <c r="E252" s="9">
        <v>0</v>
      </c>
      <c r="F252" s="9">
        <v>0</v>
      </c>
      <c r="G252" s="9">
        <v>0</v>
      </c>
      <c r="H252" s="9">
        <v>0</v>
      </c>
      <c r="I252" s="29">
        <v>0</v>
      </c>
      <c r="J252" s="280"/>
      <c r="K252" s="9">
        <v>1</v>
      </c>
      <c r="L252" s="9"/>
      <c r="M252" s="29"/>
    </row>
    <row r="253" spans="1:13" hidden="1" x14ac:dyDescent="0.25">
      <c r="A253" s="631"/>
      <c r="B253" s="13">
        <v>40864</v>
      </c>
      <c r="C253" s="9" t="s">
        <v>7</v>
      </c>
      <c r="D253" s="9">
        <v>1</v>
      </c>
      <c r="E253" s="9">
        <v>0</v>
      </c>
      <c r="F253" s="9">
        <v>0</v>
      </c>
      <c r="G253" s="9">
        <v>0</v>
      </c>
      <c r="H253" s="9">
        <v>0</v>
      </c>
      <c r="I253" s="29">
        <v>0</v>
      </c>
      <c r="J253" s="280"/>
      <c r="K253" s="9">
        <v>1</v>
      </c>
      <c r="L253" s="9"/>
      <c r="M253" s="29"/>
    </row>
    <row r="254" spans="1:13" hidden="1" x14ac:dyDescent="0.25">
      <c r="A254" s="631"/>
      <c r="B254" s="13">
        <v>40857</v>
      </c>
      <c r="C254" s="9" t="s">
        <v>19</v>
      </c>
      <c r="D254" s="9">
        <v>1</v>
      </c>
      <c r="E254" s="9">
        <v>0</v>
      </c>
      <c r="F254" s="9">
        <v>1</v>
      </c>
      <c r="G254" s="9">
        <v>1</v>
      </c>
      <c r="H254" s="9">
        <v>0</v>
      </c>
      <c r="I254" s="29">
        <v>0</v>
      </c>
      <c r="J254" s="280"/>
      <c r="K254" s="9"/>
      <c r="L254" s="9">
        <v>1</v>
      </c>
      <c r="M254" s="29"/>
    </row>
    <row r="255" spans="1:13" hidden="1" x14ac:dyDescent="0.25">
      <c r="A255" s="631"/>
      <c r="B255" s="13">
        <v>40850</v>
      </c>
      <c r="C255" s="9" t="s">
        <v>12</v>
      </c>
      <c r="D255" s="9">
        <v>1</v>
      </c>
      <c r="E255" s="9">
        <v>0</v>
      </c>
      <c r="F255" s="9">
        <v>0</v>
      </c>
      <c r="G255" s="9">
        <v>0</v>
      </c>
      <c r="H255" s="9">
        <v>0</v>
      </c>
      <c r="I255" s="29">
        <v>0</v>
      </c>
      <c r="J255" s="280"/>
      <c r="K255" s="9">
        <v>1</v>
      </c>
      <c r="L255" s="9"/>
      <c r="M255" s="29"/>
    </row>
    <row r="256" spans="1:13" hidden="1" x14ac:dyDescent="0.25">
      <c r="A256" s="631"/>
      <c r="B256" s="13">
        <v>40836</v>
      </c>
      <c r="C256" s="9" t="s">
        <v>20</v>
      </c>
      <c r="D256" s="9">
        <v>1</v>
      </c>
      <c r="E256" s="9">
        <v>0</v>
      </c>
      <c r="F256" s="9">
        <v>0</v>
      </c>
      <c r="G256" s="9">
        <v>0</v>
      </c>
      <c r="H256" s="9">
        <v>0</v>
      </c>
      <c r="I256" s="29">
        <v>0</v>
      </c>
      <c r="J256" s="280">
        <v>1</v>
      </c>
      <c r="K256" s="9"/>
      <c r="L256" s="9"/>
      <c r="M256" s="29"/>
    </row>
    <row r="257" spans="1:13" hidden="1" x14ac:dyDescent="0.25">
      <c r="A257" s="631"/>
      <c r="B257" s="13">
        <v>40829</v>
      </c>
      <c r="C257" s="9" t="s">
        <v>7</v>
      </c>
      <c r="D257" s="9">
        <v>1</v>
      </c>
      <c r="E257" s="9">
        <v>0</v>
      </c>
      <c r="F257" s="9">
        <v>0</v>
      </c>
      <c r="G257" s="9">
        <v>0</v>
      </c>
      <c r="H257" s="9">
        <v>0</v>
      </c>
      <c r="I257" s="29">
        <v>0</v>
      </c>
      <c r="J257" s="280">
        <v>1</v>
      </c>
      <c r="K257" s="9"/>
      <c r="L257" s="9"/>
      <c r="M257" s="29"/>
    </row>
    <row r="258" spans="1:13" hidden="1" x14ac:dyDescent="0.25">
      <c r="A258" s="631"/>
      <c r="B258" s="13">
        <v>40815</v>
      </c>
      <c r="C258" s="9" t="s">
        <v>12</v>
      </c>
      <c r="D258" s="9">
        <v>1</v>
      </c>
      <c r="E258" s="9">
        <v>0</v>
      </c>
      <c r="F258" s="9">
        <v>0</v>
      </c>
      <c r="G258" s="9">
        <v>0</v>
      </c>
      <c r="H258" s="9">
        <v>0</v>
      </c>
      <c r="I258" s="29">
        <v>0</v>
      </c>
      <c r="J258" s="280"/>
      <c r="K258" s="9">
        <v>1</v>
      </c>
      <c r="L258" s="9"/>
      <c r="M258" s="29"/>
    </row>
    <row r="259" spans="1:13" hidden="1" x14ac:dyDescent="0.25">
      <c r="A259" s="631"/>
      <c r="B259" s="13">
        <v>40808</v>
      </c>
      <c r="C259" s="9" t="s">
        <v>21</v>
      </c>
      <c r="D259" s="9">
        <v>1</v>
      </c>
      <c r="E259" s="9">
        <v>0</v>
      </c>
      <c r="F259" s="9">
        <v>0</v>
      </c>
      <c r="G259" s="9">
        <v>0</v>
      </c>
      <c r="H259" s="9">
        <v>0</v>
      </c>
      <c r="I259" s="29">
        <v>0</v>
      </c>
      <c r="J259" s="280"/>
      <c r="K259" s="9">
        <v>1</v>
      </c>
      <c r="L259" s="9"/>
      <c r="M259" s="29"/>
    </row>
    <row r="260" spans="1:13" ht="18.75" hidden="1" thickBot="1" x14ac:dyDescent="0.3">
      <c r="A260" s="630"/>
      <c r="B260" s="30">
        <v>40801</v>
      </c>
      <c r="C260" s="31" t="s">
        <v>20</v>
      </c>
      <c r="D260" s="31">
        <v>1</v>
      </c>
      <c r="E260" s="31">
        <v>0</v>
      </c>
      <c r="F260" s="31">
        <v>1</v>
      </c>
      <c r="G260" s="31">
        <v>1</v>
      </c>
      <c r="H260" s="31">
        <v>0</v>
      </c>
      <c r="I260" s="32">
        <v>0</v>
      </c>
      <c r="J260" s="280"/>
      <c r="K260" s="9"/>
      <c r="L260" s="9">
        <v>1</v>
      </c>
      <c r="M260" s="29"/>
    </row>
    <row r="261" spans="1:13" s="1" customFormat="1" ht="19.5" thickTop="1" thickBot="1" x14ac:dyDescent="0.3">
      <c r="A261" s="142" t="s">
        <v>45</v>
      </c>
      <c r="B261" s="126" t="s">
        <v>23</v>
      </c>
      <c r="C261" s="124" t="s">
        <v>13</v>
      </c>
      <c r="D261" s="124">
        <f t="shared" ref="D261:I261" si="12">SUM(D240:D260)</f>
        <v>21</v>
      </c>
      <c r="E261" s="124">
        <f t="shared" si="12"/>
        <v>1</v>
      </c>
      <c r="F261" s="124">
        <f t="shared" si="12"/>
        <v>6</v>
      </c>
      <c r="G261" s="124">
        <f t="shared" si="12"/>
        <v>7</v>
      </c>
      <c r="H261" s="124">
        <f t="shared" si="12"/>
        <v>0</v>
      </c>
      <c r="I261" s="125">
        <f t="shared" si="12"/>
        <v>0</v>
      </c>
      <c r="J261" s="191">
        <f>SUM(J240:J260)</f>
        <v>7</v>
      </c>
      <c r="K261" s="124">
        <f>SUM(K240:K260)</f>
        <v>11</v>
      </c>
      <c r="L261" s="124">
        <f>SUM(L240:L260)</f>
        <v>3</v>
      </c>
      <c r="M261" s="294">
        <f>SUM(J261/(J261+K261))</f>
        <v>0.3888888888888889</v>
      </c>
    </row>
    <row r="262" spans="1:13" ht="19.5" thickTop="1" thickBot="1" x14ac:dyDescent="0.3">
      <c r="C262" s="136" t="s">
        <v>24</v>
      </c>
      <c r="D262" s="137">
        <f t="shared" ref="D262:L262" si="13">SUM(D94+D115+D137+D156+D177+D198+D217+D239+D261+D71+D53+D36+D17)</f>
        <v>246</v>
      </c>
      <c r="E262" s="137">
        <f t="shared" si="13"/>
        <v>14</v>
      </c>
      <c r="F262" s="137">
        <f t="shared" si="13"/>
        <v>133</v>
      </c>
      <c r="G262" s="137">
        <f t="shared" si="13"/>
        <v>147</v>
      </c>
      <c r="H262" s="137">
        <f t="shared" si="13"/>
        <v>1</v>
      </c>
      <c r="I262" s="139">
        <f t="shared" si="13"/>
        <v>1</v>
      </c>
      <c r="J262" s="444">
        <f t="shared" si="13"/>
        <v>90</v>
      </c>
      <c r="K262" s="91">
        <f t="shared" si="13"/>
        <v>122</v>
      </c>
      <c r="L262" s="450">
        <f t="shared" si="13"/>
        <v>34</v>
      </c>
      <c r="M262" s="396">
        <f>SUM(J262/(J262+K262))</f>
        <v>0.42452830188679247</v>
      </c>
    </row>
    <row r="263" spans="1:13" ht="18.75" thickBot="1" x14ac:dyDescent="0.3">
      <c r="C263" s="143" t="s">
        <v>25</v>
      </c>
      <c r="D263" s="24"/>
      <c r="E263" s="25">
        <f>SUM(E262/D262)</f>
        <v>5.6910569105691054E-2</v>
      </c>
      <c r="F263" s="25">
        <f>SUM(F262/D262)</f>
        <v>0.54065040650406504</v>
      </c>
      <c r="G263" s="144">
        <f>SUM(G262/D262)</f>
        <v>0.59756097560975607</v>
      </c>
      <c r="H263" s="20"/>
      <c r="I263" s="20"/>
      <c r="J263" s="307">
        <f>SUM(J262/D262)</f>
        <v>0.36585365853658536</v>
      </c>
      <c r="K263" s="77">
        <f>SUM(K262/D262)</f>
        <v>0.49593495934959347</v>
      </c>
      <c r="L263" s="95">
        <f>SUM(L262/D262)</f>
        <v>0.13821138211382114</v>
      </c>
    </row>
    <row r="264" spans="1:13" ht="18.75" thickBot="1" x14ac:dyDescent="0.3">
      <c r="C264" s="133" t="s">
        <v>26</v>
      </c>
      <c r="D264" s="134">
        <f>SUM(D262/13)</f>
        <v>18.923076923076923</v>
      </c>
      <c r="E264" s="134">
        <f>SUM(E263*D264)</f>
        <v>1.0769230769230769</v>
      </c>
      <c r="F264" s="134">
        <f>SUM(F263*D264)</f>
        <v>10.230769230769232</v>
      </c>
      <c r="G264" s="135">
        <f>SUM(G263*D264)</f>
        <v>11.307692307692307</v>
      </c>
      <c r="J264" s="308">
        <f>SUM(J262/13)</f>
        <v>6.9230769230769234</v>
      </c>
      <c r="K264" s="97">
        <f>SUM(K262/13)</f>
        <v>9.384615384615385</v>
      </c>
      <c r="L264" s="98">
        <f>SUM(L262/13)</f>
        <v>2.6153846153846154</v>
      </c>
    </row>
    <row r="265" spans="1:13" ht="18.75" thickTop="1" x14ac:dyDescent="0.25">
      <c r="A265" s="665" t="s">
        <v>55</v>
      </c>
      <c r="B265" s="45" t="s">
        <v>36</v>
      </c>
      <c r="C265" s="46" t="s">
        <v>13</v>
      </c>
      <c r="D265" s="47"/>
      <c r="E265" s="27">
        <v>2</v>
      </c>
      <c r="F265" s="27">
        <v>7</v>
      </c>
      <c r="G265" s="28">
        <v>9</v>
      </c>
    </row>
    <row r="266" spans="1:13" ht="18.75" thickBot="1" x14ac:dyDescent="0.3">
      <c r="A266" s="666"/>
      <c r="B266" s="36" t="s">
        <v>37</v>
      </c>
      <c r="C266" s="5" t="s">
        <v>21</v>
      </c>
      <c r="D266" s="37"/>
      <c r="E266" s="9">
        <v>2</v>
      </c>
      <c r="F266" s="9">
        <v>11</v>
      </c>
      <c r="G266" s="29">
        <v>13</v>
      </c>
    </row>
    <row r="267" spans="1:13" ht="18.75" thickBot="1" x14ac:dyDescent="0.3">
      <c r="A267" s="49" t="s">
        <v>45</v>
      </c>
      <c r="B267" s="41" t="s">
        <v>55</v>
      </c>
      <c r="C267" s="42"/>
      <c r="D267" s="42"/>
      <c r="E267" s="43">
        <f>SUM(E265:E266)</f>
        <v>4</v>
      </c>
      <c r="F267" s="43">
        <f>SUM(F265:F266)</f>
        <v>18</v>
      </c>
      <c r="G267" s="50">
        <f>SUM(G265:G266)</f>
        <v>22</v>
      </c>
    </row>
    <row r="268" spans="1:13" ht="18.75" thickBot="1" x14ac:dyDescent="0.3">
      <c r="A268" s="51" t="s">
        <v>46</v>
      </c>
      <c r="B268" s="52" t="s">
        <v>603</v>
      </c>
      <c r="C268" s="53"/>
      <c r="D268" s="53"/>
      <c r="E268" s="54">
        <f>SUM(E262+E267)</f>
        <v>18</v>
      </c>
      <c r="F268" s="54">
        <f>SUM(F262+F267)</f>
        <v>151</v>
      </c>
      <c r="G268" s="55">
        <f>SUM(E268+F268)</f>
        <v>169</v>
      </c>
    </row>
    <row r="269" spans="1:13" ht="18.75" thickTop="1" x14ac:dyDescent="0.25"/>
  </sheetData>
  <autoFilter ref="A2:I268" xr:uid="{00000000-0009-0000-0000-000070000000}"/>
  <mergeCells count="15">
    <mergeCell ref="A1:M1"/>
    <mergeCell ref="A116:A136"/>
    <mergeCell ref="A265:A266"/>
    <mergeCell ref="A138:A155"/>
    <mergeCell ref="A240:A260"/>
    <mergeCell ref="A157:A176"/>
    <mergeCell ref="A178:A197"/>
    <mergeCell ref="A199:A216"/>
    <mergeCell ref="A218:A238"/>
    <mergeCell ref="A95:A114"/>
    <mergeCell ref="A72:A93"/>
    <mergeCell ref="A54:A70"/>
    <mergeCell ref="A37:A52"/>
    <mergeCell ref="A18:A35"/>
    <mergeCell ref="A3:A16"/>
  </mergeCells>
  <printOptions horizontalCentered="1" verticalCentered="1"/>
  <pageMargins left="0.2" right="0.2" top="0.25" bottom="0.25" header="0.25" footer="0.3"/>
  <pageSetup scale="77" orientation="landscape" r:id="rId1"/>
  <rowBreaks count="2" manualBreakCount="2">
    <brk id="177" max="16383" man="1"/>
    <brk id="239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B9E91-5828-4623-96FF-AA582609EE43}">
  <dimension ref="A1:M24"/>
  <sheetViews>
    <sheetView zoomScale="75" zoomScaleNormal="75" workbookViewId="0">
      <selection activeCell="D156" sqref="D156"/>
    </sheetView>
  </sheetViews>
  <sheetFormatPr defaultRowHeight="15" x14ac:dyDescent="0.25"/>
  <cols>
    <col min="1" max="1" width="14.85546875" bestFit="1" customWidth="1"/>
    <col min="2" max="2" width="24.140625" bestFit="1" customWidth="1"/>
    <col min="3" max="3" width="16.140625" bestFit="1" customWidth="1"/>
  </cols>
  <sheetData>
    <row r="1" spans="1:13" ht="18.75" thickBot="1" x14ac:dyDescent="0.3">
      <c r="A1" s="671" t="s">
        <v>627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t="18" x14ac:dyDescent="0.25">
      <c r="A4" s="636"/>
      <c r="B4" s="255">
        <v>45701</v>
      </c>
      <c r="C4" s="9" t="s">
        <v>453</v>
      </c>
      <c r="D4" s="9">
        <v>1</v>
      </c>
      <c r="E4" s="9">
        <v>0</v>
      </c>
      <c r="F4" s="9">
        <v>2</v>
      </c>
      <c r="G4" s="9">
        <v>2</v>
      </c>
      <c r="H4" s="9">
        <v>0</v>
      </c>
      <c r="I4" s="29">
        <v>0</v>
      </c>
      <c r="J4" s="365"/>
      <c r="K4" s="9"/>
      <c r="L4" s="9">
        <v>1</v>
      </c>
      <c r="M4" s="29"/>
    </row>
    <row r="5" spans="1:13" ht="18" x14ac:dyDescent="0.25">
      <c r="A5" s="636"/>
      <c r="B5" s="255">
        <v>45694</v>
      </c>
      <c r="C5" s="9" t="s">
        <v>20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t="18" x14ac:dyDescent="0.25">
      <c r="A6" s="636"/>
      <c r="B6" s="255">
        <v>45687</v>
      </c>
      <c r="C6" s="9" t="s">
        <v>625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t="18" x14ac:dyDescent="0.25">
      <c r="A7" s="636"/>
      <c r="B7" s="255">
        <v>45680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" x14ac:dyDescent="0.25">
      <c r="A8" s="636"/>
      <c r="B8" s="255">
        <v>45673</v>
      </c>
      <c r="C8" s="9" t="s">
        <v>10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ht="18" x14ac:dyDescent="0.25">
      <c r="A9" s="636"/>
      <c r="B9" s="255">
        <v>45645</v>
      </c>
      <c r="C9" s="9" t="s">
        <v>20</v>
      </c>
      <c r="D9" s="9">
        <v>1</v>
      </c>
      <c r="E9" s="9">
        <v>0</v>
      </c>
      <c r="F9" s="9">
        <v>2</v>
      </c>
      <c r="G9" s="15">
        <v>2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t="18" x14ac:dyDescent="0.25">
      <c r="A10" s="636"/>
      <c r="B10" s="255">
        <v>45638</v>
      </c>
      <c r="C10" s="9" t="s">
        <v>625</v>
      </c>
      <c r="D10" s="9">
        <v>1</v>
      </c>
      <c r="E10" s="9">
        <v>1</v>
      </c>
      <c r="F10" s="9">
        <v>0</v>
      </c>
      <c r="G10" s="15">
        <v>1</v>
      </c>
      <c r="H10" s="9">
        <v>0</v>
      </c>
      <c r="I10" s="29">
        <v>1</v>
      </c>
      <c r="J10" s="365"/>
      <c r="K10" s="9"/>
      <c r="L10" s="9">
        <v>1</v>
      </c>
      <c r="M10" s="29"/>
    </row>
    <row r="11" spans="1:13" ht="18" x14ac:dyDescent="0.25">
      <c r="A11" s="636"/>
      <c r="B11" s="255">
        <v>45631</v>
      </c>
      <c r="C11" s="9" t="s">
        <v>8</v>
      </c>
      <c r="D11" s="9">
        <v>1</v>
      </c>
      <c r="E11" s="9">
        <v>0</v>
      </c>
      <c r="F11" s="9">
        <v>1</v>
      </c>
      <c r="G11" s="15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t="18" x14ac:dyDescent="0.25">
      <c r="A12" s="636"/>
      <c r="B12" s="255">
        <v>45617</v>
      </c>
      <c r="C12" s="9" t="s">
        <v>453</v>
      </c>
      <c r="D12" s="9">
        <v>1</v>
      </c>
      <c r="E12" s="9">
        <v>0</v>
      </c>
      <c r="F12" s="9">
        <v>1</v>
      </c>
      <c r="G12" s="15">
        <v>1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ht="18" x14ac:dyDescent="0.25">
      <c r="A13" s="636"/>
      <c r="B13" s="255">
        <v>45610</v>
      </c>
      <c r="C13" s="9" t="s">
        <v>20</v>
      </c>
      <c r="D13" s="9">
        <v>1</v>
      </c>
      <c r="E13" s="9">
        <v>2</v>
      </c>
      <c r="F13" s="9">
        <v>0</v>
      </c>
      <c r="G13" s="15">
        <v>2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t="18" x14ac:dyDescent="0.25">
      <c r="A14" s="636"/>
      <c r="B14" s="255">
        <v>45596</v>
      </c>
      <c r="C14" s="9" t="s">
        <v>8</v>
      </c>
      <c r="D14" s="9">
        <v>1</v>
      </c>
      <c r="E14" s="9">
        <v>1</v>
      </c>
      <c r="F14" s="9">
        <v>2</v>
      </c>
      <c r="G14" s="15">
        <v>3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ht="18" x14ac:dyDescent="0.25">
      <c r="A15" s="636"/>
      <c r="B15" s="255">
        <v>45589</v>
      </c>
      <c r="C15" s="9" t="s">
        <v>10</v>
      </c>
      <c r="D15" s="9">
        <v>1</v>
      </c>
      <c r="E15" s="9">
        <v>0</v>
      </c>
      <c r="F15" s="9">
        <v>2</v>
      </c>
      <c r="G15" s="15">
        <v>2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t="18" x14ac:dyDescent="0.25">
      <c r="A16" s="636"/>
      <c r="B16" s="255">
        <v>45582</v>
      </c>
      <c r="C16" s="9" t="s">
        <v>453</v>
      </c>
      <c r="D16" s="9">
        <v>1</v>
      </c>
      <c r="E16" s="9">
        <v>0</v>
      </c>
      <c r="F16" s="9">
        <v>2</v>
      </c>
      <c r="G16" s="15">
        <v>2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" x14ac:dyDescent="0.25">
      <c r="A17" s="636"/>
      <c r="B17" s="255">
        <v>45561</v>
      </c>
      <c r="C17" s="9" t="s">
        <v>8</v>
      </c>
      <c r="D17" s="9">
        <v>1</v>
      </c>
      <c r="E17" s="9">
        <v>1</v>
      </c>
      <c r="F17" s="9">
        <v>0</v>
      </c>
      <c r="G17" s="15">
        <v>1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ht="18" x14ac:dyDescent="0.25">
      <c r="A18" s="636"/>
      <c r="B18" s="255">
        <v>45554</v>
      </c>
      <c r="C18" s="9" t="s">
        <v>10</v>
      </c>
      <c r="D18" s="9">
        <v>1</v>
      </c>
      <c r="E18" s="9">
        <v>0</v>
      </c>
      <c r="F18" s="9">
        <v>1</v>
      </c>
      <c r="G18" s="15">
        <v>1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t="18.75" thickBot="1" x14ac:dyDescent="0.3">
      <c r="A19" s="637"/>
      <c r="B19" s="256">
        <v>45547</v>
      </c>
      <c r="C19" s="31" t="s">
        <v>453</v>
      </c>
      <c r="D19" s="31">
        <v>1</v>
      </c>
      <c r="E19" s="31">
        <v>0</v>
      </c>
      <c r="F19" s="31">
        <v>0</v>
      </c>
      <c r="G19" s="31">
        <v>0</v>
      </c>
      <c r="H19" s="31">
        <v>0</v>
      </c>
      <c r="I19" s="32">
        <v>0</v>
      </c>
      <c r="J19" s="366">
        <v>1</v>
      </c>
      <c r="K19" s="31"/>
      <c r="L19" s="31"/>
      <c r="M19" s="32"/>
    </row>
    <row r="20" spans="1:13" s="16" customFormat="1" ht="19.5" thickTop="1" thickBot="1" x14ac:dyDescent="0.3">
      <c r="A20" s="490" t="s">
        <v>45</v>
      </c>
      <c r="B20" s="411" t="s">
        <v>624</v>
      </c>
      <c r="C20" s="124" t="s">
        <v>553</v>
      </c>
      <c r="D20" s="124">
        <f t="shared" ref="D20:L20" si="0">SUM(D3:D19)</f>
        <v>17</v>
      </c>
      <c r="E20" s="124">
        <f t="shared" si="0"/>
        <v>6</v>
      </c>
      <c r="F20" s="124">
        <f t="shared" si="0"/>
        <v>14</v>
      </c>
      <c r="G20" s="124">
        <f t="shared" si="0"/>
        <v>20</v>
      </c>
      <c r="H20" s="124">
        <f t="shared" si="0"/>
        <v>0</v>
      </c>
      <c r="I20" s="125">
        <f t="shared" si="0"/>
        <v>1</v>
      </c>
      <c r="J20" s="216">
        <f t="shared" si="0"/>
        <v>9</v>
      </c>
      <c r="K20" s="124">
        <f t="shared" si="0"/>
        <v>5</v>
      </c>
      <c r="L20" s="124">
        <f t="shared" si="0"/>
        <v>3</v>
      </c>
      <c r="M20" s="294">
        <f>SUM(J20/(J20+K20))</f>
        <v>0.6428571428571429</v>
      </c>
    </row>
    <row r="21" spans="1:13" ht="19.5" thickTop="1" thickBot="1" x14ac:dyDescent="0.3">
      <c r="C21" s="136" t="s">
        <v>24</v>
      </c>
      <c r="D21" s="137">
        <f t="shared" ref="D21:I21" si="1">SUM(D20)</f>
        <v>17</v>
      </c>
      <c r="E21" s="137">
        <f t="shared" si="1"/>
        <v>6</v>
      </c>
      <c r="F21" s="137">
        <f t="shared" si="1"/>
        <v>14</v>
      </c>
      <c r="G21" s="139">
        <f t="shared" si="1"/>
        <v>20</v>
      </c>
      <c r="H21" s="140">
        <f t="shared" si="1"/>
        <v>0</v>
      </c>
      <c r="I21" s="141">
        <f t="shared" si="1"/>
        <v>1</v>
      </c>
      <c r="J21" s="136">
        <f>SUM(J20)</f>
        <v>9</v>
      </c>
      <c r="K21" s="168">
        <f>SUM(K20)</f>
        <v>5</v>
      </c>
      <c r="L21" s="168">
        <f>SUM(L20)</f>
        <v>3</v>
      </c>
      <c r="M21" s="333">
        <f>SUM(J21/(J21+K21))</f>
        <v>0.6428571428571429</v>
      </c>
    </row>
    <row r="22" spans="1:13" ht="18.75" thickBot="1" x14ac:dyDescent="0.3">
      <c r="C22" s="143" t="s">
        <v>25</v>
      </c>
      <c r="D22" s="24"/>
      <c r="E22" s="25">
        <f>SUM(E21/D21)</f>
        <v>0.35294117647058826</v>
      </c>
      <c r="F22" s="25">
        <f>SUM(F21/D21)</f>
        <v>0.82352941176470584</v>
      </c>
      <c r="G22" s="144">
        <f>SUM(G21/D21)</f>
        <v>1.1764705882352942</v>
      </c>
      <c r="H22" s="20"/>
      <c r="I22" s="20"/>
      <c r="J22" s="283">
        <f>SUM(J21/D21)</f>
        <v>0.52941176470588236</v>
      </c>
      <c r="K22" s="21">
        <f>SUM(K21/D21)</f>
        <v>0.29411764705882354</v>
      </c>
      <c r="L22" s="132">
        <f>SUM(L21/D21)</f>
        <v>0.17647058823529413</v>
      </c>
      <c r="M22" s="16"/>
    </row>
    <row r="23" spans="1:13" ht="18.75" thickBot="1" x14ac:dyDescent="0.3">
      <c r="C23" s="133" t="s">
        <v>26</v>
      </c>
      <c r="D23" s="134">
        <f>SUM(D21/1)</f>
        <v>17</v>
      </c>
      <c r="E23" s="134">
        <f>SUM(E22*D23)</f>
        <v>6</v>
      </c>
      <c r="F23" s="134">
        <f>SUM(F22*D23)</f>
        <v>14</v>
      </c>
      <c r="G23" s="135">
        <f>SUM(G22*D23)</f>
        <v>20</v>
      </c>
      <c r="H23" s="16"/>
      <c r="I23" s="16"/>
      <c r="J23" s="284">
        <f>SUM(J21/1)</f>
        <v>9</v>
      </c>
      <c r="K23" s="134">
        <f>SUM(K21/1)</f>
        <v>5</v>
      </c>
      <c r="L23" s="135">
        <f>SUM(L21/1)</f>
        <v>3</v>
      </c>
      <c r="M23" s="16"/>
    </row>
    <row r="24" spans="1:13" ht="15.75" thickTop="1" x14ac:dyDescent="0.25"/>
  </sheetData>
  <mergeCells count="2">
    <mergeCell ref="A1:M1"/>
    <mergeCell ref="A3:A1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0000"/>
    <pageSetUpPr fitToPage="1"/>
  </sheetPr>
  <dimension ref="A1:M24"/>
  <sheetViews>
    <sheetView zoomScale="75" zoomScaleNormal="75" workbookViewId="0">
      <selection activeCell="C24" sqref="C24"/>
    </sheetView>
  </sheetViews>
  <sheetFormatPr defaultColWidth="9.140625" defaultRowHeight="18" x14ac:dyDescent="0.25"/>
  <cols>
    <col min="1" max="1" width="17" style="22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433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23</v>
      </c>
      <c r="B3" s="26">
        <v>40969</v>
      </c>
      <c r="C3" s="27" t="s">
        <v>20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79">
        <v>1</v>
      </c>
      <c r="K3" s="27"/>
      <c r="L3" s="27"/>
      <c r="M3" s="28"/>
    </row>
    <row r="4" spans="1:13" hidden="1" x14ac:dyDescent="0.25">
      <c r="A4" s="631"/>
      <c r="B4" s="13">
        <v>40948</v>
      </c>
      <c r="C4" s="9" t="s">
        <v>12</v>
      </c>
      <c r="D4" s="9">
        <v>1</v>
      </c>
      <c r="E4" s="9">
        <v>0</v>
      </c>
      <c r="F4" s="9">
        <v>2</v>
      </c>
      <c r="G4" s="9">
        <v>2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1"/>
      <c r="B5" s="13">
        <v>40934</v>
      </c>
      <c r="C5" s="9" t="s">
        <v>20</v>
      </c>
      <c r="D5" s="9">
        <v>1</v>
      </c>
      <c r="E5" s="9">
        <v>1</v>
      </c>
      <c r="F5" s="9">
        <v>1</v>
      </c>
      <c r="G5" s="9">
        <v>2</v>
      </c>
      <c r="H5" s="9">
        <v>1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1"/>
      <c r="B6" s="13">
        <v>40927</v>
      </c>
      <c r="C6" s="9" t="s">
        <v>7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1"/>
      <c r="B7" s="13">
        <v>40920</v>
      </c>
      <c r="C7" s="9" t="s">
        <v>21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1"/>
      <c r="B8" s="13">
        <v>40899</v>
      </c>
      <c r="C8" s="9" t="s">
        <v>12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1"/>
      <c r="B9" s="13">
        <v>40885</v>
      </c>
      <c r="C9" s="9" t="s">
        <v>20</v>
      </c>
      <c r="D9" s="9">
        <v>1</v>
      </c>
      <c r="E9" s="9">
        <v>1</v>
      </c>
      <c r="F9" s="9">
        <v>1</v>
      </c>
      <c r="G9" s="9">
        <v>2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1"/>
      <c r="B10" s="13">
        <v>40871</v>
      </c>
      <c r="C10" s="9" t="s">
        <v>21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1"/>
      <c r="B11" s="13">
        <v>40857</v>
      </c>
      <c r="C11" s="9" t="s">
        <v>13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">
        <v>0</v>
      </c>
      <c r="J11" s="280"/>
      <c r="K11" s="9"/>
      <c r="L11" s="9">
        <v>1</v>
      </c>
      <c r="M11" s="29"/>
    </row>
    <row r="12" spans="1:13" hidden="1" x14ac:dyDescent="0.25">
      <c r="A12" s="631"/>
      <c r="B12" s="13">
        <v>40850</v>
      </c>
      <c r="C12" s="9" t="s">
        <v>20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1"/>
      <c r="B13" s="13">
        <v>40836</v>
      </c>
      <c r="C13" s="9" t="s">
        <v>21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1"/>
      <c r="B14" s="13">
        <v>40829</v>
      </c>
      <c r="C14" s="9" t="s">
        <v>12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13">
        <v>40815</v>
      </c>
      <c r="C15" s="9" t="s">
        <v>20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t="18.75" hidden="1" thickBot="1" x14ac:dyDescent="0.3">
      <c r="A16" s="630"/>
      <c r="B16" s="30">
        <v>40808</v>
      </c>
      <c r="C16" s="31" t="s">
        <v>7</v>
      </c>
      <c r="D16" s="31">
        <v>1</v>
      </c>
      <c r="E16" s="31">
        <v>0</v>
      </c>
      <c r="F16" s="31">
        <v>0</v>
      </c>
      <c r="G16" s="31">
        <v>0</v>
      </c>
      <c r="H16" s="31">
        <v>0</v>
      </c>
      <c r="I16" s="32">
        <v>0</v>
      </c>
      <c r="J16" s="341">
        <v>1</v>
      </c>
      <c r="K16" s="31"/>
      <c r="L16" s="31"/>
      <c r="M16" s="32"/>
    </row>
    <row r="17" spans="1:13" ht="19.5" thickTop="1" thickBot="1" x14ac:dyDescent="0.3">
      <c r="A17" s="142" t="s">
        <v>45</v>
      </c>
      <c r="B17" s="126" t="s">
        <v>23</v>
      </c>
      <c r="C17" s="124" t="s">
        <v>19</v>
      </c>
      <c r="D17" s="124">
        <f t="shared" ref="D17:I17" si="0">SUM(D3:D16)</f>
        <v>14</v>
      </c>
      <c r="E17" s="124">
        <f t="shared" si="0"/>
        <v>6</v>
      </c>
      <c r="F17" s="124">
        <f t="shared" si="0"/>
        <v>8</v>
      </c>
      <c r="G17" s="124">
        <f t="shared" si="0"/>
        <v>14</v>
      </c>
      <c r="H17" s="124">
        <f t="shared" si="0"/>
        <v>1</v>
      </c>
      <c r="I17" s="125">
        <f t="shared" si="0"/>
        <v>0</v>
      </c>
      <c r="J17" s="191">
        <f>SUM(J3:J16)</f>
        <v>8</v>
      </c>
      <c r="K17" s="124">
        <f>SUM(K3:K16)</f>
        <v>5</v>
      </c>
      <c r="L17" s="124">
        <f>SUM(L3:L16)</f>
        <v>1</v>
      </c>
      <c r="M17" s="294">
        <f>SUM(J17/(J17+K17))</f>
        <v>0.61538461538461542</v>
      </c>
    </row>
    <row r="18" spans="1:13" ht="19.5" thickTop="1" thickBot="1" x14ac:dyDescent="0.3">
      <c r="C18" s="136" t="s">
        <v>24</v>
      </c>
      <c r="D18" s="137">
        <f t="shared" ref="D18:I18" si="1">SUM(D17)</f>
        <v>14</v>
      </c>
      <c r="E18" s="137">
        <f t="shared" si="1"/>
        <v>6</v>
      </c>
      <c r="F18" s="137">
        <f t="shared" si="1"/>
        <v>8</v>
      </c>
      <c r="G18" s="139">
        <f t="shared" si="1"/>
        <v>14</v>
      </c>
      <c r="H18" s="140">
        <f t="shared" si="1"/>
        <v>1</v>
      </c>
      <c r="I18" s="141">
        <f t="shared" si="1"/>
        <v>0</v>
      </c>
      <c r="J18" s="136">
        <f>SUM(J17)</f>
        <v>8</v>
      </c>
      <c r="K18" s="168">
        <f>SUM(K17)</f>
        <v>5</v>
      </c>
      <c r="L18" s="168">
        <f>SUM(L17)</f>
        <v>1</v>
      </c>
      <c r="M18" s="333">
        <f>SUM(J18/(J18+K18))</f>
        <v>0.61538461538461542</v>
      </c>
    </row>
    <row r="19" spans="1:13" ht="18.75" thickBot="1" x14ac:dyDescent="0.3">
      <c r="C19" s="143" t="s">
        <v>25</v>
      </c>
      <c r="D19" s="24"/>
      <c r="E19" s="25">
        <f>SUM(E18/D18)</f>
        <v>0.42857142857142855</v>
      </c>
      <c r="F19" s="25">
        <f>SUM(F18/D18)</f>
        <v>0.5714285714285714</v>
      </c>
      <c r="G19" s="144">
        <f>SUM(G18/D18)</f>
        <v>1</v>
      </c>
      <c r="H19" s="20"/>
      <c r="I19" s="20"/>
      <c r="J19" s="283">
        <f>SUM(J18/D18)</f>
        <v>0.5714285714285714</v>
      </c>
      <c r="K19" s="21">
        <f>SUM(K18/D18)</f>
        <v>0.35714285714285715</v>
      </c>
      <c r="L19" s="132">
        <f>SUM(L18/D18)</f>
        <v>7.1428571428571425E-2</v>
      </c>
    </row>
    <row r="20" spans="1:13" ht="18.75" thickBot="1" x14ac:dyDescent="0.3">
      <c r="C20" s="133" t="s">
        <v>26</v>
      </c>
      <c r="D20" s="134">
        <f>SUM(D18/1)</f>
        <v>14</v>
      </c>
      <c r="E20" s="134">
        <f>SUM(E19*D20)</f>
        <v>6</v>
      </c>
      <c r="F20" s="134">
        <f>SUM(F19*D20)</f>
        <v>8</v>
      </c>
      <c r="G20" s="135">
        <f>SUM(G19*D20)</f>
        <v>14</v>
      </c>
      <c r="J20" s="284">
        <f>SUM(J18/1)</f>
        <v>8</v>
      </c>
      <c r="K20" s="134">
        <f>SUM(K18/1)</f>
        <v>5</v>
      </c>
      <c r="L20" s="135">
        <f>SUM(L18/1)</f>
        <v>1</v>
      </c>
    </row>
    <row r="21" spans="1:13" ht="19.5" thickTop="1" thickBot="1" x14ac:dyDescent="0.3">
      <c r="A21" s="61" t="s">
        <v>50</v>
      </c>
      <c r="B21" s="45" t="s">
        <v>36</v>
      </c>
      <c r="C21" s="46" t="s">
        <v>19</v>
      </c>
      <c r="D21" s="47"/>
      <c r="E21" s="27">
        <v>5</v>
      </c>
      <c r="F21" s="27">
        <v>11</v>
      </c>
      <c r="G21" s="28">
        <v>16</v>
      </c>
    </row>
    <row r="22" spans="1:13" ht="18.75" thickBot="1" x14ac:dyDescent="0.3">
      <c r="A22" s="49" t="s">
        <v>45</v>
      </c>
      <c r="B22" s="41" t="s">
        <v>50</v>
      </c>
      <c r="C22" s="42"/>
      <c r="D22" s="42"/>
      <c r="E22" s="43">
        <f>SUM(E21:E21)</f>
        <v>5</v>
      </c>
      <c r="F22" s="43">
        <f>SUM(F21:F21)</f>
        <v>11</v>
      </c>
      <c r="G22" s="50">
        <f>SUM(G21:G21)</f>
        <v>16</v>
      </c>
    </row>
    <row r="23" spans="1:13" ht="18.75" thickBot="1" x14ac:dyDescent="0.3">
      <c r="A23" s="51" t="s">
        <v>46</v>
      </c>
      <c r="B23" s="52" t="s">
        <v>443</v>
      </c>
      <c r="C23" s="53"/>
      <c r="D23" s="53"/>
      <c r="E23" s="54">
        <f>SUM(E18+E22)</f>
        <v>11</v>
      </c>
      <c r="F23" s="54">
        <f>SUM(F18+F22)</f>
        <v>19</v>
      </c>
      <c r="G23" s="55">
        <f>SUM(E23+F23)</f>
        <v>30</v>
      </c>
    </row>
    <row r="24" spans="1:13" ht="18.75" thickTop="1" x14ac:dyDescent="0.25"/>
  </sheetData>
  <mergeCells count="2">
    <mergeCell ref="A3:A16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FF0000"/>
    <pageSetUpPr fitToPage="1"/>
  </sheetPr>
  <dimension ref="A1:K11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4" width="9.5703125" style="16" bestFit="1" customWidth="1"/>
    <col min="5" max="5" width="9.7109375" style="16" bestFit="1" customWidth="1"/>
    <col min="6" max="11" width="9.5703125" style="16" bestFit="1" customWidth="1"/>
    <col min="12" max="16384" width="9.140625" style="16"/>
  </cols>
  <sheetData>
    <row r="1" spans="1:11" ht="19.5" thickTop="1" thickBot="1" x14ac:dyDescent="0.3">
      <c r="A1" s="698" t="s">
        <v>392</v>
      </c>
      <c r="B1" s="699"/>
      <c r="C1" s="699"/>
      <c r="D1" s="699"/>
      <c r="E1" s="699"/>
      <c r="F1" s="699"/>
      <c r="G1" s="699"/>
      <c r="H1" s="699"/>
      <c r="I1" s="699"/>
      <c r="J1" s="699"/>
      <c r="K1" s="700"/>
    </row>
    <row r="2" spans="1:11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28</v>
      </c>
      <c r="F2" s="198" t="s">
        <v>29</v>
      </c>
      <c r="G2" s="198" t="s">
        <v>30</v>
      </c>
      <c r="H2" s="198" t="s">
        <v>31</v>
      </c>
      <c r="I2" s="198" t="s">
        <v>32</v>
      </c>
      <c r="J2" s="198" t="s">
        <v>33</v>
      </c>
      <c r="K2" s="199" t="s">
        <v>34</v>
      </c>
    </row>
    <row r="3" spans="1:11" ht="18.75" hidden="1" thickTop="1" x14ac:dyDescent="0.25">
      <c r="A3" s="659" t="s">
        <v>500</v>
      </c>
      <c r="B3" s="254">
        <v>43888</v>
      </c>
      <c r="C3" s="27" t="s">
        <v>455</v>
      </c>
      <c r="D3" s="27">
        <v>1</v>
      </c>
      <c r="E3" s="27">
        <v>45</v>
      </c>
      <c r="F3" s="27">
        <v>0</v>
      </c>
      <c r="G3" s="27">
        <v>1</v>
      </c>
      <c r="H3" s="27">
        <v>0</v>
      </c>
      <c r="I3" s="27">
        <v>10</v>
      </c>
      <c r="J3" s="78">
        <v>10</v>
      </c>
      <c r="K3" s="28">
        <v>0</v>
      </c>
    </row>
    <row r="4" spans="1:11" hidden="1" x14ac:dyDescent="0.25">
      <c r="A4" s="631"/>
      <c r="B4" s="255">
        <v>43881</v>
      </c>
      <c r="C4" s="9" t="s">
        <v>453</v>
      </c>
      <c r="D4" s="9">
        <v>1</v>
      </c>
      <c r="E4" s="9">
        <v>45</v>
      </c>
      <c r="F4" s="9">
        <v>1</v>
      </c>
      <c r="G4" s="9">
        <v>0</v>
      </c>
      <c r="H4" s="9">
        <v>0</v>
      </c>
      <c r="I4" s="9">
        <v>3</v>
      </c>
      <c r="J4" s="74">
        <v>3</v>
      </c>
      <c r="K4" s="29">
        <v>0</v>
      </c>
    </row>
    <row r="5" spans="1:11" hidden="1" x14ac:dyDescent="0.25">
      <c r="A5" s="631"/>
      <c r="B5" s="255">
        <v>43874</v>
      </c>
      <c r="C5" s="9" t="s">
        <v>452</v>
      </c>
      <c r="D5" s="9">
        <v>1</v>
      </c>
      <c r="E5" s="9">
        <v>45</v>
      </c>
      <c r="F5" s="9">
        <v>0</v>
      </c>
      <c r="G5" s="9">
        <v>0</v>
      </c>
      <c r="H5" s="9">
        <v>1</v>
      </c>
      <c r="I5" s="9">
        <v>5</v>
      </c>
      <c r="J5" s="74">
        <v>5</v>
      </c>
      <c r="K5" s="29">
        <v>0</v>
      </c>
    </row>
    <row r="6" spans="1:11" hidden="1" x14ac:dyDescent="0.25">
      <c r="A6" s="631"/>
      <c r="B6" s="255">
        <v>43867</v>
      </c>
      <c r="C6" s="9" t="s">
        <v>48</v>
      </c>
      <c r="D6" s="9">
        <v>1</v>
      </c>
      <c r="E6" s="9">
        <v>45</v>
      </c>
      <c r="F6" s="9">
        <v>0</v>
      </c>
      <c r="G6" s="9">
        <v>0</v>
      </c>
      <c r="H6" s="9">
        <v>1</v>
      </c>
      <c r="I6" s="9">
        <v>4</v>
      </c>
      <c r="J6" s="74">
        <v>4</v>
      </c>
      <c r="K6" s="29">
        <v>0</v>
      </c>
    </row>
    <row r="7" spans="1:11" hidden="1" x14ac:dyDescent="0.25">
      <c r="A7" s="631"/>
      <c r="B7" s="255">
        <v>43860</v>
      </c>
      <c r="C7" s="9" t="s">
        <v>8</v>
      </c>
      <c r="D7" s="9">
        <v>1</v>
      </c>
      <c r="E7" s="9">
        <v>45</v>
      </c>
      <c r="F7" s="9">
        <v>0</v>
      </c>
      <c r="G7" s="9">
        <v>1</v>
      </c>
      <c r="H7" s="9">
        <v>0</v>
      </c>
      <c r="I7" s="9">
        <v>6</v>
      </c>
      <c r="J7" s="74">
        <v>6</v>
      </c>
      <c r="K7" s="29">
        <v>0</v>
      </c>
    </row>
    <row r="8" spans="1:11" hidden="1" x14ac:dyDescent="0.25">
      <c r="A8" s="631"/>
      <c r="B8" s="255">
        <v>43853</v>
      </c>
      <c r="C8" s="9" t="s">
        <v>455</v>
      </c>
      <c r="D8" s="9">
        <v>1</v>
      </c>
      <c r="E8" s="9">
        <v>45</v>
      </c>
      <c r="F8" s="9">
        <v>0</v>
      </c>
      <c r="G8" s="9">
        <v>1</v>
      </c>
      <c r="H8" s="9">
        <v>0</v>
      </c>
      <c r="I8" s="9">
        <v>7</v>
      </c>
      <c r="J8" s="74">
        <v>7</v>
      </c>
      <c r="K8" s="29">
        <v>0</v>
      </c>
    </row>
    <row r="9" spans="1:11" hidden="1" x14ac:dyDescent="0.25">
      <c r="A9" s="631"/>
      <c r="B9" s="255">
        <v>43839</v>
      </c>
      <c r="C9" s="9" t="s">
        <v>453</v>
      </c>
      <c r="D9" s="9">
        <v>1</v>
      </c>
      <c r="E9" s="9">
        <v>45</v>
      </c>
      <c r="F9" s="9">
        <v>0</v>
      </c>
      <c r="G9" s="9">
        <v>0</v>
      </c>
      <c r="H9" s="9">
        <v>1</v>
      </c>
      <c r="I9" s="9">
        <v>2</v>
      </c>
      <c r="J9" s="74">
        <v>2</v>
      </c>
      <c r="K9" s="29">
        <v>0</v>
      </c>
    </row>
    <row r="10" spans="1:11" hidden="1" x14ac:dyDescent="0.25">
      <c r="A10" s="631"/>
      <c r="B10" s="255">
        <v>43804</v>
      </c>
      <c r="C10" s="9" t="s">
        <v>455</v>
      </c>
      <c r="D10" s="9">
        <v>1</v>
      </c>
      <c r="E10" s="9">
        <v>45</v>
      </c>
      <c r="F10" s="9">
        <v>0</v>
      </c>
      <c r="G10" s="9">
        <v>1</v>
      </c>
      <c r="H10" s="9">
        <v>0</v>
      </c>
      <c r="I10" s="9">
        <v>8</v>
      </c>
      <c r="J10" s="74">
        <v>8</v>
      </c>
      <c r="K10" s="29">
        <v>0</v>
      </c>
    </row>
    <row r="11" spans="1:11" hidden="1" x14ac:dyDescent="0.25">
      <c r="A11" s="631"/>
      <c r="B11" s="255">
        <v>43797</v>
      </c>
      <c r="C11" s="9" t="s">
        <v>453</v>
      </c>
      <c r="D11" s="9">
        <v>1</v>
      </c>
      <c r="E11" s="9">
        <v>45</v>
      </c>
      <c r="F11" s="9">
        <v>1</v>
      </c>
      <c r="G11" s="9">
        <v>0</v>
      </c>
      <c r="H11" s="9">
        <v>0</v>
      </c>
      <c r="I11" s="9">
        <v>1</v>
      </c>
      <c r="J11" s="74">
        <v>1</v>
      </c>
      <c r="K11" s="29">
        <v>0</v>
      </c>
    </row>
    <row r="12" spans="1:11" hidden="1" x14ac:dyDescent="0.25">
      <c r="A12" s="631"/>
      <c r="B12" s="255">
        <v>43790</v>
      </c>
      <c r="C12" s="9" t="s">
        <v>452</v>
      </c>
      <c r="D12" s="9">
        <v>1</v>
      </c>
      <c r="E12" s="9">
        <v>45</v>
      </c>
      <c r="F12" s="9">
        <v>0</v>
      </c>
      <c r="G12" s="9">
        <v>1</v>
      </c>
      <c r="H12" s="9">
        <v>0</v>
      </c>
      <c r="I12" s="9">
        <v>5</v>
      </c>
      <c r="J12" s="74">
        <v>5</v>
      </c>
      <c r="K12" s="29">
        <v>0</v>
      </c>
    </row>
    <row r="13" spans="1:11" hidden="1" x14ac:dyDescent="0.25">
      <c r="A13" s="631"/>
      <c r="B13" s="255">
        <v>43776</v>
      </c>
      <c r="C13" s="9" t="s">
        <v>8</v>
      </c>
      <c r="D13" s="9">
        <v>1</v>
      </c>
      <c r="E13" s="9">
        <v>45</v>
      </c>
      <c r="F13" s="9">
        <v>1</v>
      </c>
      <c r="G13" s="9">
        <v>0</v>
      </c>
      <c r="H13" s="9">
        <v>0</v>
      </c>
      <c r="I13" s="9">
        <v>6</v>
      </c>
      <c r="J13" s="74">
        <v>6</v>
      </c>
      <c r="K13" s="29">
        <v>0</v>
      </c>
    </row>
    <row r="14" spans="1:11" hidden="1" x14ac:dyDescent="0.25">
      <c r="A14" s="631"/>
      <c r="B14" s="255">
        <v>43762</v>
      </c>
      <c r="C14" s="9" t="s">
        <v>453</v>
      </c>
      <c r="D14" s="9">
        <v>1</v>
      </c>
      <c r="E14" s="9">
        <v>45</v>
      </c>
      <c r="F14" s="9">
        <v>0</v>
      </c>
      <c r="G14" s="9">
        <v>1</v>
      </c>
      <c r="H14" s="9">
        <v>0</v>
      </c>
      <c r="I14" s="9">
        <v>7</v>
      </c>
      <c r="J14" s="74">
        <v>7</v>
      </c>
      <c r="K14" s="29">
        <v>0</v>
      </c>
    </row>
    <row r="15" spans="1:11" hidden="1" x14ac:dyDescent="0.25">
      <c r="A15" s="631"/>
      <c r="B15" s="255">
        <v>43755</v>
      </c>
      <c r="C15" s="9" t="s">
        <v>452</v>
      </c>
      <c r="D15" s="9">
        <v>1</v>
      </c>
      <c r="E15" s="9">
        <v>45</v>
      </c>
      <c r="F15" s="9">
        <v>0</v>
      </c>
      <c r="G15" s="9">
        <v>0</v>
      </c>
      <c r="H15" s="9">
        <v>1</v>
      </c>
      <c r="I15" s="9">
        <v>5</v>
      </c>
      <c r="J15" s="74">
        <v>5</v>
      </c>
      <c r="K15" s="29">
        <v>0</v>
      </c>
    </row>
    <row r="16" spans="1:11" hidden="1" x14ac:dyDescent="0.25">
      <c r="A16" s="631"/>
      <c r="B16" s="255">
        <v>43748</v>
      </c>
      <c r="C16" s="9" t="s">
        <v>48</v>
      </c>
      <c r="D16" s="9">
        <v>1</v>
      </c>
      <c r="E16" s="9">
        <v>45</v>
      </c>
      <c r="F16" s="9">
        <v>1</v>
      </c>
      <c r="G16" s="9">
        <v>0</v>
      </c>
      <c r="H16" s="9">
        <v>0</v>
      </c>
      <c r="I16" s="9">
        <v>1</v>
      </c>
      <c r="J16" s="74">
        <v>1</v>
      </c>
      <c r="K16" s="29">
        <v>0</v>
      </c>
    </row>
    <row r="17" spans="1:11" hidden="1" x14ac:dyDescent="0.25">
      <c r="A17" s="631"/>
      <c r="B17" s="255">
        <v>43741</v>
      </c>
      <c r="C17" s="9" t="s">
        <v>8</v>
      </c>
      <c r="D17" s="9">
        <v>1</v>
      </c>
      <c r="E17" s="9">
        <v>45</v>
      </c>
      <c r="F17" s="9">
        <v>0</v>
      </c>
      <c r="G17" s="9">
        <v>1</v>
      </c>
      <c r="H17" s="9">
        <v>0</v>
      </c>
      <c r="I17" s="9">
        <v>9</v>
      </c>
      <c r="J17" s="74">
        <v>9</v>
      </c>
      <c r="K17" s="29">
        <v>0</v>
      </c>
    </row>
    <row r="18" spans="1:11" hidden="1" x14ac:dyDescent="0.25">
      <c r="A18" s="631"/>
      <c r="B18" s="255">
        <v>43734</v>
      </c>
      <c r="C18" s="9" t="s">
        <v>455</v>
      </c>
      <c r="D18" s="9">
        <v>1</v>
      </c>
      <c r="E18" s="9">
        <v>45</v>
      </c>
      <c r="F18" s="15">
        <v>1</v>
      </c>
      <c r="G18" s="9">
        <v>0</v>
      </c>
      <c r="H18" s="9">
        <v>0</v>
      </c>
      <c r="I18" s="9">
        <v>5</v>
      </c>
      <c r="J18" s="74">
        <v>5</v>
      </c>
      <c r="K18" s="29">
        <v>0</v>
      </c>
    </row>
    <row r="19" spans="1:11" hidden="1" x14ac:dyDescent="0.25">
      <c r="A19" s="631"/>
      <c r="B19" s="255">
        <v>43727</v>
      </c>
      <c r="C19" s="9" t="s">
        <v>453</v>
      </c>
      <c r="D19" s="9">
        <v>1</v>
      </c>
      <c r="E19" s="9">
        <v>45</v>
      </c>
      <c r="F19" s="15">
        <v>1</v>
      </c>
      <c r="G19" s="9">
        <v>0</v>
      </c>
      <c r="H19" s="9">
        <v>0</v>
      </c>
      <c r="I19" s="9">
        <v>0</v>
      </c>
      <c r="J19" s="74">
        <v>0</v>
      </c>
      <c r="K19" s="29">
        <v>1</v>
      </c>
    </row>
    <row r="20" spans="1:11" ht="18.75" hidden="1" thickBot="1" x14ac:dyDescent="0.3">
      <c r="A20" s="630"/>
      <c r="B20" s="256">
        <v>43720</v>
      </c>
      <c r="C20" s="31" t="s">
        <v>452</v>
      </c>
      <c r="D20" s="31">
        <v>1</v>
      </c>
      <c r="E20" s="31">
        <v>45</v>
      </c>
      <c r="F20" s="33">
        <v>1</v>
      </c>
      <c r="G20" s="31">
        <v>0</v>
      </c>
      <c r="H20" s="31">
        <v>0</v>
      </c>
      <c r="I20" s="31">
        <v>7</v>
      </c>
      <c r="J20" s="79">
        <v>7</v>
      </c>
      <c r="K20" s="32">
        <v>0</v>
      </c>
    </row>
    <row r="21" spans="1:11" ht="19.5" thickTop="1" thickBot="1" x14ac:dyDescent="0.3">
      <c r="A21" s="142" t="s">
        <v>45</v>
      </c>
      <c r="B21" s="411" t="s">
        <v>500</v>
      </c>
      <c r="C21" s="124" t="s">
        <v>9</v>
      </c>
      <c r="D21" s="124">
        <f t="shared" ref="D21:I21" si="0">SUM(D3:D20)</f>
        <v>18</v>
      </c>
      <c r="E21" s="124">
        <f t="shared" si="0"/>
        <v>810</v>
      </c>
      <c r="F21" s="124">
        <f t="shared" si="0"/>
        <v>7</v>
      </c>
      <c r="G21" s="247">
        <f t="shared" si="0"/>
        <v>7</v>
      </c>
      <c r="H21" s="248">
        <f t="shared" si="0"/>
        <v>4</v>
      </c>
      <c r="I21" s="216">
        <f t="shared" si="0"/>
        <v>91</v>
      </c>
      <c r="J21" s="409">
        <f>SUM(I21/D21)</f>
        <v>5.0555555555555554</v>
      </c>
      <c r="K21" s="125">
        <f>SUM(K3:K20)</f>
        <v>1</v>
      </c>
    </row>
    <row r="22" spans="1:11" ht="18.75" hidden="1" thickTop="1" x14ac:dyDescent="0.25">
      <c r="A22" s="659" t="s">
        <v>454</v>
      </c>
      <c r="B22" s="26">
        <v>43524</v>
      </c>
      <c r="C22" s="27" t="s">
        <v>455</v>
      </c>
      <c r="D22" s="27">
        <v>1</v>
      </c>
      <c r="E22" s="27">
        <v>45</v>
      </c>
      <c r="F22" s="34">
        <v>1</v>
      </c>
      <c r="G22" s="27">
        <v>0</v>
      </c>
      <c r="H22" s="27">
        <v>0</v>
      </c>
      <c r="I22" s="27">
        <v>4</v>
      </c>
      <c r="J22" s="78">
        <v>4</v>
      </c>
      <c r="K22" s="28">
        <v>0</v>
      </c>
    </row>
    <row r="23" spans="1:11" hidden="1" x14ac:dyDescent="0.25">
      <c r="A23" s="631"/>
      <c r="B23" s="13">
        <v>43517</v>
      </c>
      <c r="C23" s="9" t="s">
        <v>453</v>
      </c>
      <c r="D23" s="9">
        <v>1</v>
      </c>
      <c r="E23" s="9">
        <v>45</v>
      </c>
      <c r="F23" s="15">
        <v>1</v>
      </c>
      <c r="G23" s="9">
        <v>0</v>
      </c>
      <c r="H23" s="9">
        <v>0</v>
      </c>
      <c r="I23" s="9">
        <v>2</v>
      </c>
      <c r="J23" s="74">
        <v>2</v>
      </c>
      <c r="K23" s="29">
        <v>0</v>
      </c>
    </row>
    <row r="24" spans="1:11" hidden="1" x14ac:dyDescent="0.25">
      <c r="A24" s="631"/>
      <c r="B24" s="13">
        <v>43510</v>
      </c>
      <c r="C24" s="9" t="s">
        <v>452</v>
      </c>
      <c r="D24" s="9">
        <v>1</v>
      </c>
      <c r="E24" s="9">
        <v>45</v>
      </c>
      <c r="F24" s="9">
        <v>0</v>
      </c>
      <c r="G24" s="9">
        <v>1</v>
      </c>
      <c r="H24" s="9">
        <v>0</v>
      </c>
      <c r="I24" s="9">
        <v>5</v>
      </c>
      <c r="J24" s="74">
        <v>5</v>
      </c>
      <c r="K24" s="29">
        <v>0</v>
      </c>
    </row>
    <row r="25" spans="1:11" hidden="1" x14ac:dyDescent="0.25">
      <c r="A25" s="631"/>
      <c r="B25" s="13">
        <v>43503</v>
      </c>
      <c r="C25" s="9" t="s">
        <v>48</v>
      </c>
      <c r="D25" s="9">
        <v>1</v>
      </c>
      <c r="E25" s="9">
        <v>45</v>
      </c>
      <c r="F25" s="9">
        <v>1</v>
      </c>
      <c r="G25" s="9">
        <v>0</v>
      </c>
      <c r="H25" s="9">
        <v>0</v>
      </c>
      <c r="I25" s="9">
        <v>3</v>
      </c>
      <c r="J25" s="74">
        <v>3</v>
      </c>
      <c r="K25" s="29">
        <v>0</v>
      </c>
    </row>
    <row r="26" spans="1:11" hidden="1" x14ac:dyDescent="0.25">
      <c r="A26" s="631"/>
      <c r="B26" s="13">
        <v>43496</v>
      </c>
      <c r="C26" s="9" t="s">
        <v>8</v>
      </c>
      <c r="D26" s="9">
        <v>1</v>
      </c>
      <c r="E26" s="9">
        <v>45</v>
      </c>
      <c r="F26" s="9">
        <v>1</v>
      </c>
      <c r="G26" s="9">
        <v>0</v>
      </c>
      <c r="H26" s="9">
        <v>0</v>
      </c>
      <c r="I26" s="9">
        <v>2</v>
      </c>
      <c r="J26" s="74">
        <v>2</v>
      </c>
      <c r="K26" s="29">
        <v>0</v>
      </c>
    </row>
    <row r="27" spans="1:11" hidden="1" x14ac:dyDescent="0.25">
      <c r="A27" s="631"/>
      <c r="B27" s="13">
        <v>43489</v>
      </c>
      <c r="C27" s="9" t="s">
        <v>455</v>
      </c>
      <c r="D27" s="9">
        <v>1</v>
      </c>
      <c r="E27" s="9">
        <v>45</v>
      </c>
      <c r="F27" s="9">
        <v>0</v>
      </c>
      <c r="G27" s="9">
        <v>1</v>
      </c>
      <c r="H27" s="9">
        <v>0</v>
      </c>
      <c r="I27" s="9">
        <v>3</v>
      </c>
      <c r="J27" s="74">
        <v>3</v>
      </c>
      <c r="K27" s="29">
        <v>0</v>
      </c>
    </row>
    <row r="28" spans="1:11" hidden="1" x14ac:dyDescent="0.25">
      <c r="A28" s="631"/>
      <c r="B28" s="13">
        <v>43475</v>
      </c>
      <c r="C28" s="9" t="s">
        <v>453</v>
      </c>
      <c r="D28" s="9">
        <v>1</v>
      </c>
      <c r="E28" s="9">
        <v>45</v>
      </c>
      <c r="F28" s="9">
        <v>1</v>
      </c>
      <c r="G28" s="9">
        <v>0</v>
      </c>
      <c r="H28" s="9">
        <v>0</v>
      </c>
      <c r="I28" s="9">
        <v>4</v>
      </c>
      <c r="J28" s="74">
        <v>4</v>
      </c>
      <c r="K28" s="29">
        <v>0</v>
      </c>
    </row>
    <row r="29" spans="1:11" hidden="1" x14ac:dyDescent="0.25">
      <c r="A29" s="631"/>
      <c r="B29" s="13">
        <v>43454</v>
      </c>
      <c r="C29" s="9" t="s">
        <v>48</v>
      </c>
      <c r="D29" s="9">
        <v>1</v>
      </c>
      <c r="E29" s="9">
        <v>45</v>
      </c>
      <c r="F29" s="9">
        <v>1</v>
      </c>
      <c r="G29" s="9">
        <v>0</v>
      </c>
      <c r="H29" s="9">
        <v>0</v>
      </c>
      <c r="I29" s="9">
        <v>3</v>
      </c>
      <c r="J29" s="74">
        <v>3</v>
      </c>
      <c r="K29" s="29">
        <v>0</v>
      </c>
    </row>
    <row r="30" spans="1:11" hidden="1" x14ac:dyDescent="0.25">
      <c r="A30" s="631"/>
      <c r="B30" s="13">
        <v>43447</v>
      </c>
      <c r="C30" s="9" t="s">
        <v>8</v>
      </c>
      <c r="D30" s="9">
        <v>1</v>
      </c>
      <c r="E30" s="9">
        <v>45</v>
      </c>
      <c r="F30" s="9">
        <v>1</v>
      </c>
      <c r="G30" s="9">
        <v>0</v>
      </c>
      <c r="H30" s="9">
        <v>0</v>
      </c>
      <c r="I30" s="9">
        <v>0</v>
      </c>
      <c r="J30" s="74">
        <v>0</v>
      </c>
      <c r="K30" s="29">
        <v>1</v>
      </c>
    </row>
    <row r="31" spans="1:11" hidden="1" x14ac:dyDescent="0.25">
      <c r="A31" s="631"/>
      <c r="B31" s="13">
        <v>43440</v>
      </c>
      <c r="C31" s="9" t="s">
        <v>455</v>
      </c>
      <c r="D31" s="9">
        <v>1</v>
      </c>
      <c r="E31" s="9">
        <v>45</v>
      </c>
      <c r="F31" s="9">
        <v>1</v>
      </c>
      <c r="G31" s="9">
        <v>0</v>
      </c>
      <c r="H31" s="9">
        <v>0</v>
      </c>
      <c r="I31" s="9">
        <v>5</v>
      </c>
      <c r="J31" s="74">
        <v>5</v>
      </c>
      <c r="K31" s="29">
        <v>0</v>
      </c>
    </row>
    <row r="32" spans="1:11" hidden="1" x14ac:dyDescent="0.25">
      <c r="A32" s="631"/>
      <c r="B32" s="13">
        <v>43433</v>
      </c>
      <c r="C32" s="9" t="s">
        <v>453</v>
      </c>
      <c r="D32" s="9">
        <v>1</v>
      </c>
      <c r="E32" s="9">
        <v>45</v>
      </c>
      <c r="F32" s="9">
        <v>0</v>
      </c>
      <c r="G32" s="9">
        <v>0</v>
      </c>
      <c r="H32" s="9">
        <v>1</v>
      </c>
      <c r="I32" s="9">
        <v>3</v>
      </c>
      <c r="J32" s="74">
        <v>3</v>
      </c>
      <c r="K32" s="29">
        <v>0</v>
      </c>
    </row>
    <row r="33" spans="1:11" hidden="1" x14ac:dyDescent="0.25">
      <c r="A33" s="631"/>
      <c r="B33" s="13">
        <v>43419</v>
      </c>
      <c r="C33" s="9" t="s">
        <v>48</v>
      </c>
      <c r="D33" s="9">
        <v>1</v>
      </c>
      <c r="E33" s="9">
        <v>45</v>
      </c>
      <c r="F33" s="9">
        <v>1</v>
      </c>
      <c r="G33" s="9">
        <v>0</v>
      </c>
      <c r="H33" s="9">
        <v>0</v>
      </c>
      <c r="I33" s="9">
        <v>6</v>
      </c>
      <c r="J33" s="74">
        <v>6</v>
      </c>
      <c r="K33" s="29">
        <v>0</v>
      </c>
    </row>
    <row r="34" spans="1:11" hidden="1" x14ac:dyDescent="0.25">
      <c r="A34" s="631"/>
      <c r="B34" s="13">
        <v>43412</v>
      </c>
      <c r="C34" s="9" t="s">
        <v>8</v>
      </c>
      <c r="D34" s="9">
        <v>1</v>
      </c>
      <c r="E34" s="9">
        <v>45</v>
      </c>
      <c r="F34" s="9">
        <v>0</v>
      </c>
      <c r="G34" s="9">
        <v>1</v>
      </c>
      <c r="H34" s="9">
        <v>0</v>
      </c>
      <c r="I34" s="9">
        <v>5</v>
      </c>
      <c r="J34" s="74">
        <v>5</v>
      </c>
      <c r="K34" s="29">
        <v>0</v>
      </c>
    </row>
    <row r="35" spans="1:11" hidden="1" x14ac:dyDescent="0.25">
      <c r="A35" s="631"/>
      <c r="B35" s="13">
        <v>43405</v>
      </c>
      <c r="C35" s="9" t="s">
        <v>455</v>
      </c>
      <c r="D35" s="9">
        <v>1</v>
      </c>
      <c r="E35" s="9">
        <v>45</v>
      </c>
      <c r="F35" s="9">
        <v>1</v>
      </c>
      <c r="G35" s="9">
        <v>0</v>
      </c>
      <c r="H35" s="9">
        <v>0</v>
      </c>
      <c r="I35" s="9">
        <v>0</v>
      </c>
      <c r="J35" s="74">
        <v>0</v>
      </c>
      <c r="K35" s="29">
        <v>1</v>
      </c>
    </row>
    <row r="36" spans="1:11" hidden="1" x14ac:dyDescent="0.25">
      <c r="A36" s="631"/>
      <c r="B36" s="13">
        <v>43398</v>
      </c>
      <c r="C36" s="9" t="s">
        <v>453</v>
      </c>
      <c r="D36" s="9">
        <v>1</v>
      </c>
      <c r="E36" s="9">
        <v>45</v>
      </c>
      <c r="F36" s="9">
        <v>0</v>
      </c>
      <c r="G36" s="9">
        <v>1</v>
      </c>
      <c r="H36" s="9">
        <v>0</v>
      </c>
      <c r="I36" s="9">
        <v>5</v>
      </c>
      <c r="J36" s="74">
        <v>5</v>
      </c>
      <c r="K36" s="29">
        <v>0</v>
      </c>
    </row>
    <row r="37" spans="1:11" hidden="1" x14ac:dyDescent="0.25">
      <c r="A37" s="631"/>
      <c r="B37" s="13">
        <v>43391</v>
      </c>
      <c r="C37" s="9" t="s">
        <v>452</v>
      </c>
      <c r="D37" s="9">
        <v>1</v>
      </c>
      <c r="E37" s="9">
        <v>45</v>
      </c>
      <c r="F37" s="9">
        <v>1</v>
      </c>
      <c r="G37" s="9">
        <v>0</v>
      </c>
      <c r="H37" s="9">
        <v>0</v>
      </c>
      <c r="I37" s="9">
        <v>4</v>
      </c>
      <c r="J37" s="74">
        <v>4</v>
      </c>
      <c r="K37" s="29">
        <v>0</v>
      </c>
    </row>
    <row r="38" spans="1:11" hidden="1" x14ac:dyDescent="0.25">
      <c r="A38" s="631"/>
      <c r="B38" s="13">
        <v>43384</v>
      </c>
      <c r="C38" s="9" t="s">
        <v>48</v>
      </c>
      <c r="D38" s="9">
        <v>1</v>
      </c>
      <c r="E38" s="9">
        <v>45</v>
      </c>
      <c r="F38" s="9">
        <v>0</v>
      </c>
      <c r="G38" s="9">
        <v>1</v>
      </c>
      <c r="H38" s="9">
        <v>0</v>
      </c>
      <c r="I38" s="9">
        <v>8</v>
      </c>
      <c r="J38" s="74">
        <v>8</v>
      </c>
      <c r="K38" s="29">
        <v>0</v>
      </c>
    </row>
    <row r="39" spans="1:11" hidden="1" x14ac:dyDescent="0.25">
      <c r="A39" s="631"/>
      <c r="B39" s="13">
        <v>43377</v>
      </c>
      <c r="C39" s="9" t="s">
        <v>8</v>
      </c>
      <c r="D39" s="9">
        <v>1</v>
      </c>
      <c r="E39" s="9">
        <v>45</v>
      </c>
      <c r="F39" s="9">
        <v>0</v>
      </c>
      <c r="G39" s="9">
        <v>1</v>
      </c>
      <c r="H39" s="9">
        <v>0</v>
      </c>
      <c r="I39" s="9">
        <v>6</v>
      </c>
      <c r="J39" s="74">
        <v>6</v>
      </c>
      <c r="K39" s="29">
        <v>0</v>
      </c>
    </row>
    <row r="40" spans="1:11" hidden="1" x14ac:dyDescent="0.25">
      <c r="A40" s="631"/>
      <c r="B40" s="13">
        <v>43370</v>
      </c>
      <c r="C40" s="9" t="s">
        <v>455</v>
      </c>
      <c r="D40" s="9">
        <v>1</v>
      </c>
      <c r="E40" s="9">
        <v>45</v>
      </c>
      <c r="F40" s="9">
        <v>0</v>
      </c>
      <c r="G40" s="9">
        <v>1</v>
      </c>
      <c r="H40" s="9">
        <v>0</v>
      </c>
      <c r="I40" s="9">
        <v>9</v>
      </c>
      <c r="J40" s="74">
        <v>9</v>
      </c>
      <c r="K40" s="29">
        <v>0</v>
      </c>
    </row>
    <row r="41" spans="1:11" hidden="1" x14ac:dyDescent="0.25">
      <c r="A41" s="631"/>
      <c r="B41" s="13">
        <v>43363</v>
      </c>
      <c r="C41" s="9" t="s">
        <v>453</v>
      </c>
      <c r="D41" s="9">
        <v>1</v>
      </c>
      <c r="E41" s="9">
        <v>45</v>
      </c>
      <c r="F41" s="9">
        <v>0</v>
      </c>
      <c r="G41" s="9">
        <v>1</v>
      </c>
      <c r="H41" s="9">
        <v>0</v>
      </c>
      <c r="I41" s="9">
        <v>5</v>
      </c>
      <c r="J41" s="74">
        <v>5</v>
      </c>
      <c r="K41" s="29">
        <v>0</v>
      </c>
    </row>
    <row r="42" spans="1:11" ht="18.75" hidden="1" thickBot="1" x14ac:dyDescent="0.3">
      <c r="A42" s="630"/>
      <c r="B42" s="30">
        <v>43356</v>
      </c>
      <c r="C42" s="31" t="s">
        <v>452</v>
      </c>
      <c r="D42" s="31">
        <v>1</v>
      </c>
      <c r="E42" s="31">
        <v>45</v>
      </c>
      <c r="F42" s="31">
        <v>0</v>
      </c>
      <c r="G42" s="31">
        <v>0</v>
      </c>
      <c r="H42" s="31">
        <v>1</v>
      </c>
      <c r="I42" s="31">
        <v>4</v>
      </c>
      <c r="J42" s="79">
        <v>4</v>
      </c>
      <c r="K42" s="32">
        <v>0</v>
      </c>
    </row>
    <row r="43" spans="1:11" ht="19.5" thickTop="1" thickBot="1" x14ac:dyDescent="0.3">
      <c r="A43" s="142" t="s">
        <v>45</v>
      </c>
      <c r="B43" s="126" t="s">
        <v>454</v>
      </c>
      <c r="C43" s="124" t="s">
        <v>9</v>
      </c>
      <c r="D43" s="124">
        <f t="shared" ref="D43:I43" si="1">SUM(D22:D42)</f>
        <v>21</v>
      </c>
      <c r="E43" s="124">
        <f t="shared" si="1"/>
        <v>945</v>
      </c>
      <c r="F43" s="124">
        <f t="shared" si="1"/>
        <v>11</v>
      </c>
      <c r="G43" s="124">
        <f t="shared" si="1"/>
        <v>8</v>
      </c>
      <c r="H43" s="124">
        <f t="shared" si="1"/>
        <v>2</v>
      </c>
      <c r="I43" s="247">
        <f t="shared" si="1"/>
        <v>86</v>
      </c>
      <c r="J43" s="374">
        <f>SUM(I43/D43)</f>
        <v>4.0952380952380949</v>
      </c>
      <c r="K43" s="248">
        <f>SUM(K22:K42)</f>
        <v>2</v>
      </c>
    </row>
    <row r="44" spans="1:11" ht="18.75" hidden="1" thickTop="1" x14ac:dyDescent="0.25">
      <c r="A44" s="659" t="s">
        <v>285</v>
      </c>
      <c r="B44" s="26">
        <v>43160</v>
      </c>
      <c r="C44" s="27" t="s">
        <v>27</v>
      </c>
      <c r="D44" s="27">
        <v>1</v>
      </c>
      <c r="E44" s="27">
        <v>45</v>
      </c>
      <c r="F44" s="27">
        <v>0</v>
      </c>
      <c r="G44" s="27">
        <v>1</v>
      </c>
      <c r="H44" s="27">
        <v>0</v>
      </c>
      <c r="I44" s="27">
        <v>6</v>
      </c>
      <c r="J44" s="78">
        <v>6</v>
      </c>
      <c r="K44" s="28">
        <v>0</v>
      </c>
    </row>
    <row r="45" spans="1:11" hidden="1" x14ac:dyDescent="0.25">
      <c r="A45" s="631"/>
      <c r="B45" s="13">
        <v>43139</v>
      </c>
      <c r="C45" s="9" t="s">
        <v>8</v>
      </c>
      <c r="D45" s="9">
        <v>1</v>
      </c>
      <c r="E45" s="9">
        <v>45</v>
      </c>
      <c r="F45" s="9">
        <v>0</v>
      </c>
      <c r="G45" s="9">
        <v>1</v>
      </c>
      <c r="H45" s="9">
        <v>0</v>
      </c>
      <c r="I45" s="9">
        <v>6</v>
      </c>
      <c r="J45" s="74">
        <v>6</v>
      </c>
      <c r="K45" s="29">
        <v>0</v>
      </c>
    </row>
    <row r="46" spans="1:11" hidden="1" x14ac:dyDescent="0.25">
      <c r="A46" s="631"/>
      <c r="B46" s="13">
        <v>43132</v>
      </c>
      <c r="C46" s="9" t="s">
        <v>10</v>
      </c>
      <c r="D46" s="9">
        <v>1</v>
      </c>
      <c r="E46" s="9">
        <v>45</v>
      </c>
      <c r="F46" s="9">
        <v>1</v>
      </c>
      <c r="G46" s="9">
        <v>0</v>
      </c>
      <c r="H46" s="9">
        <v>0</v>
      </c>
      <c r="I46" s="9">
        <v>2</v>
      </c>
      <c r="J46" s="74">
        <v>2</v>
      </c>
      <c r="K46" s="29">
        <v>0</v>
      </c>
    </row>
    <row r="47" spans="1:11" hidden="1" x14ac:dyDescent="0.25">
      <c r="A47" s="631"/>
      <c r="B47" s="13">
        <v>43125</v>
      </c>
      <c r="C47" s="9" t="s">
        <v>27</v>
      </c>
      <c r="D47" s="9">
        <v>1</v>
      </c>
      <c r="E47" s="9">
        <v>45</v>
      </c>
      <c r="F47" s="9">
        <v>1</v>
      </c>
      <c r="G47" s="9">
        <v>0</v>
      </c>
      <c r="H47" s="9">
        <v>0</v>
      </c>
      <c r="I47" s="9">
        <v>3</v>
      </c>
      <c r="J47" s="74">
        <v>3</v>
      </c>
      <c r="K47" s="29">
        <v>0</v>
      </c>
    </row>
    <row r="48" spans="1:11" hidden="1" x14ac:dyDescent="0.25">
      <c r="A48" s="631"/>
      <c r="B48" s="13">
        <v>43104</v>
      </c>
      <c r="C48" s="9" t="s">
        <v>11</v>
      </c>
      <c r="D48" s="9">
        <v>1</v>
      </c>
      <c r="E48" s="9">
        <v>45</v>
      </c>
      <c r="F48" s="9">
        <v>0</v>
      </c>
      <c r="G48" s="9">
        <v>1</v>
      </c>
      <c r="H48" s="9">
        <v>0</v>
      </c>
      <c r="I48" s="9">
        <v>6</v>
      </c>
      <c r="J48" s="74">
        <v>6</v>
      </c>
      <c r="K48" s="29">
        <v>0</v>
      </c>
    </row>
    <row r="49" spans="1:11" hidden="1" x14ac:dyDescent="0.25">
      <c r="A49" s="631"/>
      <c r="B49" s="13">
        <v>43090</v>
      </c>
      <c r="C49" s="9" t="s">
        <v>8</v>
      </c>
      <c r="D49" s="9">
        <v>1</v>
      </c>
      <c r="E49" s="9">
        <v>45</v>
      </c>
      <c r="F49" s="9">
        <v>0</v>
      </c>
      <c r="G49" s="9">
        <v>1</v>
      </c>
      <c r="H49" s="9">
        <v>0</v>
      </c>
      <c r="I49" s="9">
        <v>2</v>
      </c>
      <c r="J49" s="74">
        <v>2</v>
      </c>
      <c r="K49" s="29">
        <v>0</v>
      </c>
    </row>
    <row r="50" spans="1:11" hidden="1" x14ac:dyDescent="0.25">
      <c r="A50" s="631"/>
      <c r="B50" s="13">
        <v>43083</v>
      </c>
      <c r="C50" s="9" t="s">
        <v>10</v>
      </c>
      <c r="D50" s="9">
        <v>1</v>
      </c>
      <c r="E50" s="9">
        <v>45</v>
      </c>
      <c r="F50" s="9">
        <v>0</v>
      </c>
      <c r="G50" s="9">
        <v>1</v>
      </c>
      <c r="H50" s="9">
        <v>0</v>
      </c>
      <c r="I50" s="9">
        <v>3</v>
      </c>
      <c r="J50" s="74">
        <v>3</v>
      </c>
      <c r="K50" s="29">
        <v>0</v>
      </c>
    </row>
    <row r="51" spans="1:11" hidden="1" x14ac:dyDescent="0.25">
      <c r="A51" s="631"/>
      <c r="B51" s="13">
        <v>43069</v>
      </c>
      <c r="C51" s="9" t="s">
        <v>9</v>
      </c>
      <c r="D51" s="9">
        <v>1</v>
      </c>
      <c r="E51" s="9">
        <v>45</v>
      </c>
      <c r="F51" s="9">
        <v>0</v>
      </c>
      <c r="G51" s="9">
        <v>1</v>
      </c>
      <c r="H51" s="9">
        <v>0</v>
      </c>
      <c r="I51" s="9">
        <v>8</v>
      </c>
      <c r="J51" s="74">
        <v>8</v>
      </c>
      <c r="K51" s="29">
        <v>0</v>
      </c>
    </row>
    <row r="52" spans="1:11" hidden="1" x14ac:dyDescent="0.25">
      <c r="A52" s="631"/>
      <c r="B52" s="13">
        <v>43055</v>
      </c>
      <c r="C52" s="9" t="s">
        <v>8</v>
      </c>
      <c r="D52" s="9">
        <v>1</v>
      </c>
      <c r="E52" s="9">
        <v>45</v>
      </c>
      <c r="F52" s="9">
        <v>1</v>
      </c>
      <c r="G52" s="9">
        <v>0</v>
      </c>
      <c r="H52" s="9">
        <v>0</v>
      </c>
      <c r="I52" s="9">
        <v>4</v>
      </c>
      <c r="J52" s="74">
        <v>4</v>
      </c>
      <c r="K52" s="29">
        <v>0</v>
      </c>
    </row>
    <row r="53" spans="1:11" hidden="1" x14ac:dyDescent="0.25">
      <c r="A53" s="631"/>
      <c r="B53" s="13">
        <v>43048</v>
      </c>
      <c r="C53" s="9" t="s">
        <v>10</v>
      </c>
      <c r="D53" s="9">
        <v>1</v>
      </c>
      <c r="E53" s="9">
        <v>45</v>
      </c>
      <c r="F53" s="9">
        <v>0</v>
      </c>
      <c r="G53" s="9">
        <v>1</v>
      </c>
      <c r="H53" s="9">
        <v>0</v>
      </c>
      <c r="I53" s="9">
        <v>5</v>
      </c>
      <c r="J53" s="74">
        <v>5</v>
      </c>
      <c r="K53" s="29">
        <v>0</v>
      </c>
    </row>
    <row r="54" spans="1:11" hidden="1" x14ac:dyDescent="0.25">
      <c r="A54" s="631"/>
      <c r="B54" s="13">
        <v>43041</v>
      </c>
      <c r="C54" s="9" t="s">
        <v>27</v>
      </c>
      <c r="D54" s="9">
        <v>1</v>
      </c>
      <c r="E54" s="9">
        <v>45</v>
      </c>
      <c r="F54" s="9">
        <v>0</v>
      </c>
      <c r="G54" s="9">
        <v>0</v>
      </c>
      <c r="H54" s="9">
        <v>1</v>
      </c>
      <c r="I54" s="9">
        <v>3</v>
      </c>
      <c r="J54" s="74">
        <v>3</v>
      </c>
      <c r="K54" s="29">
        <v>0</v>
      </c>
    </row>
    <row r="55" spans="1:11" hidden="1" x14ac:dyDescent="0.25">
      <c r="A55" s="631"/>
      <c r="B55" s="13">
        <v>43034</v>
      </c>
      <c r="C55" s="9" t="s">
        <v>9</v>
      </c>
      <c r="D55" s="9">
        <v>1</v>
      </c>
      <c r="E55" s="9">
        <v>45</v>
      </c>
      <c r="F55" s="9">
        <v>0</v>
      </c>
      <c r="G55" s="9">
        <v>1</v>
      </c>
      <c r="H55" s="9">
        <v>0</v>
      </c>
      <c r="I55" s="9">
        <v>9</v>
      </c>
      <c r="J55" s="74">
        <v>9</v>
      </c>
      <c r="K55" s="29">
        <v>0</v>
      </c>
    </row>
    <row r="56" spans="1:11" hidden="1" x14ac:dyDescent="0.25">
      <c r="A56" s="631"/>
      <c r="B56" s="13">
        <v>43027</v>
      </c>
      <c r="C56" s="9" t="s">
        <v>11</v>
      </c>
      <c r="D56" s="9">
        <v>1</v>
      </c>
      <c r="E56" s="9">
        <v>45</v>
      </c>
      <c r="F56" s="9">
        <v>1</v>
      </c>
      <c r="G56" s="9">
        <v>0</v>
      </c>
      <c r="H56" s="9">
        <v>0</v>
      </c>
      <c r="I56" s="9">
        <v>1</v>
      </c>
      <c r="J56" s="74">
        <v>1</v>
      </c>
      <c r="K56" s="29">
        <v>0</v>
      </c>
    </row>
    <row r="57" spans="1:11" hidden="1" x14ac:dyDescent="0.25">
      <c r="A57" s="631"/>
      <c r="B57" s="13">
        <v>43020</v>
      </c>
      <c r="C57" s="9" t="s">
        <v>8</v>
      </c>
      <c r="D57" s="9">
        <v>1</v>
      </c>
      <c r="E57" s="9">
        <v>45</v>
      </c>
      <c r="F57" s="9">
        <v>0</v>
      </c>
      <c r="G57" s="9">
        <v>1</v>
      </c>
      <c r="H57" s="9">
        <v>0</v>
      </c>
      <c r="I57" s="9">
        <v>9</v>
      </c>
      <c r="J57" s="74">
        <v>9</v>
      </c>
      <c r="K57" s="29">
        <v>0</v>
      </c>
    </row>
    <row r="58" spans="1:11" hidden="1" x14ac:dyDescent="0.25">
      <c r="A58" s="631"/>
      <c r="B58" s="13">
        <v>43013</v>
      </c>
      <c r="C58" s="9" t="s">
        <v>10</v>
      </c>
      <c r="D58" s="9">
        <v>1</v>
      </c>
      <c r="E58" s="9">
        <v>45</v>
      </c>
      <c r="F58" s="9">
        <v>1</v>
      </c>
      <c r="G58" s="9">
        <v>0</v>
      </c>
      <c r="H58" s="9">
        <v>0</v>
      </c>
      <c r="I58" s="9">
        <v>4</v>
      </c>
      <c r="J58" s="74">
        <v>4</v>
      </c>
      <c r="K58" s="29">
        <v>0</v>
      </c>
    </row>
    <row r="59" spans="1:11" hidden="1" x14ac:dyDescent="0.25">
      <c r="A59" s="631"/>
      <c r="B59" s="13">
        <v>43006</v>
      </c>
      <c r="C59" s="9" t="s">
        <v>27</v>
      </c>
      <c r="D59" s="9">
        <v>1</v>
      </c>
      <c r="E59" s="9">
        <v>45</v>
      </c>
      <c r="F59" s="9">
        <v>0</v>
      </c>
      <c r="G59" s="9">
        <v>1</v>
      </c>
      <c r="H59" s="9">
        <v>0</v>
      </c>
      <c r="I59" s="9">
        <v>12</v>
      </c>
      <c r="J59" s="74">
        <v>12</v>
      </c>
      <c r="K59" s="29">
        <v>0</v>
      </c>
    </row>
    <row r="60" spans="1:11" ht="18.75" hidden="1" thickBot="1" x14ac:dyDescent="0.3">
      <c r="A60" s="630"/>
      <c r="B60" s="30">
        <v>42992</v>
      </c>
      <c r="C60" s="31" t="s">
        <v>11</v>
      </c>
      <c r="D60" s="31">
        <v>1</v>
      </c>
      <c r="E60" s="31">
        <v>45</v>
      </c>
      <c r="F60" s="31">
        <v>0</v>
      </c>
      <c r="G60" s="31">
        <v>1</v>
      </c>
      <c r="H60" s="31">
        <v>0</v>
      </c>
      <c r="I60" s="31">
        <v>5</v>
      </c>
      <c r="J60" s="79">
        <v>5</v>
      </c>
      <c r="K60" s="32">
        <v>0</v>
      </c>
    </row>
    <row r="61" spans="1:11" ht="19.5" thickTop="1" thickBot="1" x14ac:dyDescent="0.3">
      <c r="A61" s="142" t="s">
        <v>45</v>
      </c>
      <c r="B61" s="126" t="s">
        <v>285</v>
      </c>
      <c r="C61" s="124" t="s">
        <v>7</v>
      </c>
      <c r="D61" s="124">
        <f t="shared" ref="D61:I61" si="2">SUM(D44:D60)</f>
        <v>17</v>
      </c>
      <c r="E61" s="124">
        <f t="shared" si="2"/>
        <v>765</v>
      </c>
      <c r="F61" s="124">
        <f t="shared" si="2"/>
        <v>5</v>
      </c>
      <c r="G61" s="124">
        <f t="shared" si="2"/>
        <v>11</v>
      </c>
      <c r="H61" s="124">
        <f t="shared" si="2"/>
        <v>1</v>
      </c>
      <c r="I61" s="124">
        <f t="shared" si="2"/>
        <v>88</v>
      </c>
      <c r="J61" s="167">
        <f>SUM(I61/D61)</f>
        <v>5.1764705882352944</v>
      </c>
      <c r="K61" s="125">
        <f>SUM(K44:K60)</f>
        <v>0</v>
      </c>
    </row>
    <row r="62" spans="1:11" ht="18.75" hidden="1" thickTop="1" x14ac:dyDescent="0.25">
      <c r="A62" s="638" t="s">
        <v>35</v>
      </c>
      <c r="B62" s="26">
        <v>42705</v>
      </c>
      <c r="C62" s="27" t="s">
        <v>9</v>
      </c>
      <c r="D62" s="27">
        <v>1</v>
      </c>
      <c r="E62" s="27">
        <v>45</v>
      </c>
      <c r="F62" s="27">
        <v>0</v>
      </c>
      <c r="G62" s="27">
        <v>0</v>
      </c>
      <c r="H62" s="27">
        <v>1</v>
      </c>
      <c r="I62" s="27">
        <v>8</v>
      </c>
      <c r="J62" s="78">
        <v>8</v>
      </c>
      <c r="K62" s="28">
        <v>0</v>
      </c>
    </row>
    <row r="63" spans="1:11" hidden="1" x14ac:dyDescent="0.25">
      <c r="A63" s="639"/>
      <c r="B63" s="13">
        <v>42698</v>
      </c>
      <c r="C63" s="9" t="s">
        <v>11</v>
      </c>
      <c r="D63" s="9">
        <v>1</v>
      </c>
      <c r="E63" s="9">
        <v>45</v>
      </c>
      <c r="F63" s="9">
        <v>0</v>
      </c>
      <c r="G63" s="9">
        <v>1</v>
      </c>
      <c r="H63" s="9">
        <v>0</v>
      </c>
      <c r="I63" s="9">
        <v>5</v>
      </c>
      <c r="J63" s="74">
        <v>5</v>
      </c>
      <c r="K63" s="29">
        <v>0</v>
      </c>
    </row>
    <row r="64" spans="1:11" hidden="1" x14ac:dyDescent="0.25">
      <c r="A64" s="639"/>
      <c r="B64" s="13">
        <v>42684</v>
      </c>
      <c r="C64" s="9" t="s">
        <v>10</v>
      </c>
      <c r="D64" s="9">
        <v>1</v>
      </c>
      <c r="E64" s="9">
        <v>45</v>
      </c>
      <c r="F64" s="9">
        <v>1</v>
      </c>
      <c r="G64" s="9">
        <v>0</v>
      </c>
      <c r="H64" s="9">
        <v>0</v>
      </c>
      <c r="I64" s="9">
        <v>1</v>
      </c>
      <c r="J64" s="74">
        <v>1</v>
      </c>
      <c r="K64" s="29">
        <v>0</v>
      </c>
    </row>
    <row r="65" spans="1:11" hidden="1" x14ac:dyDescent="0.25">
      <c r="A65" s="639"/>
      <c r="B65" s="13">
        <v>42677</v>
      </c>
      <c r="C65" s="9" t="s">
        <v>27</v>
      </c>
      <c r="D65" s="9">
        <v>1</v>
      </c>
      <c r="E65" s="9">
        <v>45</v>
      </c>
      <c r="F65" s="9">
        <v>1</v>
      </c>
      <c r="G65" s="9">
        <v>0</v>
      </c>
      <c r="H65" s="9">
        <v>0</v>
      </c>
      <c r="I65" s="9">
        <v>3</v>
      </c>
      <c r="J65" s="74">
        <v>3</v>
      </c>
      <c r="K65" s="29">
        <v>0</v>
      </c>
    </row>
    <row r="66" spans="1:11" hidden="1" x14ac:dyDescent="0.25">
      <c r="A66" s="639"/>
      <c r="B66" s="13">
        <v>42663</v>
      </c>
      <c r="C66" s="9" t="s">
        <v>11</v>
      </c>
      <c r="D66" s="9">
        <v>1</v>
      </c>
      <c r="E66" s="9">
        <v>45</v>
      </c>
      <c r="F66" s="9">
        <v>0</v>
      </c>
      <c r="G66" s="9">
        <v>1</v>
      </c>
      <c r="H66" s="9">
        <v>0</v>
      </c>
      <c r="I66" s="9">
        <v>4</v>
      </c>
      <c r="J66" s="74">
        <v>4</v>
      </c>
      <c r="K66" s="29">
        <v>0</v>
      </c>
    </row>
    <row r="67" spans="1:11" hidden="1" x14ac:dyDescent="0.25">
      <c r="A67" s="639"/>
      <c r="B67" s="13">
        <v>42656</v>
      </c>
      <c r="C67" s="9" t="s">
        <v>8</v>
      </c>
      <c r="D67" s="9">
        <v>1</v>
      </c>
      <c r="E67" s="9">
        <v>45</v>
      </c>
      <c r="F67" s="9">
        <v>0</v>
      </c>
      <c r="G67" s="9">
        <v>1</v>
      </c>
      <c r="H67" s="9">
        <v>0</v>
      </c>
      <c r="I67" s="9">
        <v>3</v>
      </c>
      <c r="J67" s="74">
        <v>3</v>
      </c>
      <c r="K67" s="29">
        <v>0</v>
      </c>
    </row>
    <row r="68" spans="1:11" hidden="1" x14ac:dyDescent="0.25">
      <c r="A68" s="639"/>
      <c r="B68" s="13">
        <v>42642</v>
      </c>
      <c r="C68" s="9" t="s">
        <v>27</v>
      </c>
      <c r="D68" s="9">
        <v>1</v>
      </c>
      <c r="E68" s="9">
        <v>45</v>
      </c>
      <c r="F68" s="9">
        <v>1</v>
      </c>
      <c r="G68" s="9">
        <v>0</v>
      </c>
      <c r="H68" s="9">
        <v>0</v>
      </c>
      <c r="I68" s="9">
        <v>4</v>
      </c>
      <c r="J68" s="74">
        <v>4</v>
      </c>
      <c r="K68" s="29">
        <v>0</v>
      </c>
    </row>
    <row r="69" spans="1:11" hidden="1" x14ac:dyDescent="0.25">
      <c r="A69" s="639"/>
      <c r="B69" s="13">
        <v>42635</v>
      </c>
      <c r="C69" s="9" t="s">
        <v>9</v>
      </c>
      <c r="D69" s="9">
        <v>1</v>
      </c>
      <c r="E69" s="9">
        <v>45</v>
      </c>
      <c r="F69" s="9">
        <v>0</v>
      </c>
      <c r="G69" s="9">
        <v>1</v>
      </c>
      <c r="H69" s="9">
        <v>0</v>
      </c>
      <c r="I69" s="9">
        <v>7</v>
      </c>
      <c r="J69" s="74">
        <v>7</v>
      </c>
      <c r="K69" s="29">
        <v>0</v>
      </c>
    </row>
    <row r="70" spans="1:11" ht="18.75" hidden="1" thickBot="1" x14ac:dyDescent="0.3">
      <c r="A70" s="640"/>
      <c r="B70" s="30">
        <v>42628</v>
      </c>
      <c r="C70" s="31" t="s">
        <v>11</v>
      </c>
      <c r="D70" s="31">
        <v>1</v>
      </c>
      <c r="E70" s="31">
        <v>45</v>
      </c>
      <c r="F70" s="31">
        <v>1</v>
      </c>
      <c r="G70" s="31">
        <v>0</v>
      </c>
      <c r="H70" s="31">
        <v>0</v>
      </c>
      <c r="I70" s="31">
        <v>2</v>
      </c>
      <c r="J70" s="79">
        <v>2</v>
      </c>
      <c r="K70" s="32">
        <v>0</v>
      </c>
    </row>
    <row r="71" spans="1:11" ht="19.5" thickTop="1" thickBot="1" x14ac:dyDescent="0.3">
      <c r="A71" s="142" t="s">
        <v>45</v>
      </c>
      <c r="B71" s="126" t="s">
        <v>18</v>
      </c>
      <c r="C71" s="124" t="s">
        <v>7</v>
      </c>
      <c r="D71" s="124">
        <f t="shared" ref="D71:I71" si="3">SUM(D62:D70)</f>
        <v>9</v>
      </c>
      <c r="E71" s="124">
        <f t="shared" si="3"/>
        <v>405</v>
      </c>
      <c r="F71" s="124">
        <f t="shared" si="3"/>
        <v>4</v>
      </c>
      <c r="G71" s="124">
        <f t="shared" si="3"/>
        <v>4</v>
      </c>
      <c r="H71" s="124">
        <f t="shared" si="3"/>
        <v>1</v>
      </c>
      <c r="I71" s="124">
        <f t="shared" si="3"/>
        <v>37</v>
      </c>
      <c r="J71" s="167">
        <f>SUM(I71/D71)</f>
        <v>4.1111111111111107</v>
      </c>
      <c r="K71" s="125">
        <f>SUM(K62:K70)</f>
        <v>0</v>
      </c>
    </row>
    <row r="72" spans="1:11" ht="18.75" hidden="1" thickTop="1" x14ac:dyDescent="0.25">
      <c r="A72" s="659" t="s">
        <v>17</v>
      </c>
      <c r="B72" s="26">
        <v>42425</v>
      </c>
      <c r="C72" s="27" t="s">
        <v>7</v>
      </c>
      <c r="D72" s="27">
        <v>1</v>
      </c>
      <c r="E72" s="27">
        <v>45</v>
      </c>
      <c r="F72" s="27">
        <v>0</v>
      </c>
      <c r="G72" s="27">
        <v>1</v>
      </c>
      <c r="H72" s="27">
        <v>0</v>
      </c>
      <c r="I72" s="27">
        <v>3</v>
      </c>
      <c r="J72" s="78">
        <v>3</v>
      </c>
      <c r="K72" s="28">
        <v>0</v>
      </c>
    </row>
    <row r="73" spans="1:11" hidden="1" x14ac:dyDescent="0.25">
      <c r="A73" s="631"/>
      <c r="B73" s="13">
        <v>42411</v>
      </c>
      <c r="C73" s="9" t="s">
        <v>12</v>
      </c>
      <c r="D73" s="9">
        <v>1</v>
      </c>
      <c r="E73" s="9">
        <v>45</v>
      </c>
      <c r="F73" s="9">
        <v>0</v>
      </c>
      <c r="G73" s="9">
        <v>1</v>
      </c>
      <c r="H73" s="9">
        <v>0</v>
      </c>
      <c r="I73" s="9">
        <v>1</v>
      </c>
      <c r="J73" s="74">
        <v>1</v>
      </c>
      <c r="K73" s="29">
        <v>0</v>
      </c>
    </row>
    <row r="74" spans="1:11" hidden="1" x14ac:dyDescent="0.25">
      <c r="A74" s="631"/>
      <c r="B74" s="13">
        <v>42404</v>
      </c>
      <c r="C74" s="9" t="s">
        <v>13</v>
      </c>
      <c r="D74" s="9">
        <v>1</v>
      </c>
      <c r="E74" s="9">
        <v>45</v>
      </c>
      <c r="F74" s="9">
        <v>1</v>
      </c>
      <c r="G74" s="9">
        <v>0</v>
      </c>
      <c r="H74" s="9">
        <v>0</v>
      </c>
      <c r="I74" s="9">
        <v>1</v>
      </c>
      <c r="J74" s="74">
        <v>1</v>
      </c>
      <c r="K74" s="29">
        <v>0</v>
      </c>
    </row>
    <row r="75" spans="1:11" hidden="1" x14ac:dyDescent="0.25">
      <c r="A75" s="631"/>
      <c r="B75" s="13">
        <v>42397</v>
      </c>
      <c r="C75" s="9" t="s">
        <v>10</v>
      </c>
      <c r="D75" s="9">
        <v>1</v>
      </c>
      <c r="E75" s="9">
        <v>45</v>
      </c>
      <c r="F75" s="9">
        <v>0</v>
      </c>
      <c r="G75" s="9">
        <v>1</v>
      </c>
      <c r="H75" s="9">
        <v>0</v>
      </c>
      <c r="I75" s="9">
        <v>8</v>
      </c>
      <c r="J75" s="74">
        <v>8</v>
      </c>
      <c r="K75" s="29">
        <v>0</v>
      </c>
    </row>
    <row r="76" spans="1:11" hidden="1" x14ac:dyDescent="0.25">
      <c r="A76" s="631"/>
      <c r="B76" s="13">
        <v>42390</v>
      </c>
      <c r="C76" s="9" t="s">
        <v>7</v>
      </c>
      <c r="D76" s="9">
        <v>1</v>
      </c>
      <c r="E76" s="9">
        <v>45</v>
      </c>
      <c r="F76" s="9">
        <v>0</v>
      </c>
      <c r="G76" s="9">
        <v>1</v>
      </c>
      <c r="H76" s="9">
        <v>0</v>
      </c>
      <c r="I76" s="9">
        <v>6</v>
      </c>
      <c r="J76" s="74">
        <v>6</v>
      </c>
      <c r="K76" s="29">
        <v>0</v>
      </c>
    </row>
    <row r="77" spans="1:11" hidden="1" x14ac:dyDescent="0.25">
      <c r="A77" s="631"/>
      <c r="B77" s="13">
        <v>42383</v>
      </c>
      <c r="C77" s="9" t="s">
        <v>14</v>
      </c>
      <c r="D77" s="9">
        <v>1</v>
      </c>
      <c r="E77" s="9">
        <v>45</v>
      </c>
      <c r="F77" s="9">
        <v>0</v>
      </c>
      <c r="G77" s="9">
        <v>0</v>
      </c>
      <c r="H77" s="9">
        <v>1</v>
      </c>
      <c r="I77" s="9">
        <v>5</v>
      </c>
      <c r="J77" s="74">
        <v>5</v>
      </c>
      <c r="K77" s="29">
        <v>0</v>
      </c>
    </row>
    <row r="78" spans="1:11" hidden="1" x14ac:dyDescent="0.25">
      <c r="A78" s="631"/>
      <c r="B78" s="13">
        <v>42376</v>
      </c>
      <c r="C78" s="9" t="s">
        <v>12</v>
      </c>
      <c r="D78" s="9">
        <v>1</v>
      </c>
      <c r="E78" s="9">
        <v>45</v>
      </c>
      <c r="F78" s="9">
        <v>0</v>
      </c>
      <c r="G78" s="9">
        <v>0</v>
      </c>
      <c r="H78" s="9">
        <v>1</v>
      </c>
      <c r="I78" s="9">
        <v>4</v>
      </c>
      <c r="J78" s="74">
        <v>4</v>
      </c>
      <c r="K78" s="29">
        <v>0</v>
      </c>
    </row>
    <row r="79" spans="1:11" hidden="1" x14ac:dyDescent="0.25">
      <c r="A79" s="631"/>
      <c r="B79" s="13">
        <v>42355</v>
      </c>
      <c r="C79" s="9" t="s">
        <v>13</v>
      </c>
      <c r="D79" s="9">
        <v>1</v>
      </c>
      <c r="E79" s="9">
        <v>45</v>
      </c>
      <c r="F79" s="9">
        <v>1</v>
      </c>
      <c r="G79" s="9">
        <v>0</v>
      </c>
      <c r="H79" s="9">
        <v>0</v>
      </c>
      <c r="I79" s="9">
        <v>3</v>
      </c>
      <c r="J79" s="74">
        <v>3</v>
      </c>
      <c r="K79" s="29">
        <v>0</v>
      </c>
    </row>
    <row r="80" spans="1:11" hidden="1" x14ac:dyDescent="0.25">
      <c r="A80" s="631"/>
      <c r="B80" s="13">
        <v>42348</v>
      </c>
      <c r="C80" s="9" t="s">
        <v>10</v>
      </c>
      <c r="D80" s="9">
        <v>1</v>
      </c>
      <c r="E80" s="9">
        <v>45</v>
      </c>
      <c r="F80" s="9">
        <v>1</v>
      </c>
      <c r="G80" s="9">
        <v>0</v>
      </c>
      <c r="H80" s="9">
        <v>0</v>
      </c>
      <c r="I80" s="9">
        <v>2</v>
      </c>
      <c r="J80" s="74">
        <v>2</v>
      </c>
      <c r="K80" s="29">
        <v>0</v>
      </c>
    </row>
    <row r="81" spans="1:11" hidden="1" x14ac:dyDescent="0.25">
      <c r="A81" s="631"/>
      <c r="B81" s="13">
        <v>42341</v>
      </c>
      <c r="C81" s="9" t="s">
        <v>7</v>
      </c>
      <c r="D81" s="9">
        <v>1</v>
      </c>
      <c r="E81" s="9">
        <v>45</v>
      </c>
      <c r="F81" s="9">
        <v>0</v>
      </c>
      <c r="G81" s="9">
        <v>1</v>
      </c>
      <c r="H81" s="9">
        <v>0</v>
      </c>
      <c r="I81" s="9">
        <v>7</v>
      </c>
      <c r="J81" s="74">
        <v>7</v>
      </c>
      <c r="K81" s="29">
        <v>0</v>
      </c>
    </row>
    <row r="82" spans="1:11" hidden="1" x14ac:dyDescent="0.25">
      <c r="A82" s="631"/>
      <c r="B82" s="13">
        <v>42327</v>
      </c>
      <c r="C82" s="9" t="s">
        <v>12</v>
      </c>
      <c r="D82" s="9">
        <v>1</v>
      </c>
      <c r="E82" s="9">
        <v>45</v>
      </c>
      <c r="F82" s="9">
        <v>1</v>
      </c>
      <c r="G82" s="9">
        <v>0</v>
      </c>
      <c r="H82" s="9">
        <v>0</v>
      </c>
      <c r="I82" s="9">
        <v>3</v>
      </c>
      <c r="J82" s="74">
        <v>3</v>
      </c>
      <c r="K82" s="29">
        <v>0</v>
      </c>
    </row>
    <row r="83" spans="1:11" hidden="1" x14ac:dyDescent="0.25">
      <c r="A83" s="631"/>
      <c r="B83" s="13">
        <v>42313</v>
      </c>
      <c r="C83" s="9" t="s">
        <v>10</v>
      </c>
      <c r="D83" s="9">
        <v>1</v>
      </c>
      <c r="E83" s="9">
        <v>45</v>
      </c>
      <c r="F83" s="9">
        <v>0</v>
      </c>
      <c r="G83" s="9">
        <v>1</v>
      </c>
      <c r="H83" s="9">
        <v>0</v>
      </c>
      <c r="I83" s="9">
        <v>5</v>
      </c>
      <c r="J83" s="74">
        <v>5</v>
      </c>
      <c r="K83" s="29">
        <v>0</v>
      </c>
    </row>
    <row r="84" spans="1:11" hidden="1" x14ac:dyDescent="0.25">
      <c r="A84" s="631"/>
      <c r="B84" s="13">
        <v>42306</v>
      </c>
      <c r="C84" s="9" t="s">
        <v>7</v>
      </c>
      <c r="D84" s="9">
        <v>1</v>
      </c>
      <c r="E84" s="9">
        <v>45</v>
      </c>
      <c r="F84" s="9">
        <v>0</v>
      </c>
      <c r="G84" s="9">
        <v>1</v>
      </c>
      <c r="H84" s="9">
        <v>0</v>
      </c>
      <c r="I84" s="9">
        <v>7</v>
      </c>
      <c r="J84" s="74">
        <v>7</v>
      </c>
      <c r="K84" s="29">
        <v>0</v>
      </c>
    </row>
    <row r="85" spans="1:11" hidden="1" x14ac:dyDescent="0.25">
      <c r="A85" s="631"/>
      <c r="B85" s="13">
        <v>42292</v>
      </c>
      <c r="C85" s="9" t="s">
        <v>12</v>
      </c>
      <c r="D85" s="9">
        <v>1</v>
      </c>
      <c r="E85" s="9">
        <v>45</v>
      </c>
      <c r="F85" s="9">
        <v>1</v>
      </c>
      <c r="G85" s="9">
        <v>0</v>
      </c>
      <c r="H85" s="9">
        <v>0</v>
      </c>
      <c r="I85" s="9">
        <v>2</v>
      </c>
      <c r="J85" s="74">
        <v>2</v>
      </c>
      <c r="K85" s="29">
        <v>0</v>
      </c>
    </row>
    <row r="86" spans="1:11" hidden="1" x14ac:dyDescent="0.25">
      <c r="A86" s="631"/>
      <c r="B86" s="13">
        <v>42278</v>
      </c>
      <c r="C86" s="9" t="s">
        <v>10</v>
      </c>
      <c r="D86" s="9">
        <v>1</v>
      </c>
      <c r="E86" s="9">
        <v>45</v>
      </c>
      <c r="F86" s="9">
        <v>0</v>
      </c>
      <c r="G86" s="9">
        <v>1</v>
      </c>
      <c r="H86" s="9">
        <v>0</v>
      </c>
      <c r="I86" s="9">
        <v>4</v>
      </c>
      <c r="J86" s="74">
        <v>4</v>
      </c>
      <c r="K86" s="29">
        <v>0</v>
      </c>
    </row>
    <row r="87" spans="1:11" ht="18.75" hidden="1" thickBot="1" x14ac:dyDescent="0.3">
      <c r="A87" s="631"/>
      <c r="B87" s="122">
        <v>42271</v>
      </c>
      <c r="C87" s="23" t="s">
        <v>7</v>
      </c>
      <c r="D87" s="23">
        <v>1</v>
      </c>
      <c r="E87" s="23">
        <v>45</v>
      </c>
      <c r="F87" s="23">
        <v>1</v>
      </c>
      <c r="G87" s="23">
        <v>0</v>
      </c>
      <c r="H87" s="23">
        <v>0</v>
      </c>
      <c r="I87" s="23">
        <v>3</v>
      </c>
      <c r="J87" s="127">
        <v>3</v>
      </c>
      <c r="K87" s="48">
        <v>0</v>
      </c>
    </row>
    <row r="88" spans="1:11" ht="19.5" thickTop="1" thickBot="1" x14ac:dyDescent="0.3">
      <c r="A88" s="142" t="s">
        <v>45</v>
      </c>
      <c r="B88" s="126" t="s">
        <v>17</v>
      </c>
      <c r="C88" s="124" t="s">
        <v>8</v>
      </c>
      <c r="D88" s="124">
        <f t="shared" ref="D88:I88" si="4">SUM(D72:D87)</f>
        <v>16</v>
      </c>
      <c r="E88" s="124">
        <f t="shared" si="4"/>
        <v>720</v>
      </c>
      <c r="F88" s="124">
        <f t="shared" si="4"/>
        <v>6</v>
      </c>
      <c r="G88" s="124">
        <f t="shared" si="4"/>
        <v>8</v>
      </c>
      <c r="H88" s="124">
        <f t="shared" si="4"/>
        <v>2</v>
      </c>
      <c r="I88" s="124">
        <f t="shared" si="4"/>
        <v>64</v>
      </c>
      <c r="J88" s="167">
        <f>SUM(I88/D88)</f>
        <v>4</v>
      </c>
      <c r="K88" s="125">
        <f>SUM(K72:K87)</f>
        <v>0</v>
      </c>
    </row>
    <row r="89" spans="1:11" ht="18.75" hidden="1" thickTop="1" x14ac:dyDescent="0.25">
      <c r="A89" s="641" t="s">
        <v>16</v>
      </c>
      <c r="B89" s="232">
        <v>42068</v>
      </c>
      <c r="C89" s="128" t="s">
        <v>13</v>
      </c>
      <c r="D89" s="128">
        <v>1</v>
      </c>
      <c r="E89" s="128">
        <v>45</v>
      </c>
      <c r="F89" s="128">
        <v>1</v>
      </c>
      <c r="G89" s="128">
        <v>0</v>
      </c>
      <c r="H89" s="128">
        <v>0</v>
      </c>
      <c r="I89" s="128">
        <v>0</v>
      </c>
      <c r="J89" s="129">
        <v>0</v>
      </c>
      <c r="K89" s="181">
        <v>1</v>
      </c>
    </row>
    <row r="90" spans="1:11" hidden="1" x14ac:dyDescent="0.25">
      <c r="A90" s="631"/>
      <c r="B90" s="13">
        <v>42061</v>
      </c>
      <c r="C90" s="9" t="s">
        <v>10</v>
      </c>
      <c r="D90" s="9">
        <v>1</v>
      </c>
      <c r="E90" s="9">
        <v>45</v>
      </c>
      <c r="F90" s="9">
        <v>1</v>
      </c>
      <c r="G90" s="9">
        <v>0</v>
      </c>
      <c r="H90" s="9">
        <v>0</v>
      </c>
      <c r="I90" s="9">
        <v>4</v>
      </c>
      <c r="J90" s="74">
        <v>4</v>
      </c>
      <c r="K90" s="29">
        <v>0</v>
      </c>
    </row>
    <row r="91" spans="1:11" hidden="1" x14ac:dyDescent="0.25">
      <c r="A91" s="631"/>
      <c r="B91" s="13">
        <v>42054</v>
      </c>
      <c r="C91" s="9" t="s">
        <v>7</v>
      </c>
      <c r="D91" s="9">
        <v>1</v>
      </c>
      <c r="E91" s="9">
        <v>45</v>
      </c>
      <c r="F91" s="9">
        <v>0</v>
      </c>
      <c r="G91" s="9">
        <v>0</v>
      </c>
      <c r="H91" s="9">
        <v>1</v>
      </c>
      <c r="I91" s="9">
        <v>5</v>
      </c>
      <c r="J91" s="74">
        <v>5</v>
      </c>
      <c r="K91" s="29">
        <v>0</v>
      </c>
    </row>
    <row r="92" spans="1:11" hidden="1" x14ac:dyDescent="0.25">
      <c r="A92" s="631"/>
      <c r="B92" s="13">
        <v>42047</v>
      </c>
      <c r="C92" s="9" t="s">
        <v>14</v>
      </c>
      <c r="D92" s="9">
        <v>1</v>
      </c>
      <c r="E92" s="9">
        <v>45</v>
      </c>
      <c r="F92" s="9">
        <v>0</v>
      </c>
      <c r="G92" s="9">
        <v>1</v>
      </c>
      <c r="H92" s="9">
        <v>0</v>
      </c>
      <c r="I92" s="9">
        <v>12</v>
      </c>
      <c r="J92" s="74">
        <v>12</v>
      </c>
      <c r="K92" s="29">
        <v>0</v>
      </c>
    </row>
    <row r="93" spans="1:11" hidden="1" x14ac:dyDescent="0.25">
      <c r="A93" s="631"/>
      <c r="B93" s="13">
        <v>42040</v>
      </c>
      <c r="C93" s="9" t="s">
        <v>12</v>
      </c>
      <c r="D93" s="9">
        <v>1</v>
      </c>
      <c r="E93" s="9">
        <v>45</v>
      </c>
      <c r="F93" s="9">
        <v>0</v>
      </c>
      <c r="G93" s="9">
        <v>1</v>
      </c>
      <c r="H93" s="9">
        <v>0</v>
      </c>
      <c r="I93" s="9">
        <v>3</v>
      </c>
      <c r="J93" s="74">
        <v>3</v>
      </c>
      <c r="K93" s="29">
        <v>0</v>
      </c>
    </row>
    <row r="94" spans="1:11" hidden="1" x14ac:dyDescent="0.25">
      <c r="A94" s="631"/>
      <c r="B94" s="13">
        <v>42019</v>
      </c>
      <c r="C94" s="9" t="s">
        <v>7</v>
      </c>
      <c r="D94" s="9">
        <v>1</v>
      </c>
      <c r="E94" s="9">
        <v>45</v>
      </c>
      <c r="F94" s="9">
        <v>1</v>
      </c>
      <c r="G94" s="9">
        <v>0</v>
      </c>
      <c r="H94" s="9">
        <v>0</v>
      </c>
      <c r="I94" s="9">
        <v>2</v>
      </c>
      <c r="J94" s="74">
        <v>2</v>
      </c>
      <c r="K94" s="29">
        <v>0</v>
      </c>
    </row>
    <row r="95" spans="1:11" hidden="1" x14ac:dyDescent="0.25">
      <c r="A95" s="631"/>
      <c r="B95" s="13">
        <v>42012</v>
      </c>
      <c r="C95" s="9" t="s">
        <v>14</v>
      </c>
      <c r="D95" s="9">
        <v>1</v>
      </c>
      <c r="E95" s="9">
        <v>45</v>
      </c>
      <c r="F95" s="9">
        <v>0</v>
      </c>
      <c r="G95" s="9">
        <v>0</v>
      </c>
      <c r="H95" s="9">
        <v>1</v>
      </c>
      <c r="I95" s="9">
        <v>3</v>
      </c>
      <c r="J95" s="74">
        <v>3</v>
      </c>
      <c r="K95" s="29">
        <v>0</v>
      </c>
    </row>
    <row r="96" spans="1:11" hidden="1" x14ac:dyDescent="0.25">
      <c r="A96" s="631"/>
      <c r="B96" s="13">
        <v>41991</v>
      </c>
      <c r="C96" s="9" t="s">
        <v>12</v>
      </c>
      <c r="D96" s="9">
        <v>1</v>
      </c>
      <c r="E96" s="9">
        <v>45</v>
      </c>
      <c r="F96" s="9">
        <v>1</v>
      </c>
      <c r="G96" s="9">
        <v>0</v>
      </c>
      <c r="H96" s="9">
        <v>0</v>
      </c>
      <c r="I96" s="9">
        <v>7</v>
      </c>
      <c r="J96" s="74">
        <v>7</v>
      </c>
      <c r="K96" s="29">
        <v>0</v>
      </c>
    </row>
    <row r="97" spans="1:11" hidden="1" x14ac:dyDescent="0.25">
      <c r="A97" s="631"/>
      <c r="B97" s="13">
        <v>41977</v>
      </c>
      <c r="C97" s="9" t="s">
        <v>10</v>
      </c>
      <c r="D97" s="9">
        <v>1</v>
      </c>
      <c r="E97" s="9">
        <v>45</v>
      </c>
      <c r="F97" s="9">
        <v>0</v>
      </c>
      <c r="G97" s="9">
        <v>1</v>
      </c>
      <c r="H97" s="9">
        <v>0</v>
      </c>
      <c r="I97" s="9">
        <v>3</v>
      </c>
      <c r="J97" s="74">
        <v>3</v>
      </c>
      <c r="K97" s="29">
        <v>0</v>
      </c>
    </row>
    <row r="98" spans="1:11" hidden="1" x14ac:dyDescent="0.25">
      <c r="A98" s="631"/>
      <c r="B98" s="13">
        <v>41970</v>
      </c>
      <c r="C98" s="9" t="s">
        <v>7</v>
      </c>
      <c r="D98" s="9">
        <v>1</v>
      </c>
      <c r="E98" s="9">
        <v>45</v>
      </c>
      <c r="F98" s="9">
        <v>1</v>
      </c>
      <c r="G98" s="9">
        <v>0</v>
      </c>
      <c r="H98" s="9">
        <v>0</v>
      </c>
      <c r="I98" s="9">
        <v>4</v>
      </c>
      <c r="J98" s="74">
        <v>4</v>
      </c>
      <c r="K98" s="29">
        <v>0</v>
      </c>
    </row>
    <row r="99" spans="1:11" hidden="1" x14ac:dyDescent="0.25">
      <c r="A99" s="631"/>
      <c r="B99" s="13">
        <v>41963</v>
      </c>
      <c r="C99" s="9" t="s">
        <v>14</v>
      </c>
      <c r="D99" s="9">
        <v>1</v>
      </c>
      <c r="E99" s="9">
        <v>45</v>
      </c>
      <c r="F99" s="9">
        <v>0</v>
      </c>
      <c r="G99" s="9">
        <v>1</v>
      </c>
      <c r="H99" s="9">
        <v>0</v>
      </c>
      <c r="I99" s="9">
        <v>7</v>
      </c>
      <c r="J99" s="74">
        <v>7</v>
      </c>
      <c r="K99" s="29">
        <v>0</v>
      </c>
    </row>
    <row r="100" spans="1:11" hidden="1" x14ac:dyDescent="0.25">
      <c r="A100" s="631"/>
      <c r="B100" s="13">
        <v>41956</v>
      </c>
      <c r="C100" s="9" t="s">
        <v>12</v>
      </c>
      <c r="D100" s="9">
        <v>1</v>
      </c>
      <c r="E100" s="9">
        <v>45</v>
      </c>
      <c r="F100" s="9">
        <v>0</v>
      </c>
      <c r="G100" s="9">
        <v>1</v>
      </c>
      <c r="H100" s="9">
        <v>0</v>
      </c>
      <c r="I100" s="9">
        <v>7</v>
      </c>
      <c r="J100" s="74">
        <v>7</v>
      </c>
      <c r="K100" s="29">
        <v>0</v>
      </c>
    </row>
    <row r="101" spans="1:11" hidden="1" x14ac:dyDescent="0.25">
      <c r="A101" s="631"/>
      <c r="B101" s="13">
        <v>41949</v>
      </c>
      <c r="C101" s="9" t="s">
        <v>13</v>
      </c>
      <c r="D101" s="9">
        <v>1</v>
      </c>
      <c r="E101" s="9">
        <v>45</v>
      </c>
      <c r="F101" s="9">
        <v>0</v>
      </c>
      <c r="G101" s="9">
        <v>1</v>
      </c>
      <c r="H101" s="9">
        <v>0</v>
      </c>
      <c r="I101" s="9">
        <v>4</v>
      </c>
      <c r="J101" s="74">
        <v>4</v>
      </c>
      <c r="K101" s="29">
        <v>0</v>
      </c>
    </row>
    <row r="102" spans="1:11" hidden="1" x14ac:dyDescent="0.25">
      <c r="A102" s="631"/>
      <c r="B102" s="13">
        <v>41942</v>
      </c>
      <c r="C102" s="9" t="s">
        <v>10</v>
      </c>
      <c r="D102" s="9">
        <v>1</v>
      </c>
      <c r="E102" s="9">
        <v>45</v>
      </c>
      <c r="F102" s="9">
        <v>1</v>
      </c>
      <c r="G102" s="9">
        <v>0</v>
      </c>
      <c r="H102" s="9">
        <v>0</v>
      </c>
      <c r="I102" s="9">
        <v>3</v>
      </c>
      <c r="J102" s="74">
        <v>3</v>
      </c>
      <c r="K102" s="29">
        <v>0</v>
      </c>
    </row>
    <row r="103" spans="1:11" hidden="1" x14ac:dyDescent="0.25">
      <c r="A103" s="631"/>
      <c r="B103" s="13">
        <v>41935</v>
      </c>
      <c r="C103" s="9" t="s">
        <v>7</v>
      </c>
      <c r="D103" s="9">
        <v>1</v>
      </c>
      <c r="E103" s="9">
        <v>45</v>
      </c>
      <c r="F103" s="9">
        <v>0</v>
      </c>
      <c r="G103" s="9">
        <v>0</v>
      </c>
      <c r="H103" s="9">
        <v>1</v>
      </c>
      <c r="I103" s="9">
        <v>4</v>
      </c>
      <c r="J103" s="74">
        <v>4</v>
      </c>
      <c r="K103" s="29">
        <v>0</v>
      </c>
    </row>
    <row r="104" spans="1:11" hidden="1" x14ac:dyDescent="0.25">
      <c r="A104" s="631"/>
      <c r="B104" s="13">
        <v>41928</v>
      </c>
      <c r="C104" s="9" t="s">
        <v>14</v>
      </c>
      <c r="D104" s="9">
        <v>1</v>
      </c>
      <c r="E104" s="9">
        <v>45</v>
      </c>
      <c r="F104" s="9">
        <v>1</v>
      </c>
      <c r="G104" s="9">
        <v>0</v>
      </c>
      <c r="H104" s="9">
        <v>0</v>
      </c>
      <c r="I104" s="9">
        <v>2</v>
      </c>
      <c r="J104" s="74">
        <v>2</v>
      </c>
      <c r="K104" s="29">
        <v>0</v>
      </c>
    </row>
    <row r="105" spans="1:11" hidden="1" x14ac:dyDescent="0.25">
      <c r="A105" s="631"/>
      <c r="B105" s="13">
        <v>41921</v>
      </c>
      <c r="C105" s="9" t="s">
        <v>12</v>
      </c>
      <c r="D105" s="9">
        <v>1</v>
      </c>
      <c r="E105" s="9">
        <v>45</v>
      </c>
      <c r="F105" s="9">
        <v>1</v>
      </c>
      <c r="G105" s="9">
        <v>0</v>
      </c>
      <c r="H105" s="9">
        <v>0</v>
      </c>
      <c r="I105" s="9">
        <v>2</v>
      </c>
      <c r="J105" s="74">
        <v>2</v>
      </c>
      <c r="K105" s="29">
        <v>0</v>
      </c>
    </row>
    <row r="106" spans="1:11" hidden="1" x14ac:dyDescent="0.25">
      <c r="A106" s="631"/>
      <c r="B106" s="13">
        <v>41914</v>
      </c>
      <c r="C106" s="9" t="s">
        <v>13</v>
      </c>
      <c r="D106" s="9">
        <v>1</v>
      </c>
      <c r="E106" s="9">
        <v>45</v>
      </c>
      <c r="F106" s="9">
        <v>0</v>
      </c>
      <c r="G106" s="9">
        <v>1</v>
      </c>
      <c r="H106" s="9">
        <v>0</v>
      </c>
      <c r="I106" s="9">
        <v>4</v>
      </c>
      <c r="J106" s="74">
        <v>4</v>
      </c>
      <c r="K106" s="29">
        <v>0</v>
      </c>
    </row>
    <row r="107" spans="1:11" hidden="1" x14ac:dyDescent="0.25">
      <c r="A107" s="631"/>
      <c r="B107" s="122">
        <v>41900</v>
      </c>
      <c r="C107" s="23" t="s">
        <v>7</v>
      </c>
      <c r="D107" s="23">
        <v>1</v>
      </c>
      <c r="E107" s="23">
        <v>45</v>
      </c>
      <c r="F107" s="23">
        <v>0</v>
      </c>
      <c r="G107" s="23">
        <v>1</v>
      </c>
      <c r="H107" s="23">
        <v>0</v>
      </c>
      <c r="I107" s="23">
        <v>3</v>
      </c>
      <c r="J107" s="127">
        <v>3</v>
      </c>
      <c r="K107" s="48">
        <v>0</v>
      </c>
    </row>
    <row r="108" spans="1:11" ht="18.75" hidden="1" thickBot="1" x14ac:dyDescent="0.3">
      <c r="A108" s="701"/>
      <c r="B108" s="233">
        <v>41893</v>
      </c>
      <c r="C108" s="10" t="s">
        <v>10</v>
      </c>
      <c r="D108" s="10">
        <v>1</v>
      </c>
      <c r="E108" s="10">
        <v>45</v>
      </c>
      <c r="F108" s="10">
        <v>1</v>
      </c>
      <c r="G108" s="10">
        <v>0</v>
      </c>
      <c r="H108" s="10">
        <v>0</v>
      </c>
      <c r="I108" s="10">
        <v>3</v>
      </c>
      <c r="J108" s="130">
        <v>3</v>
      </c>
      <c r="K108" s="182">
        <v>0</v>
      </c>
    </row>
    <row r="109" spans="1:11" ht="19.5" thickTop="1" thickBot="1" x14ac:dyDescent="0.3">
      <c r="A109" s="142" t="s">
        <v>45</v>
      </c>
      <c r="B109" s="126" t="s">
        <v>16</v>
      </c>
      <c r="C109" s="124" t="s">
        <v>8</v>
      </c>
      <c r="D109" s="124">
        <f t="shared" ref="D109:I109" si="5">SUM(D89:D108)</f>
        <v>20</v>
      </c>
      <c r="E109" s="124">
        <f t="shared" si="5"/>
        <v>900</v>
      </c>
      <c r="F109" s="124">
        <f t="shared" si="5"/>
        <v>9</v>
      </c>
      <c r="G109" s="124">
        <f t="shared" si="5"/>
        <v>8</v>
      </c>
      <c r="H109" s="124">
        <f t="shared" si="5"/>
        <v>3</v>
      </c>
      <c r="I109" s="124">
        <f t="shared" si="5"/>
        <v>82</v>
      </c>
      <c r="J109" s="167">
        <f>SUM(I109/D109)</f>
        <v>4.0999999999999996</v>
      </c>
      <c r="K109" s="125">
        <f>SUM(K89:K108)</f>
        <v>1</v>
      </c>
    </row>
    <row r="110" spans="1:11" ht="18.75" thickTop="1" x14ac:dyDescent="0.25">
      <c r="C110" s="90" t="s">
        <v>24</v>
      </c>
      <c r="D110" s="91">
        <f>SUM(D43+D61+D71+D88+D109+D21)</f>
        <v>101</v>
      </c>
      <c r="E110" s="91">
        <f t="shared" ref="E110:I110" si="6">SUM(E43+E61+E71+E88+E109+E21)</f>
        <v>4545</v>
      </c>
      <c r="F110" s="91">
        <f t="shared" si="6"/>
        <v>42</v>
      </c>
      <c r="G110" s="91">
        <f t="shared" si="6"/>
        <v>46</v>
      </c>
      <c r="H110" s="91">
        <f t="shared" si="6"/>
        <v>13</v>
      </c>
      <c r="I110" s="91">
        <f t="shared" si="6"/>
        <v>448</v>
      </c>
      <c r="J110" s="92">
        <f>SUM(I110/D110)</f>
        <v>4.435643564356436</v>
      </c>
      <c r="K110" s="93">
        <f>SUM(K43+K61+K71+K88+K109+K21)</f>
        <v>4</v>
      </c>
    </row>
    <row r="111" spans="1:11" x14ac:dyDescent="0.25">
      <c r="C111" s="94" t="s">
        <v>25</v>
      </c>
      <c r="D111" s="75"/>
      <c r="E111" s="76">
        <f>SUM(E110/D110)</f>
        <v>45</v>
      </c>
      <c r="F111" s="76">
        <f>SUM(F110/D110)</f>
        <v>0.41584158415841582</v>
      </c>
      <c r="G111" s="76">
        <f>SUM(G110/D110)</f>
        <v>0.45544554455445546</v>
      </c>
      <c r="H111" s="77">
        <f>SUM(H110/D110)</f>
        <v>0.12871287128712872</v>
      </c>
      <c r="I111" s="77">
        <f>SUM(I110/D110)</f>
        <v>4.435643564356436</v>
      </c>
      <c r="J111" s="77">
        <f>SUM(I110/D110)</f>
        <v>4.435643564356436</v>
      </c>
      <c r="K111" s="95">
        <f>SUM(K110/D110)</f>
        <v>3.9603960396039604E-2</v>
      </c>
    </row>
    <row r="112" spans="1:11" ht="18.75" thickBot="1" x14ac:dyDescent="0.3">
      <c r="C112" s="96" t="s">
        <v>26</v>
      </c>
      <c r="D112" s="97">
        <f>SUM(D110/6)</f>
        <v>16.833333333333332</v>
      </c>
      <c r="E112" s="97">
        <f>SUM(E111*D112)</f>
        <v>757.5</v>
      </c>
      <c r="F112" s="97">
        <f>SUM(F111*D112)</f>
        <v>6.9999999999999991</v>
      </c>
      <c r="G112" s="97">
        <f>SUM(G111*D112)</f>
        <v>7.6666666666666661</v>
      </c>
      <c r="H112" s="97">
        <f>SUM(H111*D112)</f>
        <v>2.1666666666666665</v>
      </c>
      <c r="I112" s="97">
        <f>SUM(I111*D112)</f>
        <v>74.666666666666671</v>
      </c>
      <c r="J112" s="97">
        <f>SUM(I110/D110)</f>
        <v>4.435643564356436</v>
      </c>
      <c r="K112" s="98">
        <f>SUM(K111*D112)</f>
        <v>0.66666666666666663</v>
      </c>
    </row>
    <row r="113" ht="18.75" thickTop="1" x14ac:dyDescent="0.25"/>
  </sheetData>
  <mergeCells count="7">
    <mergeCell ref="A62:A70"/>
    <mergeCell ref="A72:A87"/>
    <mergeCell ref="A44:A60"/>
    <mergeCell ref="A1:K1"/>
    <mergeCell ref="A89:A108"/>
    <mergeCell ref="A22:A42"/>
    <mergeCell ref="A3:A20"/>
  </mergeCells>
  <printOptions horizontalCentered="1" verticalCentered="1"/>
  <pageMargins left="0.2" right="0.2" top="0.25" bottom="0.25" header="0.25" footer="0.3"/>
  <pageSetup scale="97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0000"/>
    <pageSetUpPr fitToPage="1"/>
  </sheetPr>
  <dimension ref="A1:M15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42578125" style="17" bestFit="1" customWidth="1"/>
    <col min="3" max="3" width="20" style="16" bestFit="1" customWidth="1"/>
    <col min="4" max="9" width="9.5703125" style="16" bestFit="1" customWidth="1"/>
    <col min="10" max="12" width="9.28515625" style="16" bestFit="1" customWidth="1"/>
    <col min="13" max="13" width="10.7109375" style="16" bestFit="1" customWidth="1"/>
    <col min="14" max="16384" width="9.140625" style="16"/>
  </cols>
  <sheetData>
    <row r="1" spans="1:13" ht="18.75" thickBot="1" x14ac:dyDescent="0.3">
      <c r="A1" s="671" t="s">
        <v>350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45708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576"/>
      <c r="K3" s="287"/>
      <c r="L3" s="287"/>
      <c r="M3" s="288"/>
    </row>
    <row r="4" spans="1:13" x14ac:dyDescent="0.25">
      <c r="A4" s="636"/>
      <c r="B4" s="255">
        <v>45694</v>
      </c>
      <c r="C4" s="9" t="s">
        <v>10</v>
      </c>
      <c r="D4" s="9">
        <v>1</v>
      </c>
      <c r="E4" s="9">
        <v>1</v>
      </c>
      <c r="F4" s="9">
        <v>1</v>
      </c>
      <c r="G4" s="9">
        <v>2</v>
      </c>
      <c r="H4" s="9">
        <v>0</v>
      </c>
      <c r="I4" s="29">
        <v>0</v>
      </c>
      <c r="J4" s="577"/>
      <c r="K4" s="574"/>
      <c r="L4" s="574"/>
      <c r="M4" s="400"/>
    </row>
    <row r="5" spans="1:13" x14ac:dyDescent="0.25">
      <c r="A5" s="636"/>
      <c r="B5" s="255">
        <v>45687</v>
      </c>
      <c r="C5" s="9" t="s">
        <v>553</v>
      </c>
      <c r="D5" s="9">
        <v>1</v>
      </c>
      <c r="E5" s="9">
        <v>1</v>
      </c>
      <c r="F5" s="9">
        <v>0</v>
      </c>
      <c r="G5" s="9">
        <v>1</v>
      </c>
      <c r="H5" s="9">
        <v>1</v>
      </c>
      <c r="I5" s="29">
        <v>0</v>
      </c>
      <c r="J5" s="577"/>
      <c r="K5" s="574"/>
      <c r="L5" s="574"/>
      <c r="M5" s="400"/>
    </row>
    <row r="6" spans="1:13" x14ac:dyDescent="0.25">
      <c r="A6" s="636"/>
      <c r="B6" s="255">
        <v>45680</v>
      </c>
      <c r="C6" s="9" t="s">
        <v>453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577"/>
      <c r="K6" s="574"/>
      <c r="L6" s="574"/>
      <c r="M6" s="400"/>
    </row>
    <row r="7" spans="1:13" x14ac:dyDescent="0.25">
      <c r="A7" s="636"/>
      <c r="B7" s="255">
        <v>45673</v>
      </c>
      <c r="C7" s="9" t="s">
        <v>8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577"/>
      <c r="K7" s="574"/>
      <c r="L7" s="574"/>
      <c r="M7" s="400"/>
    </row>
    <row r="8" spans="1:13" x14ac:dyDescent="0.25">
      <c r="A8" s="636"/>
      <c r="B8" s="255">
        <v>45666</v>
      </c>
      <c r="C8" s="9" t="s">
        <v>20</v>
      </c>
      <c r="D8" s="9">
        <v>1</v>
      </c>
      <c r="E8" s="9">
        <v>1</v>
      </c>
      <c r="F8" s="9">
        <v>1</v>
      </c>
      <c r="G8" s="9">
        <v>2</v>
      </c>
      <c r="H8" s="9">
        <v>0</v>
      </c>
      <c r="I8" s="29">
        <v>0</v>
      </c>
      <c r="J8" s="577"/>
      <c r="K8" s="574"/>
      <c r="L8" s="574"/>
      <c r="M8" s="400"/>
    </row>
    <row r="9" spans="1:13" x14ac:dyDescent="0.25">
      <c r="A9" s="636"/>
      <c r="B9" s="255">
        <v>45631</v>
      </c>
      <c r="C9" s="9" t="s">
        <v>453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577"/>
      <c r="K9" s="574"/>
      <c r="L9" s="574"/>
      <c r="M9" s="400"/>
    </row>
    <row r="10" spans="1:13" x14ac:dyDescent="0.25">
      <c r="A10" s="636"/>
      <c r="B10" s="255">
        <v>45610</v>
      </c>
      <c r="C10" s="9" t="s">
        <v>10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577"/>
      <c r="K10" s="574"/>
      <c r="L10" s="574"/>
      <c r="M10" s="400"/>
    </row>
    <row r="11" spans="1:13" x14ac:dyDescent="0.25">
      <c r="A11" s="636"/>
      <c r="B11" s="255">
        <v>45568</v>
      </c>
      <c r="C11" s="9" t="s">
        <v>553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577"/>
      <c r="K11" s="574"/>
      <c r="L11" s="574"/>
      <c r="M11" s="400"/>
    </row>
    <row r="12" spans="1:13" ht="18.75" thickBot="1" x14ac:dyDescent="0.3">
      <c r="A12" s="637"/>
      <c r="B12" s="256">
        <v>45547</v>
      </c>
      <c r="C12" s="31" t="s">
        <v>20</v>
      </c>
      <c r="D12" s="31">
        <v>1</v>
      </c>
      <c r="E12" s="31">
        <v>0</v>
      </c>
      <c r="F12" s="31">
        <v>1</v>
      </c>
      <c r="G12" s="31">
        <v>1</v>
      </c>
      <c r="H12" s="31">
        <v>0</v>
      </c>
      <c r="I12" s="32">
        <v>0</v>
      </c>
      <c r="J12" s="578"/>
      <c r="K12" s="575"/>
      <c r="L12" s="575"/>
      <c r="M12" s="401"/>
    </row>
    <row r="13" spans="1:13" ht="19.5" thickTop="1" thickBot="1" x14ac:dyDescent="0.3">
      <c r="A13" s="487" t="s">
        <v>45</v>
      </c>
      <c r="B13" s="488" t="s">
        <v>624</v>
      </c>
      <c r="C13" s="355" t="s">
        <v>625</v>
      </c>
      <c r="D13" s="355">
        <f t="shared" ref="D13:L13" si="0">SUM(D3:D12)</f>
        <v>10</v>
      </c>
      <c r="E13" s="355">
        <f t="shared" si="0"/>
        <v>4</v>
      </c>
      <c r="F13" s="355">
        <f t="shared" si="0"/>
        <v>5</v>
      </c>
      <c r="G13" s="355">
        <f t="shared" si="0"/>
        <v>9</v>
      </c>
      <c r="H13" s="355">
        <f t="shared" si="0"/>
        <v>1</v>
      </c>
      <c r="I13" s="489">
        <f t="shared" si="0"/>
        <v>0</v>
      </c>
      <c r="J13" s="458">
        <f t="shared" si="0"/>
        <v>0</v>
      </c>
      <c r="K13" s="355">
        <f t="shared" si="0"/>
        <v>0</v>
      </c>
      <c r="L13" s="355">
        <f t="shared" si="0"/>
        <v>0</v>
      </c>
      <c r="M13" s="356" t="e">
        <f>SUM(J13/(J13+K13))</f>
        <v>#DIV/0!</v>
      </c>
    </row>
    <row r="14" spans="1:13" ht="18.75" hidden="1" thickTop="1" x14ac:dyDescent="0.25">
      <c r="A14" s="632" t="s">
        <v>554</v>
      </c>
      <c r="B14" s="254">
        <v>44966</v>
      </c>
      <c r="C14" s="27" t="s">
        <v>555</v>
      </c>
      <c r="D14" s="27">
        <v>1</v>
      </c>
      <c r="E14" s="27">
        <v>2</v>
      </c>
      <c r="F14" s="27">
        <v>1</v>
      </c>
      <c r="G14" s="27">
        <v>3</v>
      </c>
      <c r="H14" s="27">
        <v>0</v>
      </c>
      <c r="I14" s="297">
        <v>0</v>
      </c>
      <c r="J14" s="279">
        <v>1</v>
      </c>
      <c r="K14" s="27"/>
      <c r="L14" s="27"/>
      <c r="M14" s="28"/>
    </row>
    <row r="15" spans="1:13" hidden="1" x14ac:dyDescent="0.25">
      <c r="A15" s="633"/>
      <c r="B15" s="255">
        <v>44959</v>
      </c>
      <c r="C15" s="9" t="s">
        <v>553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/>
      <c r="K15" s="9"/>
      <c r="L15" s="9">
        <v>1</v>
      </c>
      <c r="M15" s="29"/>
    </row>
    <row r="16" spans="1:13" hidden="1" x14ac:dyDescent="0.25">
      <c r="A16" s="633"/>
      <c r="B16" s="255">
        <v>44952</v>
      </c>
      <c r="C16" s="9" t="s">
        <v>453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8">
        <v>0</v>
      </c>
      <c r="J16" s="280"/>
      <c r="K16" s="9">
        <v>1</v>
      </c>
      <c r="L16" s="9"/>
      <c r="M16" s="29"/>
    </row>
    <row r="17" spans="1:13" hidden="1" x14ac:dyDescent="0.25">
      <c r="A17" s="633"/>
      <c r="B17" s="255">
        <v>44917</v>
      </c>
      <c r="C17" s="9" t="s">
        <v>555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8">
        <v>0</v>
      </c>
      <c r="J17" s="280">
        <v>1</v>
      </c>
      <c r="K17" s="9"/>
      <c r="L17" s="9"/>
      <c r="M17" s="29"/>
    </row>
    <row r="18" spans="1:13" hidden="1" x14ac:dyDescent="0.25">
      <c r="A18" s="633"/>
      <c r="B18" s="255">
        <v>44910</v>
      </c>
      <c r="C18" s="9" t="s">
        <v>553</v>
      </c>
      <c r="D18" s="9">
        <v>1</v>
      </c>
      <c r="E18" s="9">
        <v>0</v>
      </c>
      <c r="F18" s="9">
        <v>3</v>
      </c>
      <c r="G18" s="9">
        <v>3</v>
      </c>
      <c r="H18" s="9">
        <v>0</v>
      </c>
      <c r="I18" s="298">
        <v>0</v>
      </c>
      <c r="J18" s="280">
        <v>1</v>
      </c>
      <c r="K18" s="9"/>
      <c r="L18" s="9"/>
      <c r="M18" s="29"/>
    </row>
    <row r="19" spans="1:13" hidden="1" x14ac:dyDescent="0.25">
      <c r="A19" s="633"/>
      <c r="B19" s="255">
        <v>44868</v>
      </c>
      <c r="C19" s="9" t="s">
        <v>453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8">
        <v>0</v>
      </c>
      <c r="J19" s="280"/>
      <c r="K19" s="9">
        <v>1</v>
      </c>
      <c r="L19" s="9"/>
      <c r="M19" s="29"/>
    </row>
    <row r="20" spans="1:13" hidden="1" x14ac:dyDescent="0.25">
      <c r="A20" s="633"/>
      <c r="B20" s="255">
        <v>44861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/>
      <c r="K20" s="9">
        <v>1</v>
      </c>
      <c r="L20" s="9"/>
      <c r="M20" s="29"/>
    </row>
    <row r="21" spans="1:13" hidden="1" x14ac:dyDescent="0.25">
      <c r="A21" s="633"/>
      <c r="B21" s="255">
        <v>44854</v>
      </c>
      <c r="C21" s="9" t="s">
        <v>552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/>
      <c r="K21" s="9">
        <v>1</v>
      </c>
      <c r="L21" s="9"/>
      <c r="M21" s="29"/>
    </row>
    <row r="22" spans="1:13" hidden="1" x14ac:dyDescent="0.25">
      <c r="A22" s="633"/>
      <c r="B22" s="255">
        <v>44847</v>
      </c>
      <c r="C22" s="9" t="s">
        <v>555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8">
        <v>0</v>
      </c>
      <c r="J22" s="280"/>
      <c r="K22" s="9">
        <v>1</v>
      </c>
      <c r="L22" s="9"/>
      <c r="M22" s="29"/>
    </row>
    <row r="23" spans="1:13" ht="18.75" hidden="1" thickBot="1" x14ac:dyDescent="0.3">
      <c r="A23" s="634"/>
      <c r="B23" s="256">
        <v>44840</v>
      </c>
      <c r="C23" s="31" t="s">
        <v>553</v>
      </c>
      <c r="D23" s="31">
        <v>1</v>
      </c>
      <c r="E23" s="31">
        <v>2</v>
      </c>
      <c r="F23" s="31">
        <v>1</v>
      </c>
      <c r="G23" s="31">
        <v>3</v>
      </c>
      <c r="H23" s="31">
        <v>0</v>
      </c>
      <c r="I23" s="299">
        <v>0</v>
      </c>
      <c r="J23" s="341">
        <v>1</v>
      </c>
      <c r="K23" s="31"/>
      <c r="L23" s="31"/>
      <c r="M23" s="32"/>
    </row>
    <row r="24" spans="1:13" ht="19.5" thickTop="1" thickBot="1" x14ac:dyDescent="0.3">
      <c r="A24" s="433" t="s">
        <v>45</v>
      </c>
      <c r="B24" s="414" t="s">
        <v>554</v>
      </c>
      <c r="C24" s="355" t="s">
        <v>452</v>
      </c>
      <c r="D24" s="355">
        <f t="shared" ref="D24:L24" si="1">SUM(D14:D23)</f>
        <v>10</v>
      </c>
      <c r="E24" s="355">
        <f t="shared" si="1"/>
        <v>5</v>
      </c>
      <c r="F24" s="355">
        <f t="shared" si="1"/>
        <v>6</v>
      </c>
      <c r="G24" s="355">
        <f t="shared" si="1"/>
        <v>11</v>
      </c>
      <c r="H24" s="355">
        <f t="shared" si="1"/>
        <v>0</v>
      </c>
      <c r="I24" s="467">
        <f t="shared" si="1"/>
        <v>0</v>
      </c>
      <c r="J24" s="191">
        <f t="shared" si="1"/>
        <v>4</v>
      </c>
      <c r="K24" s="124">
        <f t="shared" si="1"/>
        <v>5</v>
      </c>
      <c r="L24" s="124">
        <f t="shared" si="1"/>
        <v>1</v>
      </c>
      <c r="M24" s="294">
        <f>SUM(J24/(J24+K24))</f>
        <v>0.44444444444444442</v>
      </c>
    </row>
    <row r="25" spans="1:13" ht="18.75" hidden="1" thickTop="1" x14ac:dyDescent="0.25">
      <c r="A25" s="659" t="s">
        <v>500</v>
      </c>
      <c r="B25" s="254">
        <v>43881</v>
      </c>
      <c r="C25" s="27" t="s">
        <v>8</v>
      </c>
      <c r="D25" s="27">
        <v>1</v>
      </c>
      <c r="E25" s="27">
        <v>1</v>
      </c>
      <c r="F25" s="27">
        <v>1</v>
      </c>
      <c r="G25" s="27">
        <v>2</v>
      </c>
      <c r="H25" s="27">
        <v>0</v>
      </c>
      <c r="I25" s="297">
        <v>0</v>
      </c>
      <c r="J25" s="279"/>
      <c r="K25" s="27">
        <v>1</v>
      </c>
      <c r="L25" s="27"/>
      <c r="M25" s="28"/>
    </row>
    <row r="26" spans="1:13" hidden="1" x14ac:dyDescent="0.25">
      <c r="A26" s="631"/>
      <c r="B26" s="255">
        <v>43860</v>
      </c>
      <c r="C26" s="9" t="s">
        <v>48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8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255">
        <v>43811</v>
      </c>
      <c r="C27" s="9" t="s">
        <v>48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idden="1" x14ac:dyDescent="0.25">
      <c r="A28" s="631"/>
      <c r="B28" s="255">
        <v>43804</v>
      </c>
      <c r="C28" s="9" t="s">
        <v>453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8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255">
        <v>43783</v>
      </c>
      <c r="C29" s="9" t="s">
        <v>455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8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255">
        <v>43762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8">
        <v>0</v>
      </c>
      <c r="J30" s="280"/>
      <c r="K30" s="9"/>
      <c r="L30" s="9">
        <v>1</v>
      </c>
      <c r="M30" s="29"/>
    </row>
    <row r="31" spans="1:13" hidden="1" x14ac:dyDescent="0.25">
      <c r="A31" s="631"/>
      <c r="B31" s="255">
        <v>43755</v>
      </c>
      <c r="C31" s="9" t="s">
        <v>9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8">
        <v>0</v>
      </c>
      <c r="J31" s="280"/>
      <c r="K31" s="9"/>
      <c r="L31" s="9">
        <v>1</v>
      </c>
      <c r="M31" s="29"/>
    </row>
    <row r="32" spans="1:13" hidden="1" x14ac:dyDescent="0.25">
      <c r="A32" s="631"/>
      <c r="B32" s="255">
        <v>43748</v>
      </c>
      <c r="C32" s="9" t="s">
        <v>455</v>
      </c>
      <c r="D32" s="9">
        <v>1</v>
      </c>
      <c r="E32" s="9">
        <v>3</v>
      </c>
      <c r="F32" s="9">
        <v>2</v>
      </c>
      <c r="G32" s="9">
        <v>5</v>
      </c>
      <c r="H32" s="9">
        <v>0</v>
      </c>
      <c r="I32" s="298">
        <v>0</v>
      </c>
      <c r="J32" s="280">
        <v>1</v>
      </c>
      <c r="K32" s="9"/>
      <c r="L32" s="9"/>
      <c r="M32" s="29"/>
    </row>
    <row r="33" spans="1:13" hidden="1" x14ac:dyDescent="0.25">
      <c r="A33" s="631"/>
      <c r="B33" s="255">
        <v>43741</v>
      </c>
      <c r="C33" s="9" t="s">
        <v>48</v>
      </c>
      <c r="D33" s="9">
        <v>1</v>
      </c>
      <c r="E33" s="9">
        <v>1</v>
      </c>
      <c r="F33" s="9">
        <v>1</v>
      </c>
      <c r="G33" s="9">
        <v>2</v>
      </c>
      <c r="H33" s="9">
        <v>0</v>
      </c>
      <c r="I33" s="298">
        <v>0</v>
      </c>
      <c r="J33" s="280">
        <v>1</v>
      </c>
      <c r="K33" s="9"/>
      <c r="L33" s="9"/>
      <c r="M33" s="29"/>
    </row>
    <row r="34" spans="1:13" hidden="1" x14ac:dyDescent="0.25">
      <c r="A34" s="631"/>
      <c r="B34" s="255">
        <v>43734</v>
      </c>
      <c r="C34" s="9" t="s">
        <v>453</v>
      </c>
      <c r="D34" s="9">
        <v>1</v>
      </c>
      <c r="E34" s="9">
        <v>1</v>
      </c>
      <c r="F34" s="9">
        <v>1</v>
      </c>
      <c r="G34" s="9">
        <v>2</v>
      </c>
      <c r="H34" s="9">
        <v>0</v>
      </c>
      <c r="I34" s="298">
        <v>0</v>
      </c>
      <c r="J34" s="280">
        <v>1</v>
      </c>
      <c r="K34" s="9"/>
      <c r="L34" s="9"/>
      <c r="M34" s="29"/>
    </row>
    <row r="35" spans="1:13" ht="18.75" hidden="1" thickBot="1" x14ac:dyDescent="0.3">
      <c r="A35" s="630"/>
      <c r="B35" s="256">
        <v>43720</v>
      </c>
      <c r="C35" s="31" t="s">
        <v>9</v>
      </c>
      <c r="D35" s="31">
        <v>1</v>
      </c>
      <c r="E35" s="31">
        <v>0</v>
      </c>
      <c r="F35" s="31">
        <v>1</v>
      </c>
      <c r="G35" s="31">
        <v>1</v>
      </c>
      <c r="H35" s="31">
        <v>0</v>
      </c>
      <c r="I35" s="299">
        <v>0</v>
      </c>
      <c r="J35" s="341"/>
      <c r="K35" s="31">
        <v>1</v>
      </c>
      <c r="L35" s="31"/>
      <c r="M35" s="32"/>
    </row>
    <row r="36" spans="1:13" s="1" customFormat="1" ht="19.5" thickTop="1" thickBot="1" x14ac:dyDescent="0.3">
      <c r="A36" s="142" t="s">
        <v>45</v>
      </c>
      <c r="B36" s="126" t="s">
        <v>500</v>
      </c>
      <c r="C36" s="124" t="s">
        <v>452</v>
      </c>
      <c r="D36" s="124">
        <f t="shared" ref="D36:L36" si="2">SUM(D25:D35)</f>
        <v>11</v>
      </c>
      <c r="E36" s="124">
        <f t="shared" si="2"/>
        <v>6</v>
      </c>
      <c r="F36" s="124">
        <f t="shared" si="2"/>
        <v>8</v>
      </c>
      <c r="G36" s="124">
        <f t="shared" si="2"/>
        <v>14</v>
      </c>
      <c r="H36" s="124">
        <f t="shared" si="2"/>
        <v>0</v>
      </c>
      <c r="I36" s="247">
        <f t="shared" si="2"/>
        <v>0</v>
      </c>
      <c r="J36" s="191">
        <f t="shared" si="2"/>
        <v>4</v>
      </c>
      <c r="K36" s="124">
        <f t="shared" si="2"/>
        <v>5</v>
      </c>
      <c r="L36" s="124">
        <f t="shared" si="2"/>
        <v>2</v>
      </c>
      <c r="M36" s="294">
        <f>SUM(J36/(J36+K36))</f>
        <v>0.44444444444444442</v>
      </c>
    </row>
    <row r="37" spans="1:13" ht="18.75" hidden="1" thickTop="1" x14ac:dyDescent="0.25">
      <c r="A37" s="659" t="s">
        <v>285</v>
      </c>
      <c r="B37" s="26">
        <v>43069</v>
      </c>
      <c r="C37" s="27" t="s">
        <v>11</v>
      </c>
      <c r="D37" s="27">
        <v>1</v>
      </c>
      <c r="E37" s="27">
        <v>0</v>
      </c>
      <c r="F37" s="27">
        <v>0</v>
      </c>
      <c r="G37" s="27">
        <v>0</v>
      </c>
      <c r="H37" s="27">
        <v>0</v>
      </c>
      <c r="I37" s="28">
        <v>0</v>
      </c>
      <c r="J37" s="282"/>
      <c r="K37" s="8">
        <v>1</v>
      </c>
      <c r="L37" s="8"/>
      <c r="M37" s="113"/>
    </row>
    <row r="38" spans="1:13" hidden="1" x14ac:dyDescent="0.25">
      <c r="A38" s="631"/>
      <c r="B38" s="13">
        <v>43055</v>
      </c>
      <c r="C38" s="9" t="s">
        <v>27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/>
      <c r="K38" s="9"/>
      <c r="L38" s="9">
        <v>1</v>
      </c>
      <c r="M38" s="29"/>
    </row>
    <row r="39" spans="1:13" hidden="1" x14ac:dyDescent="0.25">
      <c r="A39" s="631"/>
      <c r="B39" s="13">
        <v>43041</v>
      </c>
      <c r="C39" s="9" t="s">
        <v>9</v>
      </c>
      <c r="D39" s="9">
        <v>1</v>
      </c>
      <c r="E39" s="9">
        <v>3</v>
      </c>
      <c r="F39" s="9">
        <v>0</v>
      </c>
      <c r="G39" s="9">
        <v>3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43034</v>
      </c>
      <c r="C40" s="9" t="s">
        <v>11</v>
      </c>
      <c r="D40" s="9">
        <v>1</v>
      </c>
      <c r="E40" s="9">
        <v>0</v>
      </c>
      <c r="F40" s="9">
        <v>2</v>
      </c>
      <c r="G40" s="9">
        <v>2</v>
      </c>
      <c r="H40" s="9">
        <v>0</v>
      </c>
      <c r="I40" s="29">
        <v>0</v>
      </c>
      <c r="J40" s="280"/>
      <c r="K40" s="9">
        <v>1</v>
      </c>
      <c r="L40" s="9"/>
      <c r="M40" s="29"/>
    </row>
    <row r="41" spans="1:13" hidden="1" x14ac:dyDescent="0.25">
      <c r="A41" s="631"/>
      <c r="B41" s="13">
        <v>43020</v>
      </c>
      <c r="C41" s="9" t="s">
        <v>27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t="18.75" hidden="1" thickBot="1" x14ac:dyDescent="0.3">
      <c r="A42" s="630"/>
      <c r="B42" s="30">
        <v>42999</v>
      </c>
      <c r="C42" s="31" t="s">
        <v>11</v>
      </c>
      <c r="D42" s="31">
        <v>1</v>
      </c>
      <c r="E42" s="31">
        <v>0</v>
      </c>
      <c r="F42" s="31">
        <v>0</v>
      </c>
      <c r="G42" s="31">
        <v>0</v>
      </c>
      <c r="H42" s="31">
        <v>0</v>
      </c>
      <c r="I42" s="32">
        <v>0</v>
      </c>
      <c r="J42" s="280"/>
      <c r="K42" s="9"/>
      <c r="L42" s="9">
        <v>1</v>
      </c>
      <c r="M42" s="29"/>
    </row>
    <row r="43" spans="1:13" s="1" customFormat="1" ht="19.5" thickTop="1" thickBot="1" x14ac:dyDescent="0.3">
      <c r="A43" s="142" t="s">
        <v>45</v>
      </c>
      <c r="B43" s="126" t="s">
        <v>285</v>
      </c>
      <c r="C43" s="124" t="s">
        <v>10</v>
      </c>
      <c r="D43" s="124">
        <f t="shared" ref="D43:I43" si="3">SUM(D37:D42)</f>
        <v>6</v>
      </c>
      <c r="E43" s="124">
        <f t="shared" si="3"/>
        <v>4</v>
      </c>
      <c r="F43" s="124">
        <f t="shared" si="3"/>
        <v>3</v>
      </c>
      <c r="G43" s="124">
        <f t="shared" si="3"/>
        <v>7</v>
      </c>
      <c r="H43" s="124">
        <f t="shared" si="3"/>
        <v>0</v>
      </c>
      <c r="I43" s="125">
        <f t="shared" si="3"/>
        <v>0</v>
      </c>
      <c r="J43" s="191">
        <f>SUM(J37:J42)</f>
        <v>1</v>
      </c>
      <c r="K43" s="124">
        <f>SUM(K37:K42)</f>
        <v>3</v>
      </c>
      <c r="L43" s="124">
        <f>SUM(L37:L42)</f>
        <v>2</v>
      </c>
      <c r="M43" s="294">
        <f>SUM(J43/(J43+K43))</f>
        <v>0.25</v>
      </c>
    </row>
    <row r="44" spans="1:13" ht="18.75" hidden="1" thickTop="1" x14ac:dyDescent="0.25">
      <c r="A44" s="659" t="s">
        <v>18</v>
      </c>
      <c r="B44" s="26">
        <v>42789</v>
      </c>
      <c r="C44" s="27" t="s">
        <v>8</v>
      </c>
      <c r="D44" s="27">
        <v>1</v>
      </c>
      <c r="E44" s="27">
        <v>0</v>
      </c>
      <c r="F44" s="27">
        <v>0</v>
      </c>
      <c r="G44" s="27">
        <v>0</v>
      </c>
      <c r="H44" s="27">
        <v>0</v>
      </c>
      <c r="I44" s="28">
        <v>0</v>
      </c>
      <c r="J44" s="282"/>
      <c r="K44" s="8">
        <v>1</v>
      </c>
      <c r="L44" s="8"/>
      <c r="M44" s="113"/>
    </row>
    <row r="45" spans="1:13" hidden="1" x14ac:dyDescent="0.25">
      <c r="A45" s="631"/>
      <c r="B45" s="13">
        <v>42782</v>
      </c>
      <c r="C45" s="9" t="s">
        <v>9</v>
      </c>
      <c r="D45" s="9">
        <v>1</v>
      </c>
      <c r="E45" s="9">
        <v>1</v>
      </c>
      <c r="F45" s="9">
        <v>1</v>
      </c>
      <c r="G45" s="9">
        <v>2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13">
        <v>42775</v>
      </c>
      <c r="C46" s="9" t="s">
        <v>10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13">
        <v>42768</v>
      </c>
      <c r="C47" s="9" t="s">
        <v>11</v>
      </c>
      <c r="D47" s="9">
        <v>1</v>
      </c>
      <c r="E47" s="9">
        <v>2</v>
      </c>
      <c r="F47" s="9">
        <v>0</v>
      </c>
      <c r="G47" s="9">
        <v>2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42761</v>
      </c>
      <c r="C48" s="9" t="s">
        <v>7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42754</v>
      </c>
      <c r="C49" s="9" t="s">
        <v>8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42740</v>
      </c>
      <c r="C50" s="9" t="s">
        <v>10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13">
        <v>42705</v>
      </c>
      <c r="C51" s="9" t="s">
        <v>8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13">
        <v>42698</v>
      </c>
      <c r="C52" s="9" t="s">
        <v>9</v>
      </c>
      <c r="D52" s="9">
        <v>1</v>
      </c>
      <c r="E52" s="9">
        <v>1</v>
      </c>
      <c r="F52" s="9">
        <v>0</v>
      </c>
      <c r="G52" s="9">
        <v>1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42684</v>
      </c>
      <c r="C53" s="9" t="s">
        <v>11</v>
      </c>
      <c r="D53" s="9">
        <v>1</v>
      </c>
      <c r="E53" s="9">
        <v>1</v>
      </c>
      <c r="F53" s="9">
        <v>1</v>
      </c>
      <c r="G53" s="9">
        <v>2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13">
        <v>42663</v>
      </c>
      <c r="C54" s="9" t="s">
        <v>9</v>
      </c>
      <c r="D54" s="9">
        <v>1</v>
      </c>
      <c r="E54" s="9">
        <v>0</v>
      </c>
      <c r="F54" s="9">
        <v>2</v>
      </c>
      <c r="G54" s="9">
        <v>2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42656</v>
      </c>
      <c r="C55" s="9" t="s">
        <v>10</v>
      </c>
      <c r="D55" s="9">
        <v>1</v>
      </c>
      <c r="E55" s="9">
        <v>2</v>
      </c>
      <c r="F55" s="9">
        <v>0</v>
      </c>
      <c r="G55" s="9">
        <v>2</v>
      </c>
      <c r="H55" s="9">
        <v>1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42635</v>
      </c>
      <c r="C56" s="9" t="s">
        <v>8</v>
      </c>
      <c r="D56" s="9">
        <v>1</v>
      </c>
      <c r="E56" s="9">
        <v>1</v>
      </c>
      <c r="F56" s="9">
        <v>0</v>
      </c>
      <c r="G56" s="9">
        <v>1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t="18.75" hidden="1" thickBot="1" x14ac:dyDescent="0.3">
      <c r="A57" s="630"/>
      <c r="B57" s="30">
        <v>42628</v>
      </c>
      <c r="C57" s="31" t="s">
        <v>9</v>
      </c>
      <c r="D57" s="31">
        <v>1</v>
      </c>
      <c r="E57" s="31">
        <v>0</v>
      </c>
      <c r="F57" s="31">
        <v>1</v>
      </c>
      <c r="G57" s="31">
        <v>1</v>
      </c>
      <c r="H57" s="31">
        <v>0</v>
      </c>
      <c r="I57" s="32">
        <v>0</v>
      </c>
      <c r="J57" s="280"/>
      <c r="K57" s="9">
        <v>1</v>
      </c>
      <c r="L57" s="9"/>
      <c r="M57" s="29"/>
    </row>
    <row r="58" spans="1:13" s="1" customFormat="1" ht="19.5" thickTop="1" thickBot="1" x14ac:dyDescent="0.3">
      <c r="A58" s="142" t="s">
        <v>45</v>
      </c>
      <c r="B58" s="126" t="s">
        <v>18</v>
      </c>
      <c r="C58" s="124" t="s">
        <v>27</v>
      </c>
      <c r="D58" s="124">
        <f t="shared" ref="D58:I58" si="4">SUM(D44:D57)</f>
        <v>14</v>
      </c>
      <c r="E58" s="124">
        <f t="shared" si="4"/>
        <v>9</v>
      </c>
      <c r="F58" s="124">
        <f t="shared" si="4"/>
        <v>5</v>
      </c>
      <c r="G58" s="124">
        <f t="shared" si="4"/>
        <v>14</v>
      </c>
      <c r="H58" s="124">
        <f t="shared" si="4"/>
        <v>1</v>
      </c>
      <c r="I58" s="125">
        <f t="shared" si="4"/>
        <v>0</v>
      </c>
      <c r="J58" s="191">
        <f>SUM(J44:J57)</f>
        <v>8</v>
      </c>
      <c r="K58" s="124">
        <f>SUM(K44:K57)</f>
        <v>6</v>
      </c>
      <c r="L58" s="124">
        <f>SUM(L44:L57)</f>
        <v>0</v>
      </c>
      <c r="M58" s="294">
        <f>SUM(J58/(J58+K58))</f>
        <v>0.5714285714285714</v>
      </c>
    </row>
    <row r="59" spans="1:13" ht="18.75" hidden="1" thickTop="1" x14ac:dyDescent="0.25">
      <c r="A59" s="659" t="s">
        <v>17</v>
      </c>
      <c r="B59" s="26">
        <v>42418</v>
      </c>
      <c r="C59" s="27" t="s">
        <v>12</v>
      </c>
      <c r="D59" s="27">
        <v>1</v>
      </c>
      <c r="E59" s="27">
        <v>0</v>
      </c>
      <c r="F59" s="27">
        <v>0</v>
      </c>
      <c r="G59" s="27">
        <v>0</v>
      </c>
      <c r="H59" s="27">
        <v>0</v>
      </c>
      <c r="I59" s="28">
        <v>0</v>
      </c>
      <c r="J59" s="282"/>
      <c r="K59" s="8">
        <v>1</v>
      </c>
      <c r="L59" s="8"/>
      <c r="M59" s="113"/>
    </row>
    <row r="60" spans="1:13" hidden="1" x14ac:dyDescent="0.25">
      <c r="A60" s="631"/>
      <c r="B60" s="13">
        <v>42411</v>
      </c>
      <c r="C60" s="9" t="s">
        <v>13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42404</v>
      </c>
      <c r="C61" s="9" t="s">
        <v>10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/>
      <c r="L61" s="9">
        <v>1</v>
      </c>
      <c r="M61" s="29"/>
    </row>
    <row r="62" spans="1:13" hidden="1" x14ac:dyDescent="0.25">
      <c r="A62" s="631"/>
      <c r="B62" s="13">
        <v>42383</v>
      </c>
      <c r="C62" s="9" t="s">
        <v>10</v>
      </c>
      <c r="D62" s="9">
        <v>1</v>
      </c>
      <c r="E62" s="9">
        <v>1</v>
      </c>
      <c r="F62" s="9">
        <v>0</v>
      </c>
      <c r="G62" s="9">
        <v>1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42355</v>
      </c>
      <c r="C63" s="9" t="s">
        <v>10</v>
      </c>
      <c r="D63" s="9">
        <v>1</v>
      </c>
      <c r="E63" s="9">
        <v>1</v>
      </c>
      <c r="F63" s="9">
        <v>1</v>
      </c>
      <c r="G63" s="9">
        <v>2</v>
      </c>
      <c r="H63" s="9">
        <v>0</v>
      </c>
      <c r="I63" s="29">
        <v>0</v>
      </c>
      <c r="J63" s="280"/>
      <c r="K63" s="9"/>
      <c r="L63" s="9">
        <v>1</v>
      </c>
      <c r="M63" s="29"/>
    </row>
    <row r="64" spans="1:13" hidden="1" x14ac:dyDescent="0.25">
      <c r="A64" s="631"/>
      <c r="B64" s="13">
        <v>42348</v>
      </c>
      <c r="C64" s="9" t="s">
        <v>14</v>
      </c>
      <c r="D64" s="9">
        <v>1</v>
      </c>
      <c r="E64" s="9">
        <v>0</v>
      </c>
      <c r="F64" s="9">
        <v>1</v>
      </c>
      <c r="G64" s="9">
        <v>1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42341</v>
      </c>
      <c r="C65" s="9" t="s">
        <v>8</v>
      </c>
      <c r="D65" s="9">
        <v>1</v>
      </c>
      <c r="E65" s="9">
        <v>1</v>
      </c>
      <c r="F65" s="9">
        <v>3</v>
      </c>
      <c r="G65" s="9">
        <v>4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42334</v>
      </c>
      <c r="C66" s="9" t="s">
        <v>12</v>
      </c>
      <c r="D66" s="9">
        <v>1</v>
      </c>
      <c r="E66" s="9">
        <v>0</v>
      </c>
      <c r="F66" s="9">
        <v>2</v>
      </c>
      <c r="G66" s="9">
        <v>2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42327</v>
      </c>
      <c r="C67" s="9" t="s">
        <v>13</v>
      </c>
      <c r="D67" s="9">
        <v>1</v>
      </c>
      <c r="E67" s="9">
        <v>0</v>
      </c>
      <c r="F67" s="9">
        <v>1</v>
      </c>
      <c r="G67" s="9">
        <v>1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42320</v>
      </c>
      <c r="C68" s="9" t="s">
        <v>10</v>
      </c>
      <c r="D68" s="9">
        <v>1</v>
      </c>
      <c r="E68" s="9">
        <v>1</v>
      </c>
      <c r="F68" s="9">
        <v>1</v>
      </c>
      <c r="G68" s="9">
        <v>2</v>
      </c>
      <c r="H68" s="9">
        <v>0</v>
      </c>
      <c r="I68" s="29">
        <v>0</v>
      </c>
      <c r="J68" s="280"/>
      <c r="K68" s="9"/>
      <c r="L68" s="9">
        <v>1</v>
      </c>
      <c r="M68" s="29"/>
    </row>
    <row r="69" spans="1:13" hidden="1" x14ac:dyDescent="0.25">
      <c r="A69" s="631"/>
      <c r="B69" s="13">
        <v>42313</v>
      </c>
      <c r="C69" s="9" t="s">
        <v>14</v>
      </c>
      <c r="D69" s="9">
        <v>1</v>
      </c>
      <c r="E69" s="9">
        <v>1</v>
      </c>
      <c r="F69" s="9">
        <v>1</v>
      </c>
      <c r="G69" s="9">
        <v>2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13">
        <v>42306</v>
      </c>
      <c r="C70" s="9" t="s">
        <v>8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42299</v>
      </c>
      <c r="C71" s="9" t="s">
        <v>12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13">
        <v>42285</v>
      </c>
      <c r="C72" s="9" t="s">
        <v>10</v>
      </c>
      <c r="D72" s="9">
        <v>1</v>
      </c>
      <c r="E72" s="9">
        <v>2</v>
      </c>
      <c r="F72" s="9">
        <v>1</v>
      </c>
      <c r="G72" s="9">
        <v>3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42278</v>
      </c>
      <c r="C73" s="9" t="s">
        <v>14</v>
      </c>
      <c r="D73" s="9">
        <v>1</v>
      </c>
      <c r="E73" s="9">
        <v>1</v>
      </c>
      <c r="F73" s="9">
        <v>0</v>
      </c>
      <c r="G73" s="9">
        <v>1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t="18.75" hidden="1" thickBot="1" x14ac:dyDescent="0.3">
      <c r="A74" s="630"/>
      <c r="B74" s="30">
        <v>42271</v>
      </c>
      <c r="C74" s="31" t="s">
        <v>8</v>
      </c>
      <c r="D74" s="31">
        <v>1</v>
      </c>
      <c r="E74" s="31">
        <v>1</v>
      </c>
      <c r="F74" s="31">
        <v>0</v>
      </c>
      <c r="G74" s="31">
        <v>1</v>
      </c>
      <c r="H74" s="31">
        <v>0</v>
      </c>
      <c r="I74" s="32">
        <v>0</v>
      </c>
      <c r="J74" s="280"/>
      <c r="K74" s="9">
        <v>1</v>
      </c>
      <c r="L74" s="9"/>
      <c r="M74" s="29"/>
    </row>
    <row r="75" spans="1:13" s="1" customFormat="1" ht="19.5" thickTop="1" thickBot="1" x14ac:dyDescent="0.3">
      <c r="A75" s="142" t="s">
        <v>45</v>
      </c>
      <c r="B75" s="126" t="s">
        <v>17</v>
      </c>
      <c r="C75" s="124" t="s">
        <v>7</v>
      </c>
      <c r="D75" s="124">
        <f t="shared" ref="D75:I75" si="5">SUM(D59:D74)</f>
        <v>16</v>
      </c>
      <c r="E75" s="124">
        <f t="shared" si="5"/>
        <v>9</v>
      </c>
      <c r="F75" s="124">
        <f t="shared" si="5"/>
        <v>12</v>
      </c>
      <c r="G75" s="124">
        <f t="shared" si="5"/>
        <v>21</v>
      </c>
      <c r="H75" s="124">
        <f t="shared" si="5"/>
        <v>0</v>
      </c>
      <c r="I75" s="125">
        <f t="shared" si="5"/>
        <v>0</v>
      </c>
      <c r="J75" s="191">
        <f>SUM(J59:J74)</f>
        <v>10</v>
      </c>
      <c r="K75" s="124">
        <f>SUM(K59:K74)</f>
        <v>3</v>
      </c>
      <c r="L75" s="124">
        <f>SUM(L59:L74)</f>
        <v>3</v>
      </c>
      <c r="M75" s="294">
        <f>SUM(J75/(J75+K75))</f>
        <v>0.76923076923076927</v>
      </c>
    </row>
    <row r="76" spans="1:13" ht="18.75" hidden="1" thickTop="1" x14ac:dyDescent="0.25">
      <c r="A76" s="659" t="s">
        <v>16</v>
      </c>
      <c r="B76" s="26">
        <v>42068</v>
      </c>
      <c r="C76" s="27" t="s">
        <v>10</v>
      </c>
      <c r="D76" s="27">
        <v>1</v>
      </c>
      <c r="E76" s="27">
        <v>0</v>
      </c>
      <c r="F76" s="27">
        <v>0</v>
      </c>
      <c r="G76" s="27">
        <v>0</v>
      </c>
      <c r="H76" s="27">
        <v>0</v>
      </c>
      <c r="I76" s="28">
        <v>0</v>
      </c>
      <c r="J76" s="282"/>
      <c r="K76" s="8">
        <v>1</v>
      </c>
      <c r="L76" s="8"/>
      <c r="M76" s="113"/>
    </row>
    <row r="77" spans="1:13" hidden="1" x14ac:dyDescent="0.25">
      <c r="A77" s="631"/>
      <c r="B77" s="13">
        <v>42047</v>
      </c>
      <c r="C77" s="9" t="s">
        <v>12</v>
      </c>
      <c r="D77" s="9">
        <v>1</v>
      </c>
      <c r="E77" s="9">
        <v>0</v>
      </c>
      <c r="F77" s="9">
        <v>4</v>
      </c>
      <c r="G77" s="15">
        <v>4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42040</v>
      </c>
      <c r="C78" s="9" t="s">
        <v>13</v>
      </c>
      <c r="D78" s="9">
        <v>1</v>
      </c>
      <c r="E78" s="9">
        <v>1</v>
      </c>
      <c r="F78" s="9">
        <v>2</v>
      </c>
      <c r="G78" s="15">
        <v>3</v>
      </c>
      <c r="H78" s="9">
        <v>1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42033</v>
      </c>
      <c r="C79" s="9" t="s">
        <v>10</v>
      </c>
      <c r="D79" s="9">
        <v>1</v>
      </c>
      <c r="E79" s="9">
        <v>1</v>
      </c>
      <c r="F79" s="9">
        <v>0</v>
      </c>
      <c r="G79" s="15">
        <v>1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42026</v>
      </c>
      <c r="C80" s="9" t="s">
        <v>14</v>
      </c>
      <c r="D80" s="9">
        <v>1</v>
      </c>
      <c r="E80" s="9">
        <v>2</v>
      </c>
      <c r="F80" s="9">
        <v>3</v>
      </c>
      <c r="G80" s="15">
        <v>5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42012</v>
      </c>
      <c r="C81" s="9" t="s">
        <v>12</v>
      </c>
      <c r="D81" s="9">
        <v>1</v>
      </c>
      <c r="E81" s="9">
        <v>0</v>
      </c>
      <c r="F81" s="9">
        <v>1</v>
      </c>
      <c r="G81" s="15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41991</v>
      </c>
      <c r="C82" s="9" t="s">
        <v>13</v>
      </c>
      <c r="D82" s="9">
        <v>1</v>
      </c>
      <c r="E82" s="9">
        <v>0</v>
      </c>
      <c r="F82" s="9">
        <v>1</v>
      </c>
      <c r="G82" s="15">
        <v>1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41977</v>
      </c>
      <c r="C83" s="9" t="s">
        <v>14</v>
      </c>
      <c r="D83" s="9">
        <v>1</v>
      </c>
      <c r="E83" s="9">
        <v>1</v>
      </c>
      <c r="F83" s="9">
        <v>0</v>
      </c>
      <c r="G83" s="15">
        <v>1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41970</v>
      </c>
      <c r="C84" s="9" t="s">
        <v>8</v>
      </c>
      <c r="D84" s="9">
        <v>1</v>
      </c>
      <c r="E84" s="9">
        <v>2</v>
      </c>
      <c r="F84" s="9">
        <v>0</v>
      </c>
      <c r="G84" s="15">
        <v>2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41963</v>
      </c>
      <c r="C85" s="9" t="s">
        <v>12</v>
      </c>
      <c r="D85" s="9">
        <v>1</v>
      </c>
      <c r="E85" s="9">
        <v>0</v>
      </c>
      <c r="F85" s="9">
        <v>1</v>
      </c>
      <c r="G85" s="15">
        <v>1</v>
      </c>
      <c r="H85" s="9">
        <v>0</v>
      </c>
      <c r="I85" s="29">
        <v>0</v>
      </c>
      <c r="J85" s="280"/>
      <c r="K85" s="9"/>
      <c r="L85" s="9">
        <v>1</v>
      </c>
      <c r="M85" s="29"/>
    </row>
    <row r="86" spans="1:13" hidden="1" x14ac:dyDescent="0.25">
      <c r="A86" s="631"/>
      <c r="B86" s="13">
        <v>41956</v>
      </c>
      <c r="C86" s="9" t="s">
        <v>13</v>
      </c>
      <c r="D86" s="9">
        <v>1</v>
      </c>
      <c r="E86" s="9">
        <v>0</v>
      </c>
      <c r="F86" s="9">
        <v>1</v>
      </c>
      <c r="G86" s="15">
        <v>1</v>
      </c>
      <c r="H86" s="9">
        <v>0</v>
      </c>
      <c r="I86" s="29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13">
        <v>41949</v>
      </c>
      <c r="C87" s="9" t="s">
        <v>10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13">
        <v>41942</v>
      </c>
      <c r="C88" s="9" t="s">
        <v>14</v>
      </c>
      <c r="D88" s="9">
        <v>1</v>
      </c>
      <c r="E88" s="9">
        <v>4</v>
      </c>
      <c r="F88" s="9">
        <v>1</v>
      </c>
      <c r="G88" s="9">
        <v>5</v>
      </c>
      <c r="H88" s="9">
        <v>1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41935</v>
      </c>
      <c r="C89" s="9" t="s">
        <v>8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80"/>
      <c r="K89" s="9"/>
      <c r="L89" s="9">
        <v>1</v>
      </c>
      <c r="M89" s="29"/>
    </row>
    <row r="90" spans="1:13" hidden="1" x14ac:dyDescent="0.25">
      <c r="A90" s="631"/>
      <c r="B90" s="13">
        <v>41914</v>
      </c>
      <c r="C90" s="9" t="s">
        <v>10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t="18.75" hidden="1" thickBot="1" x14ac:dyDescent="0.3">
      <c r="A91" s="630"/>
      <c r="B91" s="30">
        <v>41907</v>
      </c>
      <c r="C91" s="31" t="s">
        <v>14</v>
      </c>
      <c r="D91" s="31">
        <v>1</v>
      </c>
      <c r="E91" s="31">
        <v>0</v>
      </c>
      <c r="F91" s="31">
        <v>2</v>
      </c>
      <c r="G91" s="31">
        <v>2</v>
      </c>
      <c r="H91" s="31">
        <v>0</v>
      </c>
      <c r="I91" s="32">
        <v>0</v>
      </c>
      <c r="J91" s="280"/>
      <c r="K91" s="9">
        <v>1</v>
      </c>
      <c r="L91" s="9"/>
      <c r="M91" s="29"/>
    </row>
    <row r="92" spans="1:13" s="1" customFormat="1" ht="19.5" thickTop="1" thickBot="1" x14ac:dyDescent="0.3">
      <c r="A92" s="142" t="s">
        <v>45</v>
      </c>
      <c r="B92" s="126" t="s">
        <v>16</v>
      </c>
      <c r="C92" s="124" t="s">
        <v>7</v>
      </c>
      <c r="D92" s="124">
        <f t="shared" ref="D92:I92" si="6">SUM(D76:D91)</f>
        <v>16</v>
      </c>
      <c r="E92" s="124">
        <f t="shared" si="6"/>
        <v>11</v>
      </c>
      <c r="F92" s="124">
        <f t="shared" si="6"/>
        <v>17</v>
      </c>
      <c r="G92" s="124">
        <f t="shared" si="6"/>
        <v>28</v>
      </c>
      <c r="H92" s="124">
        <f t="shared" si="6"/>
        <v>2</v>
      </c>
      <c r="I92" s="125">
        <f t="shared" si="6"/>
        <v>0</v>
      </c>
      <c r="J92" s="191">
        <f>SUM(J76:J91)</f>
        <v>6</v>
      </c>
      <c r="K92" s="124">
        <f>SUM(K76:K91)</f>
        <v>8</v>
      </c>
      <c r="L92" s="124">
        <f>SUM(L76:L91)</f>
        <v>2</v>
      </c>
      <c r="M92" s="294">
        <f>SUM(J92/(J92+K92))</f>
        <v>0.42857142857142855</v>
      </c>
    </row>
    <row r="93" spans="1:13" ht="18.75" hidden="1" thickTop="1" x14ac:dyDescent="0.25">
      <c r="A93" s="659" t="s">
        <v>15</v>
      </c>
      <c r="B93" s="26">
        <v>41697</v>
      </c>
      <c r="C93" s="27" t="s">
        <v>12</v>
      </c>
      <c r="D93" s="27">
        <v>1</v>
      </c>
      <c r="E93" s="27">
        <v>0</v>
      </c>
      <c r="F93" s="27">
        <v>0</v>
      </c>
      <c r="G93" s="27">
        <v>0</v>
      </c>
      <c r="H93" s="27">
        <v>0</v>
      </c>
      <c r="I93" s="28">
        <v>0</v>
      </c>
      <c r="J93" s="282"/>
      <c r="K93" s="8"/>
      <c r="L93" s="8">
        <v>1</v>
      </c>
      <c r="M93" s="113"/>
    </row>
    <row r="94" spans="1:13" hidden="1" x14ac:dyDescent="0.25">
      <c r="A94" s="631"/>
      <c r="B94" s="13">
        <v>41690</v>
      </c>
      <c r="C94" s="9" t="s">
        <v>14</v>
      </c>
      <c r="D94" s="9">
        <v>1</v>
      </c>
      <c r="E94" s="9">
        <v>2</v>
      </c>
      <c r="F94" s="9">
        <v>0</v>
      </c>
      <c r="G94" s="9">
        <v>2</v>
      </c>
      <c r="H94" s="9">
        <v>1</v>
      </c>
      <c r="I94" s="29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13">
        <v>41683</v>
      </c>
      <c r="C95" s="9" t="s">
        <v>10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41676</v>
      </c>
      <c r="C96" s="9" t="s">
        <v>7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41669</v>
      </c>
      <c r="C97" s="9" t="s">
        <v>8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13">
        <v>41655</v>
      </c>
      <c r="C98" s="9" t="s">
        <v>14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41648</v>
      </c>
      <c r="C99" s="9" t="s">
        <v>10</v>
      </c>
      <c r="D99" s="9">
        <v>1</v>
      </c>
      <c r="E99" s="9">
        <v>1</v>
      </c>
      <c r="F99" s="9">
        <v>2</v>
      </c>
      <c r="G99" s="9">
        <v>3</v>
      </c>
      <c r="H99" s="9">
        <v>1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41627</v>
      </c>
      <c r="C100" s="9" t="s">
        <v>7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41613</v>
      </c>
      <c r="C101" s="9" t="s">
        <v>12</v>
      </c>
      <c r="D101" s="9">
        <v>1</v>
      </c>
      <c r="E101" s="9">
        <v>1</v>
      </c>
      <c r="F101" s="9">
        <v>0</v>
      </c>
      <c r="G101" s="9">
        <v>1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1"/>
      <c r="B102" s="13">
        <v>41606</v>
      </c>
      <c r="C102" s="9" t="s">
        <v>14</v>
      </c>
      <c r="D102" s="9">
        <v>1</v>
      </c>
      <c r="E102" s="9">
        <v>1</v>
      </c>
      <c r="F102" s="9">
        <v>0</v>
      </c>
      <c r="G102" s="9">
        <v>1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41599</v>
      </c>
      <c r="C103" s="9" t="s">
        <v>10</v>
      </c>
      <c r="D103" s="9">
        <v>1</v>
      </c>
      <c r="E103" s="9">
        <v>0</v>
      </c>
      <c r="F103" s="9">
        <v>2</v>
      </c>
      <c r="G103" s="9">
        <v>2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13">
        <v>41585</v>
      </c>
      <c r="C104" s="9" t="s">
        <v>8</v>
      </c>
      <c r="D104" s="9">
        <v>1</v>
      </c>
      <c r="E104" s="9">
        <v>0</v>
      </c>
      <c r="F104" s="9">
        <v>1</v>
      </c>
      <c r="G104" s="9">
        <v>1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31"/>
      <c r="B105" s="13">
        <v>41578</v>
      </c>
      <c r="C105" s="9" t="s">
        <v>12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41564</v>
      </c>
      <c r="C106" s="9" t="s">
        <v>10</v>
      </c>
      <c r="D106" s="9">
        <v>1</v>
      </c>
      <c r="E106" s="9">
        <v>2</v>
      </c>
      <c r="F106" s="9">
        <v>1</v>
      </c>
      <c r="G106" s="9">
        <v>3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41557</v>
      </c>
      <c r="C107" s="9" t="s">
        <v>7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41550</v>
      </c>
      <c r="C108" s="9" t="s">
        <v>8</v>
      </c>
      <c r="D108" s="9">
        <v>1</v>
      </c>
      <c r="E108" s="9">
        <v>1</v>
      </c>
      <c r="F108" s="9">
        <v>1</v>
      </c>
      <c r="G108" s="9">
        <v>2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41543</v>
      </c>
      <c r="C109" s="9" t="s">
        <v>12</v>
      </c>
      <c r="D109" s="9">
        <v>1</v>
      </c>
      <c r="E109" s="9">
        <v>0</v>
      </c>
      <c r="F109" s="9">
        <v>1</v>
      </c>
      <c r="G109" s="9">
        <v>1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t="18.75" hidden="1" thickBot="1" x14ac:dyDescent="0.3">
      <c r="A110" s="630"/>
      <c r="B110" s="30">
        <v>41529</v>
      </c>
      <c r="C110" s="31" t="s">
        <v>10</v>
      </c>
      <c r="D110" s="31">
        <v>1</v>
      </c>
      <c r="E110" s="31">
        <v>1</v>
      </c>
      <c r="F110" s="31">
        <v>1</v>
      </c>
      <c r="G110" s="31">
        <v>2</v>
      </c>
      <c r="H110" s="31">
        <v>1</v>
      </c>
      <c r="I110" s="32">
        <v>0</v>
      </c>
      <c r="J110" s="280">
        <v>1</v>
      </c>
      <c r="K110" s="9"/>
      <c r="L110" s="9"/>
      <c r="M110" s="29"/>
    </row>
    <row r="111" spans="1:13" s="1" customFormat="1" ht="19.5" thickTop="1" thickBot="1" x14ac:dyDescent="0.3">
      <c r="A111" s="142" t="s">
        <v>45</v>
      </c>
      <c r="B111" s="126" t="s">
        <v>15</v>
      </c>
      <c r="C111" s="124" t="s">
        <v>13</v>
      </c>
      <c r="D111" s="124">
        <f t="shared" ref="D111:I111" si="7">SUM(D93:D110)</f>
        <v>18</v>
      </c>
      <c r="E111" s="124">
        <f t="shared" si="7"/>
        <v>10</v>
      </c>
      <c r="F111" s="124">
        <f t="shared" si="7"/>
        <v>9</v>
      </c>
      <c r="G111" s="124">
        <f t="shared" si="7"/>
        <v>19</v>
      </c>
      <c r="H111" s="124">
        <f t="shared" si="7"/>
        <v>3</v>
      </c>
      <c r="I111" s="125">
        <f t="shared" si="7"/>
        <v>0</v>
      </c>
      <c r="J111" s="191">
        <f>SUM(J93:J110)</f>
        <v>10</v>
      </c>
      <c r="K111" s="124">
        <f>SUM(K93:K110)</f>
        <v>7</v>
      </c>
      <c r="L111" s="124">
        <f>SUM(L93:L110)</f>
        <v>1</v>
      </c>
      <c r="M111" s="294">
        <f>SUM(J111/(J111+K111))</f>
        <v>0.58823529411764708</v>
      </c>
    </row>
    <row r="112" spans="1:13" ht="18.75" hidden="1" thickTop="1" x14ac:dyDescent="0.25">
      <c r="A112" s="659" t="s">
        <v>22</v>
      </c>
      <c r="B112" s="26">
        <v>41333</v>
      </c>
      <c r="C112" s="27" t="s">
        <v>20</v>
      </c>
      <c r="D112" s="27">
        <v>1</v>
      </c>
      <c r="E112" s="27">
        <v>0</v>
      </c>
      <c r="F112" s="27">
        <v>0</v>
      </c>
      <c r="G112" s="27">
        <v>0</v>
      </c>
      <c r="H112" s="27">
        <v>0</v>
      </c>
      <c r="I112" s="28">
        <v>0</v>
      </c>
      <c r="J112" s="282"/>
      <c r="K112" s="8">
        <v>1</v>
      </c>
      <c r="L112" s="8"/>
      <c r="M112" s="113"/>
    </row>
    <row r="113" spans="1:13" hidden="1" x14ac:dyDescent="0.25">
      <c r="A113" s="631"/>
      <c r="B113" s="13">
        <v>41312</v>
      </c>
      <c r="C113" s="9" t="s">
        <v>12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41305</v>
      </c>
      <c r="C114" s="9" t="s">
        <v>13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41298</v>
      </c>
      <c r="C115" s="9" t="s">
        <v>20</v>
      </c>
      <c r="D115" s="9">
        <v>1</v>
      </c>
      <c r="E115" s="9">
        <v>0</v>
      </c>
      <c r="F115" s="9">
        <v>4</v>
      </c>
      <c r="G115" s="9">
        <v>4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41291</v>
      </c>
      <c r="C116" s="9" t="s">
        <v>7</v>
      </c>
      <c r="D116" s="9">
        <v>1</v>
      </c>
      <c r="E116" s="9">
        <v>3</v>
      </c>
      <c r="F116" s="9">
        <v>1</v>
      </c>
      <c r="G116" s="9">
        <v>4</v>
      </c>
      <c r="H116" s="9">
        <v>0</v>
      </c>
      <c r="I116" s="29">
        <v>1</v>
      </c>
      <c r="J116" s="280"/>
      <c r="K116" s="9"/>
      <c r="L116" s="9">
        <v>1</v>
      </c>
      <c r="M116" s="29"/>
    </row>
    <row r="117" spans="1:13" hidden="1" x14ac:dyDescent="0.25">
      <c r="A117" s="631"/>
      <c r="B117" s="13">
        <v>41284</v>
      </c>
      <c r="C117" s="9" t="s">
        <v>21</v>
      </c>
      <c r="D117" s="9">
        <v>1</v>
      </c>
      <c r="E117" s="9">
        <v>0</v>
      </c>
      <c r="F117" s="9">
        <v>1</v>
      </c>
      <c r="G117" s="9">
        <v>1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41263</v>
      </c>
      <c r="C118" s="9" t="s">
        <v>12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41256</v>
      </c>
      <c r="C119" s="9" t="s">
        <v>13</v>
      </c>
      <c r="D119" s="9">
        <v>1</v>
      </c>
      <c r="E119" s="9">
        <v>0</v>
      </c>
      <c r="F119" s="9">
        <v>3</v>
      </c>
      <c r="G119" s="9">
        <v>3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41235</v>
      </c>
      <c r="C120" s="9" t="s">
        <v>21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41228</v>
      </c>
      <c r="C121" s="9" t="s">
        <v>12</v>
      </c>
      <c r="D121" s="9">
        <v>1</v>
      </c>
      <c r="E121" s="9">
        <v>2</v>
      </c>
      <c r="F121" s="9">
        <v>1</v>
      </c>
      <c r="G121" s="9">
        <v>3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41221</v>
      </c>
      <c r="C122" s="9" t="s">
        <v>13</v>
      </c>
      <c r="D122" s="9">
        <v>1</v>
      </c>
      <c r="E122" s="9">
        <v>1</v>
      </c>
      <c r="F122" s="9">
        <v>1</v>
      </c>
      <c r="G122" s="9">
        <v>2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41214</v>
      </c>
      <c r="C123" s="9" t="s">
        <v>20</v>
      </c>
      <c r="D123" s="9">
        <v>1</v>
      </c>
      <c r="E123" s="9">
        <v>2</v>
      </c>
      <c r="F123" s="9">
        <v>1</v>
      </c>
      <c r="G123" s="9">
        <v>3</v>
      </c>
      <c r="H123" s="9">
        <v>1</v>
      </c>
      <c r="I123" s="29">
        <v>0</v>
      </c>
      <c r="J123" s="280"/>
      <c r="K123" s="9"/>
      <c r="L123" s="9">
        <v>1</v>
      </c>
      <c r="M123" s="29"/>
    </row>
    <row r="124" spans="1:13" hidden="1" x14ac:dyDescent="0.25">
      <c r="A124" s="631"/>
      <c r="B124" s="13">
        <v>41207</v>
      </c>
      <c r="C124" s="9" t="s">
        <v>7</v>
      </c>
      <c r="D124" s="9">
        <v>1</v>
      </c>
      <c r="E124" s="9">
        <v>0</v>
      </c>
      <c r="F124" s="9">
        <v>2</v>
      </c>
      <c r="G124" s="9">
        <v>2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41200</v>
      </c>
      <c r="C125" s="9" t="s">
        <v>21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41193</v>
      </c>
      <c r="C126" s="9" t="s">
        <v>12</v>
      </c>
      <c r="D126" s="9">
        <v>1</v>
      </c>
      <c r="E126" s="9">
        <v>1</v>
      </c>
      <c r="F126" s="9">
        <v>1</v>
      </c>
      <c r="G126" s="15">
        <v>2</v>
      </c>
      <c r="H126" s="9">
        <v>1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41186</v>
      </c>
      <c r="C127" s="9" t="s">
        <v>13</v>
      </c>
      <c r="D127" s="9">
        <v>1</v>
      </c>
      <c r="E127" s="9">
        <v>1</v>
      </c>
      <c r="F127" s="9">
        <v>2</v>
      </c>
      <c r="G127" s="15">
        <v>3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41179</v>
      </c>
      <c r="C128" s="9" t="s">
        <v>20</v>
      </c>
      <c r="D128" s="9">
        <v>1</v>
      </c>
      <c r="E128" s="9">
        <v>1</v>
      </c>
      <c r="F128" s="9">
        <v>1</v>
      </c>
      <c r="G128" s="15">
        <v>2</v>
      </c>
      <c r="H128" s="9">
        <v>1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41172</v>
      </c>
      <c r="C129" s="9" t="s">
        <v>7</v>
      </c>
      <c r="D129" s="9">
        <v>1</v>
      </c>
      <c r="E129" s="9">
        <v>2</v>
      </c>
      <c r="F129" s="9">
        <v>1</v>
      </c>
      <c r="G129" s="15">
        <v>3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t="18.75" hidden="1" thickBot="1" x14ac:dyDescent="0.3">
      <c r="A130" s="630"/>
      <c r="B130" s="30">
        <v>41165</v>
      </c>
      <c r="C130" s="31" t="s">
        <v>21</v>
      </c>
      <c r="D130" s="31">
        <v>1</v>
      </c>
      <c r="E130" s="31">
        <v>1</v>
      </c>
      <c r="F130" s="31">
        <v>0</v>
      </c>
      <c r="G130" s="33">
        <v>1</v>
      </c>
      <c r="H130" s="31">
        <v>0</v>
      </c>
      <c r="I130" s="32">
        <v>0</v>
      </c>
      <c r="J130" s="280"/>
      <c r="K130" s="9"/>
      <c r="L130" s="9">
        <v>1</v>
      </c>
      <c r="M130" s="29"/>
    </row>
    <row r="131" spans="1:13" s="1" customFormat="1" ht="19.5" thickTop="1" thickBot="1" x14ac:dyDescent="0.3">
      <c r="A131" s="142" t="s">
        <v>45</v>
      </c>
      <c r="B131" s="126" t="s">
        <v>22</v>
      </c>
      <c r="C131" s="124" t="s">
        <v>19</v>
      </c>
      <c r="D131" s="124">
        <f t="shared" ref="D131:I131" si="8">SUM(D112:D130)</f>
        <v>19</v>
      </c>
      <c r="E131" s="124">
        <f t="shared" si="8"/>
        <v>14</v>
      </c>
      <c r="F131" s="124">
        <f t="shared" si="8"/>
        <v>19</v>
      </c>
      <c r="G131" s="124">
        <f t="shared" si="8"/>
        <v>33</v>
      </c>
      <c r="H131" s="247">
        <f t="shared" si="8"/>
        <v>3</v>
      </c>
      <c r="I131" s="248">
        <f t="shared" si="8"/>
        <v>1</v>
      </c>
      <c r="J131" s="191">
        <f>SUM(J112:J130)</f>
        <v>6</v>
      </c>
      <c r="K131" s="124">
        <f>SUM(K112:K130)</f>
        <v>10</v>
      </c>
      <c r="L131" s="124">
        <f>SUM(L112:L130)</f>
        <v>3</v>
      </c>
      <c r="M131" s="294">
        <f>SUM(J131/(J131+K131))</f>
        <v>0.375</v>
      </c>
    </row>
    <row r="132" spans="1:13" ht="18.75" hidden="1" thickTop="1" x14ac:dyDescent="0.25">
      <c r="A132" s="659" t="s">
        <v>23</v>
      </c>
      <c r="B132" s="26">
        <v>40969</v>
      </c>
      <c r="C132" s="27" t="s">
        <v>13</v>
      </c>
      <c r="D132" s="27">
        <v>1</v>
      </c>
      <c r="E132" s="27">
        <v>0</v>
      </c>
      <c r="F132" s="27">
        <v>1</v>
      </c>
      <c r="G132" s="34">
        <v>1</v>
      </c>
      <c r="H132" s="27">
        <v>0</v>
      </c>
      <c r="I132" s="28">
        <v>0</v>
      </c>
      <c r="J132" s="282"/>
      <c r="K132" s="8">
        <v>1</v>
      </c>
      <c r="L132" s="8"/>
      <c r="M132" s="113"/>
    </row>
    <row r="133" spans="1:13" hidden="1" x14ac:dyDescent="0.25">
      <c r="A133" s="631"/>
      <c r="B133" s="13">
        <v>40962</v>
      </c>
      <c r="C133" s="9" t="s">
        <v>20</v>
      </c>
      <c r="D133" s="9">
        <v>1</v>
      </c>
      <c r="E133" s="9">
        <v>1</v>
      </c>
      <c r="F133" s="9">
        <v>2</v>
      </c>
      <c r="G133" s="15">
        <v>3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40955</v>
      </c>
      <c r="C134" s="9" t="s">
        <v>7</v>
      </c>
      <c r="D134" s="9">
        <v>1</v>
      </c>
      <c r="E134" s="9">
        <v>3</v>
      </c>
      <c r="F134" s="9">
        <v>3</v>
      </c>
      <c r="G134" s="15">
        <v>6</v>
      </c>
      <c r="H134" s="9">
        <v>1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40941</v>
      </c>
      <c r="C135" s="9" t="s">
        <v>21</v>
      </c>
      <c r="D135" s="9">
        <v>1</v>
      </c>
      <c r="E135" s="9">
        <v>0</v>
      </c>
      <c r="F135" s="9">
        <v>1</v>
      </c>
      <c r="G135" s="15">
        <v>1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40934</v>
      </c>
      <c r="C136" s="9" t="s">
        <v>13</v>
      </c>
      <c r="D136" s="9">
        <v>1</v>
      </c>
      <c r="E136" s="9">
        <v>1</v>
      </c>
      <c r="F136" s="9">
        <v>1</v>
      </c>
      <c r="G136" s="15">
        <v>2</v>
      </c>
      <c r="H136" s="9">
        <v>0</v>
      </c>
      <c r="I136" s="29">
        <v>0</v>
      </c>
      <c r="J136" s="280"/>
      <c r="K136" s="9"/>
      <c r="L136" s="9">
        <v>1</v>
      </c>
      <c r="M136" s="29"/>
    </row>
    <row r="137" spans="1:13" hidden="1" x14ac:dyDescent="0.25">
      <c r="A137" s="631"/>
      <c r="B137" s="13">
        <v>40927</v>
      </c>
      <c r="C137" s="9" t="s">
        <v>20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40920</v>
      </c>
      <c r="C138" s="9" t="s">
        <v>7</v>
      </c>
      <c r="D138" s="9">
        <v>1</v>
      </c>
      <c r="E138" s="9">
        <v>1</v>
      </c>
      <c r="F138" s="9">
        <v>0</v>
      </c>
      <c r="G138" s="9">
        <v>1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40899</v>
      </c>
      <c r="C139" s="9" t="s">
        <v>19</v>
      </c>
      <c r="D139" s="9">
        <v>1</v>
      </c>
      <c r="E139" s="9">
        <v>0</v>
      </c>
      <c r="F139" s="9">
        <v>1</v>
      </c>
      <c r="G139" s="9">
        <v>1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40892</v>
      </c>
      <c r="C140" s="9" t="s">
        <v>21</v>
      </c>
      <c r="D140" s="9">
        <v>1</v>
      </c>
      <c r="E140" s="9">
        <v>0</v>
      </c>
      <c r="F140" s="9">
        <v>1</v>
      </c>
      <c r="G140" s="9">
        <v>1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40878</v>
      </c>
      <c r="C141" s="9" t="s">
        <v>20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40871</v>
      </c>
      <c r="C142" s="9" t="s">
        <v>7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40864</v>
      </c>
      <c r="C143" s="9" t="s">
        <v>19</v>
      </c>
      <c r="D143" s="9">
        <v>1</v>
      </c>
      <c r="E143" s="9">
        <v>0</v>
      </c>
      <c r="F143" s="9">
        <v>1</v>
      </c>
      <c r="G143" s="9">
        <v>1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40857</v>
      </c>
      <c r="C144" s="9" t="s">
        <v>21</v>
      </c>
      <c r="D144" s="9">
        <v>1</v>
      </c>
      <c r="E144" s="9">
        <v>3</v>
      </c>
      <c r="F144" s="9">
        <v>0</v>
      </c>
      <c r="G144" s="9">
        <v>3</v>
      </c>
      <c r="H144" s="9">
        <v>1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40843</v>
      </c>
      <c r="C145" s="9" t="s">
        <v>20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40836</v>
      </c>
      <c r="C146" s="9" t="s">
        <v>7</v>
      </c>
      <c r="D146" s="9">
        <v>1</v>
      </c>
      <c r="E146" s="9">
        <v>1</v>
      </c>
      <c r="F146" s="9">
        <v>0</v>
      </c>
      <c r="G146" s="9">
        <v>1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40829</v>
      </c>
      <c r="C147" s="9" t="s">
        <v>19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t="18.75" hidden="1" thickBot="1" x14ac:dyDescent="0.3">
      <c r="A148" s="630"/>
      <c r="B148" s="30">
        <v>40822</v>
      </c>
      <c r="C148" s="31" t="s">
        <v>21</v>
      </c>
      <c r="D148" s="31">
        <v>1</v>
      </c>
      <c r="E148" s="31">
        <v>1</v>
      </c>
      <c r="F148" s="31">
        <v>2</v>
      </c>
      <c r="G148" s="31">
        <v>3</v>
      </c>
      <c r="H148" s="31">
        <v>0</v>
      </c>
      <c r="I148" s="32">
        <v>0</v>
      </c>
      <c r="J148" s="280">
        <v>1</v>
      </c>
      <c r="K148" s="9"/>
      <c r="L148" s="9"/>
      <c r="M148" s="29"/>
    </row>
    <row r="149" spans="1:13" s="1" customFormat="1" ht="19.5" thickTop="1" thickBot="1" x14ac:dyDescent="0.3">
      <c r="A149" s="142" t="s">
        <v>45</v>
      </c>
      <c r="B149" s="126" t="s">
        <v>23</v>
      </c>
      <c r="C149" s="124" t="s">
        <v>12</v>
      </c>
      <c r="D149" s="124">
        <f t="shared" ref="D149:I149" si="9">SUM(D132:D148)</f>
        <v>17</v>
      </c>
      <c r="E149" s="124">
        <f t="shared" si="9"/>
        <v>11</v>
      </c>
      <c r="F149" s="124">
        <f t="shared" si="9"/>
        <v>14</v>
      </c>
      <c r="G149" s="124">
        <f t="shared" si="9"/>
        <v>25</v>
      </c>
      <c r="H149" s="124">
        <f t="shared" si="9"/>
        <v>2</v>
      </c>
      <c r="I149" s="125">
        <f t="shared" si="9"/>
        <v>0</v>
      </c>
      <c r="J149" s="191">
        <f>SUM(J132:J148)</f>
        <v>10</v>
      </c>
      <c r="K149" s="124">
        <f>SUM(K132:K148)</f>
        <v>6</v>
      </c>
      <c r="L149" s="124">
        <f>SUM(L132:L148)</f>
        <v>1</v>
      </c>
      <c r="M149" s="294">
        <f>SUM(J149/(J149+K149))</f>
        <v>0.625</v>
      </c>
    </row>
    <row r="150" spans="1:13" ht="19.5" thickTop="1" thickBot="1" x14ac:dyDescent="0.3">
      <c r="C150" s="136" t="s">
        <v>24</v>
      </c>
      <c r="D150" s="137">
        <f t="shared" ref="D150:L150" si="10">SUM(D36+D43+D58+D75+D92+D111+D131+D149+D24+D13)</f>
        <v>137</v>
      </c>
      <c r="E150" s="137">
        <f t="shared" si="10"/>
        <v>83</v>
      </c>
      <c r="F150" s="137">
        <f t="shared" si="10"/>
        <v>98</v>
      </c>
      <c r="G150" s="137">
        <f t="shared" si="10"/>
        <v>181</v>
      </c>
      <c r="H150" s="137">
        <f t="shared" si="10"/>
        <v>12</v>
      </c>
      <c r="I150" s="139">
        <f t="shared" si="10"/>
        <v>1</v>
      </c>
      <c r="J150" s="444">
        <f t="shared" si="10"/>
        <v>59</v>
      </c>
      <c r="K150" s="91">
        <f t="shared" si="10"/>
        <v>53</v>
      </c>
      <c r="L150" s="450">
        <f t="shared" si="10"/>
        <v>15</v>
      </c>
      <c r="M150" s="396">
        <f>SUM(J150/(J150+K150))</f>
        <v>0.5267857142857143</v>
      </c>
    </row>
    <row r="151" spans="1:13" ht="18.75" thickBot="1" x14ac:dyDescent="0.3">
      <c r="C151" s="143" t="s">
        <v>25</v>
      </c>
      <c r="D151" s="24"/>
      <c r="E151" s="25">
        <f>SUM(E150/D150)</f>
        <v>0.6058394160583942</v>
      </c>
      <c r="F151" s="25">
        <f>SUM(F150/D150)</f>
        <v>0.71532846715328469</v>
      </c>
      <c r="G151" s="144">
        <f>SUM(G150/D150)</f>
        <v>1.3211678832116789</v>
      </c>
      <c r="H151" s="20"/>
      <c r="I151" s="20"/>
      <c r="J151" s="307">
        <f>SUM(J150/D150)</f>
        <v>0.43065693430656932</v>
      </c>
      <c r="K151" s="77">
        <f>SUM(K150/D150)</f>
        <v>0.38686131386861317</v>
      </c>
      <c r="L151" s="95">
        <f>SUM(L150/D150)</f>
        <v>0.10948905109489052</v>
      </c>
    </row>
    <row r="152" spans="1:13" ht="18.75" thickBot="1" x14ac:dyDescent="0.3">
      <c r="C152" s="133" t="s">
        <v>26</v>
      </c>
      <c r="D152" s="134">
        <f>SUM(D150/10)</f>
        <v>13.7</v>
      </c>
      <c r="E152" s="134">
        <f>SUM(E151*D152)</f>
        <v>8.3000000000000007</v>
      </c>
      <c r="F152" s="134">
        <f>SUM(F151*D152)</f>
        <v>9.7999999999999989</v>
      </c>
      <c r="G152" s="135">
        <f>SUM(G151*D152)</f>
        <v>18.100000000000001</v>
      </c>
      <c r="J152" s="308">
        <f>SUM(J150/10)</f>
        <v>5.9</v>
      </c>
      <c r="K152" s="97">
        <f>SUM(K150/10)</f>
        <v>5.3</v>
      </c>
      <c r="L152" s="98">
        <f>SUM(L150/10)</f>
        <v>1.5</v>
      </c>
    </row>
    <row r="153" spans="1:13" ht="18.75" thickTop="1" x14ac:dyDescent="0.25"/>
  </sheetData>
  <autoFilter ref="A2:I152" xr:uid="{00000000-0009-0000-0000-000073000000}"/>
  <mergeCells count="11">
    <mergeCell ref="A1:M1"/>
    <mergeCell ref="A37:A42"/>
    <mergeCell ref="A44:A57"/>
    <mergeCell ref="A132:A148"/>
    <mergeCell ref="A59:A74"/>
    <mergeCell ref="A76:A91"/>
    <mergeCell ref="A93:A110"/>
    <mergeCell ref="A112:A130"/>
    <mergeCell ref="A25:A35"/>
    <mergeCell ref="A14:A23"/>
    <mergeCell ref="A3:A12"/>
  </mergeCells>
  <printOptions horizontalCentered="1" verticalCentered="1"/>
  <pageMargins left="0.2" right="0.2" top="0.25" bottom="0.25" header="0.25" footer="0.3"/>
  <pageSetup scale="88" orientation="landscape" r:id="rId1"/>
  <rowBreaks count="1" manualBreakCount="1">
    <brk id="9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M9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7" bestFit="1" customWidth="1"/>
    <col min="2" max="2" width="25.28515625" style="101" bestFit="1" customWidth="1"/>
    <col min="3" max="3" width="19.140625" style="6" bestFit="1" customWidth="1"/>
    <col min="4" max="9" width="9.5703125" style="6" bestFit="1" customWidth="1"/>
    <col min="10" max="13" width="9.140625" style="6"/>
    <col min="14" max="16384" width="9.140625" style="7"/>
  </cols>
  <sheetData>
    <row r="1" spans="1:13" ht="18.75" thickBot="1" x14ac:dyDescent="0.3">
      <c r="A1" s="671" t="s">
        <v>618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29"/>
      <c r="B2" s="359" t="s">
        <v>0</v>
      </c>
      <c r="C2" s="155" t="s">
        <v>450</v>
      </c>
      <c r="D2" s="179" t="s">
        <v>1</v>
      </c>
      <c r="E2" s="179" t="s">
        <v>2</v>
      </c>
      <c r="F2" s="179" t="s">
        <v>3</v>
      </c>
      <c r="G2" s="179" t="s">
        <v>4</v>
      </c>
      <c r="H2" s="179" t="s">
        <v>5</v>
      </c>
      <c r="I2" s="351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361">
        <v>45715</v>
      </c>
      <c r="C3" s="27" t="s">
        <v>625</v>
      </c>
      <c r="D3" s="46">
        <v>1</v>
      </c>
      <c r="E3" s="46">
        <v>1</v>
      </c>
      <c r="F3" s="46">
        <v>0</v>
      </c>
      <c r="G3" s="46">
        <v>1</v>
      </c>
      <c r="H3" s="46">
        <v>0</v>
      </c>
      <c r="I3" s="85">
        <v>0</v>
      </c>
      <c r="J3" s="364"/>
      <c r="K3" s="27">
        <v>1</v>
      </c>
      <c r="L3" s="27"/>
      <c r="M3" s="28"/>
    </row>
    <row r="4" spans="1:13" x14ac:dyDescent="0.25">
      <c r="A4" s="633"/>
      <c r="B4" s="362">
        <v>45708</v>
      </c>
      <c r="C4" s="9" t="s">
        <v>20</v>
      </c>
      <c r="D4" s="5">
        <v>1</v>
      </c>
      <c r="E4" s="5">
        <v>0</v>
      </c>
      <c r="F4" s="5">
        <v>1</v>
      </c>
      <c r="G4" s="5">
        <v>1</v>
      </c>
      <c r="H4" s="5">
        <v>0</v>
      </c>
      <c r="I4" s="86">
        <v>0</v>
      </c>
      <c r="J4" s="365"/>
      <c r="K4" s="9">
        <v>1</v>
      </c>
      <c r="L4" s="9"/>
      <c r="M4" s="29"/>
    </row>
    <row r="5" spans="1:13" x14ac:dyDescent="0.25">
      <c r="A5" s="633"/>
      <c r="B5" s="362">
        <v>45701</v>
      </c>
      <c r="C5" s="9" t="s">
        <v>553</v>
      </c>
      <c r="D5" s="5">
        <v>1</v>
      </c>
      <c r="E5" s="5">
        <v>0</v>
      </c>
      <c r="F5" s="5">
        <v>2</v>
      </c>
      <c r="G5" s="5">
        <v>2</v>
      </c>
      <c r="H5" s="5">
        <v>0</v>
      </c>
      <c r="I5" s="86">
        <v>0</v>
      </c>
      <c r="J5" s="365"/>
      <c r="K5" s="9"/>
      <c r="L5" s="9">
        <v>1</v>
      </c>
      <c r="M5" s="29"/>
    </row>
    <row r="6" spans="1:13" x14ac:dyDescent="0.25">
      <c r="A6" s="633"/>
      <c r="B6" s="362">
        <v>45694</v>
      </c>
      <c r="C6" s="9" t="s">
        <v>8</v>
      </c>
      <c r="D6" s="5">
        <v>1</v>
      </c>
      <c r="E6" s="5">
        <v>1</v>
      </c>
      <c r="F6" s="5">
        <v>1</v>
      </c>
      <c r="G6" s="5">
        <v>2</v>
      </c>
      <c r="H6" s="5">
        <v>0</v>
      </c>
      <c r="I6" s="86">
        <v>0</v>
      </c>
      <c r="J6" s="365"/>
      <c r="K6" s="9">
        <v>1</v>
      </c>
      <c r="L6" s="9"/>
      <c r="M6" s="29"/>
    </row>
    <row r="7" spans="1:13" x14ac:dyDescent="0.25">
      <c r="A7" s="633"/>
      <c r="B7" s="362">
        <v>45687</v>
      </c>
      <c r="C7" s="9" t="s">
        <v>10</v>
      </c>
      <c r="D7" s="5">
        <v>1</v>
      </c>
      <c r="E7" s="5">
        <v>0</v>
      </c>
      <c r="F7" s="5">
        <v>2</v>
      </c>
      <c r="G7" s="5">
        <v>2</v>
      </c>
      <c r="H7" s="5">
        <v>0</v>
      </c>
      <c r="I7" s="86">
        <v>0</v>
      </c>
      <c r="J7" s="365"/>
      <c r="K7" s="9">
        <v>1</v>
      </c>
      <c r="L7" s="9"/>
      <c r="M7" s="29"/>
    </row>
    <row r="8" spans="1:13" x14ac:dyDescent="0.25">
      <c r="A8" s="633"/>
      <c r="B8" s="362">
        <v>45680</v>
      </c>
      <c r="C8" s="9" t="s">
        <v>625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86">
        <v>0</v>
      </c>
      <c r="J8" s="365">
        <v>1</v>
      </c>
      <c r="K8" s="9"/>
      <c r="L8" s="9"/>
      <c r="M8" s="29"/>
    </row>
    <row r="9" spans="1:13" x14ac:dyDescent="0.25">
      <c r="A9" s="633"/>
      <c r="B9" s="362">
        <v>45673</v>
      </c>
      <c r="C9" s="9" t="s">
        <v>20</v>
      </c>
      <c r="D9" s="5">
        <v>1</v>
      </c>
      <c r="E9" s="5">
        <v>1</v>
      </c>
      <c r="F9" s="5">
        <v>1</v>
      </c>
      <c r="G9" s="5">
        <v>2</v>
      </c>
      <c r="H9" s="5">
        <v>0</v>
      </c>
      <c r="I9" s="86">
        <v>0</v>
      </c>
      <c r="J9" s="365"/>
      <c r="K9" s="9">
        <v>1</v>
      </c>
      <c r="L9" s="9"/>
      <c r="M9" s="29"/>
    </row>
    <row r="10" spans="1:13" x14ac:dyDescent="0.25">
      <c r="A10" s="633"/>
      <c r="B10" s="362">
        <v>45666</v>
      </c>
      <c r="C10" s="9" t="s">
        <v>553</v>
      </c>
      <c r="D10" s="5">
        <v>1</v>
      </c>
      <c r="E10" s="5">
        <v>1</v>
      </c>
      <c r="F10" s="5">
        <v>1</v>
      </c>
      <c r="G10" s="5">
        <v>2</v>
      </c>
      <c r="H10" s="5">
        <v>0</v>
      </c>
      <c r="I10" s="86">
        <v>0</v>
      </c>
      <c r="J10" s="365"/>
      <c r="K10" s="9">
        <v>1</v>
      </c>
      <c r="L10" s="9"/>
      <c r="M10" s="29"/>
    </row>
    <row r="11" spans="1:13" x14ac:dyDescent="0.25">
      <c r="A11" s="633"/>
      <c r="B11" s="362">
        <v>45645</v>
      </c>
      <c r="C11" s="9" t="s">
        <v>8</v>
      </c>
      <c r="D11" s="5">
        <v>1</v>
      </c>
      <c r="E11" s="5">
        <v>0</v>
      </c>
      <c r="F11" s="5">
        <v>0</v>
      </c>
      <c r="G11" s="5">
        <v>0</v>
      </c>
      <c r="H11" s="5">
        <v>0</v>
      </c>
      <c r="I11" s="86">
        <v>0</v>
      </c>
      <c r="J11" s="365"/>
      <c r="K11" s="9">
        <v>1</v>
      </c>
      <c r="L11" s="9"/>
      <c r="M11" s="29"/>
    </row>
    <row r="12" spans="1:13" x14ac:dyDescent="0.25">
      <c r="A12" s="633"/>
      <c r="B12" s="362">
        <v>45638</v>
      </c>
      <c r="C12" s="9" t="s">
        <v>10</v>
      </c>
      <c r="D12" s="5">
        <v>1</v>
      </c>
      <c r="E12" s="5">
        <v>0</v>
      </c>
      <c r="F12" s="5">
        <v>1</v>
      </c>
      <c r="G12" s="5">
        <v>1</v>
      </c>
      <c r="H12" s="5">
        <v>0</v>
      </c>
      <c r="I12" s="86">
        <v>0</v>
      </c>
      <c r="J12" s="365"/>
      <c r="K12" s="9">
        <v>1</v>
      </c>
      <c r="L12" s="9"/>
      <c r="M12" s="29"/>
    </row>
    <row r="13" spans="1:13" x14ac:dyDescent="0.25">
      <c r="A13" s="633"/>
      <c r="B13" s="362">
        <v>45624</v>
      </c>
      <c r="C13" s="9" t="s">
        <v>20</v>
      </c>
      <c r="D13" s="5">
        <v>1</v>
      </c>
      <c r="E13" s="5">
        <v>1</v>
      </c>
      <c r="F13" s="5">
        <v>1</v>
      </c>
      <c r="G13" s="5">
        <v>2</v>
      </c>
      <c r="H13" s="5">
        <v>0</v>
      </c>
      <c r="I13" s="86">
        <v>0</v>
      </c>
      <c r="J13" s="365">
        <v>1</v>
      </c>
      <c r="K13" s="9"/>
      <c r="L13" s="9"/>
      <c r="M13" s="29"/>
    </row>
    <row r="14" spans="1:13" x14ac:dyDescent="0.25">
      <c r="A14" s="633"/>
      <c r="B14" s="362">
        <v>45617</v>
      </c>
      <c r="C14" s="9" t="s">
        <v>553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86">
        <v>0</v>
      </c>
      <c r="J14" s="365"/>
      <c r="K14" s="9">
        <v>1</v>
      </c>
      <c r="L14" s="9"/>
      <c r="M14" s="29"/>
    </row>
    <row r="15" spans="1:13" x14ac:dyDescent="0.25">
      <c r="A15" s="633"/>
      <c r="B15" s="362">
        <v>45610</v>
      </c>
      <c r="C15" s="9" t="s">
        <v>8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86">
        <v>0</v>
      </c>
      <c r="J15" s="365"/>
      <c r="K15" s="9">
        <v>1</v>
      </c>
      <c r="L15" s="9"/>
      <c r="M15" s="29"/>
    </row>
    <row r="16" spans="1:13" x14ac:dyDescent="0.25">
      <c r="A16" s="633"/>
      <c r="B16" s="362">
        <v>45603</v>
      </c>
      <c r="C16" s="9" t="s">
        <v>10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86">
        <v>0</v>
      </c>
      <c r="J16" s="365"/>
      <c r="K16" s="9">
        <v>1</v>
      </c>
      <c r="L16" s="9"/>
      <c r="M16" s="29"/>
    </row>
    <row r="17" spans="1:13" x14ac:dyDescent="0.25">
      <c r="A17" s="633"/>
      <c r="B17" s="362">
        <v>45596</v>
      </c>
      <c r="C17" s="9" t="s">
        <v>625</v>
      </c>
      <c r="D17" s="5">
        <v>1</v>
      </c>
      <c r="E17" s="5">
        <v>0</v>
      </c>
      <c r="F17" s="5">
        <v>2</v>
      </c>
      <c r="G17" s="5">
        <v>2</v>
      </c>
      <c r="H17" s="5">
        <v>0</v>
      </c>
      <c r="I17" s="86">
        <v>0</v>
      </c>
      <c r="J17" s="365"/>
      <c r="K17" s="9">
        <v>1</v>
      </c>
      <c r="L17" s="9"/>
      <c r="M17" s="29"/>
    </row>
    <row r="18" spans="1:13" x14ac:dyDescent="0.25">
      <c r="A18" s="633"/>
      <c r="B18" s="362">
        <v>45589</v>
      </c>
      <c r="C18" s="9" t="s">
        <v>20</v>
      </c>
      <c r="D18" s="5">
        <v>1</v>
      </c>
      <c r="E18" s="5">
        <v>2</v>
      </c>
      <c r="F18" s="5">
        <v>0</v>
      </c>
      <c r="G18" s="5">
        <v>2</v>
      </c>
      <c r="H18" s="5">
        <v>0</v>
      </c>
      <c r="I18" s="86">
        <v>0</v>
      </c>
      <c r="J18" s="365">
        <v>1</v>
      </c>
      <c r="K18" s="9"/>
      <c r="L18" s="9"/>
      <c r="M18" s="29"/>
    </row>
    <row r="19" spans="1:13" x14ac:dyDescent="0.25">
      <c r="A19" s="633"/>
      <c r="B19" s="362">
        <v>45582</v>
      </c>
      <c r="C19" s="9" t="s">
        <v>553</v>
      </c>
      <c r="D19" s="5">
        <v>1</v>
      </c>
      <c r="E19" s="5">
        <v>2</v>
      </c>
      <c r="F19" s="5">
        <v>1</v>
      </c>
      <c r="G19" s="5">
        <v>3</v>
      </c>
      <c r="H19" s="5">
        <v>1</v>
      </c>
      <c r="I19" s="86">
        <v>0</v>
      </c>
      <c r="J19" s="365">
        <v>1</v>
      </c>
      <c r="K19" s="9"/>
      <c r="L19" s="9"/>
      <c r="M19" s="29"/>
    </row>
    <row r="20" spans="1:13" x14ac:dyDescent="0.25">
      <c r="A20" s="633"/>
      <c r="B20" s="362">
        <v>45575</v>
      </c>
      <c r="C20" s="9" t="s">
        <v>8</v>
      </c>
      <c r="D20" s="5">
        <v>1</v>
      </c>
      <c r="E20" s="5">
        <v>0</v>
      </c>
      <c r="F20" s="5">
        <v>1</v>
      </c>
      <c r="G20" s="5">
        <v>1</v>
      </c>
      <c r="H20" s="5">
        <v>0</v>
      </c>
      <c r="I20" s="86">
        <v>0</v>
      </c>
      <c r="J20" s="365">
        <v>1</v>
      </c>
      <c r="K20" s="9"/>
      <c r="L20" s="9"/>
      <c r="M20" s="29"/>
    </row>
    <row r="21" spans="1:13" x14ac:dyDescent="0.25">
      <c r="A21" s="633"/>
      <c r="B21" s="362">
        <v>45568</v>
      </c>
      <c r="C21" s="9" t="s">
        <v>10</v>
      </c>
      <c r="D21" s="5">
        <v>1</v>
      </c>
      <c r="E21" s="5">
        <v>0</v>
      </c>
      <c r="F21" s="5">
        <v>1</v>
      </c>
      <c r="G21" s="5">
        <v>1</v>
      </c>
      <c r="H21" s="5">
        <v>0</v>
      </c>
      <c r="I21" s="86">
        <v>0</v>
      </c>
      <c r="J21" s="365"/>
      <c r="K21" s="9"/>
      <c r="L21" s="9">
        <v>1</v>
      </c>
      <c r="M21" s="29"/>
    </row>
    <row r="22" spans="1:13" x14ac:dyDescent="0.25">
      <c r="A22" s="633"/>
      <c r="B22" s="362">
        <v>45561</v>
      </c>
      <c r="C22" s="9" t="s">
        <v>625</v>
      </c>
      <c r="D22" s="5">
        <v>1</v>
      </c>
      <c r="E22" s="5">
        <v>1</v>
      </c>
      <c r="F22" s="5">
        <v>1</v>
      </c>
      <c r="G22" s="5">
        <v>2</v>
      </c>
      <c r="H22" s="5">
        <v>0</v>
      </c>
      <c r="I22" s="86">
        <v>0</v>
      </c>
      <c r="J22" s="365"/>
      <c r="K22" s="9">
        <v>1</v>
      </c>
      <c r="L22" s="9"/>
      <c r="M22" s="29"/>
    </row>
    <row r="23" spans="1:13" ht="18.75" thickBot="1" x14ac:dyDescent="0.3">
      <c r="A23" s="634"/>
      <c r="B23" s="363">
        <v>45554</v>
      </c>
      <c r="C23" s="31" t="s">
        <v>20</v>
      </c>
      <c r="D23" s="88">
        <v>1</v>
      </c>
      <c r="E23" s="88">
        <v>0</v>
      </c>
      <c r="F23" s="88">
        <v>0</v>
      </c>
      <c r="G23" s="88">
        <v>0</v>
      </c>
      <c r="H23" s="88">
        <v>0</v>
      </c>
      <c r="I23" s="89">
        <v>0</v>
      </c>
      <c r="J23" s="366">
        <v>1</v>
      </c>
      <c r="K23" s="31"/>
      <c r="L23" s="31"/>
      <c r="M23" s="32"/>
    </row>
    <row r="24" spans="1:13" ht="19.5" thickTop="1" thickBot="1" x14ac:dyDescent="0.3">
      <c r="A24" s="487" t="s">
        <v>45</v>
      </c>
      <c r="B24" s="411" t="s">
        <v>624</v>
      </c>
      <c r="C24" s="124" t="s">
        <v>453</v>
      </c>
      <c r="D24" s="124">
        <f t="shared" ref="D24:L24" si="0">SUM(D3:D23)</f>
        <v>21</v>
      </c>
      <c r="E24" s="124">
        <f t="shared" si="0"/>
        <v>10</v>
      </c>
      <c r="F24" s="124">
        <f t="shared" si="0"/>
        <v>16</v>
      </c>
      <c r="G24" s="124">
        <f t="shared" si="0"/>
        <v>26</v>
      </c>
      <c r="H24" s="124">
        <f t="shared" si="0"/>
        <v>1</v>
      </c>
      <c r="I24" s="125">
        <f t="shared" si="0"/>
        <v>0</v>
      </c>
      <c r="J24" s="458">
        <f t="shared" si="0"/>
        <v>6</v>
      </c>
      <c r="K24" s="355">
        <f t="shared" si="0"/>
        <v>13</v>
      </c>
      <c r="L24" s="355">
        <f t="shared" si="0"/>
        <v>2</v>
      </c>
      <c r="M24" s="356">
        <f>SUM(J24/(J24+K24))</f>
        <v>0.31578947368421051</v>
      </c>
    </row>
    <row r="25" spans="1:13" ht="18.75" hidden="1" thickTop="1" x14ac:dyDescent="0.25">
      <c r="A25" s="632" t="s">
        <v>580</v>
      </c>
      <c r="B25" s="361">
        <v>45351</v>
      </c>
      <c r="C25" s="27" t="s">
        <v>8</v>
      </c>
      <c r="D25" s="46">
        <v>1</v>
      </c>
      <c r="E25" s="46">
        <v>0</v>
      </c>
      <c r="F25" s="46">
        <v>1</v>
      </c>
      <c r="G25" s="46">
        <v>1</v>
      </c>
      <c r="H25" s="46">
        <v>0</v>
      </c>
      <c r="I25" s="85">
        <v>0</v>
      </c>
      <c r="J25" s="364">
        <v>1</v>
      </c>
      <c r="K25" s="27"/>
      <c r="L25" s="27"/>
      <c r="M25" s="28"/>
    </row>
    <row r="26" spans="1:13" hidden="1" x14ac:dyDescent="0.25">
      <c r="A26" s="633"/>
      <c r="B26" s="362">
        <v>45337</v>
      </c>
      <c r="C26" s="9" t="s">
        <v>453</v>
      </c>
      <c r="D26" s="5">
        <v>1</v>
      </c>
      <c r="E26" s="5">
        <v>0</v>
      </c>
      <c r="F26" s="5">
        <v>1</v>
      </c>
      <c r="G26" s="5">
        <v>1</v>
      </c>
      <c r="H26" s="5">
        <v>0</v>
      </c>
      <c r="I26" s="86">
        <v>0</v>
      </c>
      <c r="J26" s="365">
        <v>1</v>
      </c>
      <c r="K26" s="9"/>
      <c r="L26" s="9"/>
      <c r="M26" s="29"/>
    </row>
    <row r="27" spans="1:13" hidden="1" x14ac:dyDescent="0.25">
      <c r="A27" s="633"/>
      <c r="B27" s="362">
        <v>45330</v>
      </c>
      <c r="C27" s="9" t="s">
        <v>552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86">
        <v>0</v>
      </c>
      <c r="J27" s="365"/>
      <c r="K27" s="9">
        <v>1</v>
      </c>
      <c r="L27" s="9"/>
      <c r="M27" s="29"/>
    </row>
    <row r="28" spans="1:13" hidden="1" x14ac:dyDescent="0.25">
      <c r="A28" s="633"/>
      <c r="B28" s="362">
        <v>45323</v>
      </c>
      <c r="C28" s="9" t="s">
        <v>452</v>
      </c>
      <c r="D28" s="5">
        <v>1</v>
      </c>
      <c r="E28" s="5">
        <v>0</v>
      </c>
      <c r="F28" s="5">
        <v>2</v>
      </c>
      <c r="G28" s="5">
        <v>2</v>
      </c>
      <c r="H28" s="5">
        <v>0</v>
      </c>
      <c r="I28" s="86">
        <v>0</v>
      </c>
      <c r="J28" s="365">
        <v>1</v>
      </c>
      <c r="K28" s="9"/>
      <c r="L28" s="9"/>
      <c r="M28" s="29"/>
    </row>
    <row r="29" spans="1:13" hidden="1" x14ac:dyDescent="0.25">
      <c r="A29" s="633"/>
      <c r="B29" s="362">
        <v>45309</v>
      </c>
      <c r="C29" s="9" t="s">
        <v>555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86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362">
        <v>45302</v>
      </c>
      <c r="C30" s="9" t="s">
        <v>453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86">
        <v>0</v>
      </c>
      <c r="J30" s="365">
        <v>1</v>
      </c>
      <c r="K30" s="9"/>
      <c r="L30" s="9"/>
      <c r="M30" s="29"/>
    </row>
    <row r="31" spans="1:13" hidden="1" x14ac:dyDescent="0.25">
      <c r="A31" s="633"/>
      <c r="B31" s="362">
        <v>45281</v>
      </c>
      <c r="C31" s="9" t="s">
        <v>552</v>
      </c>
      <c r="D31" s="5">
        <v>1</v>
      </c>
      <c r="E31" s="5">
        <v>1</v>
      </c>
      <c r="F31" s="5">
        <v>1</v>
      </c>
      <c r="G31" s="5">
        <v>2</v>
      </c>
      <c r="H31" s="5">
        <v>0</v>
      </c>
      <c r="I31" s="86">
        <v>0</v>
      </c>
      <c r="J31" s="365">
        <v>1</v>
      </c>
      <c r="K31" s="9"/>
      <c r="L31" s="9"/>
      <c r="M31" s="29"/>
    </row>
    <row r="32" spans="1:13" hidden="1" x14ac:dyDescent="0.25">
      <c r="A32" s="633"/>
      <c r="B32" s="362">
        <v>45253</v>
      </c>
      <c r="C32" s="9" t="s">
        <v>453</v>
      </c>
      <c r="D32" s="5">
        <v>1</v>
      </c>
      <c r="E32" s="5">
        <v>0</v>
      </c>
      <c r="F32" s="5">
        <v>1</v>
      </c>
      <c r="G32" s="5">
        <v>1</v>
      </c>
      <c r="H32" s="5">
        <v>0</v>
      </c>
      <c r="I32" s="86">
        <v>0</v>
      </c>
      <c r="J32" s="365"/>
      <c r="K32" s="9">
        <v>1</v>
      </c>
      <c r="L32" s="9"/>
      <c r="M32" s="29"/>
    </row>
    <row r="33" spans="1:13" hidden="1" x14ac:dyDescent="0.25">
      <c r="A33" s="633"/>
      <c r="B33" s="362">
        <v>45246</v>
      </c>
      <c r="C33" s="9" t="s">
        <v>552</v>
      </c>
      <c r="D33" s="5">
        <v>1</v>
      </c>
      <c r="E33" s="5">
        <v>0</v>
      </c>
      <c r="F33" s="5">
        <v>1</v>
      </c>
      <c r="G33" s="5">
        <v>1</v>
      </c>
      <c r="H33" s="5">
        <v>0</v>
      </c>
      <c r="I33" s="86">
        <v>0</v>
      </c>
      <c r="J33" s="365"/>
      <c r="K33" s="9"/>
      <c r="L33" s="9">
        <v>1</v>
      </c>
      <c r="M33" s="29"/>
    </row>
    <row r="34" spans="1:13" hidden="1" x14ac:dyDescent="0.25">
      <c r="A34" s="633"/>
      <c r="B34" s="362">
        <v>45232</v>
      </c>
      <c r="C34" s="9" t="s">
        <v>8</v>
      </c>
      <c r="D34" s="5">
        <v>1</v>
      </c>
      <c r="E34" s="5">
        <v>0</v>
      </c>
      <c r="F34" s="5">
        <v>2</v>
      </c>
      <c r="G34" s="5">
        <v>2</v>
      </c>
      <c r="H34" s="5">
        <v>0</v>
      </c>
      <c r="I34" s="86">
        <v>0</v>
      </c>
      <c r="J34" s="365"/>
      <c r="K34" s="9">
        <v>1</v>
      </c>
      <c r="L34" s="9"/>
      <c r="M34" s="29"/>
    </row>
    <row r="35" spans="1:13" hidden="1" x14ac:dyDescent="0.25">
      <c r="A35" s="633"/>
      <c r="B35" s="362">
        <v>45225</v>
      </c>
      <c r="C35" s="9" t="s">
        <v>555</v>
      </c>
      <c r="D35" s="5">
        <v>1</v>
      </c>
      <c r="E35" s="5">
        <v>0</v>
      </c>
      <c r="F35" s="5">
        <v>1</v>
      </c>
      <c r="G35" s="5">
        <v>1</v>
      </c>
      <c r="H35" s="5">
        <v>0</v>
      </c>
      <c r="I35" s="86">
        <v>0</v>
      </c>
      <c r="J35" s="365">
        <v>1</v>
      </c>
      <c r="K35" s="9"/>
      <c r="L35" s="9"/>
      <c r="M35" s="29"/>
    </row>
    <row r="36" spans="1:13" hidden="1" x14ac:dyDescent="0.25">
      <c r="A36" s="633"/>
      <c r="B36" s="362">
        <v>45218</v>
      </c>
      <c r="C36" s="9" t="s">
        <v>453</v>
      </c>
      <c r="D36" s="5">
        <v>1</v>
      </c>
      <c r="E36" s="5">
        <v>0</v>
      </c>
      <c r="F36" s="5">
        <v>1</v>
      </c>
      <c r="G36" s="5">
        <v>1</v>
      </c>
      <c r="H36" s="5">
        <v>0</v>
      </c>
      <c r="I36" s="86">
        <v>0</v>
      </c>
      <c r="J36" s="365"/>
      <c r="K36" s="9"/>
      <c r="L36" s="9">
        <v>1</v>
      </c>
      <c r="M36" s="29"/>
    </row>
    <row r="37" spans="1:13" hidden="1" x14ac:dyDescent="0.25">
      <c r="A37" s="633"/>
      <c r="B37" s="362">
        <v>45197</v>
      </c>
      <c r="C37" s="9" t="s">
        <v>8</v>
      </c>
      <c r="D37" s="5">
        <v>1</v>
      </c>
      <c r="E37" s="5">
        <v>1</v>
      </c>
      <c r="F37" s="5">
        <v>2</v>
      </c>
      <c r="G37" s="5">
        <v>3</v>
      </c>
      <c r="H37" s="5">
        <v>0</v>
      </c>
      <c r="I37" s="86">
        <v>0</v>
      </c>
      <c r="J37" s="365"/>
      <c r="K37" s="9">
        <v>1</v>
      </c>
      <c r="L37" s="9"/>
      <c r="M37" s="29"/>
    </row>
    <row r="38" spans="1:13" hidden="1" x14ac:dyDescent="0.25">
      <c r="A38" s="633"/>
      <c r="B38" s="362">
        <v>45190</v>
      </c>
      <c r="C38" s="9" t="s">
        <v>555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86">
        <v>0</v>
      </c>
      <c r="J38" s="365"/>
      <c r="K38" s="9"/>
      <c r="L38" s="9">
        <v>1</v>
      </c>
      <c r="M38" s="29"/>
    </row>
    <row r="39" spans="1:13" ht="18.75" hidden="1" thickBot="1" x14ac:dyDescent="0.3">
      <c r="A39" s="634"/>
      <c r="B39" s="363">
        <v>45183</v>
      </c>
      <c r="C39" s="31" t="s">
        <v>453</v>
      </c>
      <c r="D39" s="88">
        <v>1</v>
      </c>
      <c r="E39" s="88">
        <v>4</v>
      </c>
      <c r="F39" s="88">
        <v>2</v>
      </c>
      <c r="G39" s="88">
        <v>6</v>
      </c>
      <c r="H39" s="88">
        <v>1</v>
      </c>
      <c r="I39" s="89">
        <v>0</v>
      </c>
      <c r="J39" s="366">
        <v>1</v>
      </c>
      <c r="K39" s="31"/>
      <c r="L39" s="31"/>
      <c r="M39" s="32"/>
    </row>
    <row r="40" spans="1:13" ht="19.5" thickTop="1" thickBot="1" x14ac:dyDescent="0.3">
      <c r="A40" s="487" t="s">
        <v>45</v>
      </c>
      <c r="B40" s="488" t="s">
        <v>580</v>
      </c>
      <c r="C40" s="355" t="s">
        <v>553</v>
      </c>
      <c r="D40" s="355">
        <f t="shared" ref="D40:L40" si="1">SUM(D25:D39)</f>
        <v>15</v>
      </c>
      <c r="E40" s="355">
        <f t="shared" si="1"/>
        <v>6</v>
      </c>
      <c r="F40" s="355">
        <f t="shared" si="1"/>
        <v>15</v>
      </c>
      <c r="G40" s="355">
        <f t="shared" si="1"/>
        <v>21</v>
      </c>
      <c r="H40" s="355">
        <f t="shared" si="1"/>
        <v>1</v>
      </c>
      <c r="I40" s="489">
        <f t="shared" si="1"/>
        <v>0</v>
      </c>
      <c r="J40" s="458">
        <f t="shared" si="1"/>
        <v>8</v>
      </c>
      <c r="K40" s="355">
        <f t="shared" si="1"/>
        <v>4</v>
      </c>
      <c r="L40" s="355">
        <f t="shared" si="1"/>
        <v>3</v>
      </c>
      <c r="M40" s="356">
        <f>SUM(J40/(J40+K40))</f>
        <v>0.66666666666666663</v>
      </c>
    </row>
    <row r="41" spans="1:13" ht="18.75" hidden="1" thickTop="1" x14ac:dyDescent="0.25">
      <c r="A41" s="632" t="s">
        <v>554</v>
      </c>
      <c r="B41" s="361">
        <v>44910</v>
      </c>
      <c r="C41" s="27" t="s">
        <v>452</v>
      </c>
      <c r="D41" s="46">
        <v>1</v>
      </c>
      <c r="E41" s="46">
        <v>0</v>
      </c>
      <c r="F41" s="46">
        <v>1</v>
      </c>
      <c r="G41" s="46">
        <v>1</v>
      </c>
      <c r="H41" s="46">
        <v>0</v>
      </c>
      <c r="I41" s="315">
        <v>0</v>
      </c>
      <c r="J41" s="279"/>
      <c r="K41" s="27">
        <v>1</v>
      </c>
      <c r="L41" s="27"/>
      <c r="M41" s="28"/>
    </row>
    <row r="42" spans="1:13" hidden="1" x14ac:dyDescent="0.25">
      <c r="A42" s="633"/>
      <c r="B42" s="362">
        <v>44903</v>
      </c>
      <c r="C42" s="9" t="s">
        <v>8</v>
      </c>
      <c r="D42" s="5">
        <v>1</v>
      </c>
      <c r="E42" s="5">
        <v>1</v>
      </c>
      <c r="F42" s="5">
        <v>0</v>
      </c>
      <c r="G42" s="5">
        <v>1</v>
      </c>
      <c r="H42" s="5">
        <v>0</v>
      </c>
      <c r="I42" s="316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362">
        <v>44896</v>
      </c>
      <c r="C43" s="9" t="s">
        <v>555</v>
      </c>
      <c r="D43" s="5">
        <v>1</v>
      </c>
      <c r="E43" s="5">
        <v>0</v>
      </c>
      <c r="F43" s="5">
        <v>2</v>
      </c>
      <c r="G43" s="5">
        <v>2</v>
      </c>
      <c r="H43" s="5">
        <v>0</v>
      </c>
      <c r="I43" s="316">
        <v>0</v>
      </c>
      <c r="J43" s="280"/>
      <c r="K43" s="9"/>
      <c r="L43" s="9">
        <v>1</v>
      </c>
      <c r="M43" s="29"/>
    </row>
    <row r="44" spans="1:13" hidden="1" x14ac:dyDescent="0.25">
      <c r="A44" s="633"/>
      <c r="B44" s="362">
        <v>44889</v>
      </c>
      <c r="C44" s="9" t="s">
        <v>453</v>
      </c>
      <c r="D44" s="5">
        <v>1</v>
      </c>
      <c r="E44" s="5">
        <v>0</v>
      </c>
      <c r="F44" s="5">
        <v>1</v>
      </c>
      <c r="G44" s="5">
        <v>1</v>
      </c>
      <c r="H44" s="5">
        <v>0</v>
      </c>
      <c r="I44" s="316">
        <v>0</v>
      </c>
      <c r="J44" s="280"/>
      <c r="K44" s="9">
        <v>1</v>
      </c>
      <c r="L44" s="9"/>
      <c r="M44" s="29"/>
    </row>
    <row r="45" spans="1:13" hidden="1" x14ac:dyDescent="0.25">
      <c r="A45" s="633"/>
      <c r="B45" s="362">
        <v>44868</v>
      </c>
      <c r="C45" s="9" t="s">
        <v>8</v>
      </c>
      <c r="D45" s="5">
        <v>1</v>
      </c>
      <c r="E45" s="5">
        <v>2</v>
      </c>
      <c r="F45" s="5">
        <v>0</v>
      </c>
      <c r="G45" s="5">
        <v>2</v>
      </c>
      <c r="H45" s="5">
        <v>0</v>
      </c>
      <c r="I45" s="316">
        <v>1</v>
      </c>
      <c r="J45" s="280"/>
      <c r="K45" s="9"/>
      <c r="L45" s="9">
        <v>1</v>
      </c>
      <c r="M45" s="29"/>
    </row>
    <row r="46" spans="1:13" hidden="1" x14ac:dyDescent="0.25">
      <c r="A46" s="633"/>
      <c r="B46" s="362">
        <v>44861</v>
      </c>
      <c r="C46" s="9" t="s">
        <v>555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316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362">
        <v>44854</v>
      </c>
      <c r="C47" s="9" t="s">
        <v>453</v>
      </c>
      <c r="D47" s="5">
        <v>1</v>
      </c>
      <c r="E47" s="5">
        <v>2</v>
      </c>
      <c r="F47" s="5">
        <v>3</v>
      </c>
      <c r="G47" s="5">
        <v>5</v>
      </c>
      <c r="H47" s="5">
        <v>0</v>
      </c>
      <c r="I47" s="316">
        <v>0</v>
      </c>
      <c r="J47" s="280">
        <v>1</v>
      </c>
      <c r="K47" s="9"/>
      <c r="L47" s="9"/>
      <c r="M47" s="29"/>
    </row>
    <row r="48" spans="1:13" hidden="1" x14ac:dyDescent="0.25">
      <c r="A48" s="633"/>
      <c r="B48" s="362">
        <v>44847</v>
      </c>
      <c r="C48" s="9" t="s">
        <v>552</v>
      </c>
      <c r="D48" s="5">
        <v>1</v>
      </c>
      <c r="E48" s="5">
        <v>1</v>
      </c>
      <c r="F48" s="5">
        <v>0</v>
      </c>
      <c r="G48" s="5">
        <v>1</v>
      </c>
      <c r="H48" s="5">
        <v>0</v>
      </c>
      <c r="I48" s="316">
        <v>1</v>
      </c>
      <c r="J48" s="280"/>
      <c r="K48" s="9"/>
      <c r="L48" s="9">
        <v>1</v>
      </c>
      <c r="M48" s="29"/>
    </row>
    <row r="49" spans="1:13" hidden="1" x14ac:dyDescent="0.25">
      <c r="A49" s="633"/>
      <c r="B49" s="362">
        <v>44840</v>
      </c>
      <c r="C49" s="9" t="s">
        <v>452</v>
      </c>
      <c r="D49" s="5">
        <v>1</v>
      </c>
      <c r="E49" s="5">
        <v>0</v>
      </c>
      <c r="F49" s="5">
        <v>0</v>
      </c>
      <c r="G49" s="5">
        <v>0</v>
      </c>
      <c r="H49" s="5">
        <v>0</v>
      </c>
      <c r="I49" s="316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362">
        <v>44833</v>
      </c>
      <c r="C50" s="9" t="s">
        <v>8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316">
        <v>0</v>
      </c>
      <c r="J50" s="280"/>
      <c r="K50" s="9">
        <v>1</v>
      </c>
      <c r="L50" s="9"/>
      <c r="M50" s="29"/>
    </row>
    <row r="51" spans="1:13" hidden="1" x14ac:dyDescent="0.25">
      <c r="A51" s="633"/>
      <c r="B51" s="362">
        <v>44826</v>
      </c>
      <c r="C51" s="9" t="s">
        <v>555</v>
      </c>
      <c r="D51" s="5">
        <v>1</v>
      </c>
      <c r="E51" s="5">
        <v>1</v>
      </c>
      <c r="F51" s="5">
        <v>1</v>
      </c>
      <c r="G51" s="5">
        <v>2</v>
      </c>
      <c r="H51" s="5">
        <v>0</v>
      </c>
      <c r="I51" s="316">
        <v>0</v>
      </c>
      <c r="J51" s="280"/>
      <c r="K51" s="9">
        <v>1</v>
      </c>
      <c r="L51" s="9"/>
      <c r="M51" s="29"/>
    </row>
    <row r="52" spans="1:13" ht="18.75" hidden="1" thickBot="1" x14ac:dyDescent="0.3">
      <c r="A52" s="634"/>
      <c r="B52" s="363">
        <v>44819</v>
      </c>
      <c r="C52" s="31" t="s">
        <v>453</v>
      </c>
      <c r="D52" s="88">
        <v>1</v>
      </c>
      <c r="E52" s="88">
        <v>1</v>
      </c>
      <c r="F52" s="88">
        <v>0</v>
      </c>
      <c r="G52" s="88">
        <v>1</v>
      </c>
      <c r="H52" s="88">
        <v>0</v>
      </c>
      <c r="I52" s="317">
        <v>0</v>
      </c>
      <c r="J52" s="341"/>
      <c r="K52" s="31">
        <v>1</v>
      </c>
      <c r="L52" s="31"/>
      <c r="M52" s="32"/>
    </row>
    <row r="53" spans="1:13" ht="19.5" thickTop="1" thickBot="1" x14ac:dyDescent="0.3">
      <c r="A53" s="433" t="s">
        <v>45</v>
      </c>
      <c r="B53" s="414" t="s">
        <v>554</v>
      </c>
      <c r="C53" s="355" t="s">
        <v>553</v>
      </c>
      <c r="D53" s="355">
        <f t="shared" ref="D53:L53" si="2">SUM(D41:D52)</f>
        <v>12</v>
      </c>
      <c r="E53" s="355">
        <f t="shared" si="2"/>
        <v>8</v>
      </c>
      <c r="F53" s="355">
        <f t="shared" si="2"/>
        <v>8</v>
      </c>
      <c r="G53" s="355">
        <f t="shared" si="2"/>
        <v>16</v>
      </c>
      <c r="H53" s="355">
        <f t="shared" si="2"/>
        <v>0</v>
      </c>
      <c r="I53" s="467">
        <f t="shared" si="2"/>
        <v>2</v>
      </c>
      <c r="J53" s="191">
        <f t="shared" si="2"/>
        <v>1</v>
      </c>
      <c r="K53" s="124">
        <f t="shared" si="2"/>
        <v>8</v>
      </c>
      <c r="L53" s="124">
        <f t="shared" si="2"/>
        <v>3</v>
      </c>
      <c r="M53" s="294">
        <f>SUM(J53/(J53+K53))</f>
        <v>0.1111111111111111</v>
      </c>
    </row>
    <row r="54" spans="1:13" ht="18.75" hidden="1" thickTop="1" x14ac:dyDescent="0.25">
      <c r="A54" s="659" t="s">
        <v>540</v>
      </c>
      <c r="B54" s="361">
        <v>44641</v>
      </c>
      <c r="C54" s="27" t="s">
        <v>453</v>
      </c>
      <c r="D54" s="46">
        <v>1</v>
      </c>
      <c r="E54" s="46">
        <v>2</v>
      </c>
      <c r="F54" s="46">
        <v>1</v>
      </c>
      <c r="G54" s="46">
        <v>3</v>
      </c>
      <c r="H54" s="46">
        <v>1</v>
      </c>
      <c r="I54" s="315">
        <v>0</v>
      </c>
      <c r="J54" s="279">
        <v>1</v>
      </c>
      <c r="K54" s="27"/>
      <c r="L54" s="27"/>
      <c r="M54" s="28"/>
    </row>
    <row r="55" spans="1:13" hidden="1" x14ac:dyDescent="0.25">
      <c r="A55" s="631"/>
      <c r="B55" s="362">
        <v>44630</v>
      </c>
      <c r="C55" s="9" t="s">
        <v>455</v>
      </c>
      <c r="D55" s="5">
        <v>1</v>
      </c>
      <c r="E55" s="5">
        <v>0</v>
      </c>
      <c r="F55" s="5">
        <v>2</v>
      </c>
      <c r="G55" s="5">
        <v>2</v>
      </c>
      <c r="H55" s="5">
        <v>0</v>
      </c>
      <c r="I55" s="316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362">
        <v>44623</v>
      </c>
      <c r="C56" s="9" t="s">
        <v>453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316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362">
        <v>44616</v>
      </c>
      <c r="C57" s="9" t="s">
        <v>8</v>
      </c>
      <c r="D57" s="5">
        <v>1</v>
      </c>
      <c r="E57" s="5">
        <v>1</v>
      </c>
      <c r="F57" s="5">
        <v>1</v>
      </c>
      <c r="G57" s="5">
        <v>2</v>
      </c>
      <c r="H57" s="5">
        <v>0</v>
      </c>
      <c r="I57" s="316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362">
        <v>44609</v>
      </c>
      <c r="C58" s="9" t="s">
        <v>455</v>
      </c>
      <c r="D58" s="5">
        <v>1</v>
      </c>
      <c r="E58" s="5">
        <v>1</v>
      </c>
      <c r="F58" s="5">
        <v>2</v>
      </c>
      <c r="G58" s="5">
        <v>3</v>
      </c>
      <c r="H58" s="5">
        <v>0</v>
      </c>
      <c r="I58" s="316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362">
        <v>44602</v>
      </c>
      <c r="C59" s="9" t="s">
        <v>453</v>
      </c>
      <c r="D59" s="5">
        <v>1</v>
      </c>
      <c r="E59" s="5">
        <v>1</v>
      </c>
      <c r="F59" s="5">
        <v>0</v>
      </c>
      <c r="G59" s="5">
        <v>1</v>
      </c>
      <c r="H59" s="5">
        <v>1</v>
      </c>
      <c r="I59" s="316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362">
        <v>44595</v>
      </c>
      <c r="C60" s="9" t="s">
        <v>8</v>
      </c>
      <c r="D60" s="5">
        <v>1</v>
      </c>
      <c r="E60" s="5">
        <v>0</v>
      </c>
      <c r="F60" s="5">
        <v>0</v>
      </c>
      <c r="G60" s="5">
        <v>0</v>
      </c>
      <c r="H60" s="5">
        <v>0</v>
      </c>
      <c r="I60" s="316">
        <v>0</v>
      </c>
      <c r="J60" s="280"/>
      <c r="K60" s="9"/>
      <c r="L60" s="9">
        <v>1</v>
      </c>
      <c r="M60" s="29"/>
    </row>
    <row r="61" spans="1:13" hidden="1" x14ac:dyDescent="0.25">
      <c r="A61" s="631"/>
      <c r="B61" s="362">
        <v>44539</v>
      </c>
      <c r="C61" s="9" t="s">
        <v>453</v>
      </c>
      <c r="D61" s="5">
        <v>1</v>
      </c>
      <c r="E61" s="5">
        <v>1</v>
      </c>
      <c r="F61" s="5">
        <v>0</v>
      </c>
      <c r="G61" s="5">
        <v>1</v>
      </c>
      <c r="H61" s="5">
        <v>0</v>
      </c>
      <c r="I61" s="316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362">
        <v>44518</v>
      </c>
      <c r="C62" s="9" t="s">
        <v>453</v>
      </c>
      <c r="D62" s="5">
        <v>1</v>
      </c>
      <c r="E62" s="5">
        <v>0</v>
      </c>
      <c r="F62" s="5">
        <v>0</v>
      </c>
      <c r="G62" s="5">
        <v>0</v>
      </c>
      <c r="H62" s="5">
        <v>0</v>
      </c>
      <c r="I62" s="316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362">
        <v>44511</v>
      </c>
      <c r="C63" s="9" t="s">
        <v>8</v>
      </c>
      <c r="D63" s="5">
        <v>1</v>
      </c>
      <c r="E63" s="5">
        <v>2</v>
      </c>
      <c r="F63" s="5">
        <v>1</v>
      </c>
      <c r="G63" s="5">
        <v>3</v>
      </c>
      <c r="H63" s="5">
        <v>0</v>
      </c>
      <c r="I63" s="316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362">
        <v>44497</v>
      </c>
      <c r="C64" s="9" t="s">
        <v>453</v>
      </c>
      <c r="D64" s="5">
        <v>1</v>
      </c>
      <c r="E64" s="5">
        <v>1</v>
      </c>
      <c r="F64" s="5">
        <v>0</v>
      </c>
      <c r="G64" s="5">
        <v>1</v>
      </c>
      <c r="H64" s="5">
        <v>0</v>
      </c>
      <c r="I64" s="316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362">
        <v>44490</v>
      </c>
      <c r="C65" s="9" t="s">
        <v>8</v>
      </c>
      <c r="D65" s="5">
        <v>1</v>
      </c>
      <c r="E65" s="5">
        <v>0</v>
      </c>
      <c r="F65" s="5">
        <v>0</v>
      </c>
      <c r="G65" s="5">
        <v>0</v>
      </c>
      <c r="H65" s="5">
        <v>0</v>
      </c>
      <c r="I65" s="316">
        <v>0</v>
      </c>
      <c r="J65" s="280"/>
      <c r="K65" s="9">
        <v>1</v>
      </c>
      <c r="L65" s="9"/>
      <c r="M65" s="29"/>
    </row>
    <row r="66" spans="1:13" ht="18.75" hidden="1" thickBot="1" x14ac:dyDescent="0.3">
      <c r="A66" s="630"/>
      <c r="B66" s="363">
        <v>44483</v>
      </c>
      <c r="C66" s="31" t="s">
        <v>455</v>
      </c>
      <c r="D66" s="88">
        <v>1</v>
      </c>
      <c r="E66" s="88">
        <v>1</v>
      </c>
      <c r="F66" s="88">
        <v>0</v>
      </c>
      <c r="G66" s="88">
        <v>1</v>
      </c>
      <c r="H66" s="88">
        <v>1</v>
      </c>
      <c r="I66" s="317">
        <v>0</v>
      </c>
      <c r="J66" s="341">
        <v>1</v>
      </c>
      <c r="K66" s="31"/>
      <c r="L66" s="31"/>
      <c r="M66" s="32"/>
    </row>
    <row r="67" spans="1:13" s="1" customFormat="1" ht="19.5" thickTop="1" thickBot="1" x14ac:dyDescent="0.3">
      <c r="A67" s="142" t="s">
        <v>45</v>
      </c>
      <c r="B67" s="126" t="s">
        <v>540</v>
      </c>
      <c r="C67" s="124" t="s">
        <v>48</v>
      </c>
      <c r="D67" s="124">
        <f t="shared" ref="D67:L67" si="3">SUM(D54:D66)</f>
        <v>13</v>
      </c>
      <c r="E67" s="124">
        <f t="shared" si="3"/>
        <v>10</v>
      </c>
      <c r="F67" s="124">
        <f t="shared" si="3"/>
        <v>7</v>
      </c>
      <c r="G67" s="124">
        <f t="shared" si="3"/>
        <v>17</v>
      </c>
      <c r="H67" s="124">
        <f t="shared" si="3"/>
        <v>3</v>
      </c>
      <c r="I67" s="247">
        <f t="shared" si="3"/>
        <v>0</v>
      </c>
      <c r="J67" s="191">
        <f t="shared" si="3"/>
        <v>6</v>
      </c>
      <c r="K67" s="124">
        <f t="shared" si="3"/>
        <v>6</v>
      </c>
      <c r="L67" s="124">
        <f t="shared" si="3"/>
        <v>1</v>
      </c>
      <c r="M67" s="294">
        <f>SUM(J67/(J67+K67))</f>
        <v>0.5</v>
      </c>
    </row>
    <row r="68" spans="1:13" ht="18.75" hidden="1" thickTop="1" x14ac:dyDescent="0.25">
      <c r="A68" s="659" t="s">
        <v>500</v>
      </c>
      <c r="B68" s="361">
        <v>43881</v>
      </c>
      <c r="C68" s="27" t="s">
        <v>455</v>
      </c>
      <c r="D68" s="46">
        <v>1</v>
      </c>
      <c r="E68" s="46">
        <v>1</v>
      </c>
      <c r="F68" s="46">
        <v>0</v>
      </c>
      <c r="G68" s="46">
        <v>1</v>
      </c>
      <c r="H68" s="46">
        <v>0</v>
      </c>
      <c r="I68" s="315">
        <v>0</v>
      </c>
      <c r="J68" s="279"/>
      <c r="K68" s="27">
        <v>1</v>
      </c>
      <c r="L68" s="27"/>
      <c r="M68" s="28"/>
    </row>
    <row r="69" spans="1:13" hidden="1" x14ac:dyDescent="0.25">
      <c r="A69" s="631"/>
      <c r="B69" s="362">
        <v>43874</v>
      </c>
      <c r="C69" s="9" t="s">
        <v>453</v>
      </c>
      <c r="D69" s="5">
        <v>1</v>
      </c>
      <c r="E69" s="5">
        <v>1</v>
      </c>
      <c r="F69" s="5">
        <v>1</v>
      </c>
      <c r="G69" s="5">
        <v>2</v>
      </c>
      <c r="H69" s="5">
        <v>0</v>
      </c>
      <c r="I69" s="316">
        <v>0</v>
      </c>
      <c r="J69" s="280"/>
      <c r="K69" s="9"/>
      <c r="L69" s="9">
        <v>1</v>
      </c>
      <c r="M69" s="29"/>
    </row>
    <row r="70" spans="1:13" hidden="1" x14ac:dyDescent="0.25">
      <c r="A70" s="631"/>
      <c r="B70" s="362">
        <v>43811</v>
      </c>
      <c r="C70" s="9" t="s">
        <v>452</v>
      </c>
      <c r="D70" s="5">
        <v>1</v>
      </c>
      <c r="E70" s="5">
        <v>0</v>
      </c>
      <c r="F70" s="5">
        <v>0</v>
      </c>
      <c r="G70" s="5">
        <v>0</v>
      </c>
      <c r="H70" s="5">
        <v>0</v>
      </c>
      <c r="I70" s="316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362">
        <v>43797</v>
      </c>
      <c r="C71" s="9" t="s">
        <v>455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316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362">
        <v>43790</v>
      </c>
      <c r="C72" s="9" t="s">
        <v>453</v>
      </c>
      <c r="D72" s="5">
        <v>1</v>
      </c>
      <c r="E72" s="5">
        <v>0</v>
      </c>
      <c r="F72" s="5">
        <v>1</v>
      </c>
      <c r="G72" s="5">
        <v>1</v>
      </c>
      <c r="H72" s="5">
        <v>0</v>
      </c>
      <c r="I72" s="316">
        <v>0</v>
      </c>
      <c r="J72" s="280"/>
      <c r="K72" s="9">
        <v>1</v>
      </c>
      <c r="L72" s="9"/>
      <c r="M72" s="29"/>
    </row>
    <row r="73" spans="1:13" ht="18.75" hidden="1" thickBot="1" x14ac:dyDescent="0.3">
      <c r="A73" s="630"/>
      <c r="B73" s="363">
        <v>43783</v>
      </c>
      <c r="C73" s="31" t="s">
        <v>9</v>
      </c>
      <c r="D73" s="88">
        <v>1</v>
      </c>
      <c r="E73" s="88">
        <v>0</v>
      </c>
      <c r="F73" s="88">
        <v>0</v>
      </c>
      <c r="G73" s="88">
        <v>0</v>
      </c>
      <c r="H73" s="88">
        <v>0</v>
      </c>
      <c r="I73" s="317">
        <v>0</v>
      </c>
      <c r="J73" s="341"/>
      <c r="K73" s="31">
        <v>1</v>
      </c>
      <c r="L73" s="31"/>
      <c r="M73" s="32"/>
    </row>
    <row r="74" spans="1:13" s="1" customFormat="1" ht="19.5" thickTop="1" thickBot="1" x14ac:dyDescent="0.3">
      <c r="A74" s="142" t="s">
        <v>45</v>
      </c>
      <c r="B74" s="126" t="s">
        <v>500</v>
      </c>
      <c r="C74" s="124" t="s">
        <v>9</v>
      </c>
      <c r="D74" s="124">
        <f t="shared" ref="D74:L74" si="4">SUM(D68:D73)</f>
        <v>6</v>
      </c>
      <c r="E74" s="124">
        <f t="shared" si="4"/>
        <v>2</v>
      </c>
      <c r="F74" s="124">
        <f t="shared" si="4"/>
        <v>2</v>
      </c>
      <c r="G74" s="124">
        <f t="shared" si="4"/>
        <v>4</v>
      </c>
      <c r="H74" s="124">
        <f t="shared" si="4"/>
        <v>0</v>
      </c>
      <c r="I74" s="247">
        <f t="shared" si="4"/>
        <v>0</v>
      </c>
      <c r="J74" s="191">
        <f t="shared" si="4"/>
        <v>1</v>
      </c>
      <c r="K74" s="124">
        <f t="shared" si="4"/>
        <v>4</v>
      </c>
      <c r="L74" s="124">
        <f t="shared" si="4"/>
        <v>1</v>
      </c>
      <c r="M74" s="294">
        <f>SUM(J74/(J74+K74))</f>
        <v>0.2</v>
      </c>
    </row>
    <row r="75" spans="1:13" ht="18.75" hidden="1" thickTop="1" x14ac:dyDescent="0.25">
      <c r="A75" s="659" t="s">
        <v>285</v>
      </c>
      <c r="B75" s="45">
        <v>43160</v>
      </c>
      <c r="C75" s="46" t="s">
        <v>10</v>
      </c>
      <c r="D75" s="46">
        <v>1</v>
      </c>
      <c r="E75" s="46">
        <v>1</v>
      </c>
      <c r="F75" s="46">
        <v>0</v>
      </c>
      <c r="G75" s="46">
        <v>1</v>
      </c>
      <c r="H75" s="46">
        <v>0</v>
      </c>
      <c r="I75" s="85">
        <v>0</v>
      </c>
      <c r="J75" s="272">
        <v>1</v>
      </c>
      <c r="K75" s="4"/>
      <c r="L75" s="4"/>
      <c r="M75" s="190"/>
    </row>
    <row r="76" spans="1:13" hidden="1" x14ac:dyDescent="0.25">
      <c r="A76" s="631"/>
      <c r="B76" s="36">
        <v>43146</v>
      </c>
      <c r="C76" s="5" t="s">
        <v>27</v>
      </c>
      <c r="D76" s="5">
        <v>1</v>
      </c>
      <c r="E76" s="5">
        <v>0</v>
      </c>
      <c r="F76" s="5">
        <v>0</v>
      </c>
      <c r="G76" s="5">
        <v>0</v>
      </c>
      <c r="H76" s="5">
        <v>0</v>
      </c>
      <c r="I76" s="86">
        <v>0</v>
      </c>
      <c r="J76" s="266"/>
      <c r="K76" s="5">
        <v>1</v>
      </c>
      <c r="L76" s="5"/>
      <c r="M76" s="86"/>
    </row>
    <row r="77" spans="1:13" hidden="1" x14ac:dyDescent="0.25">
      <c r="A77" s="631"/>
      <c r="B77" s="36">
        <v>43132</v>
      </c>
      <c r="C77" s="5" t="s">
        <v>8</v>
      </c>
      <c r="D77" s="5">
        <v>1</v>
      </c>
      <c r="E77" s="5">
        <v>1</v>
      </c>
      <c r="F77" s="5">
        <v>0</v>
      </c>
      <c r="G77" s="5">
        <v>1</v>
      </c>
      <c r="H77" s="5">
        <v>0</v>
      </c>
      <c r="I77" s="86">
        <v>0</v>
      </c>
      <c r="J77" s="266"/>
      <c r="K77" s="5">
        <v>1</v>
      </c>
      <c r="L77" s="5"/>
      <c r="M77" s="86"/>
    </row>
    <row r="78" spans="1:13" hidden="1" x14ac:dyDescent="0.25">
      <c r="A78" s="631"/>
      <c r="B78" s="36">
        <v>43125</v>
      </c>
      <c r="C78" s="5" t="s">
        <v>10</v>
      </c>
      <c r="D78" s="5">
        <v>1</v>
      </c>
      <c r="E78" s="5">
        <v>1</v>
      </c>
      <c r="F78" s="5">
        <v>1</v>
      </c>
      <c r="G78" s="5">
        <v>2</v>
      </c>
      <c r="H78" s="5">
        <v>0</v>
      </c>
      <c r="I78" s="86">
        <v>0</v>
      </c>
      <c r="J78" s="266">
        <v>1</v>
      </c>
      <c r="K78" s="5"/>
      <c r="L78" s="5"/>
      <c r="M78" s="86"/>
    </row>
    <row r="79" spans="1:13" hidden="1" x14ac:dyDescent="0.25">
      <c r="A79" s="631"/>
      <c r="B79" s="36">
        <v>43118</v>
      </c>
      <c r="C79" s="5" t="s">
        <v>7</v>
      </c>
      <c r="D79" s="5">
        <v>1</v>
      </c>
      <c r="E79" s="5">
        <v>0</v>
      </c>
      <c r="F79" s="5">
        <v>3</v>
      </c>
      <c r="G79" s="5">
        <v>3</v>
      </c>
      <c r="H79" s="5">
        <v>0</v>
      </c>
      <c r="I79" s="86">
        <v>0</v>
      </c>
      <c r="J79" s="266">
        <v>1</v>
      </c>
      <c r="K79" s="5"/>
      <c r="L79" s="5"/>
      <c r="M79" s="86"/>
    </row>
    <row r="80" spans="1:13" hidden="1" x14ac:dyDescent="0.25">
      <c r="A80" s="631"/>
      <c r="B80" s="36">
        <v>43104</v>
      </c>
      <c r="C80" s="5" t="s">
        <v>27</v>
      </c>
      <c r="D80" s="5">
        <v>1</v>
      </c>
      <c r="E80" s="5">
        <v>2</v>
      </c>
      <c r="F80" s="5">
        <v>0</v>
      </c>
      <c r="G80" s="5">
        <v>2</v>
      </c>
      <c r="H80" s="5">
        <v>1</v>
      </c>
      <c r="I80" s="86">
        <v>0</v>
      </c>
      <c r="J80" s="266">
        <v>1</v>
      </c>
      <c r="K80" s="5"/>
      <c r="L80" s="5"/>
      <c r="M80" s="86"/>
    </row>
    <row r="81" spans="1:13" hidden="1" x14ac:dyDescent="0.25">
      <c r="A81" s="631"/>
      <c r="B81" s="36">
        <v>43090</v>
      </c>
      <c r="C81" s="5" t="s">
        <v>11</v>
      </c>
      <c r="D81" s="5">
        <v>1</v>
      </c>
      <c r="E81" s="5">
        <v>1</v>
      </c>
      <c r="F81" s="5">
        <v>2</v>
      </c>
      <c r="G81" s="5">
        <v>3</v>
      </c>
      <c r="H81" s="5">
        <v>0</v>
      </c>
      <c r="I81" s="86">
        <v>0</v>
      </c>
      <c r="J81" s="266">
        <v>1</v>
      </c>
      <c r="K81" s="5"/>
      <c r="L81" s="5"/>
      <c r="M81" s="86"/>
    </row>
    <row r="82" spans="1:13" hidden="1" x14ac:dyDescent="0.25">
      <c r="A82" s="631"/>
      <c r="B82" s="36">
        <v>43076</v>
      </c>
      <c r="C82" s="5" t="s">
        <v>10</v>
      </c>
      <c r="D82" s="5">
        <v>1</v>
      </c>
      <c r="E82" s="5">
        <v>1</v>
      </c>
      <c r="F82" s="5">
        <v>0</v>
      </c>
      <c r="G82" s="5">
        <v>1</v>
      </c>
      <c r="H82" s="5">
        <v>1</v>
      </c>
      <c r="I82" s="86">
        <v>0</v>
      </c>
      <c r="J82" s="266">
        <v>1</v>
      </c>
      <c r="K82" s="5"/>
      <c r="L82" s="5"/>
      <c r="M82" s="86"/>
    </row>
    <row r="83" spans="1:13" hidden="1" x14ac:dyDescent="0.25">
      <c r="A83" s="631"/>
      <c r="B83" s="36">
        <v>43062</v>
      </c>
      <c r="C83" s="5" t="s">
        <v>27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86">
        <v>0</v>
      </c>
      <c r="J83" s="266">
        <v>1</v>
      </c>
      <c r="K83" s="5"/>
      <c r="L83" s="5"/>
      <c r="M83" s="86"/>
    </row>
    <row r="84" spans="1:13" hidden="1" x14ac:dyDescent="0.25">
      <c r="A84" s="631"/>
      <c r="B84" s="36">
        <v>43013</v>
      </c>
      <c r="C84" s="5" t="s">
        <v>8</v>
      </c>
      <c r="D84" s="5">
        <v>1</v>
      </c>
      <c r="E84" s="5">
        <v>0</v>
      </c>
      <c r="F84" s="5">
        <v>1</v>
      </c>
      <c r="G84" s="5">
        <v>1</v>
      </c>
      <c r="H84" s="5">
        <v>0</v>
      </c>
      <c r="I84" s="86">
        <v>0</v>
      </c>
      <c r="J84" s="266"/>
      <c r="K84" s="5">
        <v>1</v>
      </c>
      <c r="L84" s="5"/>
      <c r="M84" s="86"/>
    </row>
    <row r="85" spans="1:13" ht="18.75" hidden="1" thickBot="1" x14ac:dyDescent="0.3">
      <c r="A85" s="630"/>
      <c r="B85" s="87">
        <v>43006</v>
      </c>
      <c r="C85" s="88" t="s">
        <v>10</v>
      </c>
      <c r="D85" s="88">
        <v>1</v>
      </c>
      <c r="E85" s="88">
        <v>0</v>
      </c>
      <c r="F85" s="88">
        <v>1</v>
      </c>
      <c r="G85" s="88">
        <v>1</v>
      </c>
      <c r="H85" s="88">
        <v>0</v>
      </c>
      <c r="I85" s="89">
        <v>0</v>
      </c>
      <c r="J85" s="266">
        <v>1</v>
      </c>
      <c r="K85" s="5"/>
      <c r="L85" s="5"/>
      <c r="M85" s="86"/>
    </row>
    <row r="86" spans="1:13" s="1" customFormat="1" ht="19.5" thickTop="1" thickBot="1" x14ac:dyDescent="0.3">
      <c r="A86" s="142" t="s">
        <v>45</v>
      </c>
      <c r="B86" s="126" t="s">
        <v>285</v>
      </c>
      <c r="C86" s="124" t="s">
        <v>9</v>
      </c>
      <c r="D86" s="124">
        <f t="shared" ref="D86:I86" si="5">SUM(D75:D85)</f>
        <v>11</v>
      </c>
      <c r="E86" s="124">
        <f t="shared" si="5"/>
        <v>7</v>
      </c>
      <c r="F86" s="124">
        <f t="shared" si="5"/>
        <v>8</v>
      </c>
      <c r="G86" s="124">
        <f t="shared" si="5"/>
        <v>15</v>
      </c>
      <c r="H86" s="124">
        <f t="shared" si="5"/>
        <v>2</v>
      </c>
      <c r="I86" s="125">
        <f t="shared" si="5"/>
        <v>0</v>
      </c>
      <c r="J86" s="191">
        <f>SUM(J75:J85)</f>
        <v>8</v>
      </c>
      <c r="K86" s="124">
        <f>SUM(K75:K85)</f>
        <v>3</v>
      </c>
      <c r="L86" s="124">
        <f>SUM(L75:L85)</f>
        <v>0</v>
      </c>
      <c r="M86" s="294">
        <f>SUM(J86/(J86+K86))</f>
        <v>0.72727272727272729</v>
      </c>
    </row>
    <row r="87" spans="1:13" ht="19.5" thickTop="1" thickBot="1" x14ac:dyDescent="0.3">
      <c r="C87" s="136" t="s">
        <v>24</v>
      </c>
      <c r="D87" s="137">
        <f t="shared" ref="D87:L87" si="6">SUM(D74+D86+D67+D53+D40+D24)</f>
        <v>78</v>
      </c>
      <c r="E87" s="137">
        <f t="shared" si="6"/>
        <v>43</v>
      </c>
      <c r="F87" s="137">
        <f t="shared" si="6"/>
        <v>56</v>
      </c>
      <c r="G87" s="137">
        <f t="shared" si="6"/>
        <v>99</v>
      </c>
      <c r="H87" s="137">
        <f t="shared" si="6"/>
        <v>7</v>
      </c>
      <c r="I87" s="139">
        <f t="shared" si="6"/>
        <v>2</v>
      </c>
      <c r="J87" s="444">
        <f t="shared" si="6"/>
        <v>30</v>
      </c>
      <c r="K87" s="91">
        <f t="shared" si="6"/>
        <v>38</v>
      </c>
      <c r="L87" s="450">
        <f t="shared" si="6"/>
        <v>10</v>
      </c>
      <c r="M87" s="396">
        <f>SUM(J87/(J87+K87))</f>
        <v>0.44117647058823528</v>
      </c>
    </row>
    <row r="88" spans="1:13" ht="18.75" thickBot="1" x14ac:dyDescent="0.3">
      <c r="C88" s="143" t="s">
        <v>25</v>
      </c>
      <c r="D88" s="24"/>
      <c r="E88" s="25">
        <f>SUM(E87/D87)</f>
        <v>0.55128205128205132</v>
      </c>
      <c r="F88" s="25">
        <f>SUM(F87/D87)</f>
        <v>0.71794871794871795</v>
      </c>
      <c r="G88" s="144">
        <f>SUM(G87/D87)</f>
        <v>1.2692307692307692</v>
      </c>
      <c r="H88" s="20"/>
      <c r="I88" s="20"/>
      <c r="J88" s="307">
        <f>SUM(J87/D87)</f>
        <v>0.38461538461538464</v>
      </c>
      <c r="K88" s="77">
        <f>SUM(K87/D87)</f>
        <v>0.48717948717948717</v>
      </c>
      <c r="L88" s="95">
        <f>SUM(L87/D87)</f>
        <v>0.12820512820512819</v>
      </c>
      <c r="M88" s="16"/>
    </row>
    <row r="89" spans="1:13" ht="18.75" thickBot="1" x14ac:dyDescent="0.3">
      <c r="C89" s="133" t="s">
        <v>26</v>
      </c>
      <c r="D89" s="134">
        <f>SUM(D87/6)</f>
        <v>13</v>
      </c>
      <c r="E89" s="134">
        <f>SUM(E88*D89)</f>
        <v>7.166666666666667</v>
      </c>
      <c r="F89" s="134">
        <f>SUM(F88*D89)</f>
        <v>9.3333333333333339</v>
      </c>
      <c r="G89" s="135">
        <f>SUM(G88*D89)</f>
        <v>16.5</v>
      </c>
      <c r="H89" s="16"/>
      <c r="I89" s="16"/>
      <c r="J89" s="308">
        <f>SUM(J87/6)</f>
        <v>5</v>
      </c>
      <c r="K89" s="97">
        <f>SUM(K87/6)</f>
        <v>6.333333333333333</v>
      </c>
      <c r="L89" s="98">
        <f>SUM(L87/6)</f>
        <v>1.6666666666666667</v>
      </c>
      <c r="M89" s="16"/>
    </row>
    <row r="90" spans="1:13" ht="18.75" thickTop="1" x14ac:dyDescent="0.25"/>
  </sheetData>
  <mergeCells count="7">
    <mergeCell ref="A75:A85"/>
    <mergeCell ref="A1:M1"/>
    <mergeCell ref="A68:A73"/>
    <mergeCell ref="A54:A66"/>
    <mergeCell ref="A41:A52"/>
    <mergeCell ref="A25:A39"/>
    <mergeCell ref="A3:A23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0000"/>
    <pageSetUpPr fitToPage="1"/>
  </sheetPr>
  <dimension ref="A1:M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16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434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8" t="s">
        <v>17</v>
      </c>
      <c r="B3" s="14">
        <v>42271</v>
      </c>
      <c r="C3" s="8" t="s">
        <v>14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2"/>
      <c r="K3" s="8">
        <v>1</v>
      </c>
      <c r="L3" s="8"/>
      <c r="M3" s="113"/>
    </row>
    <row r="4" spans="1:13" ht="18.75" hidden="1" thickBot="1" x14ac:dyDescent="0.3">
      <c r="A4" s="640"/>
      <c r="B4" s="30">
        <v>42264</v>
      </c>
      <c r="C4" s="31" t="s">
        <v>10</v>
      </c>
      <c r="D4" s="31">
        <v>1</v>
      </c>
      <c r="E4" s="31">
        <v>1</v>
      </c>
      <c r="F4" s="31">
        <v>1</v>
      </c>
      <c r="G4" s="31">
        <v>2</v>
      </c>
      <c r="H4" s="31">
        <v>0</v>
      </c>
      <c r="I4" s="32">
        <v>0</v>
      </c>
      <c r="J4" s="280">
        <v>1</v>
      </c>
      <c r="K4" s="9"/>
      <c r="L4" s="9"/>
      <c r="M4" s="29"/>
    </row>
    <row r="5" spans="1:13" ht="19.5" thickTop="1" thickBot="1" x14ac:dyDescent="0.3">
      <c r="A5" s="142" t="s">
        <v>45</v>
      </c>
      <c r="B5" s="126" t="s">
        <v>17</v>
      </c>
      <c r="C5" s="124" t="s">
        <v>13</v>
      </c>
      <c r="D5" s="124">
        <f t="shared" ref="D5:I5" si="0">SUM(D3:D4)</f>
        <v>2</v>
      </c>
      <c r="E5" s="124">
        <f t="shared" si="0"/>
        <v>1</v>
      </c>
      <c r="F5" s="124">
        <f t="shared" si="0"/>
        <v>1</v>
      </c>
      <c r="G5" s="124">
        <f t="shared" si="0"/>
        <v>2</v>
      </c>
      <c r="H5" s="124">
        <f t="shared" si="0"/>
        <v>0</v>
      </c>
      <c r="I5" s="125">
        <f t="shared" si="0"/>
        <v>0</v>
      </c>
      <c r="J5" s="191">
        <f>SUM(J3:J4)</f>
        <v>1</v>
      </c>
      <c r="K5" s="124">
        <f>SUM(K3:K4)</f>
        <v>1</v>
      </c>
      <c r="L5" s="124">
        <f>SUM(L3:L4)</f>
        <v>0</v>
      </c>
      <c r="M5" s="294">
        <f>SUM(J5/(J5+K5))</f>
        <v>0.5</v>
      </c>
    </row>
    <row r="6" spans="1:13" ht="19.5" thickTop="1" thickBot="1" x14ac:dyDescent="0.3">
      <c r="C6" s="136" t="s">
        <v>24</v>
      </c>
      <c r="D6" s="137">
        <f t="shared" ref="D6:I6" si="1">SUM(D5)</f>
        <v>2</v>
      </c>
      <c r="E6" s="137">
        <f t="shared" si="1"/>
        <v>1</v>
      </c>
      <c r="F6" s="137">
        <f t="shared" si="1"/>
        <v>1</v>
      </c>
      <c r="G6" s="139">
        <f t="shared" si="1"/>
        <v>2</v>
      </c>
      <c r="H6" s="140">
        <f t="shared" si="1"/>
        <v>0</v>
      </c>
      <c r="I6" s="141">
        <f t="shared" si="1"/>
        <v>0</v>
      </c>
      <c r="J6" s="136">
        <f>SUM(J5)</f>
        <v>1</v>
      </c>
      <c r="K6" s="168">
        <f>SUM(K5)</f>
        <v>1</v>
      </c>
      <c r="L6" s="168">
        <f>SUM(L5)</f>
        <v>0</v>
      </c>
      <c r="M6" s="333">
        <f>SUM(J6/(J6+K6))</f>
        <v>0.5</v>
      </c>
    </row>
    <row r="7" spans="1:13" ht="18.75" thickBot="1" x14ac:dyDescent="0.3">
      <c r="C7" s="143" t="s">
        <v>25</v>
      </c>
      <c r="D7" s="24"/>
      <c r="E7" s="25">
        <f>SUM(E6/D6)</f>
        <v>0.5</v>
      </c>
      <c r="F7" s="25">
        <f>SUM(F6/D6)</f>
        <v>0.5</v>
      </c>
      <c r="G7" s="144">
        <f>SUM(G6/D6)</f>
        <v>1</v>
      </c>
      <c r="H7" s="20"/>
      <c r="I7" s="20"/>
      <c r="J7" s="283">
        <f>SUM(J6/D6)</f>
        <v>0.5</v>
      </c>
      <c r="K7" s="21">
        <f>SUM(K6/D6)</f>
        <v>0.5</v>
      </c>
      <c r="L7" s="132">
        <f>SUM(L6/D6)</f>
        <v>0</v>
      </c>
    </row>
    <row r="8" spans="1:13" ht="18.75" thickBot="1" x14ac:dyDescent="0.3">
      <c r="C8" s="133" t="s">
        <v>26</v>
      </c>
      <c r="D8" s="134">
        <f>SUM(D6/1)</f>
        <v>2</v>
      </c>
      <c r="E8" s="134">
        <f>SUM(E7*D8)</f>
        <v>1</v>
      </c>
      <c r="F8" s="134">
        <f>SUM(F7*D8)</f>
        <v>1</v>
      </c>
      <c r="G8" s="135">
        <f>SUM(G7*D8)</f>
        <v>2</v>
      </c>
      <c r="J8" s="284">
        <f>SUM(J6/1)</f>
        <v>1</v>
      </c>
      <c r="K8" s="134">
        <f>SUM(K6/1)</f>
        <v>1</v>
      </c>
      <c r="L8" s="135">
        <f>SUM(L6/1)</f>
        <v>0</v>
      </c>
    </row>
    <row r="9" spans="1:13" ht="18.75" thickTop="1" x14ac:dyDescent="0.25"/>
  </sheetData>
  <mergeCells count="2">
    <mergeCell ref="A3:A4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M22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351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45694</v>
      </c>
      <c r="C3" s="27" t="s">
        <v>20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45680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45666</v>
      </c>
      <c r="C5" s="9" t="s">
        <v>453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45631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45624</v>
      </c>
      <c r="C7" s="9" t="s">
        <v>10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45617</v>
      </c>
      <c r="C8" s="9" t="s">
        <v>453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45610</v>
      </c>
      <c r="C9" s="9" t="s">
        <v>20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45603</v>
      </c>
      <c r="C10" s="9" t="s">
        <v>625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x14ac:dyDescent="0.25">
      <c r="A11" s="636"/>
      <c r="B11" s="255">
        <v>45596</v>
      </c>
      <c r="C11" s="9" t="s">
        <v>8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45589</v>
      </c>
      <c r="C12" s="9" t="s">
        <v>10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45582</v>
      </c>
      <c r="C13" s="9" t="s">
        <v>453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ht="18.75" thickBot="1" x14ac:dyDescent="0.3">
      <c r="A14" s="637"/>
      <c r="B14" s="256">
        <v>45547</v>
      </c>
      <c r="C14" s="31" t="s">
        <v>453</v>
      </c>
      <c r="D14" s="31">
        <v>1</v>
      </c>
      <c r="E14" s="31">
        <v>0</v>
      </c>
      <c r="F14" s="31">
        <v>1</v>
      </c>
      <c r="G14" s="31">
        <v>1</v>
      </c>
      <c r="H14" s="31">
        <v>0</v>
      </c>
      <c r="I14" s="32">
        <v>0</v>
      </c>
      <c r="J14" s="366">
        <v>1</v>
      </c>
      <c r="K14" s="31"/>
      <c r="L14" s="31"/>
      <c r="M14" s="32"/>
    </row>
    <row r="15" spans="1:13" ht="19.5" thickTop="1" thickBot="1" x14ac:dyDescent="0.3">
      <c r="A15" s="487" t="s">
        <v>45</v>
      </c>
      <c r="B15" s="488" t="s">
        <v>624</v>
      </c>
      <c r="C15" s="355" t="s">
        <v>553</v>
      </c>
      <c r="D15" s="355">
        <f t="shared" ref="D15:L15" si="0">SUM(D3:D14)</f>
        <v>12</v>
      </c>
      <c r="E15" s="355">
        <f t="shared" si="0"/>
        <v>0</v>
      </c>
      <c r="F15" s="355">
        <f t="shared" si="0"/>
        <v>6</v>
      </c>
      <c r="G15" s="355">
        <f t="shared" si="0"/>
        <v>6</v>
      </c>
      <c r="H15" s="355">
        <f t="shared" si="0"/>
        <v>0</v>
      </c>
      <c r="I15" s="489">
        <f t="shared" si="0"/>
        <v>0</v>
      </c>
      <c r="J15" s="458">
        <f t="shared" si="0"/>
        <v>8</v>
      </c>
      <c r="K15" s="355">
        <f t="shared" si="0"/>
        <v>3</v>
      </c>
      <c r="L15" s="355">
        <f t="shared" si="0"/>
        <v>1</v>
      </c>
      <c r="M15" s="356">
        <f>SUM(J15/(J15+K15))</f>
        <v>0.72727272727272729</v>
      </c>
    </row>
    <row r="16" spans="1:13" ht="18.75" hidden="1" thickTop="1" x14ac:dyDescent="0.25">
      <c r="A16" s="632" t="s">
        <v>580</v>
      </c>
      <c r="B16" s="254">
        <v>45351</v>
      </c>
      <c r="C16" s="27" t="s">
        <v>553</v>
      </c>
      <c r="D16" s="27">
        <v>1</v>
      </c>
      <c r="E16" s="27">
        <v>0</v>
      </c>
      <c r="F16" s="27">
        <v>0</v>
      </c>
      <c r="G16" s="27">
        <v>0</v>
      </c>
      <c r="H16" s="27">
        <v>0</v>
      </c>
      <c r="I16" s="28">
        <v>0</v>
      </c>
      <c r="J16" s="364"/>
      <c r="K16" s="27">
        <v>1</v>
      </c>
      <c r="L16" s="27"/>
      <c r="M16" s="28"/>
    </row>
    <row r="17" spans="1:13" hidden="1" x14ac:dyDescent="0.25">
      <c r="A17" s="633"/>
      <c r="B17" s="255">
        <v>45330</v>
      </c>
      <c r="C17" s="9" t="s">
        <v>453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idden="1" x14ac:dyDescent="0.25">
      <c r="A18" s="633"/>
      <c r="B18" s="255">
        <v>45323</v>
      </c>
      <c r="C18" s="9" t="s">
        <v>552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idden="1" x14ac:dyDescent="0.25">
      <c r="A19" s="633"/>
      <c r="B19" s="255">
        <v>45316</v>
      </c>
      <c r="C19" s="9" t="s">
        <v>553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3"/>
      <c r="B20" s="255">
        <v>45309</v>
      </c>
      <c r="C20" s="9" t="s">
        <v>452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idden="1" x14ac:dyDescent="0.25">
      <c r="A21" s="633"/>
      <c r="B21" s="255">
        <v>45302</v>
      </c>
      <c r="C21" s="9" t="s">
        <v>555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3"/>
      <c r="B22" s="255">
        <v>45281</v>
      </c>
      <c r="C22" s="9" t="s">
        <v>453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3"/>
      <c r="B23" s="255">
        <v>45274</v>
      </c>
      <c r="C23" s="9" t="s">
        <v>552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3"/>
      <c r="B24" s="255">
        <v>45267</v>
      </c>
      <c r="C24" s="9" t="s">
        <v>553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3"/>
      <c r="B25" s="255">
        <v>45260</v>
      </c>
      <c r="C25" s="9" t="s">
        <v>452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3"/>
      <c r="B26" s="255">
        <v>45253</v>
      </c>
      <c r="C26" s="9" t="s">
        <v>555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3"/>
      <c r="B27" s="255">
        <v>45218</v>
      </c>
      <c r="C27" s="9" t="s">
        <v>555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/>
      <c r="L27" s="9">
        <v>1</v>
      </c>
      <c r="M27" s="29"/>
    </row>
    <row r="28" spans="1:13" hidden="1" x14ac:dyDescent="0.25">
      <c r="A28" s="633"/>
      <c r="B28" s="255">
        <v>45204</v>
      </c>
      <c r="C28" s="9" t="s">
        <v>552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3"/>
      <c r="B29" s="255">
        <v>45197</v>
      </c>
      <c r="C29" s="9" t="s">
        <v>553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t="18.75" hidden="1" thickBot="1" x14ac:dyDescent="0.3">
      <c r="A30" s="634"/>
      <c r="B30" s="256">
        <v>45190</v>
      </c>
      <c r="C30" s="31" t="s">
        <v>452</v>
      </c>
      <c r="D30" s="31">
        <v>1</v>
      </c>
      <c r="E30" s="31">
        <v>0</v>
      </c>
      <c r="F30" s="31">
        <v>1</v>
      </c>
      <c r="G30" s="31">
        <v>1</v>
      </c>
      <c r="H30" s="31">
        <v>0</v>
      </c>
      <c r="I30" s="32">
        <v>0</v>
      </c>
      <c r="J30" s="366">
        <v>1</v>
      </c>
      <c r="K30" s="31"/>
      <c r="L30" s="31"/>
      <c r="M30" s="32"/>
    </row>
    <row r="31" spans="1:13" ht="19.5" thickTop="1" thickBot="1" x14ac:dyDescent="0.3">
      <c r="A31" s="487" t="s">
        <v>45</v>
      </c>
      <c r="B31" s="488" t="s">
        <v>580</v>
      </c>
      <c r="C31" s="355" t="s">
        <v>8</v>
      </c>
      <c r="D31" s="355">
        <f t="shared" ref="D31:L31" si="1">SUM(D16:D30)</f>
        <v>15</v>
      </c>
      <c r="E31" s="355">
        <f t="shared" si="1"/>
        <v>0</v>
      </c>
      <c r="F31" s="355">
        <f t="shared" si="1"/>
        <v>2</v>
      </c>
      <c r="G31" s="355">
        <f t="shared" si="1"/>
        <v>2</v>
      </c>
      <c r="H31" s="355">
        <f t="shared" si="1"/>
        <v>0</v>
      </c>
      <c r="I31" s="489">
        <f t="shared" si="1"/>
        <v>0</v>
      </c>
      <c r="J31" s="458">
        <f t="shared" si="1"/>
        <v>5</v>
      </c>
      <c r="K31" s="355">
        <f t="shared" si="1"/>
        <v>9</v>
      </c>
      <c r="L31" s="355">
        <f t="shared" si="1"/>
        <v>1</v>
      </c>
      <c r="M31" s="356">
        <f>SUM(J31/(J31+K31))</f>
        <v>0.35714285714285715</v>
      </c>
    </row>
    <row r="32" spans="1:13" ht="18.75" hidden="1" thickTop="1" x14ac:dyDescent="0.25">
      <c r="A32" s="632" t="s">
        <v>554</v>
      </c>
      <c r="B32" s="254">
        <v>44966</v>
      </c>
      <c r="C32" s="27" t="s">
        <v>453</v>
      </c>
      <c r="D32" s="27">
        <v>1</v>
      </c>
      <c r="E32" s="27">
        <v>0</v>
      </c>
      <c r="F32" s="27">
        <v>0</v>
      </c>
      <c r="G32" s="27">
        <v>0</v>
      </c>
      <c r="H32" s="27">
        <v>0</v>
      </c>
      <c r="I32" s="297">
        <v>0</v>
      </c>
      <c r="J32" s="279"/>
      <c r="K32" s="27">
        <v>1</v>
      </c>
      <c r="L32" s="27"/>
      <c r="M32" s="28"/>
    </row>
    <row r="33" spans="1:13" hidden="1" x14ac:dyDescent="0.25">
      <c r="A33" s="633"/>
      <c r="B33" s="255">
        <v>44959</v>
      </c>
      <c r="C33" s="9" t="s">
        <v>552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8">
        <v>0</v>
      </c>
      <c r="J33" s="280"/>
      <c r="K33" s="9"/>
      <c r="L33" s="9">
        <v>1</v>
      </c>
      <c r="M33" s="29"/>
    </row>
    <row r="34" spans="1:13" hidden="1" x14ac:dyDescent="0.25">
      <c r="A34" s="633"/>
      <c r="B34" s="255">
        <v>44952</v>
      </c>
      <c r="C34" s="9" t="s">
        <v>553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8">
        <v>0</v>
      </c>
      <c r="J34" s="280"/>
      <c r="K34" s="9"/>
      <c r="L34" s="9">
        <v>1</v>
      </c>
      <c r="M34" s="29"/>
    </row>
    <row r="35" spans="1:13" hidden="1" x14ac:dyDescent="0.25">
      <c r="A35" s="633"/>
      <c r="B35" s="255">
        <v>44945</v>
      </c>
      <c r="C35" s="9" t="s">
        <v>452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8">
        <v>0</v>
      </c>
      <c r="J35" s="280"/>
      <c r="K35" s="9">
        <v>1</v>
      </c>
      <c r="L35" s="9"/>
      <c r="M35" s="29"/>
    </row>
    <row r="36" spans="1:13" hidden="1" x14ac:dyDescent="0.25">
      <c r="A36" s="633"/>
      <c r="B36" s="255">
        <v>44938</v>
      </c>
      <c r="C36" s="9" t="s">
        <v>555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8">
        <v>0</v>
      </c>
      <c r="J36" s="280">
        <v>1</v>
      </c>
      <c r="K36" s="9"/>
      <c r="L36" s="9"/>
      <c r="M36" s="29"/>
    </row>
    <row r="37" spans="1:13" hidden="1" x14ac:dyDescent="0.25">
      <c r="A37" s="633"/>
      <c r="B37" s="255">
        <v>44917</v>
      </c>
      <c r="C37" s="9" t="s">
        <v>453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idden="1" x14ac:dyDescent="0.25">
      <c r="A38" s="633"/>
      <c r="B38" s="255">
        <v>44910</v>
      </c>
      <c r="C38" s="9" t="s">
        <v>552</v>
      </c>
      <c r="D38" s="9">
        <v>1</v>
      </c>
      <c r="E38" s="9">
        <v>1</v>
      </c>
      <c r="F38" s="9">
        <v>1</v>
      </c>
      <c r="G38" s="9">
        <v>2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3"/>
      <c r="B39" s="255">
        <v>44903</v>
      </c>
      <c r="C39" s="9" t="s">
        <v>553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3"/>
      <c r="B40" s="255">
        <v>44896</v>
      </c>
      <c r="C40" s="9" t="s">
        <v>452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44854</v>
      </c>
      <c r="C41" s="9" t="s">
        <v>555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3"/>
      <c r="B42" s="255">
        <v>44847</v>
      </c>
      <c r="C42" s="9" t="s">
        <v>453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44840</v>
      </c>
      <c r="C43" s="9" t="s">
        <v>552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44833</v>
      </c>
      <c r="C44" s="9" t="s">
        <v>553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44826</v>
      </c>
      <c r="C45" s="9" t="s">
        <v>452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t="18.75" hidden="1" thickBot="1" x14ac:dyDescent="0.3">
      <c r="A46" s="634"/>
      <c r="B46" s="256">
        <v>44819</v>
      </c>
      <c r="C46" s="31" t="s">
        <v>555</v>
      </c>
      <c r="D46" s="31">
        <v>1</v>
      </c>
      <c r="E46" s="31">
        <v>0</v>
      </c>
      <c r="F46" s="31">
        <v>0</v>
      </c>
      <c r="G46" s="31">
        <v>0</v>
      </c>
      <c r="H46" s="31">
        <v>0</v>
      </c>
      <c r="I46" s="299">
        <v>0</v>
      </c>
      <c r="J46" s="341">
        <v>1</v>
      </c>
      <c r="K46" s="31"/>
      <c r="L46" s="31"/>
      <c r="M46" s="32"/>
    </row>
    <row r="47" spans="1:13" ht="19.5" thickTop="1" thickBot="1" x14ac:dyDescent="0.3">
      <c r="A47" s="433" t="s">
        <v>45</v>
      </c>
      <c r="B47" s="414" t="s">
        <v>554</v>
      </c>
      <c r="C47" s="355" t="s">
        <v>8</v>
      </c>
      <c r="D47" s="355">
        <f t="shared" ref="D47:L47" si="2">SUM(D32:D46)</f>
        <v>15</v>
      </c>
      <c r="E47" s="355">
        <f t="shared" si="2"/>
        <v>1</v>
      </c>
      <c r="F47" s="355">
        <f t="shared" si="2"/>
        <v>2</v>
      </c>
      <c r="G47" s="355">
        <f t="shared" si="2"/>
        <v>3</v>
      </c>
      <c r="H47" s="355">
        <f t="shared" si="2"/>
        <v>0</v>
      </c>
      <c r="I47" s="467">
        <f t="shared" si="2"/>
        <v>0</v>
      </c>
      <c r="J47" s="191">
        <f t="shared" si="2"/>
        <v>7</v>
      </c>
      <c r="K47" s="124">
        <f t="shared" si="2"/>
        <v>6</v>
      </c>
      <c r="L47" s="124">
        <f t="shared" si="2"/>
        <v>2</v>
      </c>
      <c r="M47" s="294">
        <f>SUM(J47/(J47+K47))</f>
        <v>0.53846153846153844</v>
      </c>
    </row>
    <row r="48" spans="1:13" ht="18.75" hidden="1" thickTop="1" x14ac:dyDescent="0.25">
      <c r="A48" s="659" t="s">
        <v>540</v>
      </c>
      <c r="B48" s="254">
        <v>44641</v>
      </c>
      <c r="C48" s="27" t="s">
        <v>8</v>
      </c>
      <c r="D48" s="27">
        <v>1</v>
      </c>
      <c r="E48" s="27">
        <v>0</v>
      </c>
      <c r="F48" s="27">
        <v>0</v>
      </c>
      <c r="G48" s="27">
        <v>0</v>
      </c>
      <c r="H48" s="27">
        <v>0</v>
      </c>
      <c r="I48" s="297">
        <v>0</v>
      </c>
      <c r="J48" s="279">
        <v>1</v>
      </c>
      <c r="K48" s="27"/>
      <c r="L48" s="27"/>
      <c r="M48" s="28"/>
    </row>
    <row r="49" spans="1:13" hidden="1" x14ac:dyDescent="0.25">
      <c r="A49" s="631"/>
      <c r="B49" s="255">
        <v>44637</v>
      </c>
      <c r="C49" s="9" t="s">
        <v>453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8">
        <v>0</v>
      </c>
      <c r="J49" s="280"/>
      <c r="K49" s="9"/>
      <c r="L49" s="9">
        <v>1</v>
      </c>
      <c r="M49" s="29"/>
    </row>
    <row r="50" spans="1:13" hidden="1" x14ac:dyDescent="0.25">
      <c r="A50" s="631"/>
      <c r="B50" s="255">
        <v>44630</v>
      </c>
      <c r="C50" s="9" t="s">
        <v>48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255">
        <v>44616</v>
      </c>
      <c r="C51" s="9" t="s">
        <v>453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255">
        <v>44546</v>
      </c>
      <c r="C52" s="9" t="s">
        <v>48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255">
        <v>44539</v>
      </c>
      <c r="C53" s="9" t="s">
        <v>8</v>
      </c>
      <c r="D53" s="9">
        <v>1</v>
      </c>
      <c r="E53" s="9">
        <v>0</v>
      </c>
      <c r="F53" s="9">
        <v>2</v>
      </c>
      <c r="G53" s="9">
        <v>2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255">
        <v>44532</v>
      </c>
      <c r="C54" s="9" t="s">
        <v>453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255">
        <v>44525</v>
      </c>
      <c r="C55" s="9" t="s">
        <v>48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255">
        <v>44518</v>
      </c>
      <c r="C56" s="9" t="s">
        <v>8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44511</v>
      </c>
      <c r="C57" s="9" t="s">
        <v>453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44504</v>
      </c>
      <c r="C58" s="9" t="s">
        <v>48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255">
        <v>44497</v>
      </c>
      <c r="C59" s="9" t="s">
        <v>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t="18.75" hidden="1" thickBot="1" x14ac:dyDescent="0.3">
      <c r="A60" s="630"/>
      <c r="B60" s="256">
        <v>44490</v>
      </c>
      <c r="C60" s="31" t="s">
        <v>453</v>
      </c>
      <c r="D60" s="31">
        <v>1</v>
      </c>
      <c r="E60" s="31">
        <v>0</v>
      </c>
      <c r="F60" s="31">
        <v>0</v>
      </c>
      <c r="G60" s="31">
        <v>0</v>
      </c>
      <c r="H60" s="31">
        <v>0</v>
      </c>
      <c r="I60" s="299">
        <v>0</v>
      </c>
      <c r="J60" s="341"/>
      <c r="K60" s="31"/>
      <c r="L60" s="31"/>
      <c r="M60" s="32"/>
    </row>
    <row r="61" spans="1:13" ht="19.5" thickTop="1" thickBot="1" x14ac:dyDescent="0.3">
      <c r="A61" s="142" t="s">
        <v>45</v>
      </c>
      <c r="B61" s="126" t="s">
        <v>540</v>
      </c>
      <c r="C61" s="124" t="s">
        <v>455</v>
      </c>
      <c r="D61" s="124">
        <f t="shared" ref="D61:L61" si="3">SUM(D48:D60)</f>
        <v>13</v>
      </c>
      <c r="E61" s="124">
        <f t="shared" si="3"/>
        <v>0</v>
      </c>
      <c r="F61" s="124">
        <f t="shared" si="3"/>
        <v>8</v>
      </c>
      <c r="G61" s="124">
        <f t="shared" si="3"/>
        <v>8</v>
      </c>
      <c r="H61" s="124">
        <f t="shared" si="3"/>
        <v>0</v>
      </c>
      <c r="I61" s="247">
        <f t="shared" si="3"/>
        <v>0</v>
      </c>
      <c r="J61" s="191">
        <f t="shared" si="3"/>
        <v>6</v>
      </c>
      <c r="K61" s="124">
        <f t="shared" si="3"/>
        <v>5</v>
      </c>
      <c r="L61" s="124">
        <f t="shared" si="3"/>
        <v>1</v>
      </c>
      <c r="M61" s="294">
        <f>SUM(J61/(J61+K61))</f>
        <v>0.54545454545454541</v>
      </c>
    </row>
    <row r="62" spans="1:13" ht="18.75" hidden="1" thickTop="1" x14ac:dyDescent="0.25">
      <c r="A62" s="659" t="s">
        <v>500</v>
      </c>
      <c r="B62" s="254">
        <v>43888</v>
      </c>
      <c r="C62" s="27" t="s">
        <v>9</v>
      </c>
      <c r="D62" s="27">
        <v>1</v>
      </c>
      <c r="E62" s="27">
        <v>0</v>
      </c>
      <c r="F62" s="27">
        <v>1</v>
      </c>
      <c r="G62" s="27">
        <v>1</v>
      </c>
      <c r="H62" s="27">
        <v>0</v>
      </c>
      <c r="I62" s="297">
        <v>0</v>
      </c>
      <c r="J62" s="279">
        <v>1</v>
      </c>
      <c r="K62" s="27"/>
      <c r="L62" s="27"/>
      <c r="M62" s="28"/>
    </row>
    <row r="63" spans="1:13" hidden="1" x14ac:dyDescent="0.25">
      <c r="A63" s="631"/>
      <c r="B63" s="255">
        <v>43881</v>
      </c>
      <c r="C63" s="9" t="s">
        <v>48</v>
      </c>
      <c r="D63" s="9">
        <v>1</v>
      </c>
      <c r="E63" s="9">
        <v>0</v>
      </c>
      <c r="F63" s="9">
        <v>1</v>
      </c>
      <c r="G63" s="9">
        <v>1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255">
        <v>43874</v>
      </c>
      <c r="C64" s="9" t="s">
        <v>8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/>
      <c r="L64" s="9">
        <v>1</v>
      </c>
      <c r="M64" s="29"/>
    </row>
    <row r="65" spans="1:13" hidden="1" x14ac:dyDescent="0.25">
      <c r="A65" s="631"/>
      <c r="B65" s="255">
        <v>43867</v>
      </c>
      <c r="C65" s="9" t="s">
        <v>452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255">
        <v>43860</v>
      </c>
      <c r="C66" s="9" t="s">
        <v>453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43853</v>
      </c>
      <c r="C67" s="9" t="s">
        <v>9</v>
      </c>
      <c r="D67" s="9">
        <v>1</v>
      </c>
      <c r="E67" s="9">
        <v>0</v>
      </c>
      <c r="F67" s="9">
        <v>1</v>
      </c>
      <c r="G67" s="9">
        <v>1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43832</v>
      </c>
      <c r="C68" s="9" t="s">
        <v>8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43818</v>
      </c>
      <c r="C69" s="9" t="s">
        <v>452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43811</v>
      </c>
      <c r="C70" s="9" t="s">
        <v>453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255">
        <v>43804</v>
      </c>
      <c r="C71" s="9" t="s">
        <v>9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255">
        <v>43797</v>
      </c>
      <c r="C72" s="9" t="s">
        <v>48</v>
      </c>
      <c r="D72" s="9">
        <v>1</v>
      </c>
      <c r="E72" s="9">
        <v>1</v>
      </c>
      <c r="F72" s="9">
        <v>1</v>
      </c>
      <c r="G72" s="9">
        <v>2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43790</v>
      </c>
      <c r="C73" s="9" t="s">
        <v>8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255">
        <v>43783</v>
      </c>
      <c r="C74" s="9" t="s">
        <v>452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43776</v>
      </c>
      <c r="C75" s="9" t="s">
        <v>453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8">
        <v>0</v>
      </c>
      <c r="J75" s="280"/>
      <c r="K75" s="9"/>
      <c r="L75" s="9">
        <v>1</v>
      </c>
      <c r="M75" s="29"/>
    </row>
    <row r="76" spans="1:13" hidden="1" x14ac:dyDescent="0.25">
      <c r="A76" s="631"/>
      <c r="B76" s="255">
        <v>43769</v>
      </c>
      <c r="C76" s="9" t="s">
        <v>9</v>
      </c>
      <c r="D76" s="9">
        <v>1</v>
      </c>
      <c r="E76" s="9">
        <v>0</v>
      </c>
      <c r="F76" s="9">
        <v>1</v>
      </c>
      <c r="G76" s="9">
        <v>1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255">
        <v>43762</v>
      </c>
      <c r="C77" s="9" t="s">
        <v>48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/>
      <c r="L77" s="9">
        <v>1</v>
      </c>
      <c r="M77" s="29"/>
    </row>
    <row r="78" spans="1:13" hidden="1" x14ac:dyDescent="0.25">
      <c r="A78" s="631"/>
      <c r="B78" s="255">
        <v>43755</v>
      </c>
      <c r="C78" s="9" t="s">
        <v>8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255">
        <v>43748</v>
      </c>
      <c r="C79" s="9" t="s">
        <v>452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8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255">
        <v>43741</v>
      </c>
      <c r="C80" s="9" t="s">
        <v>453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255">
        <v>43734</v>
      </c>
      <c r="C81" s="9" t="s">
        <v>9</v>
      </c>
      <c r="D81" s="9">
        <v>1</v>
      </c>
      <c r="E81" s="9">
        <v>0</v>
      </c>
      <c r="F81" s="9">
        <v>2</v>
      </c>
      <c r="G81" s="9">
        <v>2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255">
        <v>43727</v>
      </c>
      <c r="C82" s="9" t="s">
        <v>48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t="18.75" hidden="1" thickBot="1" x14ac:dyDescent="0.3">
      <c r="A83" s="630"/>
      <c r="B83" s="256">
        <v>43720</v>
      </c>
      <c r="C83" s="31" t="s">
        <v>8</v>
      </c>
      <c r="D83" s="31">
        <v>1</v>
      </c>
      <c r="E83" s="31">
        <v>0</v>
      </c>
      <c r="F83" s="31">
        <v>1</v>
      </c>
      <c r="G83" s="31">
        <v>1</v>
      </c>
      <c r="H83" s="31">
        <v>0</v>
      </c>
      <c r="I83" s="299">
        <v>0</v>
      </c>
      <c r="J83" s="341"/>
      <c r="K83" s="31">
        <v>1</v>
      </c>
      <c r="L83" s="31"/>
      <c r="M83" s="32"/>
    </row>
    <row r="84" spans="1:13" ht="19.5" thickTop="1" thickBot="1" x14ac:dyDescent="0.3">
      <c r="A84" s="142" t="s">
        <v>45</v>
      </c>
      <c r="B84" s="126" t="s">
        <v>500</v>
      </c>
      <c r="C84" s="124" t="s">
        <v>455</v>
      </c>
      <c r="D84" s="124">
        <f t="shared" ref="D84:L84" si="4">SUM(D62:D83)</f>
        <v>22</v>
      </c>
      <c r="E84" s="124">
        <f t="shared" si="4"/>
        <v>1</v>
      </c>
      <c r="F84" s="124">
        <f t="shared" si="4"/>
        <v>14</v>
      </c>
      <c r="G84" s="124">
        <f t="shared" si="4"/>
        <v>15</v>
      </c>
      <c r="H84" s="124">
        <f t="shared" si="4"/>
        <v>0</v>
      </c>
      <c r="I84" s="247">
        <f t="shared" si="4"/>
        <v>0</v>
      </c>
      <c r="J84" s="191">
        <f t="shared" si="4"/>
        <v>10</v>
      </c>
      <c r="K84" s="124">
        <f t="shared" si="4"/>
        <v>9</v>
      </c>
      <c r="L84" s="124">
        <f t="shared" si="4"/>
        <v>3</v>
      </c>
      <c r="M84" s="294">
        <f>SUM(J84/(J84+K84))</f>
        <v>0.52631578947368418</v>
      </c>
    </row>
    <row r="85" spans="1:13" ht="18.75" hidden="1" thickTop="1" x14ac:dyDescent="0.25">
      <c r="A85" s="659" t="s">
        <v>454</v>
      </c>
      <c r="B85" s="254">
        <v>43524</v>
      </c>
      <c r="C85" s="27" t="s">
        <v>9</v>
      </c>
      <c r="D85" s="27">
        <v>1</v>
      </c>
      <c r="E85" s="27">
        <v>0</v>
      </c>
      <c r="F85" s="27">
        <v>1</v>
      </c>
      <c r="G85" s="27">
        <v>1</v>
      </c>
      <c r="H85" s="27">
        <v>0</v>
      </c>
      <c r="I85" s="28">
        <v>0</v>
      </c>
      <c r="J85" s="364"/>
      <c r="K85" s="27">
        <v>1</v>
      </c>
      <c r="L85" s="27"/>
      <c r="M85" s="28"/>
    </row>
    <row r="86" spans="1:13" hidden="1" x14ac:dyDescent="0.25">
      <c r="A86" s="631"/>
      <c r="B86" s="255">
        <v>43517</v>
      </c>
      <c r="C86" s="9" t="s">
        <v>48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365"/>
      <c r="K86" s="9">
        <v>1</v>
      </c>
      <c r="L86" s="9"/>
      <c r="M86" s="29"/>
    </row>
    <row r="87" spans="1:13" hidden="1" x14ac:dyDescent="0.25">
      <c r="A87" s="631"/>
      <c r="B87" s="255">
        <v>43503</v>
      </c>
      <c r="C87" s="9" t="s">
        <v>452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365"/>
      <c r="K87" s="9">
        <v>1</v>
      </c>
      <c r="L87" s="9"/>
      <c r="M87" s="29"/>
    </row>
    <row r="88" spans="1:13" hidden="1" x14ac:dyDescent="0.25">
      <c r="A88" s="631"/>
      <c r="B88" s="255">
        <v>43496</v>
      </c>
      <c r="C88" s="9" t="s">
        <v>453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365"/>
      <c r="K88" s="9"/>
      <c r="L88" s="9">
        <v>1</v>
      </c>
      <c r="M88" s="29"/>
    </row>
    <row r="89" spans="1:13" hidden="1" x14ac:dyDescent="0.25">
      <c r="A89" s="631"/>
      <c r="B89" s="255">
        <v>43489</v>
      </c>
      <c r="C89" s="9" t="s">
        <v>9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365">
        <v>1</v>
      </c>
      <c r="K89" s="9"/>
      <c r="L89" s="9"/>
      <c r="M89" s="29"/>
    </row>
    <row r="90" spans="1:13" hidden="1" x14ac:dyDescent="0.25">
      <c r="A90" s="631"/>
      <c r="B90" s="255">
        <v>43475</v>
      </c>
      <c r="C90" s="9" t="s">
        <v>48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365"/>
      <c r="K90" s="9">
        <v>1</v>
      </c>
      <c r="L90" s="9"/>
      <c r="M90" s="29"/>
    </row>
    <row r="91" spans="1:13" hidden="1" x14ac:dyDescent="0.25">
      <c r="A91" s="631"/>
      <c r="B91" s="255">
        <v>43468</v>
      </c>
      <c r="C91" s="9" t="s">
        <v>8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365"/>
      <c r="K91" s="9">
        <v>1</v>
      </c>
      <c r="L91" s="9"/>
      <c r="M91" s="29"/>
    </row>
    <row r="92" spans="1:13" hidden="1" x14ac:dyDescent="0.25">
      <c r="A92" s="631"/>
      <c r="B92" s="255">
        <v>43454</v>
      </c>
      <c r="C92" s="9" t="s">
        <v>452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365"/>
      <c r="K92" s="9">
        <v>1</v>
      </c>
      <c r="L92" s="9"/>
      <c r="M92" s="29"/>
    </row>
    <row r="93" spans="1:13" hidden="1" x14ac:dyDescent="0.25">
      <c r="A93" s="631"/>
      <c r="B93" s="255">
        <v>43447</v>
      </c>
      <c r="C93" s="9" t="s">
        <v>453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365"/>
      <c r="K93" s="9">
        <v>1</v>
      </c>
      <c r="L93" s="9"/>
      <c r="M93" s="29"/>
    </row>
    <row r="94" spans="1:13" hidden="1" x14ac:dyDescent="0.25">
      <c r="A94" s="631"/>
      <c r="B94" s="255">
        <v>43440</v>
      </c>
      <c r="C94" s="9" t="s">
        <v>9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365"/>
      <c r="K94" s="9">
        <v>1</v>
      </c>
      <c r="L94" s="9"/>
      <c r="M94" s="29"/>
    </row>
    <row r="95" spans="1:13" hidden="1" x14ac:dyDescent="0.25">
      <c r="A95" s="631"/>
      <c r="B95" s="255">
        <v>43433</v>
      </c>
      <c r="C95" s="9" t="s">
        <v>48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365"/>
      <c r="K95" s="9">
        <v>1</v>
      </c>
      <c r="L95" s="9"/>
      <c r="M95" s="29"/>
    </row>
    <row r="96" spans="1:13" hidden="1" x14ac:dyDescent="0.25">
      <c r="A96" s="631"/>
      <c r="B96" s="255">
        <v>43426</v>
      </c>
      <c r="C96" s="9" t="s">
        <v>8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365">
        <v>1</v>
      </c>
      <c r="K96" s="9"/>
      <c r="L96" s="9"/>
      <c r="M96" s="29"/>
    </row>
    <row r="97" spans="1:13" hidden="1" x14ac:dyDescent="0.25">
      <c r="A97" s="631"/>
      <c r="B97" s="255">
        <v>43412</v>
      </c>
      <c r="C97" s="9" t="s">
        <v>453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idden="1" x14ac:dyDescent="0.25">
      <c r="A98" s="631"/>
      <c r="B98" s="255">
        <v>43384</v>
      </c>
      <c r="C98" s="9" t="s">
        <v>452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">
        <v>0</v>
      </c>
      <c r="J98" s="365"/>
      <c r="K98" s="9"/>
      <c r="L98" s="9">
        <v>1</v>
      </c>
      <c r="M98" s="29"/>
    </row>
    <row r="99" spans="1:13" hidden="1" x14ac:dyDescent="0.25">
      <c r="A99" s="631"/>
      <c r="B99" s="255">
        <v>43377</v>
      </c>
      <c r="C99" s="9" t="s">
        <v>453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/>
      <c r="K99" s="9">
        <v>1</v>
      </c>
      <c r="L99" s="9"/>
      <c r="M99" s="29"/>
    </row>
    <row r="100" spans="1:13" hidden="1" x14ac:dyDescent="0.25">
      <c r="A100" s="631"/>
      <c r="B100" s="255">
        <v>43370</v>
      </c>
      <c r="C100" s="9" t="s">
        <v>9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">
        <v>0</v>
      </c>
      <c r="J100" s="365">
        <v>1</v>
      </c>
      <c r="K100" s="9"/>
      <c r="L100" s="9"/>
      <c r="M100" s="29"/>
    </row>
    <row r="101" spans="1:13" ht="18.75" hidden="1" thickBot="1" x14ac:dyDescent="0.3">
      <c r="A101" s="630"/>
      <c r="B101" s="256">
        <v>43356</v>
      </c>
      <c r="C101" s="31" t="s">
        <v>8</v>
      </c>
      <c r="D101" s="31">
        <v>1</v>
      </c>
      <c r="E101" s="31">
        <v>0</v>
      </c>
      <c r="F101" s="31">
        <v>0</v>
      </c>
      <c r="G101" s="31">
        <v>0</v>
      </c>
      <c r="H101" s="31">
        <v>0</v>
      </c>
      <c r="I101" s="32">
        <v>0</v>
      </c>
      <c r="J101" s="366">
        <v>1</v>
      </c>
      <c r="K101" s="31"/>
      <c r="L101" s="31"/>
      <c r="M101" s="32"/>
    </row>
    <row r="102" spans="1:13" ht="19.5" thickTop="1" thickBot="1" x14ac:dyDescent="0.3">
      <c r="A102" s="142" t="s">
        <v>45</v>
      </c>
      <c r="B102" s="126" t="s">
        <v>454</v>
      </c>
      <c r="C102" s="124" t="s">
        <v>455</v>
      </c>
      <c r="D102" s="124">
        <f t="shared" ref="D102:I102" si="5">SUM(D85:D101)</f>
        <v>17</v>
      </c>
      <c r="E102" s="124">
        <f t="shared" si="5"/>
        <v>0</v>
      </c>
      <c r="F102" s="124">
        <f t="shared" si="5"/>
        <v>3</v>
      </c>
      <c r="G102" s="124">
        <f t="shared" si="5"/>
        <v>3</v>
      </c>
      <c r="H102" s="124">
        <f t="shared" si="5"/>
        <v>0</v>
      </c>
      <c r="I102" s="124">
        <f t="shared" si="5"/>
        <v>0</v>
      </c>
      <c r="J102" s="191">
        <f>SUM(J85:J101)</f>
        <v>4</v>
      </c>
      <c r="K102" s="124">
        <f>SUM(K85:K101)</f>
        <v>11</v>
      </c>
      <c r="L102" s="124">
        <f>SUM(L85:L101)</f>
        <v>2</v>
      </c>
      <c r="M102" s="294">
        <f>SUM(J102/(J102+K102))</f>
        <v>0.26666666666666666</v>
      </c>
    </row>
    <row r="103" spans="1:13" ht="18.75" hidden="1" thickTop="1" x14ac:dyDescent="0.25">
      <c r="A103" s="659" t="s">
        <v>285</v>
      </c>
      <c r="B103" s="26">
        <v>43146</v>
      </c>
      <c r="C103" s="27" t="s">
        <v>27</v>
      </c>
      <c r="D103" s="27">
        <v>1</v>
      </c>
      <c r="E103" s="27">
        <v>0</v>
      </c>
      <c r="F103" s="27">
        <v>0</v>
      </c>
      <c r="G103" s="27">
        <v>0</v>
      </c>
      <c r="H103" s="27">
        <v>0</v>
      </c>
      <c r="I103" s="28">
        <v>0</v>
      </c>
      <c r="J103" s="282"/>
      <c r="K103" s="8">
        <v>1</v>
      </c>
      <c r="L103" s="8"/>
      <c r="M103" s="113"/>
    </row>
    <row r="104" spans="1:13" hidden="1" x14ac:dyDescent="0.25">
      <c r="A104" s="631"/>
      <c r="B104" s="13">
        <v>43139</v>
      </c>
      <c r="C104" s="9" t="s">
        <v>11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43132</v>
      </c>
      <c r="C105" s="9" t="s">
        <v>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43125</v>
      </c>
      <c r="C106" s="9" t="s">
        <v>10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43118</v>
      </c>
      <c r="C107" s="9" t="s">
        <v>7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43104</v>
      </c>
      <c r="C108" s="9" t="s">
        <v>27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43083</v>
      </c>
      <c r="C109" s="9" t="s">
        <v>8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43076</v>
      </c>
      <c r="C110" s="9" t="s">
        <v>10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43069</v>
      </c>
      <c r="C111" s="9" t="s">
        <v>7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43062</v>
      </c>
      <c r="C112" s="9" t="s">
        <v>27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43055</v>
      </c>
      <c r="C113" s="9" t="s">
        <v>11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43048</v>
      </c>
      <c r="C114" s="9" t="s">
        <v>8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43041</v>
      </c>
      <c r="C115" s="9" t="s">
        <v>10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43034</v>
      </c>
      <c r="C116" s="9" t="s">
        <v>7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43027</v>
      </c>
      <c r="C117" s="9" t="s">
        <v>27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/>
      <c r="L117" s="9">
        <v>1</v>
      </c>
      <c r="M117" s="29"/>
    </row>
    <row r="118" spans="1:13" hidden="1" x14ac:dyDescent="0.25">
      <c r="A118" s="631"/>
      <c r="B118" s="13">
        <v>43013</v>
      </c>
      <c r="C118" s="9" t="s">
        <v>8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43006</v>
      </c>
      <c r="C119" s="9" t="s">
        <v>10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42999</v>
      </c>
      <c r="C120" s="9" t="s">
        <v>7</v>
      </c>
      <c r="D120" s="9">
        <v>1</v>
      </c>
      <c r="E120" s="9">
        <v>0</v>
      </c>
      <c r="F120" s="9">
        <v>1</v>
      </c>
      <c r="G120" s="9">
        <v>1</v>
      </c>
      <c r="H120" s="9">
        <v>0</v>
      </c>
      <c r="I120" s="29">
        <v>0</v>
      </c>
      <c r="J120" s="280"/>
      <c r="K120" s="9"/>
      <c r="L120" s="9">
        <v>1</v>
      </c>
      <c r="M120" s="29"/>
    </row>
    <row r="121" spans="1:13" ht="18.75" hidden="1" thickBot="1" x14ac:dyDescent="0.3">
      <c r="A121" s="630"/>
      <c r="B121" s="30">
        <v>42992</v>
      </c>
      <c r="C121" s="31" t="s">
        <v>27</v>
      </c>
      <c r="D121" s="31">
        <v>1</v>
      </c>
      <c r="E121" s="31">
        <v>0</v>
      </c>
      <c r="F121" s="31">
        <v>0</v>
      </c>
      <c r="G121" s="31">
        <v>0</v>
      </c>
      <c r="H121" s="31">
        <v>0</v>
      </c>
      <c r="I121" s="32">
        <v>0</v>
      </c>
      <c r="J121" s="280"/>
      <c r="K121" s="9">
        <v>1</v>
      </c>
      <c r="L121" s="9"/>
      <c r="M121" s="29"/>
    </row>
    <row r="122" spans="1:13" s="1" customFormat="1" ht="19.5" thickTop="1" thickBot="1" x14ac:dyDescent="0.3">
      <c r="A122" s="142" t="s">
        <v>45</v>
      </c>
      <c r="B122" s="126" t="s">
        <v>285</v>
      </c>
      <c r="C122" s="124" t="s">
        <v>9</v>
      </c>
      <c r="D122" s="124">
        <f t="shared" ref="D122:I122" si="6">SUM(D103:D121)</f>
        <v>19</v>
      </c>
      <c r="E122" s="124">
        <f t="shared" si="6"/>
        <v>0</v>
      </c>
      <c r="F122" s="124">
        <f t="shared" si="6"/>
        <v>3</v>
      </c>
      <c r="G122" s="124">
        <f t="shared" si="6"/>
        <v>3</v>
      </c>
      <c r="H122" s="124">
        <f t="shared" si="6"/>
        <v>0</v>
      </c>
      <c r="I122" s="125">
        <f t="shared" si="6"/>
        <v>0</v>
      </c>
      <c r="J122" s="191">
        <f>SUM(J103:J121)</f>
        <v>12</v>
      </c>
      <c r="K122" s="124">
        <f>SUM(K103:K121)</f>
        <v>5</v>
      </c>
      <c r="L122" s="124">
        <f>SUM(L103:L121)</f>
        <v>2</v>
      </c>
      <c r="M122" s="294">
        <f>SUM(J122/(J122+K122))</f>
        <v>0.70588235294117652</v>
      </c>
    </row>
    <row r="123" spans="1:13" ht="18.75" hidden="1" thickTop="1" x14ac:dyDescent="0.25">
      <c r="A123" s="659" t="s">
        <v>18</v>
      </c>
      <c r="B123" s="26">
        <v>42789</v>
      </c>
      <c r="C123" s="27" t="s">
        <v>10</v>
      </c>
      <c r="D123" s="27">
        <v>1</v>
      </c>
      <c r="E123" s="27">
        <v>0</v>
      </c>
      <c r="F123" s="27">
        <v>0</v>
      </c>
      <c r="G123" s="27">
        <v>0</v>
      </c>
      <c r="H123" s="27">
        <v>0</v>
      </c>
      <c r="I123" s="28">
        <v>0</v>
      </c>
      <c r="J123" s="282">
        <v>1</v>
      </c>
      <c r="K123" s="8"/>
      <c r="L123" s="8"/>
      <c r="M123" s="113"/>
    </row>
    <row r="124" spans="1:13" hidden="1" x14ac:dyDescent="0.25">
      <c r="A124" s="631"/>
      <c r="B124" s="13">
        <v>42782</v>
      </c>
      <c r="C124" s="9" t="s">
        <v>7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42775</v>
      </c>
      <c r="C125" s="9" t="s">
        <v>9</v>
      </c>
      <c r="D125" s="9">
        <v>1</v>
      </c>
      <c r="E125" s="9">
        <v>0</v>
      </c>
      <c r="F125" s="9">
        <v>1</v>
      </c>
      <c r="G125" s="9">
        <v>1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42768</v>
      </c>
      <c r="C126" s="9" t="s">
        <v>27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42761</v>
      </c>
      <c r="C127" s="9" t="s">
        <v>8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/>
      <c r="L127" s="9">
        <v>1</v>
      </c>
      <c r="M127" s="29"/>
    </row>
    <row r="128" spans="1:13" hidden="1" x14ac:dyDescent="0.25">
      <c r="A128" s="631"/>
      <c r="B128" s="13">
        <v>42754</v>
      </c>
      <c r="C128" s="9" t="s">
        <v>10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42747</v>
      </c>
      <c r="C129" s="9" t="s">
        <v>7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42740</v>
      </c>
      <c r="C130" s="9" t="s">
        <v>9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/>
      <c r="K130" s="9"/>
      <c r="L130" s="9">
        <v>1</v>
      </c>
      <c r="M130" s="29"/>
    </row>
    <row r="131" spans="1:13" hidden="1" x14ac:dyDescent="0.25">
      <c r="A131" s="631"/>
      <c r="B131" s="13">
        <v>42712</v>
      </c>
      <c r="C131" s="9" t="s">
        <v>8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42698</v>
      </c>
      <c r="C132" s="9" t="s">
        <v>7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42691</v>
      </c>
      <c r="C133" s="9" t="s">
        <v>9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/>
      <c r="L133" s="9">
        <v>1</v>
      </c>
      <c r="M133" s="29"/>
    </row>
    <row r="134" spans="1:13" hidden="1" x14ac:dyDescent="0.25">
      <c r="A134" s="631"/>
      <c r="B134" s="13">
        <v>42684</v>
      </c>
      <c r="C134" s="9" t="s">
        <v>27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42663</v>
      </c>
      <c r="C135" s="9" t="s">
        <v>7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42656</v>
      </c>
      <c r="C136" s="9" t="s">
        <v>9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42649</v>
      </c>
      <c r="C137" s="9" t="s">
        <v>27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42642</v>
      </c>
      <c r="C138" s="9" t="s">
        <v>8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42635</v>
      </c>
      <c r="C139" s="9" t="s">
        <v>10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t="18.75" hidden="1" thickBot="1" x14ac:dyDescent="0.3">
      <c r="A140" s="630"/>
      <c r="B140" s="30">
        <v>42628</v>
      </c>
      <c r="C140" s="31" t="s">
        <v>7</v>
      </c>
      <c r="D140" s="31">
        <v>1</v>
      </c>
      <c r="E140" s="31">
        <v>0</v>
      </c>
      <c r="F140" s="31">
        <v>0</v>
      </c>
      <c r="G140" s="31">
        <v>0</v>
      </c>
      <c r="H140" s="31">
        <v>0</v>
      </c>
      <c r="I140" s="32">
        <v>0</v>
      </c>
      <c r="J140" s="280"/>
      <c r="K140" s="9">
        <v>1</v>
      </c>
      <c r="L140" s="9"/>
      <c r="M140" s="29"/>
    </row>
    <row r="141" spans="1:13" s="1" customFormat="1" ht="19.5" thickTop="1" thickBot="1" x14ac:dyDescent="0.3">
      <c r="A141" s="142" t="s">
        <v>45</v>
      </c>
      <c r="B141" s="126" t="s">
        <v>18</v>
      </c>
      <c r="C141" s="124" t="s">
        <v>11</v>
      </c>
      <c r="D141" s="124">
        <f t="shared" ref="D141:I141" si="7">SUM(D123:D140)</f>
        <v>18</v>
      </c>
      <c r="E141" s="124">
        <f t="shared" si="7"/>
        <v>0</v>
      </c>
      <c r="F141" s="124">
        <f t="shared" si="7"/>
        <v>2</v>
      </c>
      <c r="G141" s="124">
        <f t="shared" si="7"/>
        <v>2</v>
      </c>
      <c r="H141" s="124">
        <f t="shared" si="7"/>
        <v>0</v>
      </c>
      <c r="I141" s="125">
        <f t="shared" si="7"/>
        <v>0</v>
      </c>
      <c r="J141" s="191">
        <f>SUM(J123:J140)</f>
        <v>5</v>
      </c>
      <c r="K141" s="124">
        <f>SUM(K123:K140)</f>
        <v>10</v>
      </c>
      <c r="L141" s="124">
        <f>SUM(L123:L140)</f>
        <v>3</v>
      </c>
      <c r="M141" s="294">
        <f>SUM(J141/(J141+K141))</f>
        <v>0.33333333333333331</v>
      </c>
    </row>
    <row r="142" spans="1:13" ht="18.75" hidden="1" thickTop="1" x14ac:dyDescent="0.25">
      <c r="A142" s="659" t="s">
        <v>17</v>
      </c>
      <c r="B142" s="26">
        <v>42411</v>
      </c>
      <c r="C142" s="27" t="s">
        <v>7</v>
      </c>
      <c r="D142" s="27">
        <v>1</v>
      </c>
      <c r="E142" s="27">
        <v>0</v>
      </c>
      <c r="F142" s="27">
        <v>0</v>
      </c>
      <c r="G142" s="27">
        <v>0</v>
      </c>
      <c r="H142" s="27">
        <v>0</v>
      </c>
      <c r="I142" s="28">
        <v>0</v>
      </c>
      <c r="J142" s="282"/>
      <c r="K142" s="8">
        <v>1</v>
      </c>
      <c r="L142" s="8"/>
      <c r="M142" s="113"/>
    </row>
    <row r="143" spans="1:13" hidden="1" x14ac:dyDescent="0.25">
      <c r="A143" s="631"/>
      <c r="B143" s="13">
        <v>42397</v>
      </c>
      <c r="C143" s="9" t="s">
        <v>12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42390</v>
      </c>
      <c r="C144" s="9" t="s">
        <v>14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42383</v>
      </c>
      <c r="C145" s="9" t="s">
        <v>12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42376</v>
      </c>
      <c r="C146" s="9" t="s">
        <v>7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42341</v>
      </c>
      <c r="C147" s="9" t="s">
        <v>14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42334</v>
      </c>
      <c r="C148" s="9" t="s">
        <v>10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42327</v>
      </c>
      <c r="C149" s="9" t="s">
        <v>7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31"/>
      <c r="B150" s="13">
        <v>42320</v>
      </c>
      <c r="C150" s="9" t="s">
        <v>8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42313</v>
      </c>
      <c r="C151" s="9" t="s">
        <v>12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/>
      <c r="K151" s="9"/>
      <c r="L151" s="9">
        <v>1</v>
      </c>
      <c r="M151" s="29"/>
    </row>
    <row r="152" spans="1:13" hidden="1" x14ac:dyDescent="0.25">
      <c r="A152" s="631"/>
      <c r="B152" s="13">
        <v>42306</v>
      </c>
      <c r="C152" s="9" t="s">
        <v>14</v>
      </c>
      <c r="D152" s="9">
        <v>1</v>
      </c>
      <c r="E152" s="9">
        <v>0</v>
      </c>
      <c r="F152" s="9">
        <v>1</v>
      </c>
      <c r="G152" s="9">
        <v>1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42299</v>
      </c>
      <c r="C153" s="9" t="s">
        <v>10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idden="1" x14ac:dyDescent="0.25">
      <c r="A154" s="631"/>
      <c r="B154" s="13">
        <v>42292</v>
      </c>
      <c r="C154" s="9" t="s">
        <v>7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42285</v>
      </c>
      <c r="C155" s="9" t="s">
        <v>8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t="18.75" hidden="1" thickBot="1" x14ac:dyDescent="0.3">
      <c r="A156" s="630"/>
      <c r="B156" s="30">
        <v>42271</v>
      </c>
      <c r="C156" s="31" t="s">
        <v>14</v>
      </c>
      <c r="D156" s="31">
        <v>1</v>
      </c>
      <c r="E156" s="31">
        <v>0</v>
      </c>
      <c r="F156" s="31">
        <v>0</v>
      </c>
      <c r="G156" s="31">
        <v>0</v>
      </c>
      <c r="H156" s="31">
        <v>0</v>
      </c>
      <c r="I156" s="32">
        <v>0</v>
      </c>
      <c r="J156" s="280"/>
      <c r="K156" s="9">
        <v>1</v>
      </c>
      <c r="L156" s="9"/>
      <c r="M156" s="29"/>
    </row>
    <row r="157" spans="1:13" s="1" customFormat="1" ht="19.5" thickTop="1" thickBot="1" x14ac:dyDescent="0.3">
      <c r="A157" s="142" t="s">
        <v>45</v>
      </c>
      <c r="B157" s="126" t="s">
        <v>17</v>
      </c>
      <c r="C157" s="124" t="s">
        <v>13</v>
      </c>
      <c r="D157" s="124">
        <f t="shared" ref="D157:I157" si="8">SUM(D142:D156)</f>
        <v>15</v>
      </c>
      <c r="E157" s="124">
        <f t="shared" si="8"/>
        <v>0</v>
      </c>
      <c r="F157" s="124">
        <f t="shared" si="8"/>
        <v>3</v>
      </c>
      <c r="G157" s="124">
        <f t="shared" si="8"/>
        <v>3</v>
      </c>
      <c r="H157" s="124">
        <f t="shared" si="8"/>
        <v>0</v>
      </c>
      <c r="I157" s="125">
        <f t="shared" si="8"/>
        <v>0</v>
      </c>
      <c r="J157" s="191">
        <f>SUM(J142:J156)</f>
        <v>4</v>
      </c>
      <c r="K157" s="124">
        <f>SUM(K142:K156)</f>
        <v>10</v>
      </c>
      <c r="L157" s="124">
        <f>SUM(L142:L156)</f>
        <v>1</v>
      </c>
      <c r="M157" s="294">
        <f>SUM(J157/(J157+K157))</f>
        <v>0.2857142857142857</v>
      </c>
    </row>
    <row r="158" spans="1:13" ht="18.75" hidden="1" thickTop="1" x14ac:dyDescent="0.25">
      <c r="A158" s="659" t="s">
        <v>15</v>
      </c>
      <c r="B158" s="26">
        <v>41697</v>
      </c>
      <c r="C158" s="27" t="s">
        <v>8</v>
      </c>
      <c r="D158" s="27">
        <v>1</v>
      </c>
      <c r="E158" s="27">
        <v>0</v>
      </c>
      <c r="F158" s="27">
        <v>0</v>
      </c>
      <c r="G158" s="27">
        <v>0</v>
      </c>
      <c r="H158" s="27">
        <v>0</v>
      </c>
      <c r="I158" s="28">
        <v>0</v>
      </c>
      <c r="J158" s="282">
        <v>1</v>
      </c>
      <c r="K158" s="8"/>
      <c r="L158" s="8"/>
      <c r="M158" s="113"/>
    </row>
    <row r="159" spans="1:13" hidden="1" x14ac:dyDescent="0.25">
      <c r="A159" s="631"/>
      <c r="B159" s="13">
        <v>41690</v>
      </c>
      <c r="C159" s="9" t="s">
        <v>12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/>
      <c r="K159" s="9"/>
      <c r="L159" s="9">
        <v>1</v>
      </c>
      <c r="M159" s="29"/>
    </row>
    <row r="160" spans="1:13" hidden="1" x14ac:dyDescent="0.25">
      <c r="A160" s="631"/>
      <c r="B160" s="13">
        <v>41683</v>
      </c>
      <c r="C160" s="9" t="s">
        <v>13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41676</v>
      </c>
      <c r="C161" s="9" t="s">
        <v>14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41669</v>
      </c>
      <c r="C162" s="9" t="s">
        <v>7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41662</v>
      </c>
      <c r="C163" s="9" t="s">
        <v>8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41655</v>
      </c>
      <c r="C164" s="9" t="s">
        <v>12</v>
      </c>
      <c r="D164" s="9">
        <v>1</v>
      </c>
      <c r="E164" s="9">
        <v>1</v>
      </c>
      <c r="F164" s="9">
        <v>0</v>
      </c>
      <c r="G164" s="9">
        <v>1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41648</v>
      </c>
      <c r="C165" s="9" t="s">
        <v>13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41627</v>
      </c>
      <c r="C166" s="9" t="s">
        <v>14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41620</v>
      </c>
      <c r="C167" s="9" t="s">
        <v>7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>
        <v>1</v>
      </c>
      <c r="L167" s="9"/>
      <c r="M167" s="29"/>
    </row>
    <row r="168" spans="1:13" hidden="1" x14ac:dyDescent="0.25">
      <c r="A168" s="631"/>
      <c r="B168" s="13">
        <v>41613</v>
      </c>
      <c r="C168" s="9" t="s">
        <v>8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/>
      <c r="L168" s="9">
        <v>1</v>
      </c>
      <c r="M168" s="29"/>
    </row>
    <row r="169" spans="1:13" hidden="1" x14ac:dyDescent="0.25">
      <c r="A169" s="631"/>
      <c r="B169" s="13">
        <v>41606</v>
      </c>
      <c r="C169" s="9" t="s">
        <v>12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41599</v>
      </c>
      <c r="C170" s="9" t="s">
        <v>13</v>
      </c>
      <c r="D170" s="9">
        <v>1</v>
      </c>
      <c r="E170" s="9">
        <v>0</v>
      </c>
      <c r="F170" s="9">
        <v>1</v>
      </c>
      <c r="G170" s="9">
        <v>1</v>
      </c>
      <c r="H170" s="9">
        <v>0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41585</v>
      </c>
      <c r="C171" s="9" t="s">
        <v>7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41578</v>
      </c>
      <c r="C172" s="9" t="s">
        <v>8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41571</v>
      </c>
      <c r="C173" s="9" t="s">
        <v>12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41564</v>
      </c>
      <c r="C174" s="9" t="s">
        <v>13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41557</v>
      </c>
      <c r="C175" s="9" t="s">
        <v>14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31"/>
      <c r="B176" s="13">
        <v>41543</v>
      </c>
      <c r="C176" s="9" t="s">
        <v>8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41536</v>
      </c>
      <c r="C177" s="9" t="s">
        <v>12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/>
      <c r="L177" s="9">
        <v>1</v>
      </c>
      <c r="M177" s="29"/>
    </row>
    <row r="178" spans="1:13" ht="18.75" hidden="1" thickBot="1" x14ac:dyDescent="0.3">
      <c r="A178" s="630"/>
      <c r="B178" s="30">
        <v>41529</v>
      </c>
      <c r="C178" s="31" t="s">
        <v>13</v>
      </c>
      <c r="D178" s="31">
        <v>1</v>
      </c>
      <c r="E178" s="31">
        <v>0</v>
      </c>
      <c r="F178" s="31">
        <v>0</v>
      </c>
      <c r="G178" s="31">
        <v>0</v>
      </c>
      <c r="H178" s="31">
        <v>0</v>
      </c>
      <c r="I178" s="32">
        <v>0</v>
      </c>
      <c r="J178" s="280"/>
      <c r="K178" s="9">
        <v>1</v>
      </c>
      <c r="L178" s="9"/>
      <c r="M178" s="29"/>
    </row>
    <row r="179" spans="1:13" s="1" customFormat="1" ht="19.5" thickTop="1" thickBot="1" x14ac:dyDescent="0.3">
      <c r="A179" s="142" t="s">
        <v>45</v>
      </c>
      <c r="B179" s="126" t="s">
        <v>15</v>
      </c>
      <c r="C179" s="124" t="s">
        <v>10</v>
      </c>
      <c r="D179" s="124">
        <f t="shared" ref="D179:I179" si="9">SUM(D158:D178)</f>
        <v>21</v>
      </c>
      <c r="E179" s="124">
        <f t="shared" si="9"/>
        <v>1</v>
      </c>
      <c r="F179" s="124">
        <f t="shared" si="9"/>
        <v>2</v>
      </c>
      <c r="G179" s="124">
        <f t="shared" si="9"/>
        <v>3</v>
      </c>
      <c r="H179" s="124">
        <f t="shared" si="9"/>
        <v>0</v>
      </c>
      <c r="I179" s="125">
        <f t="shared" si="9"/>
        <v>0</v>
      </c>
      <c r="J179" s="191">
        <f>SUM(J158:J178)</f>
        <v>6</v>
      </c>
      <c r="K179" s="124">
        <f>SUM(K158:K178)</f>
        <v>12</v>
      </c>
      <c r="L179" s="124">
        <f>SUM(L158:L178)</f>
        <v>3</v>
      </c>
      <c r="M179" s="294">
        <f>SUM(J179/(J179+K179))</f>
        <v>0.33333333333333331</v>
      </c>
    </row>
    <row r="180" spans="1:13" ht="18.75" hidden="1" thickTop="1" x14ac:dyDescent="0.25">
      <c r="A180" s="659" t="s">
        <v>22</v>
      </c>
      <c r="B180" s="26">
        <v>41333</v>
      </c>
      <c r="C180" s="27" t="s">
        <v>7</v>
      </c>
      <c r="D180" s="27">
        <v>1</v>
      </c>
      <c r="E180" s="27">
        <v>0</v>
      </c>
      <c r="F180" s="27">
        <v>0</v>
      </c>
      <c r="G180" s="27">
        <v>0</v>
      </c>
      <c r="H180" s="27">
        <v>0</v>
      </c>
      <c r="I180" s="28">
        <v>0</v>
      </c>
      <c r="J180" s="282"/>
      <c r="K180" s="8">
        <v>1</v>
      </c>
      <c r="L180" s="8"/>
      <c r="M180" s="113"/>
    </row>
    <row r="181" spans="1:13" hidden="1" x14ac:dyDescent="0.25">
      <c r="A181" s="631"/>
      <c r="B181" s="13">
        <v>41326</v>
      </c>
      <c r="C181" s="9" t="s">
        <v>13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idden="1" x14ac:dyDescent="0.25">
      <c r="A182" s="631"/>
      <c r="B182" s="13">
        <v>41319</v>
      </c>
      <c r="C182" s="9" t="s">
        <v>19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41312</v>
      </c>
      <c r="C183" s="9" t="s">
        <v>20</v>
      </c>
      <c r="D183" s="9">
        <v>1</v>
      </c>
      <c r="E183" s="9">
        <v>1</v>
      </c>
      <c r="F183" s="9">
        <v>0</v>
      </c>
      <c r="G183" s="9">
        <v>1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41305</v>
      </c>
      <c r="C184" s="9" t="s">
        <v>12</v>
      </c>
      <c r="D184" s="9">
        <v>1</v>
      </c>
      <c r="E184" s="9">
        <v>1</v>
      </c>
      <c r="F184" s="9">
        <v>0</v>
      </c>
      <c r="G184" s="9">
        <v>1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idden="1" x14ac:dyDescent="0.25">
      <c r="A185" s="631"/>
      <c r="B185" s="13">
        <v>41298</v>
      </c>
      <c r="C185" s="9" t="s">
        <v>7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41291</v>
      </c>
      <c r="C186" s="9" t="s">
        <v>13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idden="1" x14ac:dyDescent="0.25">
      <c r="A187" s="631"/>
      <c r="B187" s="13">
        <v>41284</v>
      </c>
      <c r="C187" s="9" t="s">
        <v>19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31"/>
      <c r="B188" s="13">
        <v>41263</v>
      </c>
      <c r="C188" s="9" t="s">
        <v>20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>
        <v>1</v>
      </c>
      <c r="K188" s="9"/>
      <c r="L188" s="9"/>
      <c r="M188" s="29"/>
    </row>
    <row r="189" spans="1:13" hidden="1" x14ac:dyDescent="0.25">
      <c r="A189" s="631"/>
      <c r="B189" s="13">
        <v>41242</v>
      </c>
      <c r="C189" s="9" t="s">
        <v>13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/>
      <c r="K189" s="9">
        <v>1</v>
      </c>
      <c r="L189" s="9"/>
      <c r="M189" s="29"/>
    </row>
    <row r="190" spans="1:13" hidden="1" x14ac:dyDescent="0.25">
      <c r="A190" s="631"/>
      <c r="B190" s="13">
        <v>41235</v>
      </c>
      <c r="C190" s="9" t="s">
        <v>19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31"/>
      <c r="B191" s="13">
        <v>41228</v>
      </c>
      <c r="C191" s="9" t="s">
        <v>20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41221</v>
      </c>
      <c r="C192" s="9" t="s">
        <v>12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41214</v>
      </c>
      <c r="C193" s="9" t="s">
        <v>7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/>
      <c r="K193" s="9"/>
      <c r="L193" s="9">
        <v>1</v>
      </c>
      <c r="M193" s="29"/>
    </row>
    <row r="194" spans="1:13" hidden="1" x14ac:dyDescent="0.25">
      <c r="A194" s="631"/>
      <c r="B194" s="13">
        <v>41207</v>
      </c>
      <c r="C194" s="9" t="s">
        <v>13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idden="1" x14ac:dyDescent="0.25">
      <c r="A195" s="631"/>
      <c r="B195" s="13">
        <v>41179</v>
      </c>
      <c r="C195" s="9" t="s">
        <v>7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idden="1" x14ac:dyDescent="0.25">
      <c r="A196" s="631"/>
      <c r="B196" s="13">
        <v>41172</v>
      </c>
      <c r="C196" s="9" t="s">
        <v>13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/>
      <c r="K196" s="9">
        <v>1</v>
      </c>
      <c r="L196" s="9"/>
      <c r="M196" s="29"/>
    </row>
    <row r="197" spans="1:13" ht="18.75" hidden="1" thickBot="1" x14ac:dyDescent="0.3">
      <c r="A197" s="630"/>
      <c r="B197" s="30">
        <v>41165</v>
      </c>
      <c r="C197" s="31" t="s">
        <v>19</v>
      </c>
      <c r="D197" s="31">
        <v>1</v>
      </c>
      <c r="E197" s="31">
        <v>0</v>
      </c>
      <c r="F197" s="31">
        <v>0</v>
      </c>
      <c r="G197" s="31">
        <v>0</v>
      </c>
      <c r="H197" s="31">
        <v>0</v>
      </c>
      <c r="I197" s="32">
        <v>0</v>
      </c>
      <c r="J197" s="280"/>
      <c r="K197" s="9"/>
      <c r="L197" s="9">
        <v>1</v>
      </c>
      <c r="M197" s="29"/>
    </row>
    <row r="198" spans="1:13" s="1" customFormat="1" ht="19.5" thickTop="1" thickBot="1" x14ac:dyDescent="0.3">
      <c r="A198" s="142" t="s">
        <v>45</v>
      </c>
      <c r="B198" s="126" t="s">
        <v>22</v>
      </c>
      <c r="C198" s="124" t="s">
        <v>21</v>
      </c>
      <c r="D198" s="124">
        <f t="shared" ref="D198:I198" si="10">SUM(D180:D197)</f>
        <v>18</v>
      </c>
      <c r="E198" s="124">
        <f t="shared" si="10"/>
        <v>2</v>
      </c>
      <c r="F198" s="124">
        <f t="shared" si="10"/>
        <v>1</v>
      </c>
      <c r="G198" s="124">
        <f t="shared" si="10"/>
        <v>3</v>
      </c>
      <c r="H198" s="124">
        <f t="shared" si="10"/>
        <v>0</v>
      </c>
      <c r="I198" s="125">
        <f t="shared" si="10"/>
        <v>0</v>
      </c>
      <c r="J198" s="191">
        <f>SUM(J180:J197)</f>
        <v>4</v>
      </c>
      <c r="K198" s="124">
        <f>SUM(K180:K197)</f>
        <v>12</v>
      </c>
      <c r="L198" s="124">
        <f>SUM(L180:L197)</f>
        <v>2</v>
      </c>
      <c r="M198" s="294">
        <f>SUM(J198/(J198+K198))</f>
        <v>0.25</v>
      </c>
    </row>
    <row r="199" spans="1:13" ht="18.75" hidden="1" thickTop="1" x14ac:dyDescent="0.25">
      <c r="A199" s="659" t="s">
        <v>23</v>
      </c>
      <c r="B199" s="26">
        <v>40948</v>
      </c>
      <c r="C199" s="27" t="s">
        <v>19</v>
      </c>
      <c r="D199" s="27">
        <v>1</v>
      </c>
      <c r="E199" s="27">
        <v>0</v>
      </c>
      <c r="F199" s="27">
        <v>1</v>
      </c>
      <c r="G199" s="27">
        <v>1</v>
      </c>
      <c r="H199" s="27">
        <v>0</v>
      </c>
      <c r="I199" s="28">
        <v>0</v>
      </c>
      <c r="J199" s="282"/>
      <c r="K199" s="8">
        <v>1</v>
      </c>
      <c r="L199" s="8"/>
      <c r="M199" s="113"/>
    </row>
    <row r="200" spans="1:13" hidden="1" x14ac:dyDescent="0.25">
      <c r="A200" s="631"/>
      <c r="B200" s="13">
        <v>40934</v>
      </c>
      <c r="C200" s="9" t="s">
        <v>13</v>
      </c>
      <c r="D200" s="9">
        <v>1</v>
      </c>
      <c r="E200" s="9">
        <v>0</v>
      </c>
      <c r="F200" s="9">
        <v>1</v>
      </c>
      <c r="G200" s="9">
        <v>1</v>
      </c>
      <c r="H200" s="9">
        <v>0</v>
      </c>
      <c r="I200" s="29">
        <v>0</v>
      </c>
      <c r="J200" s="280"/>
      <c r="K200" s="9"/>
      <c r="L200" s="9">
        <v>1</v>
      </c>
      <c r="M200" s="29"/>
    </row>
    <row r="201" spans="1:13" hidden="1" x14ac:dyDescent="0.25">
      <c r="A201" s="631"/>
      <c r="B201" s="13">
        <v>40927</v>
      </c>
      <c r="C201" s="9" t="s">
        <v>20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40920</v>
      </c>
      <c r="C202" s="9" t="s">
        <v>7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>
        <v>1</v>
      </c>
      <c r="K202" s="9"/>
      <c r="L202" s="9"/>
      <c r="M202" s="29"/>
    </row>
    <row r="203" spans="1:13" hidden="1" x14ac:dyDescent="0.25">
      <c r="A203" s="631"/>
      <c r="B203" s="13">
        <v>40892</v>
      </c>
      <c r="C203" s="9" t="s">
        <v>21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idden="1" x14ac:dyDescent="0.25">
      <c r="A204" s="631"/>
      <c r="B204" s="13">
        <v>40885</v>
      </c>
      <c r="C204" s="9" t="s">
        <v>13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40878</v>
      </c>
      <c r="C205" s="9" t="s">
        <v>20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31"/>
      <c r="B206" s="13">
        <v>40871</v>
      </c>
      <c r="C206" s="9" t="s">
        <v>7</v>
      </c>
      <c r="D206" s="9">
        <v>1</v>
      </c>
      <c r="E206" s="9">
        <v>0</v>
      </c>
      <c r="F206" s="9">
        <v>0</v>
      </c>
      <c r="G206" s="9">
        <v>0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40864</v>
      </c>
      <c r="C207" s="9" t="s">
        <v>19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40857</v>
      </c>
      <c r="C208" s="9" t="s">
        <v>21</v>
      </c>
      <c r="D208" s="9">
        <v>1</v>
      </c>
      <c r="E208" s="9">
        <v>0</v>
      </c>
      <c r="F208" s="9">
        <v>2</v>
      </c>
      <c r="G208" s="9">
        <v>2</v>
      </c>
      <c r="H208" s="9">
        <v>0</v>
      </c>
      <c r="I208" s="29">
        <v>0</v>
      </c>
      <c r="J208" s="280">
        <v>1</v>
      </c>
      <c r="K208" s="9"/>
      <c r="L208" s="9"/>
      <c r="M208" s="29"/>
    </row>
    <row r="209" spans="1:13" hidden="1" x14ac:dyDescent="0.25">
      <c r="A209" s="631"/>
      <c r="B209" s="13">
        <v>40850</v>
      </c>
      <c r="C209" s="9" t="s">
        <v>13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>
        <v>1</v>
      </c>
      <c r="K209" s="9"/>
      <c r="L209" s="9"/>
      <c r="M209" s="29"/>
    </row>
    <row r="210" spans="1:13" hidden="1" x14ac:dyDescent="0.25">
      <c r="A210" s="631"/>
      <c r="B210" s="13">
        <v>40843</v>
      </c>
      <c r="C210" s="9" t="s">
        <v>20</v>
      </c>
      <c r="D210" s="9">
        <v>1</v>
      </c>
      <c r="E210" s="9">
        <v>0</v>
      </c>
      <c r="F210" s="9">
        <v>0</v>
      </c>
      <c r="G210" s="9">
        <v>0</v>
      </c>
      <c r="H210" s="9">
        <v>0</v>
      </c>
      <c r="I210" s="29">
        <v>0</v>
      </c>
      <c r="J210" s="280">
        <v>1</v>
      </c>
      <c r="K210" s="9"/>
      <c r="L210" s="9"/>
      <c r="M210" s="29"/>
    </row>
    <row r="211" spans="1:13" hidden="1" x14ac:dyDescent="0.25">
      <c r="A211" s="631"/>
      <c r="B211" s="13">
        <v>40836</v>
      </c>
      <c r="C211" s="9" t="s">
        <v>7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/>
      <c r="K211" s="9">
        <v>1</v>
      </c>
      <c r="L211" s="9"/>
      <c r="M211" s="29"/>
    </row>
    <row r="212" spans="1:13" hidden="1" x14ac:dyDescent="0.25">
      <c r="A212" s="631"/>
      <c r="B212" s="13">
        <v>40829</v>
      </c>
      <c r="C212" s="9" t="s">
        <v>19</v>
      </c>
      <c r="D212" s="9">
        <v>1</v>
      </c>
      <c r="E212" s="9">
        <v>0</v>
      </c>
      <c r="F212" s="9">
        <v>1</v>
      </c>
      <c r="G212" s="9">
        <v>1</v>
      </c>
      <c r="H212" s="9">
        <v>0</v>
      </c>
      <c r="I212" s="29">
        <v>0</v>
      </c>
      <c r="J212" s="280">
        <v>1</v>
      </c>
      <c r="K212" s="9"/>
      <c r="L212" s="9"/>
      <c r="M212" s="29"/>
    </row>
    <row r="213" spans="1:13" hidden="1" x14ac:dyDescent="0.25">
      <c r="A213" s="631"/>
      <c r="B213" s="13">
        <v>40815</v>
      </c>
      <c r="C213" s="9" t="s">
        <v>13</v>
      </c>
      <c r="D213" s="9">
        <v>1</v>
      </c>
      <c r="E213" s="9">
        <v>0</v>
      </c>
      <c r="F213" s="9">
        <v>0</v>
      </c>
      <c r="G213" s="9">
        <v>0</v>
      </c>
      <c r="H213" s="9">
        <v>0</v>
      </c>
      <c r="I213" s="29">
        <v>0</v>
      </c>
      <c r="J213" s="280">
        <v>1</v>
      </c>
      <c r="K213" s="9"/>
      <c r="L213" s="9"/>
      <c r="M213" s="29"/>
    </row>
    <row r="214" spans="1:13" hidden="1" x14ac:dyDescent="0.25">
      <c r="A214" s="631"/>
      <c r="B214" s="13">
        <v>40808</v>
      </c>
      <c r="C214" s="9" t="s">
        <v>20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29">
        <v>0</v>
      </c>
      <c r="J214" s="280">
        <v>1</v>
      </c>
      <c r="K214" s="9"/>
      <c r="L214" s="9"/>
      <c r="M214" s="29"/>
    </row>
    <row r="215" spans="1:13" ht="18.75" hidden="1" thickBot="1" x14ac:dyDescent="0.3">
      <c r="A215" s="630"/>
      <c r="B215" s="30">
        <v>40801</v>
      </c>
      <c r="C215" s="31" t="s">
        <v>7</v>
      </c>
      <c r="D215" s="31">
        <v>1</v>
      </c>
      <c r="E215" s="31">
        <v>0</v>
      </c>
      <c r="F215" s="31">
        <v>0</v>
      </c>
      <c r="G215" s="31">
        <v>0</v>
      </c>
      <c r="H215" s="31">
        <v>0</v>
      </c>
      <c r="I215" s="32">
        <v>0</v>
      </c>
      <c r="J215" s="280">
        <v>1</v>
      </c>
      <c r="K215" s="9"/>
      <c r="L215" s="9"/>
      <c r="M215" s="29"/>
    </row>
    <row r="216" spans="1:13" s="1" customFormat="1" ht="19.5" thickTop="1" thickBot="1" x14ac:dyDescent="0.3">
      <c r="A216" s="142" t="s">
        <v>45</v>
      </c>
      <c r="B216" s="126" t="s">
        <v>23</v>
      </c>
      <c r="C216" s="124" t="s">
        <v>12</v>
      </c>
      <c r="D216" s="124">
        <f t="shared" ref="D216:I216" si="11">SUM(D199:D215)</f>
        <v>17</v>
      </c>
      <c r="E216" s="124">
        <f t="shared" si="11"/>
        <v>0</v>
      </c>
      <c r="F216" s="124">
        <f t="shared" si="11"/>
        <v>5</v>
      </c>
      <c r="G216" s="124">
        <f t="shared" si="11"/>
        <v>5</v>
      </c>
      <c r="H216" s="124">
        <f t="shared" si="11"/>
        <v>0</v>
      </c>
      <c r="I216" s="125">
        <f t="shared" si="11"/>
        <v>0</v>
      </c>
      <c r="J216" s="191">
        <f>SUM(J199:J215)</f>
        <v>10</v>
      </c>
      <c r="K216" s="124">
        <f>SUM(K199:K215)</f>
        <v>6</v>
      </c>
      <c r="L216" s="124">
        <f>SUM(L199:L215)</f>
        <v>1</v>
      </c>
      <c r="M216" s="294">
        <f>SUM(J216/(J216+K216))</f>
        <v>0.625</v>
      </c>
    </row>
    <row r="217" spans="1:13" ht="19.5" thickTop="1" thickBot="1" x14ac:dyDescent="0.3">
      <c r="C217" s="136" t="s">
        <v>24</v>
      </c>
      <c r="D217" s="137">
        <f t="shared" ref="D217:L217" si="12">SUM(D84+D102+D122+D141+D157+D179+D198+D216+D61+D47+D31+D15)</f>
        <v>202</v>
      </c>
      <c r="E217" s="137">
        <f t="shared" si="12"/>
        <v>5</v>
      </c>
      <c r="F217" s="137">
        <f t="shared" si="12"/>
        <v>51</v>
      </c>
      <c r="G217" s="137">
        <f t="shared" si="12"/>
        <v>56</v>
      </c>
      <c r="H217" s="137">
        <f t="shared" si="12"/>
        <v>0</v>
      </c>
      <c r="I217" s="139">
        <f t="shared" si="12"/>
        <v>0</v>
      </c>
      <c r="J217" s="444">
        <f t="shared" si="12"/>
        <v>81</v>
      </c>
      <c r="K217" s="91">
        <f t="shared" si="12"/>
        <v>98</v>
      </c>
      <c r="L217" s="450">
        <f t="shared" si="12"/>
        <v>22</v>
      </c>
      <c r="M217" s="396">
        <f>SUM(J217/(J217+K217))</f>
        <v>0.45251396648044695</v>
      </c>
    </row>
    <row r="218" spans="1:13" ht="18.75" thickBot="1" x14ac:dyDescent="0.3">
      <c r="C218" s="143" t="s">
        <v>25</v>
      </c>
      <c r="D218" s="24"/>
      <c r="E218" s="25">
        <f>SUM(E217/D217)</f>
        <v>2.4752475247524754E-2</v>
      </c>
      <c r="F218" s="25">
        <f>SUM(F217/D217)</f>
        <v>0.25247524752475248</v>
      </c>
      <c r="G218" s="144">
        <f>SUM(G217/D217)</f>
        <v>0.27722772277227725</v>
      </c>
      <c r="H218" s="20"/>
      <c r="I218" s="20"/>
      <c r="J218" s="307">
        <f>SUM(J217/D217)</f>
        <v>0.40099009900990101</v>
      </c>
      <c r="K218" s="77">
        <f>SUM(K217/D217)</f>
        <v>0.48514851485148514</v>
      </c>
      <c r="L218" s="95">
        <f>SUM(L217/D217)</f>
        <v>0.10891089108910891</v>
      </c>
    </row>
    <row r="219" spans="1:13" ht="18.75" thickBot="1" x14ac:dyDescent="0.3">
      <c r="C219" s="133" t="s">
        <v>26</v>
      </c>
      <c r="D219" s="134">
        <f>SUM(D217/12)</f>
        <v>16.833333333333332</v>
      </c>
      <c r="E219" s="134">
        <f>SUM(E218*D219)</f>
        <v>0.41666666666666663</v>
      </c>
      <c r="F219" s="134">
        <f>SUM(F218*D219)</f>
        <v>4.25</v>
      </c>
      <c r="G219" s="135">
        <f>SUM(G218*D219)</f>
        <v>4.666666666666667</v>
      </c>
      <c r="J219" s="308">
        <f>SUM(J217/12)</f>
        <v>6.75</v>
      </c>
      <c r="K219" s="97">
        <f>SUM(K217/12)</f>
        <v>8.1666666666666661</v>
      </c>
      <c r="L219" s="98">
        <f>SUM(L217/12)</f>
        <v>1.8333333333333333</v>
      </c>
    </row>
    <row r="220" spans="1:13" ht="19.5" thickTop="1" thickBot="1" x14ac:dyDescent="0.3">
      <c r="A220" s="61" t="s">
        <v>50</v>
      </c>
      <c r="B220" s="45" t="s">
        <v>36</v>
      </c>
      <c r="C220" s="46" t="s">
        <v>12</v>
      </c>
      <c r="D220" s="47"/>
      <c r="E220" s="27">
        <v>3</v>
      </c>
      <c r="F220" s="27">
        <v>6</v>
      </c>
      <c r="G220" s="28">
        <v>9</v>
      </c>
    </row>
    <row r="221" spans="1:13" ht="18.75" thickBot="1" x14ac:dyDescent="0.3">
      <c r="A221" s="49" t="s">
        <v>45</v>
      </c>
      <c r="B221" s="41" t="s">
        <v>50</v>
      </c>
      <c r="C221" s="42"/>
      <c r="D221" s="42"/>
      <c r="E221" s="43">
        <f>SUM(E220:E220)</f>
        <v>3</v>
      </c>
      <c r="F221" s="43">
        <f>SUM(F220:F220)</f>
        <v>6</v>
      </c>
      <c r="G221" s="50">
        <f>SUM(G220:G220)</f>
        <v>9</v>
      </c>
    </row>
    <row r="222" spans="1:13" ht="18.75" thickBot="1" x14ac:dyDescent="0.3">
      <c r="A222" s="51" t="s">
        <v>46</v>
      </c>
      <c r="B222" s="52" t="s">
        <v>583</v>
      </c>
      <c r="C222" s="53"/>
      <c r="D222" s="53"/>
      <c r="E222" s="54">
        <f>SUM(E217+E221)</f>
        <v>8</v>
      </c>
      <c r="F222" s="54">
        <f>SUM(F217+F221)</f>
        <v>57</v>
      </c>
      <c r="G222" s="55">
        <f>SUM(E222+F222)</f>
        <v>65</v>
      </c>
    </row>
    <row r="223" spans="1:13" ht="18.75" thickTop="1" x14ac:dyDescent="0.25"/>
  </sheetData>
  <mergeCells count="13">
    <mergeCell ref="A1:M1"/>
    <mergeCell ref="A199:A215"/>
    <mergeCell ref="A123:A140"/>
    <mergeCell ref="A103:A121"/>
    <mergeCell ref="A142:A156"/>
    <mergeCell ref="A158:A178"/>
    <mergeCell ref="A180:A197"/>
    <mergeCell ref="A85:A101"/>
    <mergeCell ref="A62:A83"/>
    <mergeCell ref="A48:A60"/>
    <mergeCell ref="A32:A46"/>
    <mergeCell ref="A16:A30"/>
    <mergeCell ref="A3:A14"/>
  </mergeCells>
  <printOptions horizontalCentered="1" verticalCentered="1"/>
  <pageMargins left="0.2" right="0.2" top="0.25" bottom="0.25" header="0.25" footer="0.3"/>
  <pageSetup scale="86" orientation="landscape" r:id="rId1"/>
  <rowBreaks count="1" manualBreakCount="1">
    <brk id="157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0000"/>
    <pageSetUpPr fitToPage="1"/>
  </sheetPr>
  <dimension ref="A1:M2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22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435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1" t="s">
        <v>15</v>
      </c>
      <c r="B3" s="14">
        <v>41697</v>
      </c>
      <c r="C3" s="8" t="s">
        <v>8</v>
      </c>
      <c r="D3" s="8">
        <v>1</v>
      </c>
      <c r="E3" s="8">
        <v>2</v>
      </c>
      <c r="F3" s="8">
        <v>2</v>
      </c>
      <c r="G3" s="8">
        <v>4</v>
      </c>
      <c r="H3" s="8">
        <v>1</v>
      </c>
      <c r="I3" s="113">
        <v>0</v>
      </c>
      <c r="J3" s="282">
        <v>1</v>
      </c>
      <c r="K3" s="8"/>
      <c r="L3" s="8"/>
      <c r="M3" s="113"/>
    </row>
    <row r="4" spans="1:13" hidden="1" x14ac:dyDescent="0.25">
      <c r="A4" s="631"/>
      <c r="B4" s="13">
        <v>41683</v>
      </c>
      <c r="C4" s="9" t="s">
        <v>13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1"/>
      <c r="B5" s="13">
        <v>41676</v>
      </c>
      <c r="C5" s="9" t="s">
        <v>14</v>
      </c>
      <c r="D5" s="9">
        <v>1</v>
      </c>
      <c r="E5" s="9">
        <v>0</v>
      </c>
      <c r="F5" s="9">
        <v>2</v>
      </c>
      <c r="G5" s="9">
        <v>2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41655</v>
      </c>
      <c r="C6" s="9" t="s">
        <v>12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1"/>
      <c r="B7" s="13">
        <v>41648</v>
      </c>
      <c r="C7" s="9" t="s">
        <v>13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41627</v>
      </c>
      <c r="C8" s="9" t="s">
        <v>14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1"/>
      <c r="B9" s="13">
        <v>41606</v>
      </c>
      <c r="C9" s="9" t="s">
        <v>12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1"/>
      <c r="B10" s="13">
        <v>41585</v>
      </c>
      <c r="C10" s="9" t="s">
        <v>7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41578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13">
        <v>41571</v>
      </c>
      <c r="C12" s="9" t="s">
        <v>12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13">
        <v>41564</v>
      </c>
      <c r="C13" s="9" t="s">
        <v>13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1"/>
      <c r="B14" s="13">
        <v>41557</v>
      </c>
      <c r="C14" s="9" t="s">
        <v>14</v>
      </c>
      <c r="D14" s="9">
        <v>1</v>
      </c>
      <c r="E14" s="9">
        <v>2</v>
      </c>
      <c r="F14" s="9">
        <v>0</v>
      </c>
      <c r="G14" s="9">
        <v>2</v>
      </c>
      <c r="H14" s="9">
        <v>1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13">
        <v>41543</v>
      </c>
      <c r="C15" s="9" t="s">
        <v>8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13">
        <v>41536</v>
      </c>
      <c r="C16" s="9" t="s">
        <v>12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/>
      <c r="K16" s="9"/>
      <c r="L16" s="9">
        <v>1</v>
      </c>
      <c r="M16" s="29"/>
    </row>
    <row r="17" spans="1:13" ht="18.75" hidden="1" thickBot="1" x14ac:dyDescent="0.3">
      <c r="A17" s="630"/>
      <c r="B17" s="30">
        <v>41529</v>
      </c>
      <c r="C17" s="31" t="s">
        <v>13</v>
      </c>
      <c r="D17" s="31">
        <v>1</v>
      </c>
      <c r="E17" s="31">
        <v>0</v>
      </c>
      <c r="F17" s="31">
        <v>0</v>
      </c>
      <c r="G17" s="31">
        <v>0</v>
      </c>
      <c r="H17" s="31">
        <v>0</v>
      </c>
      <c r="I17" s="32">
        <v>0</v>
      </c>
      <c r="J17" s="280"/>
      <c r="K17" s="9">
        <v>1</v>
      </c>
      <c r="L17" s="9"/>
      <c r="M17" s="29"/>
    </row>
    <row r="18" spans="1:13" ht="19.5" thickTop="1" thickBot="1" x14ac:dyDescent="0.3">
      <c r="A18" s="142" t="s">
        <v>45</v>
      </c>
      <c r="B18" s="126" t="s">
        <v>15</v>
      </c>
      <c r="C18" s="124" t="s">
        <v>10</v>
      </c>
      <c r="D18" s="124">
        <f t="shared" ref="D18:I18" si="0">SUM(D3:D17)</f>
        <v>15</v>
      </c>
      <c r="E18" s="124">
        <f t="shared" si="0"/>
        <v>5</v>
      </c>
      <c r="F18" s="124">
        <f t="shared" si="0"/>
        <v>8</v>
      </c>
      <c r="G18" s="124">
        <f t="shared" si="0"/>
        <v>13</v>
      </c>
      <c r="H18" s="124">
        <f t="shared" si="0"/>
        <v>2</v>
      </c>
      <c r="I18" s="125">
        <f t="shared" si="0"/>
        <v>0</v>
      </c>
      <c r="J18" s="191">
        <f>SUM(J3:J17)</f>
        <v>4</v>
      </c>
      <c r="K18" s="124">
        <f>SUM(K3:K17)</f>
        <v>10</v>
      </c>
      <c r="L18" s="124">
        <f>SUM(L3:L17)</f>
        <v>1</v>
      </c>
      <c r="M18" s="294">
        <f>SUM(J18/(J18+K18))</f>
        <v>0.2857142857142857</v>
      </c>
    </row>
    <row r="19" spans="1:13" ht="19.5" thickTop="1" thickBot="1" x14ac:dyDescent="0.3">
      <c r="C19" s="136" t="s">
        <v>24</v>
      </c>
      <c r="D19" s="137">
        <f t="shared" ref="D19:I19" si="1">SUM(D18)</f>
        <v>15</v>
      </c>
      <c r="E19" s="137">
        <f t="shared" si="1"/>
        <v>5</v>
      </c>
      <c r="F19" s="137">
        <f t="shared" si="1"/>
        <v>8</v>
      </c>
      <c r="G19" s="139">
        <f t="shared" si="1"/>
        <v>13</v>
      </c>
      <c r="H19" s="140">
        <f t="shared" si="1"/>
        <v>2</v>
      </c>
      <c r="I19" s="141">
        <f t="shared" si="1"/>
        <v>0</v>
      </c>
      <c r="J19" s="136">
        <f>SUM(J18)</f>
        <v>4</v>
      </c>
      <c r="K19" s="168">
        <f>SUM(K18)</f>
        <v>10</v>
      </c>
      <c r="L19" s="168">
        <f>SUM(L18)</f>
        <v>1</v>
      </c>
      <c r="M19" s="333">
        <f>SUM(J19/(J19+K19))</f>
        <v>0.2857142857142857</v>
      </c>
    </row>
    <row r="20" spans="1:13" ht="18.75" thickBot="1" x14ac:dyDescent="0.3">
      <c r="C20" s="143" t="s">
        <v>25</v>
      </c>
      <c r="D20" s="24"/>
      <c r="E20" s="25">
        <f>SUM(E19/D19)</f>
        <v>0.33333333333333331</v>
      </c>
      <c r="F20" s="25">
        <f>SUM(F19/D19)</f>
        <v>0.53333333333333333</v>
      </c>
      <c r="G20" s="144">
        <f>SUM(G19/D19)</f>
        <v>0.8666666666666667</v>
      </c>
      <c r="H20" s="20"/>
      <c r="I20" s="20"/>
      <c r="J20" s="283">
        <f>SUM(J19/D19)</f>
        <v>0.26666666666666666</v>
      </c>
      <c r="K20" s="21">
        <f>SUM(K19/D19)</f>
        <v>0.66666666666666663</v>
      </c>
      <c r="L20" s="132">
        <f>SUM(L19/D19)</f>
        <v>6.6666666666666666E-2</v>
      </c>
    </row>
    <row r="21" spans="1:13" ht="18.75" thickBot="1" x14ac:dyDescent="0.3">
      <c r="C21" s="133" t="s">
        <v>26</v>
      </c>
      <c r="D21" s="134">
        <f>SUM(D19/1)</f>
        <v>15</v>
      </c>
      <c r="E21" s="134">
        <f>SUM(E20*D21)</f>
        <v>5</v>
      </c>
      <c r="F21" s="134">
        <f>SUM(F20*D21)</f>
        <v>8</v>
      </c>
      <c r="G21" s="135">
        <f>SUM(G20*D21)</f>
        <v>13</v>
      </c>
      <c r="J21" s="284">
        <f>SUM(J19/1)</f>
        <v>4</v>
      </c>
      <c r="K21" s="134">
        <f>SUM(K19/1)</f>
        <v>10</v>
      </c>
      <c r="L21" s="135">
        <f>SUM(L19/1)</f>
        <v>1</v>
      </c>
    </row>
    <row r="22" spans="1:13" ht="18.75" thickTop="1" x14ac:dyDescent="0.25"/>
  </sheetData>
  <mergeCells count="2">
    <mergeCell ref="A3:A17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0000"/>
    <pageSetUpPr fitToPage="1"/>
  </sheetPr>
  <dimension ref="A1:M2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8.75" thickBot="1" x14ac:dyDescent="0.3">
      <c r="A1" s="671" t="s">
        <v>436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6" t="s">
        <v>15</v>
      </c>
      <c r="B3" s="14">
        <v>41697</v>
      </c>
      <c r="C3" s="8" t="s">
        <v>8</v>
      </c>
      <c r="D3" s="8">
        <v>1</v>
      </c>
      <c r="E3" s="8">
        <v>1</v>
      </c>
      <c r="F3" s="8">
        <v>2</v>
      </c>
      <c r="G3" s="8">
        <v>3</v>
      </c>
      <c r="H3" s="8">
        <v>0</v>
      </c>
      <c r="I3" s="113">
        <v>0</v>
      </c>
      <c r="J3" s="282">
        <v>1</v>
      </c>
      <c r="K3" s="8"/>
      <c r="L3" s="8"/>
      <c r="M3" s="113"/>
    </row>
    <row r="4" spans="1:13" hidden="1" x14ac:dyDescent="0.25">
      <c r="A4" s="639"/>
      <c r="B4" s="13">
        <v>41669</v>
      </c>
      <c r="C4" s="9" t="s">
        <v>7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41648</v>
      </c>
      <c r="C5" s="9" t="s">
        <v>13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41627</v>
      </c>
      <c r="C6" s="9" t="s">
        <v>14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41585</v>
      </c>
      <c r="C7" s="9" t="s">
        <v>7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41571</v>
      </c>
      <c r="C8" s="9" t="s">
        <v>12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41564</v>
      </c>
      <c r="C9" s="9" t="s">
        <v>13</v>
      </c>
      <c r="D9" s="9">
        <v>1</v>
      </c>
      <c r="E9" s="9">
        <v>0</v>
      </c>
      <c r="F9" s="9">
        <v>2</v>
      </c>
      <c r="G9" s="9">
        <v>2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41557</v>
      </c>
      <c r="C10" s="9" t="s">
        <v>14</v>
      </c>
      <c r="D10" s="9">
        <v>1</v>
      </c>
      <c r="E10" s="9">
        <v>0</v>
      </c>
      <c r="F10" s="9">
        <v>2</v>
      </c>
      <c r="G10" s="9">
        <v>2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41550</v>
      </c>
      <c r="C11" s="9" t="s">
        <v>7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t="18.75" hidden="1" thickBot="1" x14ac:dyDescent="0.3">
      <c r="A12" s="647"/>
      <c r="B12" s="122">
        <v>41536</v>
      </c>
      <c r="C12" s="23" t="s">
        <v>12</v>
      </c>
      <c r="D12" s="23">
        <v>1</v>
      </c>
      <c r="E12" s="23">
        <v>0</v>
      </c>
      <c r="F12" s="23">
        <v>0</v>
      </c>
      <c r="G12" s="23">
        <v>0</v>
      </c>
      <c r="H12" s="23">
        <v>0</v>
      </c>
      <c r="I12" s="48">
        <v>0</v>
      </c>
      <c r="J12" s="280"/>
      <c r="K12" s="9"/>
      <c r="L12" s="9">
        <v>1</v>
      </c>
      <c r="M12" s="29"/>
    </row>
    <row r="13" spans="1:13" ht="19.5" thickTop="1" thickBot="1" x14ac:dyDescent="0.3">
      <c r="A13" s="142" t="s">
        <v>45</v>
      </c>
      <c r="B13" s="126" t="s">
        <v>15</v>
      </c>
      <c r="C13" s="124" t="s">
        <v>10</v>
      </c>
      <c r="D13" s="124">
        <f t="shared" ref="D13:I13" si="0">SUM(D3:D12)</f>
        <v>10</v>
      </c>
      <c r="E13" s="124">
        <f t="shared" si="0"/>
        <v>1</v>
      </c>
      <c r="F13" s="124">
        <f t="shared" si="0"/>
        <v>8</v>
      </c>
      <c r="G13" s="124">
        <f t="shared" si="0"/>
        <v>9</v>
      </c>
      <c r="H13" s="124">
        <f t="shared" si="0"/>
        <v>0</v>
      </c>
      <c r="I13" s="125">
        <f t="shared" si="0"/>
        <v>0</v>
      </c>
      <c r="J13" s="191">
        <f>SUM(J3:J12)</f>
        <v>3</v>
      </c>
      <c r="K13" s="124">
        <f>SUM(K3:K12)</f>
        <v>6</v>
      </c>
      <c r="L13" s="124">
        <f>SUM(L3:L12)</f>
        <v>1</v>
      </c>
      <c r="M13" s="294">
        <f>SUM(J13/(J13+K13))</f>
        <v>0.33333333333333331</v>
      </c>
    </row>
    <row r="14" spans="1:13" ht="18.75" hidden="1" thickTop="1" x14ac:dyDescent="0.25">
      <c r="A14" s="646" t="s">
        <v>22</v>
      </c>
      <c r="B14" s="14">
        <v>41333</v>
      </c>
      <c r="C14" s="8" t="s">
        <v>19</v>
      </c>
      <c r="D14" s="8">
        <v>1</v>
      </c>
      <c r="E14" s="8">
        <v>0</v>
      </c>
      <c r="F14" s="8">
        <v>1</v>
      </c>
      <c r="G14" s="8">
        <v>1</v>
      </c>
      <c r="H14" s="8">
        <v>0</v>
      </c>
      <c r="I14" s="113">
        <v>0</v>
      </c>
      <c r="J14" s="282">
        <v>1</v>
      </c>
      <c r="K14" s="8"/>
      <c r="L14" s="8"/>
      <c r="M14" s="113"/>
    </row>
    <row r="15" spans="1:13" hidden="1" x14ac:dyDescent="0.25">
      <c r="A15" s="639"/>
      <c r="B15" s="13">
        <v>41326</v>
      </c>
      <c r="C15" s="9" t="s">
        <v>12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9"/>
      <c r="B16" s="13">
        <v>41319</v>
      </c>
      <c r="C16" s="9" t="s">
        <v>13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idden="1" x14ac:dyDescent="0.25">
      <c r="A17" s="639"/>
      <c r="B17" s="13">
        <v>41305</v>
      </c>
      <c r="C17" s="9" t="s">
        <v>7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9"/>
      <c r="B18" s="13">
        <v>41298</v>
      </c>
      <c r="C18" s="9" t="s">
        <v>19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t="18.75" hidden="1" thickBot="1" x14ac:dyDescent="0.3">
      <c r="A19" s="647"/>
      <c r="B19" s="122">
        <v>41291</v>
      </c>
      <c r="C19" s="23" t="s">
        <v>12</v>
      </c>
      <c r="D19" s="23">
        <v>1</v>
      </c>
      <c r="E19" s="23">
        <v>0</v>
      </c>
      <c r="F19" s="23">
        <v>0</v>
      </c>
      <c r="G19" s="23">
        <v>0</v>
      </c>
      <c r="H19" s="23">
        <v>0</v>
      </c>
      <c r="I19" s="48">
        <v>0</v>
      </c>
      <c r="J19" s="280"/>
      <c r="K19" s="9">
        <v>1</v>
      </c>
      <c r="L19" s="9"/>
      <c r="M19" s="29"/>
    </row>
    <row r="20" spans="1:13" ht="19.5" thickTop="1" thickBot="1" x14ac:dyDescent="0.3">
      <c r="A20" s="142" t="s">
        <v>45</v>
      </c>
      <c r="B20" s="126" t="s">
        <v>22</v>
      </c>
      <c r="C20" s="124" t="s">
        <v>20</v>
      </c>
      <c r="D20" s="124">
        <f t="shared" ref="D20:I20" si="1">SUM(D14:D19)</f>
        <v>6</v>
      </c>
      <c r="E20" s="124">
        <f t="shared" si="1"/>
        <v>1</v>
      </c>
      <c r="F20" s="124">
        <f t="shared" si="1"/>
        <v>3</v>
      </c>
      <c r="G20" s="124">
        <f t="shared" si="1"/>
        <v>4</v>
      </c>
      <c r="H20" s="124">
        <f t="shared" si="1"/>
        <v>0</v>
      </c>
      <c r="I20" s="125">
        <f t="shared" si="1"/>
        <v>0</v>
      </c>
      <c r="J20" s="191">
        <f>SUM(J14:J19)</f>
        <v>4</v>
      </c>
      <c r="K20" s="124">
        <f>SUM(K14:K19)</f>
        <v>2</v>
      </c>
      <c r="L20" s="124">
        <f>SUM(L14:L19)</f>
        <v>0</v>
      </c>
      <c r="M20" s="294">
        <f>SUM(J20/(J20+K20))</f>
        <v>0.66666666666666663</v>
      </c>
    </row>
    <row r="21" spans="1:13" ht="19.5" thickTop="1" thickBot="1" x14ac:dyDescent="0.3">
      <c r="C21" s="136" t="s">
        <v>24</v>
      </c>
      <c r="D21" s="137">
        <f t="shared" ref="D21:I21" si="2">SUM(D13+D20)</f>
        <v>16</v>
      </c>
      <c r="E21" s="137">
        <f t="shared" si="2"/>
        <v>2</v>
      </c>
      <c r="F21" s="137">
        <f t="shared" si="2"/>
        <v>11</v>
      </c>
      <c r="G21" s="139">
        <f t="shared" si="2"/>
        <v>13</v>
      </c>
      <c r="H21" s="140">
        <f t="shared" si="2"/>
        <v>0</v>
      </c>
      <c r="I21" s="141">
        <f t="shared" si="2"/>
        <v>0</v>
      </c>
      <c r="J21" s="136">
        <f>SUM(J13+J20)</f>
        <v>7</v>
      </c>
      <c r="K21" s="168">
        <f>SUM(K13+K20)</f>
        <v>8</v>
      </c>
      <c r="L21" s="168">
        <f>SUM(L13+L20)</f>
        <v>1</v>
      </c>
      <c r="M21" s="333">
        <f>SUM(J21/(J21+K21))</f>
        <v>0.46666666666666667</v>
      </c>
    </row>
    <row r="22" spans="1:13" ht="18.75" thickBot="1" x14ac:dyDescent="0.3">
      <c r="C22" s="143" t="s">
        <v>25</v>
      </c>
      <c r="D22" s="24"/>
      <c r="E22" s="25">
        <f>SUM(E21/D21)</f>
        <v>0.125</v>
      </c>
      <c r="F22" s="25">
        <f>SUM(F21/D21)</f>
        <v>0.6875</v>
      </c>
      <c r="G22" s="144">
        <f>SUM(G21/D21)</f>
        <v>0.8125</v>
      </c>
      <c r="H22" s="20"/>
      <c r="I22" s="20"/>
      <c r="J22" s="283">
        <f>SUM(J21/D21)</f>
        <v>0.4375</v>
      </c>
      <c r="K22" s="21">
        <f>SUM(K21/D21)</f>
        <v>0.5</v>
      </c>
      <c r="L22" s="132">
        <f>SUM(L21/D21)</f>
        <v>6.25E-2</v>
      </c>
    </row>
    <row r="23" spans="1:13" ht="18.75" thickBot="1" x14ac:dyDescent="0.3">
      <c r="C23" s="133" t="s">
        <v>26</v>
      </c>
      <c r="D23" s="134">
        <f>SUM(D21/2)</f>
        <v>8</v>
      </c>
      <c r="E23" s="134">
        <f>SUM(E22*D23)</f>
        <v>1</v>
      </c>
      <c r="F23" s="134">
        <f>SUM(F22*D23)</f>
        <v>5.5</v>
      </c>
      <c r="G23" s="135">
        <f>SUM(G22*D23)</f>
        <v>6.5</v>
      </c>
      <c r="J23" s="284">
        <f>SUM(J21/2)</f>
        <v>3.5</v>
      </c>
      <c r="K23" s="134">
        <f>SUM(K21/2)</f>
        <v>4</v>
      </c>
      <c r="L23" s="135">
        <f>SUM(L21/2)</f>
        <v>0.5</v>
      </c>
    </row>
    <row r="24" spans="1:13" ht="18.75" thickTop="1" x14ac:dyDescent="0.25"/>
  </sheetData>
  <mergeCells count="3">
    <mergeCell ref="A3:A12"/>
    <mergeCell ref="A14:A19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2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" style="16" bestFit="1" customWidth="1"/>
    <col min="3" max="3" width="19.140625" style="16" bestFit="1" customWidth="1"/>
    <col min="4" max="11" width="9.42578125" style="16" bestFit="1" customWidth="1"/>
    <col min="12" max="16384" width="9.140625" style="16"/>
  </cols>
  <sheetData>
    <row r="1" spans="1:11" ht="19.5" thickTop="1" thickBot="1" x14ac:dyDescent="0.3">
      <c r="A1" s="668" t="s">
        <v>632</v>
      </c>
      <c r="B1" s="669"/>
      <c r="C1" s="669"/>
      <c r="D1" s="669"/>
      <c r="E1" s="669"/>
      <c r="F1" s="669"/>
      <c r="G1" s="669"/>
      <c r="H1" s="669"/>
      <c r="I1" s="669"/>
      <c r="J1" s="669"/>
      <c r="K1" s="670"/>
    </row>
    <row r="2" spans="1:11" ht="19.5" thickTop="1" thickBot="1" x14ac:dyDescent="0.3">
      <c r="A2" s="230"/>
      <c r="B2" s="157" t="s">
        <v>0</v>
      </c>
      <c r="C2" s="155" t="s">
        <v>397</v>
      </c>
      <c r="D2" s="155" t="s">
        <v>1</v>
      </c>
      <c r="E2" s="155" t="s">
        <v>28</v>
      </c>
      <c r="F2" s="155" t="s">
        <v>29</v>
      </c>
      <c r="G2" s="155" t="s">
        <v>30</v>
      </c>
      <c r="H2" s="155" t="s">
        <v>31</v>
      </c>
      <c r="I2" s="155" t="s">
        <v>32</v>
      </c>
      <c r="J2" s="405" t="s">
        <v>33</v>
      </c>
      <c r="K2" s="156" t="s">
        <v>34</v>
      </c>
    </row>
    <row r="3" spans="1:11" ht="19.5" thickTop="1" thickBot="1" x14ac:dyDescent="0.3">
      <c r="A3" s="339" t="s">
        <v>624</v>
      </c>
      <c r="B3" s="579">
        <v>45701</v>
      </c>
      <c r="C3" s="118" t="s">
        <v>10</v>
      </c>
      <c r="D3" s="118">
        <v>1</v>
      </c>
      <c r="E3" s="118">
        <v>45</v>
      </c>
      <c r="F3" s="118">
        <v>1</v>
      </c>
      <c r="G3" s="118">
        <v>0</v>
      </c>
      <c r="H3" s="118">
        <v>0</v>
      </c>
      <c r="I3" s="118">
        <v>2</v>
      </c>
      <c r="J3" s="580">
        <v>2</v>
      </c>
      <c r="K3" s="119">
        <v>0</v>
      </c>
    </row>
    <row r="4" spans="1:11" ht="19.5" thickTop="1" thickBot="1" x14ac:dyDescent="0.3">
      <c r="A4" s="142" t="s">
        <v>45</v>
      </c>
      <c r="B4" s="411" t="s">
        <v>624</v>
      </c>
      <c r="C4" s="124" t="s">
        <v>8</v>
      </c>
      <c r="D4" s="124">
        <f t="shared" ref="D4:I4" si="0">SUM(D3)</f>
        <v>1</v>
      </c>
      <c r="E4" s="124">
        <f t="shared" si="0"/>
        <v>45</v>
      </c>
      <c r="F4" s="124">
        <f t="shared" si="0"/>
        <v>1</v>
      </c>
      <c r="G4" s="124">
        <f t="shared" si="0"/>
        <v>0</v>
      </c>
      <c r="H4" s="124">
        <f t="shared" si="0"/>
        <v>0</v>
      </c>
      <c r="I4" s="124">
        <f t="shared" si="0"/>
        <v>2</v>
      </c>
      <c r="J4" s="377">
        <f>SUM(I4/D4)</f>
        <v>2</v>
      </c>
      <c r="K4" s="125">
        <f>SUM(K3)</f>
        <v>0</v>
      </c>
    </row>
    <row r="5" spans="1:11" ht="18.75" hidden="1" thickTop="1" x14ac:dyDescent="0.25">
      <c r="A5" s="638" t="s">
        <v>580</v>
      </c>
      <c r="B5" s="26">
        <v>45344</v>
      </c>
      <c r="C5" s="27" t="s">
        <v>452</v>
      </c>
      <c r="D5" s="27">
        <v>1</v>
      </c>
      <c r="E5" s="27">
        <v>45</v>
      </c>
      <c r="F5" s="27">
        <v>1</v>
      </c>
      <c r="G5" s="27">
        <v>0</v>
      </c>
      <c r="H5" s="27">
        <v>0</v>
      </c>
      <c r="I5" s="27">
        <v>0</v>
      </c>
      <c r="J5" s="78">
        <v>0</v>
      </c>
      <c r="K5" s="28">
        <v>1</v>
      </c>
    </row>
    <row r="6" spans="1:11" hidden="1" x14ac:dyDescent="0.25">
      <c r="A6" s="639"/>
      <c r="B6" s="13">
        <v>45316</v>
      </c>
      <c r="C6" s="9" t="s">
        <v>553</v>
      </c>
      <c r="D6" s="9">
        <v>1</v>
      </c>
      <c r="E6" s="9">
        <v>45</v>
      </c>
      <c r="F6" s="9">
        <v>1</v>
      </c>
      <c r="G6" s="9">
        <v>0</v>
      </c>
      <c r="H6" s="9">
        <v>0</v>
      </c>
      <c r="I6" s="9">
        <v>5</v>
      </c>
      <c r="J6" s="74">
        <v>5</v>
      </c>
      <c r="K6" s="29">
        <v>0</v>
      </c>
    </row>
    <row r="7" spans="1:11" hidden="1" x14ac:dyDescent="0.25">
      <c r="A7" s="639"/>
      <c r="B7" s="13">
        <v>45267</v>
      </c>
      <c r="C7" s="9" t="s">
        <v>553</v>
      </c>
      <c r="D7" s="9">
        <v>1</v>
      </c>
      <c r="E7" s="9">
        <v>45</v>
      </c>
      <c r="F7" s="9">
        <v>0</v>
      </c>
      <c r="G7" s="9">
        <v>1</v>
      </c>
      <c r="H7" s="9">
        <v>0</v>
      </c>
      <c r="I7" s="9">
        <v>5</v>
      </c>
      <c r="J7" s="74">
        <v>5</v>
      </c>
      <c r="K7" s="29">
        <v>0</v>
      </c>
    </row>
    <row r="8" spans="1:11" ht="18.75" hidden="1" thickBot="1" x14ac:dyDescent="0.3">
      <c r="A8" s="640"/>
      <c r="B8" s="30">
        <v>45239</v>
      </c>
      <c r="C8" s="31" t="s">
        <v>552</v>
      </c>
      <c r="D8" s="31">
        <v>1</v>
      </c>
      <c r="E8" s="31">
        <v>45</v>
      </c>
      <c r="F8" s="31">
        <v>1</v>
      </c>
      <c r="G8" s="31">
        <v>0</v>
      </c>
      <c r="H8" s="31">
        <v>0</v>
      </c>
      <c r="I8" s="31">
        <v>1</v>
      </c>
      <c r="J8" s="79">
        <v>1</v>
      </c>
      <c r="K8" s="32">
        <v>0</v>
      </c>
    </row>
    <row r="9" spans="1:11" ht="19.5" thickTop="1" thickBot="1" x14ac:dyDescent="0.3">
      <c r="A9" s="142" t="s">
        <v>45</v>
      </c>
      <c r="B9" s="411" t="s">
        <v>580</v>
      </c>
      <c r="C9" s="124" t="s">
        <v>8</v>
      </c>
      <c r="D9" s="124">
        <f t="shared" ref="D9:I9" si="1">SUM(D5:D8)</f>
        <v>4</v>
      </c>
      <c r="E9" s="124">
        <f t="shared" si="1"/>
        <v>180</v>
      </c>
      <c r="F9" s="124">
        <f t="shared" si="1"/>
        <v>3</v>
      </c>
      <c r="G9" s="124">
        <f t="shared" si="1"/>
        <v>1</v>
      </c>
      <c r="H9" s="124">
        <f t="shared" si="1"/>
        <v>0</v>
      </c>
      <c r="I9" s="124">
        <f t="shared" si="1"/>
        <v>11</v>
      </c>
      <c r="J9" s="377">
        <f>SUM(I9/D9)</f>
        <v>2.75</v>
      </c>
      <c r="K9" s="248">
        <f>SUM(K5:K8)</f>
        <v>1</v>
      </c>
    </row>
    <row r="10" spans="1:11" ht="18.75" hidden="1" thickTop="1" x14ac:dyDescent="0.25">
      <c r="A10" s="632" t="s">
        <v>554</v>
      </c>
      <c r="B10" s="254">
        <v>44910</v>
      </c>
      <c r="C10" s="27" t="s">
        <v>552</v>
      </c>
      <c r="D10" s="27">
        <v>1</v>
      </c>
      <c r="E10" s="27">
        <v>45</v>
      </c>
      <c r="F10" s="27">
        <v>1</v>
      </c>
      <c r="G10" s="27">
        <v>0</v>
      </c>
      <c r="H10" s="27">
        <v>0</v>
      </c>
      <c r="I10" s="27">
        <v>1</v>
      </c>
      <c r="J10" s="78">
        <v>1</v>
      </c>
      <c r="K10" s="28">
        <v>0</v>
      </c>
    </row>
    <row r="11" spans="1:11" hidden="1" x14ac:dyDescent="0.25">
      <c r="A11" s="633"/>
      <c r="B11" s="255">
        <v>44896</v>
      </c>
      <c r="C11" s="9" t="s">
        <v>452</v>
      </c>
      <c r="D11" s="9">
        <v>1</v>
      </c>
      <c r="E11" s="9">
        <v>45</v>
      </c>
      <c r="F11" s="9">
        <v>1</v>
      </c>
      <c r="G11" s="9">
        <v>0</v>
      </c>
      <c r="H11" s="9">
        <v>0</v>
      </c>
      <c r="I11" s="9">
        <v>6</v>
      </c>
      <c r="J11" s="74">
        <v>6</v>
      </c>
      <c r="K11" s="29">
        <v>0</v>
      </c>
    </row>
    <row r="12" spans="1:11" ht="18.75" hidden="1" thickBot="1" x14ac:dyDescent="0.3">
      <c r="A12" s="634"/>
      <c r="B12" s="256">
        <v>44868</v>
      </c>
      <c r="C12" s="31" t="s">
        <v>553</v>
      </c>
      <c r="D12" s="31">
        <v>1</v>
      </c>
      <c r="E12" s="31">
        <v>45</v>
      </c>
      <c r="F12" s="31">
        <v>0</v>
      </c>
      <c r="G12" s="31">
        <v>0</v>
      </c>
      <c r="H12" s="31">
        <v>1</v>
      </c>
      <c r="I12" s="31">
        <v>3</v>
      </c>
      <c r="J12" s="79">
        <v>3</v>
      </c>
      <c r="K12" s="32">
        <v>0</v>
      </c>
    </row>
    <row r="13" spans="1:11" ht="19.5" thickTop="1" thickBot="1" x14ac:dyDescent="0.3">
      <c r="A13" s="142" t="s">
        <v>45</v>
      </c>
      <c r="B13" s="126" t="s">
        <v>554</v>
      </c>
      <c r="C13" s="124" t="s">
        <v>8</v>
      </c>
      <c r="D13" s="124">
        <f t="shared" ref="D13:I13" si="2">SUM(D10:D12)</f>
        <v>3</v>
      </c>
      <c r="E13" s="124">
        <f t="shared" si="2"/>
        <v>135</v>
      </c>
      <c r="F13" s="124">
        <f t="shared" si="2"/>
        <v>2</v>
      </c>
      <c r="G13" s="124">
        <f t="shared" si="2"/>
        <v>0</v>
      </c>
      <c r="H13" s="124">
        <f t="shared" si="2"/>
        <v>1</v>
      </c>
      <c r="I13" s="124">
        <f t="shared" si="2"/>
        <v>10</v>
      </c>
      <c r="J13" s="167">
        <f>SUM(I13/D13)</f>
        <v>3.3333333333333335</v>
      </c>
      <c r="K13" s="125">
        <f>SUM(K10:K12)</f>
        <v>0</v>
      </c>
    </row>
    <row r="14" spans="1:11" ht="18.75" hidden="1" thickTop="1" x14ac:dyDescent="0.25">
      <c r="A14" s="642" t="s">
        <v>540</v>
      </c>
      <c r="B14" s="254">
        <v>44630</v>
      </c>
      <c r="C14" s="27" t="s">
        <v>453</v>
      </c>
      <c r="D14" s="27">
        <v>1</v>
      </c>
      <c r="E14" s="27">
        <v>45</v>
      </c>
      <c r="F14" s="27">
        <v>0</v>
      </c>
      <c r="G14" s="27">
        <v>0</v>
      </c>
      <c r="H14" s="27">
        <v>1</v>
      </c>
      <c r="I14" s="27">
        <v>1</v>
      </c>
      <c r="J14" s="78">
        <v>1</v>
      </c>
      <c r="K14" s="28">
        <v>0</v>
      </c>
    </row>
    <row r="15" spans="1:11" hidden="1" x14ac:dyDescent="0.25">
      <c r="A15" s="636"/>
      <c r="B15" s="255">
        <v>44546</v>
      </c>
      <c r="C15" s="9" t="s">
        <v>453</v>
      </c>
      <c r="D15" s="9">
        <v>1</v>
      </c>
      <c r="E15" s="9">
        <v>45</v>
      </c>
      <c r="F15" s="9">
        <v>1</v>
      </c>
      <c r="G15" s="9">
        <v>0</v>
      </c>
      <c r="H15" s="9">
        <v>0</v>
      </c>
      <c r="I15" s="9">
        <v>3</v>
      </c>
      <c r="J15" s="74">
        <v>3</v>
      </c>
      <c r="K15" s="29">
        <v>0</v>
      </c>
    </row>
    <row r="16" spans="1:11" hidden="1" x14ac:dyDescent="0.25">
      <c r="A16" s="636"/>
      <c r="B16" s="255">
        <v>44525</v>
      </c>
      <c r="C16" s="9" t="s">
        <v>453</v>
      </c>
      <c r="D16" s="9">
        <v>1</v>
      </c>
      <c r="E16" s="9">
        <v>45</v>
      </c>
      <c r="F16" s="9">
        <v>1</v>
      </c>
      <c r="G16" s="9">
        <v>0</v>
      </c>
      <c r="H16" s="9">
        <v>0</v>
      </c>
      <c r="I16" s="9">
        <v>1</v>
      </c>
      <c r="J16" s="74">
        <v>1</v>
      </c>
      <c r="K16" s="29">
        <v>0</v>
      </c>
    </row>
    <row r="17" spans="1:11" hidden="1" x14ac:dyDescent="0.25">
      <c r="A17" s="636"/>
      <c r="B17" s="255">
        <v>44511</v>
      </c>
      <c r="C17" s="9" t="s">
        <v>48</v>
      </c>
      <c r="D17" s="9">
        <v>1</v>
      </c>
      <c r="E17" s="9">
        <v>45</v>
      </c>
      <c r="F17" s="9">
        <v>0</v>
      </c>
      <c r="G17" s="9">
        <v>1</v>
      </c>
      <c r="H17" s="9">
        <v>0</v>
      </c>
      <c r="I17" s="9">
        <v>7</v>
      </c>
      <c r="J17" s="74">
        <v>7</v>
      </c>
      <c r="K17" s="29">
        <v>0</v>
      </c>
    </row>
    <row r="18" spans="1:11" ht="18.75" hidden="1" thickBot="1" x14ac:dyDescent="0.3">
      <c r="A18" s="637"/>
      <c r="B18" s="256">
        <v>44504</v>
      </c>
      <c r="C18" s="31" t="s">
        <v>453</v>
      </c>
      <c r="D18" s="31">
        <v>1</v>
      </c>
      <c r="E18" s="31">
        <v>45</v>
      </c>
      <c r="F18" s="31">
        <v>1</v>
      </c>
      <c r="G18" s="31">
        <v>0</v>
      </c>
      <c r="H18" s="31">
        <v>0</v>
      </c>
      <c r="I18" s="31">
        <v>3</v>
      </c>
      <c r="J18" s="79">
        <v>3</v>
      </c>
      <c r="K18" s="32">
        <v>0</v>
      </c>
    </row>
    <row r="19" spans="1:11" ht="19.5" thickTop="1" thickBot="1" x14ac:dyDescent="0.3">
      <c r="A19" s="490" t="s">
        <v>45</v>
      </c>
      <c r="B19" s="411" t="s">
        <v>540</v>
      </c>
      <c r="C19" s="124" t="s">
        <v>8</v>
      </c>
      <c r="D19" s="124">
        <f t="shared" ref="D19:I19" si="3">SUM(D14:D18)</f>
        <v>5</v>
      </c>
      <c r="E19" s="124">
        <f t="shared" si="3"/>
        <v>225</v>
      </c>
      <c r="F19" s="124">
        <f t="shared" si="3"/>
        <v>3</v>
      </c>
      <c r="G19" s="124">
        <f t="shared" si="3"/>
        <v>1</v>
      </c>
      <c r="H19" s="124">
        <f t="shared" si="3"/>
        <v>1</v>
      </c>
      <c r="I19" s="124">
        <f t="shared" si="3"/>
        <v>15</v>
      </c>
      <c r="J19" s="167">
        <f>SUM(I19/D19)</f>
        <v>3</v>
      </c>
      <c r="K19" s="125">
        <f>SUM(K14:K18)</f>
        <v>0</v>
      </c>
    </row>
    <row r="20" spans="1:11" ht="18.75" hidden="1" thickTop="1" x14ac:dyDescent="0.25">
      <c r="A20" s="659" t="s">
        <v>500</v>
      </c>
      <c r="B20" s="453">
        <v>43811</v>
      </c>
      <c r="C20" s="27" t="s">
        <v>8</v>
      </c>
      <c r="D20" s="27">
        <v>1</v>
      </c>
      <c r="E20" s="27">
        <v>45</v>
      </c>
      <c r="F20" s="27">
        <v>0</v>
      </c>
      <c r="G20" s="27">
        <v>1</v>
      </c>
      <c r="H20" s="27">
        <v>0</v>
      </c>
      <c r="I20" s="27">
        <v>12</v>
      </c>
      <c r="J20" s="78">
        <v>12</v>
      </c>
      <c r="K20" s="28">
        <v>0</v>
      </c>
    </row>
    <row r="21" spans="1:11" ht="18.75" hidden="1" thickBot="1" x14ac:dyDescent="0.3">
      <c r="A21" s="630"/>
      <c r="B21" s="454">
        <v>43783</v>
      </c>
      <c r="C21" s="31" t="s">
        <v>48</v>
      </c>
      <c r="D21" s="31">
        <v>1</v>
      </c>
      <c r="E21" s="31">
        <v>45</v>
      </c>
      <c r="F21" s="31">
        <v>0</v>
      </c>
      <c r="G21" s="31">
        <v>1</v>
      </c>
      <c r="H21" s="31">
        <v>0</v>
      </c>
      <c r="I21" s="31">
        <v>3</v>
      </c>
      <c r="J21" s="79">
        <v>3</v>
      </c>
      <c r="K21" s="32">
        <v>0</v>
      </c>
    </row>
    <row r="22" spans="1:11" ht="19.5" thickTop="1" thickBot="1" x14ac:dyDescent="0.3">
      <c r="A22" s="142" t="s">
        <v>45</v>
      </c>
      <c r="B22" s="126" t="s">
        <v>500</v>
      </c>
      <c r="C22" s="124" t="s">
        <v>9</v>
      </c>
      <c r="D22" s="124">
        <f t="shared" ref="D22:I22" si="4">SUM(D20:D21)</f>
        <v>2</v>
      </c>
      <c r="E22" s="124">
        <f t="shared" si="4"/>
        <v>90</v>
      </c>
      <c r="F22" s="124">
        <f t="shared" si="4"/>
        <v>0</v>
      </c>
      <c r="G22" s="124">
        <f t="shared" si="4"/>
        <v>2</v>
      </c>
      <c r="H22" s="124">
        <f t="shared" si="4"/>
        <v>0</v>
      </c>
      <c r="I22" s="124">
        <f t="shared" si="4"/>
        <v>15</v>
      </c>
      <c r="J22" s="167">
        <f>SUM(I22/D22)</f>
        <v>7.5</v>
      </c>
      <c r="K22" s="125">
        <f>SUM(K20:K21)</f>
        <v>0</v>
      </c>
    </row>
    <row r="23" spans="1:11" ht="18.75" thickTop="1" x14ac:dyDescent="0.25">
      <c r="B23" s="17"/>
      <c r="C23" s="90" t="s">
        <v>24</v>
      </c>
      <c r="D23" s="91">
        <f t="shared" ref="D23:I23" si="5">SUM(D22+D19+D13+D9+D4)</f>
        <v>15</v>
      </c>
      <c r="E23" s="91">
        <f t="shared" si="5"/>
        <v>675</v>
      </c>
      <c r="F23" s="91">
        <f t="shared" si="5"/>
        <v>9</v>
      </c>
      <c r="G23" s="91">
        <f t="shared" si="5"/>
        <v>4</v>
      </c>
      <c r="H23" s="91">
        <f t="shared" si="5"/>
        <v>2</v>
      </c>
      <c r="I23" s="91">
        <f t="shared" si="5"/>
        <v>53</v>
      </c>
      <c r="J23" s="92">
        <f>SUM(I23/D23)</f>
        <v>3.5333333333333332</v>
      </c>
      <c r="K23" s="93">
        <f>SUM(K22+K19+K13+K9+K4)</f>
        <v>1</v>
      </c>
    </row>
    <row r="24" spans="1:11" x14ac:dyDescent="0.25">
      <c r="B24" s="17"/>
      <c r="C24" s="94" t="s">
        <v>25</v>
      </c>
      <c r="D24" s="75"/>
      <c r="E24" s="76">
        <f>SUM(E23/D23)</f>
        <v>45</v>
      </c>
      <c r="F24" s="76">
        <f>SUM(F23/D23)</f>
        <v>0.6</v>
      </c>
      <c r="G24" s="76">
        <f>SUM(G23/D23)</f>
        <v>0.26666666666666666</v>
      </c>
      <c r="H24" s="77">
        <f>SUM(H23/D23)</f>
        <v>0.13333333333333333</v>
      </c>
      <c r="I24" s="77">
        <f>SUM(I23/D23)</f>
        <v>3.5333333333333332</v>
      </c>
      <c r="J24" s="77">
        <f>SUM(I23/D23)</f>
        <v>3.5333333333333332</v>
      </c>
      <c r="K24" s="95">
        <f>SUM(K23/D23)</f>
        <v>6.6666666666666666E-2</v>
      </c>
    </row>
    <row r="25" spans="1:11" ht="18.75" thickBot="1" x14ac:dyDescent="0.3">
      <c r="B25" s="17"/>
      <c r="C25" s="96" t="s">
        <v>26</v>
      </c>
      <c r="D25" s="97">
        <f>SUM(D23/4)</f>
        <v>3.75</v>
      </c>
      <c r="E25" s="97">
        <f>SUM(E24*D25)</f>
        <v>168.75</v>
      </c>
      <c r="F25" s="97">
        <f>SUM(F24*D25)</f>
        <v>2.25</v>
      </c>
      <c r="G25" s="97">
        <f>SUM(G24*D25)</f>
        <v>1</v>
      </c>
      <c r="H25" s="97">
        <f>SUM(H24*D25)</f>
        <v>0.5</v>
      </c>
      <c r="I25" s="97">
        <f>SUM(J23*D25)</f>
        <v>13.25</v>
      </c>
      <c r="J25" s="97">
        <f>SUM(I25/D25)</f>
        <v>3.5333333333333332</v>
      </c>
      <c r="K25" s="98">
        <f>SUM(K23/4)</f>
        <v>0.25</v>
      </c>
    </row>
    <row r="26" spans="1:11" ht="18.75" thickTop="1" x14ac:dyDescent="0.25"/>
  </sheetData>
  <mergeCells count="5">
    <mergeCell ref="A1:K1"/>
    <mergeCell ref="A20:A21"/>
    <mergeCell ref="A14:A18"/>
    <mergeCell ref="A10:A12"/>
    <mergeCell ref="A5:A8"/>
  </mergeCells>
  <printOptions horizontalCentered="1" verticalCentered="1"/>
  <pageMargins left="0.7" right="0.7" top="0.75" bottom="0.75" header="0.3" footer="0.3"/>
  <pageSetup scale="91"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0000"/>
    <pageSetUpPr fitToPage="1"/>
  </sheetPr>
  <dimension ref="A1:M134"/>
  <sheetViews>
    <sheetView zoomScale="75" zoomScaleNormal="75" workbookViewId="0">
      <selection activeCell="O91" sqref="O91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352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8" t="s">
        <v>554</v>
      </c>
      <c r="B3" s="26">
        <v>44903</v>
      </c>
      <c r="C3" s="27" t="s">
        <v>453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9"/>
      <c r="B4" s="13">
        <v>44896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44882</v>
      </c>
      <c r="C5" s="9" t="s">
        <v>555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44875</v>
      </c>
      <c r="C6" s="9" t="s">
        <v>553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44868</v>
      </c>
      <c r="C7" s="9" t="s">
        <v>453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44861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idden="1" x14ac:dyDescent="0.25">
      <c r="A9" s="639"/>
      <c r="B9" s="13">
        <v>44854</v>
      </c>
      <c r="C9" s="9" t="s">
        <v>552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44847</v>
      </c>
      <c r="C10" s="9" t="s">
        <v>555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8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44833</v>
      </c>
      <c r="C11" s="9" t="s">
        <v>453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44826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t="18.75" hidden="1" thickBot="1" x14ac:dyDescent="0.3">
      <c r="A13" s="640"/>
      <c r="B13" s="30">
        <v>44819</v>
      </c>
      <c r="C13" s="31" t="s">
        <v>552</v>
      </c>
      <c r="D13" s="31">
        <v>1</v>
      </c>
      <c r="E13" s="31">
        <v>0</v>
      </c>
      <c r="F13" s="31">
        <v>0</v>
      </c>
      <c r="G13" s="31">
        <v>0</v>
      </c>
      <c r="H13" s="31">
        <v>0</v>
      </c>
      <c r="I13" s="299">
        <v>0</v>
      </c>
      <c r="J13" s="341"/>
      <c r="K13" s="31">
        <v>1</v>
      </c>
      <c r="L13" s="31"/>
      <c r="M13" s="32"/>
    </row>
    <row r="14" spans="1:13" ht="19.5" thickTop="1" thickBot="1" x14ac:dyDescent="0.3">
      <c r="A14" s="433" t="s">
        <v>45</v>
      </c>
      <c r="B14" s="414" t="s">
        <v>554</v>
      </c>
      <c r="C14" s="355" t="s">
        <v>452</v>
      </c>
      <c r="D14" s="355">
        <f t="shared" ref="D14:L14" si="0">SUM(D3:D13)</f>
        <v>11</v>
      </c>
      <c r="E14" s="355">
        <f t="shared" si="0"/>
        <v>0</v>
      </c>
      <c r="F14" s="355">
        <f t="shared" si="0"/>
        <v>5</v>
      </c>
      <c r="G14" s="355">
        <f t="shared" si="0"/>
        <v>5</v>
      </c>
      <c r="H14" s="355">
        <f t="shared" si="0"/>
        <v>0</v>
      </c>
      <c r="I14" s="467">
        <f t="shared" si="0"/>
        <v>0</v>
      </c>
      <c r="J14" s="354">
        <f t="shared" si="0"/>
        <v>4</v>
      </c>
      <c r="K14" s="355">
        <f t="shared" si="0"/>
        <v>7</v>
      </c>
      <c r="L14" s="355">
        <f t="shared" si="0"/>
        <v>0</v>
      </c>
      <c r="M14" s="356">
        <f>SUM(J14/(J14+K14))</f>
        <v>0.36363636363636365</v>
      </c>
    </row>
    <row r="15" spans="1:13" ht="18.75" hidden="1" thickTop="1" x14ac:dyDescent="0.25">
      <c r="A15" s="659" t="s">
        <v>500</v>
      </c>
      <c r="B15" s="254">
        <v>43881</v>
      </c>
      <c r="C15" s="27" t="s">
        <v>8</v>
      </c>
      <c r="D15" s="27">
        <v>1</v>
      </c>
      <c r="E15" s="27">
        <v>0</v>
      </c>
      <c r="F15" s="27">
        <v>0</v>
      </c>
      <c r="G15" s="27">
        <v>0</v>
      </c>
      <c r="H15" s="27">
        <v>0</v>
      </c>
      <c r="I15" s="297">
        <v>0</v>
      </c>
      <c r="J15" s="279"/>
      <c r="K15" s="27">
        <v>1</v>
      </c>
      <c r="L15" s="27"/>
      <c r="M15" s="28"/>
    </row>
    <row r="16" spans="1:13" hidden="1" x14ac:dyDescent="0.25">
      <c r="A16" s="631"/>
      <c r="B16" s="255">
        <v>43867</v>
      </c>
      <c r="C16" s="9" t="s">
        <v>455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8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255">
        <v>43839</v>
      </c>
      <c r="C17" s="9" t="s">
        <v>8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255">
        <v>43811</v>
      </c>
      <c r="C18" s="9" t="s">
        <v>48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8">
        <v>0</v>
      </c>
      <c r="J18" s="280"/>
      <c r="K18" s="9">
        <v>1</v>
      </c>
      <c r="L18" s="9"/>
      <c r="M18" s="29"/>
    </row>
    <row r="19" spans="1:13" hidden="1" x14ac:dyDescent="0.25">
      <c r="A19" s="631"/>
      <c r="B19" s="255">
        <v>43790</v>
      </c>
      <c r="C19" s="9" t="s">
        <v>9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idden="1" x14ac:dyDescent="0.25">
      <c r="A20" s="631"/>
      <c r="B20" s="255">
        <v>43783</v>
      </c>
      <c r="C20" s="9" t="s">
        <v>455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8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255">
        <v>43776</v>
      </c>
      <c r="C21" s="9" t="s">
        <v>48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255">
        <v>43769</v>
      </c>
      <c r="C22" s="9" t="s">
        <v>453</v>
      </c>
      <c r="D22" s="9">
        <v>1</v>
      </c>
      <c r="E22" s="9">
        <v>0</v>
      </c>
      <c r="F22" s="9">
        <v>2</v>
      </c>
      <c r="G22" s="9">
        <v>2</v>
      </c>
      <c r="H22" s="9">
        <v>0</v>
      </c>
      <c r="I22" s="298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255">
        <v>43762</v>
      </c>
      <c r="C23" s="9" t="s">
        <v>8</v>
      </c>
      <c r="D23" s="9">
        <v>1</v>
      </c>
      <c r="E23" s="9">
        <v>0</v>
      </c>
      <c r="F23" s="9">
        <v>2</v>
      </c>
      <c r="G23" s="9">
        <v>2</v>
      </c>
      <c r="H23" s="9">
        <v>0</v>
      </c>
      <c r="I23" s="298">
        <v>0</v>
      </c>
      <c r="J23" s="280"/>
      <c r="K23" s="9"/>
      <c r="L23" s="9">
        <v>1</v>
      </c>
      <c r="M23" s="29"/>
    </row>
    <row r="24" spans="1:13" hidden="1" x14ac:dyDescent="0.25">
      <c r="A24" s="631"/>
      <c r="B24" s="255">
        <v>43755</v>
      </c>
      <c r="C24" s="9" t="s">
        <v>9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8">
        <v>0</v>
      </c>
      <c r="J24" s="280"/>
      <c r="K24" s="9"/>
      <c r="L24" s="9">
        <v>1</v>
      </c>
      <c r="M24" s="29"/>
    </row>
    <row r="25" spans="1:13" hidden="1" x14ac:dyDescent="0.25">
      <c r="A25" s="631"/>
      <c r="B25" s="255">
        <v>43734</v>
      </c>
      <c r="C25" s="9" t="s">
        <v>453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8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255">
        <v>43727</v>
      </c>
      <c r="C26" s="9" t="s">
        <v>8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t="18.75" hidden="1" thickBot="1" x14ac:dyDescent="0.3">
      <c r="A27" s="630"/>
      <c r="B27" s="256">
        <v>43720</v>
      </c>
      <c r="C27" s="31" t="s">
        <v>9</v>
      </c>
      <c r="D27" s="31">
        <v>1</v>
      </c>
      <c r="E27" s="31">
        <v>0</v>
      </c>
      <c r="F27" s="31">
        <v>0</v>
      </c>
      <c r="G27" s="31">
        <v>0</v>
      </c>
      <c r="H27" s="31">
        <v>0</v>
      </c>
      <c r="I27" s="299">
        <v>0</v>
      </c>
      <c r="J27" s="341"/>
      <c r="K27" s="31">
        <v>1</v>
      </c>
      <c r="L27" s="31"/>
      <c r="M27" s="32"/>
    </row>
    <row r="28" spans="1:13" ht="19.5" thickTop="1" thickBot="1" x14ac:dyDescent="0.3">
      <c r="A28" s="142" t="s">
        <v>45</v>
      </c>
      <c r="B28" s="126" t="s">
        <v>500</v>
      </c>
      <c r="C28" s="124" t="s">
        <v>452</v>
      </c>
      <c r="D28" s="124">
        <f t="shared" ref="D28:L28" si="1">SUM(D15:D27)</f>
        <v>13</v>
      </c>
      <c r="E28" s="124">
        <f t="shared" si="1"/>
        <v>0</v>
      </c>
      <c r="F28" s="124">
        <f t="shared" si="1"/>
        <v>7</v>
      </c>
      <c r="G28" s="124">
        <f t="shared" si="1"/>
        <v>7</v>
      </c>
      <c r="H28" s="124">
        <f t="shared" si="1"/>
        <v>0</v>
      </c>
      <c r="I28" s="247">
        <f t="shared" si="1"/>
        <v>0</v>
      </c>
      <c r="J28" s="191">
        <f t="shared" si="1"/>
        <v>2</v>
      </c>
      <c r="K28" s="124">
        <f t="shared" si="1"/>
        <v>9</v>
      </c>
      <c r="L28" s="124">
        <f t="shared" si="1"/>
        <v>2</v>
      </c>
      <c r="M28" s="294">
        <f>SUM(J28/(J28+K28))</f>
        <v>0.18181818181818182</v>
      </c>
    </row>
    <row r="29" spans="1:13" ht="18.75" hidden="1" thickTop="1" x14ac:dyDescent="0.25">
      <c r="A29" s="659" t="s">
        <v>454</v>
      </c>
      <c r="B29" s="254">
        <v>43524</v>
      </c>
      <c r="C29" s="27" t="s">
        <v>453</v>
      </c>
      <c r="D29" s="27">
        <v>1</v>
      </c>
      <c r="E29" s="27">
        <v>0</v>
      </c>
      <c r="F29" s="27">
        <v>1</v>
      </c>
      <c r="G29" s="27">
        <v>1</v>
      </c>
      <c r="H29" s="27">
        <v>0</v>
      </c>
      <c r="I29" s="28">
        <v>0</v>
      </c>
      <c r="J29" s="364"/>
      <c r="K29" s="27">
        <v>1</v>
      </c>
      <c r="L29" s="27"/>
      <c r="M29" s="28"/>
    </row>
    <row r="30" spans="1:13" hidden="1" x14ac:dyDescent="0.25">
      <c r="A30" s="631"/>
      <c r="B30" s="255">
        <v>43517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1"/>
      <c r="B31" s="255">
        <v>43503</v>
      </c>
      <c r="C31" s="9" t="s">
        <v>455</v>
      </c>
      <c r="D31" s="9">
        <v>1</v>
      </c>
      <c r="E31" s="9">
        <v>1</v>
      </c>
      <c r="F31" s="9">
        <v>0</v>
      </c>
      <c r="G31" s="9">
        <v>1</v>
      </c>
      <c r="H31" s="9">
        <v>1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1"/>
      <c r="B32" s="255">
        <v>43475</v>
      </c>
      <c r="C32" s="9" t="s">
        <v>8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1"/>
      <c r="B33" s="255">
        <v>43454</v>
      </c>
      <c r="C33" s="9" t="s">
        <v>455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1"/>
      <c r="B34" s="255">
        <v>43447</v>
      </c>
      <c r="C34" s="9" t="s">
        <v>48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1"/>
      <c r="B35" s="255">
        <v>43426</v>
      </c>
      <c r="C35" s="9" t="s">
        <v>9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1"/>
      <c r="B36" s="255">
        <v>43419</v>
      </c>
      <c r="C36" s="9" t="s">
        <v>455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1"/>
      <c r="B37" s="255">
        <v>43412</v>
      </c>
      <c r="C37" s="9" t="s">
        <v>48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1"/>
      <c r="B38" s="255">
        <v>43405</v>
      </c>
      <c r="C38" s="9" t="s">
        <v>453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1"/>
      <c r="B39" s="255">
        <v>43398</v>
      </c>
      <c r="C39" s="9" t="s">
        <v>8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31"/>
      <c r="B40" s="255">
        <v>43391</v>
      </c>
      <c r="C40" s="9" t="s">
        <v>9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/>
      <c r="K40" s="9">
        <v>1</v>
      </c>
      <c r="L40" s="9"/>
      <c r="M40" s="29"/>
    </row>
    <row r="41" spans="1:13" hidden="1" x14ac:dyDescent="0.25">
      <c r="A41" s="631"/>
      <c r="B41" s="255">
        <v>43384</v>
      </c>
      <c r="C41" s="9" t="s">
        <v>455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365"/>
      <c r="K41" s="9"/>
      <c r="L41" s="9">
        <v>1</v>
      </c>
      <c r="M41" s="29"/>
    </row>
    <row r="42" spans="1:13" hidden="1" x14ac:dyDescent="0.25">
      <c r="A42" s="631"/>
      <c r="B42" s="255">
        <v>43377</v>
      </c>
      <c r="C42" s="9" t="s">
        <v>48</v>
      </c>
      <c r="D42" s="9">
        <v>1</v>
      </c>
      <c r="E42" s="9">
        <v>1</v>
      </c>
      <c r="F42" s="9">
        <v>0</v>
      </c>
      <c r="G42" s="9">
        <v>1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idden="1" x14ac:dyDescent="0.25">
      <c r="A43" s="631"/>
      <c r="B43" s="255">
        <v>43370</v>
      </c>
      <c r="C43" s="9" t="s">
        <v>453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365"/>
      <c r="K43" s="9">
        <v>1</v>
      </c>
      <c r="L43" s="9"/>
      <c r="M43" s="29"/>
    </row>
    <row r="44" spans="1:13" hidden="1" x14ac:dyDescent="0.25">
      <c r="A44" s="631"/>
      <c r="B44" s="255">
        <v>43363</v>
      </c>
      <c r="C44" s="9" t="s">
        <v>8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365">
        <v>1</v>
      </c>
      <c r="K44" s="9"/>
      <c r="L44" s="9"/>
      <c r="M44" s="29"/>
    </row>
    <row r="45" spans="1:13" ht="18.75" hidden="1" thickBot="1" x14ac:dyDescent="0.3">
      <c r="A45" s="630"/>
      <c r="B45" s="256">
        <v>43356</v>
      </c>
      <c r="C45" s="31" t="s">
        <v>9</v>
      </c>
      <c r="D45" s="31">
        <v>1</v>
      </c>
      <c r="E45" s="31">
        <v>0</v>
      </c>
      <c r="F45" s="31">
        <v>0</v>
      </c>
      <c r="G45" s="31">
        <v>0</v>
      </c>
      <c r="H45" s="31">
        <v>0</v>
      </c>
      <c r="I45" s="32">
        <v>0</v>
      </c>
      <c r="J45" s="366"/>
      <c r="K45" s="31"/>
      <c r="L45" s="31">
        <v>1</v>
      </c>
      <c r="M45" s="32"/>
    </row>
    <row r="46" spans="1:13" ht="19.5" thickTop="1" thickBot="1" x14ac:dyDescent="0.3">
      <c r="A46" s="142" t="s">
        <v>45</v>
      </c>
      <c r="B46" s="126" t="s">
        <v>454</v>
      </c>
      <c r="C46" s="124" t="s">
        <v>452</v>
      </c>
      <c r="D46" s="124">
        <f t="shared" ref="D46:I46" si="2">SUM(D29:D45)</f>
        <v>17</v>
      </c>
      <c r="E46" s="124">
        <f t="shared" si="2"/>
        <v>2</v>
      </c>
      <c r="F46" s="124">
        <f t="shared" si="2"/>
        <v>5</v>
      </c>
      <c r="G46" s="124">
        <f t="shared" si="2"/>
        <v>7</v>
      </c>
      <c r="H46" s="124">
        <f t="shared" si="2"/>
        <v>1</v>
      </c>
      <c r="I46" s="124">
        <f t="shared" si="2"/>
        <v>0</v>
      </c>
      <c r="J46" s="191">
        <f>SUM(J29:J45)</f>
        <v>10</v>
      </c>
      <c r="K46" s="124">
        <f>SUM(K29:K45)</f>
        <v>5</v>
      </c>
      <c r="L46" s="124">
        <f>SUM(L29:L45)</f>
        <v>2</v>
      </c>
      <c r="M46" s="294">
        <f>SUM(J46/(J46+K46))</f>
        <v>0.66666666666666663</v>
      </c>
    </row>
    <row r="47" spans="1:13" ht="18.75" hidden="1" thickTop="1" x14ac:dyDescent="0.25">
      <c r="A47" s="659" t="s">
        <v>285</v>
      </c>
      <c r="B47" s="26">
        <v>43160</v>
      </c>
      <c r="C47" s="27" t="s">
        <v>11</v>
      </c>
      <c r="D47" s="27">
        <v>1</v>
      </c>
      <c r="E47" s="27">
        <v>0</v>
      </c>
      <c r="F47" s="27">
        <v>1</v>
      </c>
      <c r="G47" s="27">
        <v>1</v>
      </c>
      <c r="H47" s="27">
        <v>0</v>
      </c>
      <c r="I47" s="28">
        <v>0</v>
      </c>
      <c r="J47" s="282">
        <v>1</v>
      </c>
      <c r="K47" s="8"/>
      <c r="L47" s="8"/>
      <c r="M47" s="113"/>
    </row>
    <row r="48" spans="1:13" hidden="1" x14ac:dyDescent="0.25">
      <c r="A48" s="631"/>
      <c r="B48" s="13">
        <v>43153</v>
      </c>
      <c r="C48" s="9" t="s">
        <v>27</v>
      </c>
      <c r="D48" s="9">
        <v>1</v>
      </c>
      <c r="E48" s="9">
        <v>0</v>
      </c>
      <c r="F48" s="9">
        <v>2</v>
      </c>
      <c r="G48" s="9">
        <v>2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43139</v>
      </c>
      <c r="C49" s="9" t="s">
        <v>7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13">
        <v>43090</v>
      </c>
      <c r="C50" s="9" t="s">
        <v>7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43062</v>
      </c>
      <c r="C51" s="9" t="s">
        <v>10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13">
        <v>43055</v>
      </c>
      <c r="C52" s="9" t="s">
        <v>7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43048</v>
      </c>
      <c r="C53" s="9" t="s">
        <v>9</v>
      </c>
      <c r="D53" s="9">
        <v>1</v>
      </c>
      <c r="E53" s="9">
        <v>1</v>
      </c>
      <c r="F53" s="9">
        <v>1</v>
      </c>
      <c r="G53" s="9">
        <v>2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13">
        <v>43041</v>
      </c>
      <c r="C54" s="9" t="s">
        <v>11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43034</v>
      </c>
      <c r="C55" s="9" t="s">
        <v>27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/>
      <c r="L55" s="9">
        <v>1</v>
      </c>
      <c r="M55" s="29"/>
    </row>
    <row r="56" spans="1:13" hidden="1" x14ac:dyDescent="0.25">
      <c r="A56" s="631"/>
      <c r="B56" s="13">
        <v>43027</v>
      </c>
      <c r="C56" s="9" t="s">
        <v>10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13">
        <v>43020</v>
      </c>
      <c r="C57" s="9" t="s">
        <v>7</v>
      </c>
      <c r="D57" s="9">
        <v>1</v>
      </c>
      <c r="E57" s="9">
        <v>1</v>
      </c>
      <c r="F57" s="9">
        <v>1</v>
      </c>
      <c r="G57" s="9">
        <v>2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13">
        <v>43013</v>
      </c>
      <c r="C58" s="9" t="s">
        <v>9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43006</v>
      </c>
      <c r="C59" s="9" t="s">
        <v>11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42999</v>
      </c>
      <c r="C60" s="9" t="s">
        <v>27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t="18.75" hidden="1" thickBot="1" x14ac:dyDescent="0.3">
      <c r="A61" s="630"/>
      <c r="B61" s="30">
        <v>42992</v>
      </c>
      <c r="C61" s="31" t="s">
        <v>10</v>
      </c>
      <c r="D61" s="31">
        <v>1</v>
      </c>
      <c r="E61" s="31">
        <v>1</v>
      </c>
      <c r="F61" s="31">
        <v>0</v>
      </c>
      <c r="G61" s="31">
        <v>1</v>
      </c>
      <c r="H61" s="31">
        <v>0</v>
      </c>
      <c r="I61" s="32">
        <v>0</v>
      </c>
      <c r="J61" s="280">
        <v>1</v>
      </c>
      <c r="K61" s="9"/>
      <c r="L61" s="9"/>
      <c r="M61" s="29"/>
    </row>
    <row r="62" spans="1:13" s="1" customFormat="1" ht="19.5" thickTop="1" thickBot="1" x14ac:dyDescent="0.3">
      <c r="A62" s="142" t="s">
        <v>45</v>
      </c>
      <c r="B62" s="126" t="s">
        <v>285</v>
      </c>
      <c r="C62" s="124" t="s">
        <v>8</v>
      </c>
      <c r="D62" s="124">
        <f t="shared" ref="D62:I62" si="3">SUM(D47:D61)</f>
        <v>15</v>
      </c>
      <c r="E62" s="124">
        <f t="shared" si="3"/>
        <v>3</v>
      </c>
      <c r="F62" s="124">
        <f t="shared" si="3"/>
        <v>6</v>
      </c>
      <c r="G62" s="124">
        <f t="shared" si="3"/>
        <v>9</v>
      </c>
      <c r="H62" s="124">
        <f t="shared" si="3"/>
        <v>0</v>
      </c>
      <c r="I62" s="125">
        <f t="shared" si="3"/>
        <v>0</v>
      </c>
      <c r="J62" s="191">
        <f>SUM(J47:J61)</f>
        <v>11</v>
      </c>
      <c r="K62" s="124">
        <f>SUM(K47:K61)</f>
        <v>3</v>
      </c>
      <c r="L62" s="124">
        <f>SUM(L47:L61)</f>
        <v>1</v>
      </c>
      <c r="M62" s="294">
        <f>SUM(J62/(J62+K62))</f>
        <v>0.7857142857142857</v>
      </c>
    </row>
    <row r="63" spans="1:13" ht="18.75" hidden="1" thickTop="1" x14ac:dyDescent="0.25">
      <c r="A63" s="659" t="s">
        <v>18</v>
      </c>
      <c r="B63" s="26">
        <v>42782</v>
      </c>
      <c r="C63" s="27" t="s">
        <v>10</v>
      </c>
      <c r="D63" s="27">
        <v>1</v>
      </c>
      <c r="E63" s="27">
        <v>0</v>
      </c>
      <c r="F63" s="27">
        <v>1</v>
      </c>
      <c r="G63" s="27">
        <v>1</v>
      </c>
      <c r="H63" s="27">
        <v>0</v>
      </c>
      <c r="I63" s="28">
        <v>0</v>
      </c>
      <c r="J63" s="282">
        <v>1</v>
      </c>
      <c r="K63" s="8"/>
      <c r="L63" s="8"/>
      <c r="M63" s="113"/>
    </row>
    <row r="64" spans="1:13" hidden="1" x14ac:dyDescent="0.25">
      <c r="A64" s="631"/>
      <c r="B64" s="13">
        <v>42768</v>
      </c>
      <c r="C64" s="9" t="s">
        <v>9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42740</v>
      </c>
      <c r="C65" s="9" t="s">
        <v>7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42705</v>
      </c>
      <c r="C66" s="9" t="s">
        <v>27</v>
      </c>
      <c r="D66" s="9">
        <v>1</v>
      </c>
      <c r="E66" s="9">
        <v>1</v>
      </c>
      <c r="F66" s="9">
        <v>1</v>
      </c>
      <c r="G66" s="9">
        <v>2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42698</v>
      </c>
      <c r="C67" s="9" t="s">
        <v>10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42691</v>
      </c>
      <c r="C68" s="9" t="s">
        <v>7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42684</v>
      </c>
      <c r="C69" s="9" t="s">
        <v>9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42677</v>
      </c>
      <c r="C70" s="9" t="s">
        <v>11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42670</v>
      </c>
      <c r="C71" s="9" t="s">
        <v>27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13">
        <v>42663</v>
      </c>
      <c r="C72" s="9" t="s">
        <v>10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42656</v>
      </c>
      <c r="C73" s="9" t="s">
        <v>7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13">
        <v>42649</v>
      </c>
      <c r="C74" s="9" t="s">
        <v>9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t="18.75" hidden="1" thickBot="1" x14ac:dyDescent="0.3">
      <c r="A75" s="630"/>
      <c r="B75" s="30">
        <v>42642</v>
      </c>
      <c r="C75" s="31" t="s">
        <v>11</v>
      </c>
      <c r="D75" s="31">
        <v>1</v>
      </c>
      <c r="E75" s="31">
        <v>0</v>
      </c>
      <c r="F75" s="31">
        <v>0</v>
      </c>
      <c r="G75" s="31">
        <v>0</v>
      </c>
      <c r="H75" s="31">
        <v>0</v>
      </c>
      <c r="I75" s="32">
        <v>0</v>
      </c>
      <c r="J75" s="280">
        <v>1</v>
      </c>
      <c r="K75" s="9"/>
      <c r="L75" s="9"/>
      <c r="M75" s="29"/>
    </row>
    <row r="76" spans="1:13" s="1" customFormat="1" ht="19.5" thickTop="1" thickBot="1" x14ac:dyDescent="0.3">
      <c r="A76" s="142" t="s">
        <v>45</v>
      </c>
      <c r="B76" s="126" t="s">
        <v>18</v>
      </c>
      <c r="C76" s="124" t="s">
        <v>8</v>
      </c>
      <c r="D76" s="124">
        <f t="shared" ref="D76:L76" si="4">SUM(D63:D75)</f>
        <v>13</v>
      </c>
      <c r="E76" s="124">
        <f t="shared" si="4"/>
        <v>2</v>
      </c>
      <c r="F76" s="124">
        <f t="shared" si="4"/>
        <v>4</v>
      </c>
      <c r="G76" s="124">
        <f t="shared" si="4"/>
        <v>6</v>
      </c>
      <c r="H76" s="124">
        <f t="shared" si="4"/>
        <v>0</v>
      </c>
      <c r="I76" s="124">
        <f t="shared" si="4"/>
        <v>0</v>
      </c>
      <c r="J76" s="191">
        <f t="shared" si="4"/>
        <v>10</v>
      </c>
      <c r="K76" s="124">
        <f t="shared" si="4"/>
        <v>3</v>
      </c>
      <c r="L76" s="124">
        <f t="shared" si="4"/>
        <v>0</v>
      </c>
      <c r="M76" s="294">
        <f>SUM(J76/(J76+K76))</f>
        <v>0.76923076923076927</v>
      </c>
    </row>
    <row r="77" spans="1:13" ht="18.75" hidden="1" thickTop="1" x14ac:dyDescent="0.25">
      <c r="A77" s="659" t="s">
        <v>17</v>
      </c>
      <c r="B77" s="26">
        <v>42404</v>
      </c>
      <c r="C77" s="27" t="s">
        <v>7</v>
      </c>
      <c r="D77" s="27">
        <v>1</v>
      </c>
      <c r="E77" s="27">
        <v>1</v>
      </c>
      <c r="F77" s="27">
        <v>0</v>
      </c>
      <c r="G77" s="27">
        <v>1</v>
      </c>
      <c r="H77" s="27">
        <v>0</v>
      </c>
      <c r="I77" s="28">
        <v>1</v>
      </c>
      <c r="J77" s="282"/>
      <c r="K77" s="8"/>
      <c r="L77" s="8">
        <v>1</v>
      </c>
      <c r="M77" s="113"/>
    </row>
    <row r="78" spans="1:13" hidden="1" x14ac:dyDescent="0.25">
      <c r="A78" s="631"/>
      <c r="B78" s="13">
        <v>42397</v>
      </c>
      <c r="C78" s="9" t="s">
        <v>8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42376</v>
      </c>
      <c r="C79" s="9" t="s">
        <v>14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42355</v>
      </c>
      <c r="C80" s="9" t="s">
        <v>7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/>
      <c r="L80" s="9">
        <v>1</v>
      </c>
      <c r="M80" s="29"/>
    </row>
    <row r="81" spans="1:13" hidden="1" x14ac:dyDescent="0.25">
      <c r="A81" s="631"/>
      <c r="B81" s="13">
        <v>42341</v>
      </c>
      <c r="C81" s="9" t="s">
        <v>12</v>
      </c>
      <c r="D81" s="9">
        <v>1</v>
      </c>
      <c r="E81" s="9">
        <v>1</v>
      </c>
      <c r="F81" s="9">
        <v>1</v>
      </c>
      <c r="G81" s="9">
        <v>2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42334</v>
      </c>
      <c r="C82" s="9" t="s">
        <v>13</v>
      </c>
      <c r="D82" s="9">
        <v>1</v>
      </c>
      <c r="E82" s="9">
        <v>1</v>
      </c>
      <c r="F82" s="9">
        <v>1</v>
      </c>
      <c r="G82" s="9">
        <v>2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42327</v>
      </c>
      <c r="C83" s="9" t="s">
        <v>14</v>
      </c>
      <c r="D83" s="9">
        <v>1</v>
      </c>
      <c r="E83" s="9">
        <v>0</v>
      </c>
      <c r="F83" s="9">
        <v>1</v>
      </c>
      <c r="G83" s="9">
        <v>1</v>
      </c>
      <c r="H83" s="9">
        <v>0</v>
      </c>
      <c r="I83" s="29">
        <v>0</v>
      </c>
      <c r="J83" s="280"/>
      <c r="K83" s="9"/>
      <c r="L83" s="9">
        <v>1</v>
      </c>
      <c r="M83" s="29"/>
    </row>
    <row r="84" spans="1:13" hidden="1" x14ac:dyDescent="0.25">
      <c r="A84" s="631"/>
      <c r="B84" s="13">
        <v>42320</v>
      </c>
      <c r="C84" s="9" t="s">
        <v>7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280"/>
      <c r="K84" s="9"/>
      <c r="L84" s="9">
        <v>1</v>
      </c>
      <c r="M84" s="29"/>
    </row>
    <row r="85" spans="1:13" hidden="1" x14ac:dyDescent="0.25">
      <c r="A85" s="631"/>
      <c r="B85" s="13">
        <v>42313</v>
      </c>
      <c r="C85" s="9" t="s">
        <v>8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42306</v>
      </c>
      <c r="C86" s="9" t="s">
        <v>12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13">
        <v>42299</v>
      </c>
      <c r="C87" s="9" t="s">
        <v>13</v>
      </c>
      <c r="D87" s="9">
        <v>1</v>
      </c>
      <c r="E87" s="9">
        <v>0</v>
      </c>
      <c r="F87" s="9">
        <v>1</v>
      </c>
      <c r="G87" s="9">
        <v>1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42285</v>
      </c>
      <c r="C88" s="9" t="s">
        <v>7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42278</v>
      </c>
      <c r="C89" s="9" t="s">
        <v>8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80">
        <v>1</v>
      </c>
      <c r="K89" s="9"/>
      <c r="L89" s="9"/>
      <c r="M89" s="29"/>
    </row>
    <row r="90" spans="1:13" ht="18.75" hidden="1" thickBot="1" x14ac:dyDescent="0.3">
      <c r="A90" s="630"/>
      <c r="B90" s="30">
        <v>42264</v>
      </c>
      <c r="C90" s="31" t="s">
        <v>13</v>
      </c>
      <c r="D90" s="31">
        <v>1</v>
      </c>
      <c r="E90" s="31">
        <v>0</v>
      </c>
      <c r="F90" s="31">
        <v>0</v>
      </c>
      <c r="G90" s="31">
        <v>0</v>
      </c>
      <c r="H90" s="31">
        <v>0</v>
      </c>
      <c r="I90" s="32">
        <v>0</v>
      </c>
      <c r="J90" s="280"/>
      <c r="K90" s="9">
        <v>1</v>
      </c>
      <c r="L90" s="9"/>
      <c r="M90" s="29"/>
    </row>
    <row r="91" spans="1:13" s="1" customFormat="1" ht="19.5" thickTop="1" thickBot="1" x14ac:dyDescent="0.3">
      <c r="A91" s="142" t="s">
        <v>45</v>
      </c>
      <c r="B91" s="126" t="s">
        <v>17</v>
      </c>
      <c r="C91" s="124" t="s">
        <v>10</v>
      </c>
      <c r="D91" s="124">
        <f t="shared" ref="D91:I91" si="5">SUM(D77:D90)</f>
        <v>14</v>
      </c>
      <c r="E91" s="124">
        <f t="shared" si="5"/>
        <v>3</v>
      </c>
      <c r="F91" s="124">
        <f t="shared" si="5"/>
        <v>6</v>
      </c>
      <c r="G91" s="124">
        <f t="shared" si="5"/>
        <v>9</v>
      </c>
      <c r="H91" s="124">
        <f t="shared" si="5"/>
        <v>0</v>
      </c>
      <c r="I91" s="125">
        <f t="shared" si="5"/>
        <v>1</v>
      </c>
      <c r="J91" s="191">
        <f>SUM(J77:J90)</f>
        <v>8</v>
      </c>
      <c r="K91" s="124">
        <f>SUM(K77:K90)</f>
        <v>2</v>
      </c>
      <c r="L91" s="124">
        <f>SUM(L77:L90)</f>
        <v>4</v>
      </c>
      <c r="M91" s="294">
        <f>SUM(J91/(J91+K91))</f>
        <v>0.8</v>
      </c>
    </row>
    <row r="92" spans="1:13" ht="18.75" hidden="1" thickTop="1" x14ac:dyDescent="0.25">
      <c r="A92" s="659" t="s">
        <v>16</v>
      </c>
      <c r="B92" s="26">
        <v>42068</v>
      </c>
      <c r="C92" s="27" t="s">
        <v>7</v>
      </c>
      <c r="D92" s="27">
        <v>1</v>
      </c>
      <c r="E92" s="27">
        <v>0</v>
      </c>
      <c r="F92" s="27">
        <v>0</v>
      </c>
      <c r="G92" s="27">
        <v>0</v>
      </c>
      <c r="H92" s="27">
        <v>0</v>
      </c>
      <c r="I92" s="28">
        <v>0</v>
      </c>
      <c r="J92" s="282">
        <v>1</v>
      </c>
      <c r="K92" s="8"/>
      <c r="L92" s="8"/>
      <c r="M92" s="113"/>
    </row>
    <row r="93" spans="1:13" hidden="1" x14ac:dyDescent="0.25">
      <c r="A93" s="631"/>
      <c r="B93" s="13">
        <v>42061</v>
      </c>
      <c r="C93" s="9" t="s">
        <v>8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42040</v>
      </c>
      <c r="C94" s="9" t="s">
        <v>14</v>
      </c>
      <c r="D94" s="9">
        <v>1</v>
      </c>
      <c r="E94" s="9">
        <v>0</v>
      </c>
      <c r="F94" s="9">
        <v>1</v>
      </c>
      <c r="G94" s="9">
        <v>1</v>
      </c>
      <c r="H94" s="9">
        <v>0</v>
      </c>
      <c r="I94" s="29">
        <v>0</v>
      </c>
      <c r="J94" s="280"/>
      <c r="K94" s="9"/>
      <c r="L94" s="9">
        <v>1</v>
      </c>
      <c r="M94" s="29"/>
    </row>
    <row r="95" spans="1:13" hidden="1" x14ac:dyDescent="0.25">
      <c r="A95" s="631"/>
      <c r="B95" s="13">
        <v>41963</v>
      </c>
      <c r="C95" s="9" t="s">
        <v>13</v>
      </c>
      <c r="D95" s="9">
        <v>1</v>
      </c>
      <c r="E95" s="9">
        <v>0</v>
      </c>
      <c r="F95" s="9">
        <v>1</v>
      </c>
      <c r="G95" s="9">
        <v>1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41956</v>
      </c>
      <c r="C96" s="9" t="s">
        <v>14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">
        <v>0</v>
      </c>
      <c r="J96" s="280"/>
      <c r="K96" s="9"/>
      <c r="L96" s="9">
        <v>1</v>
      </c>
      <c r="M96" s="29"/>
    </row>
    <row r="97" spans="1:13" hidden="1" x14ac:dyDescent="0.25">
      <c r="A97" s="631"/>
      <c r="B97" s="13">
        <v>41949</v>
      </c>
      <c r="C97" s="9" t="s">
        <v>7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13">
        <v>41942</v>
      </c>
      <c r="C98" s="9" t="s">
        <v>8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41928</v>
      </c>
      <c r="C99" s="9" t="s">
        <v>13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41921</v>
      </c>
      <c r="C100" s="9" t="s">
        <v>14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13">
        <v>41914</v>
      </c>
      <c r="C101" s="9" t="s">
        <v>7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41907</v>
      </c>
      <c r="C102" s="9" t="s">
        <v>8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41900</v>
      </c>
      <c r="C103" s="9" t="s">
        <v>12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t="18.75" hidden="1" thickBot="1" x14ac:dyDescent="0.3">
      <c r="A104" s="630"/>
      <c r="B104" s="30">
        <v>41893</v>
      </c>
      <c r="C104" s="31" t="s">
        <v>13</v>
      </c>
      <c r="D104" s="31">
        <v>1</v>
      </c>
      <c r="E104" s="31">
        <v>0</v>
      </c>
      <c r="F104" s="31">
        <v>0</v>
      </c>
      <c r="G104" s="31">
        <v>0</v>
      </c>
      <c r="H104" s="31">
        <v>0</v>
      </c>
      <c r="I104" s="32">
        <v>0</v>
      </c>
      <c r="J104" s="280">
        <v>1</v>
      </c>
      <c r="K104" s="9"/>
      <c r="L104" s="9"/>
      <c r="M104" s="29"/>
    </row>
    <row r="105" spans="1:13" s="1" customFormat="1" ht="19.5" thickTop="1" thickBot="1" x14ac:dyDescent="0.3">
      <c r="A105" s="142" t="s">
        <v>45</v>
      </c>
      <c r="B105" s="126" t="s">
        <v>16</v>
      </c>
      <c r="C105" s="124" t="s">
        <v>10</v>
      </c>
      <c r="D105" s="124">
        <f t="shared" ref="D105:I105" si="6">SUM(D92:D104)</f>
        <v>13</v>
      </c>
      <c r="E105" s="124">
        <f t="shared" si="6"/>
        <v>0</v>
      </c>
      <c r="F105" s="124">
        <f t="shared" si="6"/>
        <v>4</v>
      </c>
      <c r="G105" s="124">
        <f t="shared" si="6"/>
        <v>4</v>
      </c>
      <c r="H105" s="124">
        <f t="shared" si="6"/>
        <v>0</v>
      </c>
      <c r="I105" s="125">
        <f t="shared" si="6"/>
        <v>0</v>
      </c>
      <c r="J105" s="191">
        <f>SUM(J92:J104)</f>
        <v>9</v>
      </c>
      <c r="K105" s="124">
        <f>SUM(K92:K104)</f>
        <v>2</v>
      </c>
      <c r="L105" s="124">
        <f>SUM(L92:L104)</f>
        <v>2</v>
      </c>
      <c r="M105" s="294">
        <f>SUM(J105/(J105+K105))</f>
        <v>0.81818181818181823</v>
      </c>
    </row>
    <row r="106" spans="1:13" ht="18.75" hidden="1" thickTop="1" x14ac:dyDescent="0.25">
      <c r="A106" s="659" t="s">
        <v>15</v>
      </c>
      <c r="B106" s="26">
        <v>41697</v>
      </c>
      <c r="C106" s="27" t="s">
        <v>10</v>
      </c>
      <c r="D106" s="27">
        <v>1</v>
      </c>
      <c r="E106" s="27">
        <v>0</v>
      </c>
      <c r="F106" s="27">
        <v>0</v>
      </c>
      <c r="G106" s="27">
        <v>0</v>
      </c>
      <c r="H106" s="27">
        <v>0</v>
      </c>
      <c r="I106" s="28">
        <v>0</v>
      </c>
      <c r="J106" s="282"/>
      <c r="K106" s="8">
        <v>1</v>
      </c>
      <c r="L106" s="8"/>
      <c r="M106" s="113"/>
    </row>
    <row r="107" spans="1:13" hidden="1" x14ac:dyDescent="0.25">
      <c r="A107" s="631"/>
      <c r="B107" s="13">
        <v>41683</v>
      </c>
      <c r="C107" s="9" t="s">
        <v>14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41669</v>
      </c>
      <c r="C108" s="9" t="s">
        <v>13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41627</v>
      </c>
      <c r="C109" s="9" t="s">
        <v>12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41620</v>
      </c>
      <c r="C110" s="9" t="s">
        <v>13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41585</v>
      </c>
      <c r="C111" s="9" t="s">
        <v>13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41564</v>
      </c>
      <c r="C112" s="9" t="s">
        <v>14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/>
      <c r="K112" s="9">
        <v>1</v>
      </c>
      <c r="L112" s="9"/>
      <c r="M112" s="29"/>
    </row>
    <row r="113" spans="1:13" hidden="1" x14ac:dyDescent="0.25">
      <c r="A113" s="631"/>
      <c r="B113" s="13">
        <v>41557</v>
      </c>
      <c r="C113" s="9" t="s">
        <v>12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/>
      <c r="L113" s="9">
        <v>1</v>
      </c>
      <c r="M113" s="29"/>
    </row>
    <row r="114" spans="1:13" ht="18.75" hidden="1" thickBot="1" x14ac:dyDescent="0.3">
      <c r="A114" s="630"/>
      <c r="B114" s="30">
        <v>41536</v>
      </c>
      <c r="C114" s="31" t="s">
        <v>7</v>
      </c>
      <c r="D114" s="31">
        <v>1</v>
      </c>
      <c r="E114" s="31">
        <v>0</v>
      </c>
      <c r="F114" s="31">
        <v>1</v>
      </c>
      <c r="G114" s="31">
        <v>1</v>
      </c>
      <c r="H114" s="31">
        <v>0</v>
      </c>
      <c r="I114" s="32">
        <v>0</v>
      </c>
      <c r="J114" s="280">
        <v>1</v>
      </c>
      <c r="K114" s="9"/>
      <c r="L114" s="9"/>
      <c r="M114" s="29"/>
    </row>
    <row r="115" spans="1:13" s="1" customFormat="1" ht="19.5" thickTop="1" thickBot="1" x14ac:dyDescent="0.3">
      <c r="A115" s="142" t="s">
        <v>45</v>
      </c>
      <c r="B115" s="126" t="s">
        <v>15</v>
      </c>
      <c r="C115" s="124" t="s">
        <v>8</v>
      </c>
      <c r="D115" s="124">
        <f t="shared" ref="D115:I115" si="7">SUM(D106:D114)</f>
        <v>9</v>
      </c>
      <c r="E115" s="124">
        <f t="shared" si="7"/>
        <v>0</v>
      </c>
      <c r="F115" s="124">
        <f t="shared" si="7"/>
        <v>1</v>
      </c>
      <c r="G115" s="124">
        <f t="shared" si="7"/>
        <v>1</v>
      </c>
      <c r="H115" s="124">
        <f t="shared" si="7"/>
        <v>0</v>
      </c>
      <c r="I115" s="125">
        <f t="shared" si="7"/>
        <v>0</v>
      </c>
      <c r="J115" s="191">
        <f>SUM(J106:J114)</f>
        <v>3</v>
      </c>
      <c r="K115" s="124">
        <f>SUM(K106:K114)</f>
        <v>5</v>
      </c>
      <c r="L115" s="124">
        <f>SUM(L106:L114)</f>
        <v>1</v>
      </c>
      <c r="M115" s="294">
        <f>SUM(J115/(J115+K115))</f>
        <v>0.375</v>
      </c>
    </row>
    <row r="116" spans="1:13" ht="18.75" hidden="1" thickTop="1" x14ac:dyDescent="0.25">
      <c r="A116" s="659" t="s">
        <v>22</v>
      </c>
      <c r="B116" s="26">
        <v>41319</v>
      </c>
      <c r="C116" s="27" t="s">
        <v>21</v>
      </c>
      <c r="D116" s="27">
        <v>1</v>
      </c>
      <c r="E116" s="27">
        <v>0</v>
      </c>
      <c r="F116" s="27">
        <v>1</v>
      </c>
      <c r="G116" s="27">
        <v>1</v>
      </c>
      <c r="H116" s="27">
        <v>0</v>
      </c>
      <c r="I116" s="28">
        <v>0</v>
      </c>
      <c r="J116" s="282"/>
      <c r="K116" s="8">
        <v>1</v>
      </c>
      <c r="L116" s="8"/>
      <c r="M116" s="113"/>
    </row>
    <row r="117" spans="1:13" hidden="1" x14ac:dyDescent="0.25">
      <c r="A117" s="631"/>
      <c r="B117" s="13">
        <v>41312</v>
      </c>
      <c r="C117" s="9" t="s">
        <v>12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41305</v>
      </c>
      <c r="C118" s="9" t="s">
        <v>13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41298</v>
      </c>
      <c r="C119" s="9" t="s">
        <v>20</v>
      </c>
      <c r="D119" s="9">
        <v>1</v>
      </c>
      <c r="E119" s="9">
        <v>0</v>
      </c>
      <c r="F119" s="9">
        <v>1</v>
      </c>
      <c r="G119" s="9">
        <v>1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41291</v>
      </c>
      <c r="C120" s="9" t="s">
        <v>7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/>
      <c r="L120" s="9">
        <v>1</v>
      </c>
      <c r="M120" s="29"/>
    </row>
    <row r="121" spans="1:13" hidden="1" x14ac:dyDescent="0.25">
      <c r="A121" s="631"/>
      <c r="B121" s="13">
        <v>41284</v>
      </c>
      <c r="C121" s="9" t="s">
        <v>21</v>
      </c>
      <c r="D121" s="9">
        <v>1</v>
      </c>
      <c r="E121" s="9">
        <v>1</v>
      </c>
      <c r="F121" s="9">
        <v>1</v>
      </c>
      <c r="G121" s="9">
        <v>2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41263</v>
      </c>
      <c r="C122" s="9" t="s">
        <v>12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41256</v>
      </c>
      <c r="C123" s="9" t="s">
        <v>13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41249</v>
      </c>
      <c r="C124" s="9" t="s">
        <v>20</v>
      </c>
      <c r="D124" s="9">
        <v>1</v>
      </c>
      <c r="E124" s="9">
        <v>0</v>
      </c>
      <c r="F124" s="9">
        <v>1</v>
      </c>
      <c r="G124" s="9">
        <v>1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41242</v>
      </c>
      <c r="C125" s="9" t="s">
        <v>7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t="18.75" hidden="1" thickBot="1" x14ac:dyDescent="0.3">
      <c r="A126" s="630"/>
      <c r="B126" s="30">
        <v>41228</v>
      </c>
      <c r="C126" s="31" t="s">
        <v>12</v>
      </c>
      <c r="D126" s="31">
        <v>1</v>
      </c>
      <c r="E126" s="31">
        <v>0</v>
      </c>
      <c r="F126" s="31">
        <v>0</v>
      </c>
      <c r="G126" s="31">
        <v>0</v>
      </c>
      <c r="H126" s="31">
        <v>0</v>
      </c>
      <c r="I126" s="32">
        <v>0</v>
      </c>
      <c r="J126" s="280">
        <v>1</v>
      </c>
      <c r="K126" s="9"/>
      <c r="L126" s="9"/>
      <c r="M126" s="29"/>
    </row>
    <row r="127" spans="1:13" s="1" customFormat="1" ht="19.5" thickTop="1" thickBot="1" x14ac:dyDescent="0.3">
      <c r="A127" s="142" t="s">
        <v>45</v>
      </c>
      <c r="B127" s="126" t="s">
        <v>22</v>
      </c>
      <c r="C127" s="124" t="s">
        <v>19</v>
      </c>
      <c r="D127" s="124">
        <f t="shared" ref="D127:I127" si="8">SUM(D116:D126)</f>
        <v>11</v>
      </c>
      <c r="E127" s="124">
        <f t="shared" si="8"/>
        <v>1</v>
      </c>
      <c r="F127" s="124">
        <f t="shared" si="8"/>
        <v>4</v>
      </c>
      <c r="G127" s="124">
        <f t="shared" si="8"/>
        <v>5</v>
      </c>
      <c r="H127" s="124">
        <f t="shared" si="8"/>
        <v>0</v>
      </c>
      <c r="I127" s="125">
        <f t="shared" si="8"/>
        <v>0</v>
      </c>
      <c r="J127" s="191">
        <f>SUM(J116:J126)</f>
        <v>4</v>
      </c>
      <c r="K127" s="124">
        <f>SUM(K116:K126)</f>
        <v>6</v>
      </c>
      <c r="L127" s="124">
        <f>SUM(L116:L126)</f>
        <v>1</v>
      </c>
      <c r="M127" s="294">
        <f>SUM(J127/(J127+K127))</f>
        <v>0.4</v>
      </c>
    </row>
    <row r="128" spans="1:13" ht="19.5" thickTop="1" thickBot="1" x14ac:dyDescent="0.3">
      <c r="C128" s="136" t="s">
        <v>24</v>
      </c>
      <c r="D128" s="137">
        <f t="shared" ref="D128:I128" si="9">SUM(D28+D46+D62+D76+D91+D105+D115+D127+D14)</f>
        <v>116</v>
      </c>
      <c r="E128" s="137">
        <f t="shared" si="9"/>
        <v>11</v>
      </c>
      <c r="F128" s="137">
        <f t="shared" si="9"/>
        <v>42</v>
      </c>
      <c r="G128" s="137">
        <f t="shared" si="9"/>
        <v>53</v>
      </c>
      <c r="H128" s="137">
        <f t="shared" si="9"/>
        <v>1</v>
      </c>
      <c r="I128" s="137">
        <f t="shared" si="9"/>
        <v>1</v>
      </c>
      <c r="J128" s="444">
        <f>SUM(J28+J46+J62+J76+J91+J105+J115+J127+J14)</f>
        <v>61</v>
      </c>
      <c r="K128" s="91">
        <f>SUM(K28+K46+K62+K76+K91+K105+K115+K127+K14)</f>
        <v>42</v>
      </c>
      <c r="L128" s="91">
        <f>SUM(L28+L46+L62+L76+L91+L105+L115+L127+L14)</f>
        <v>13</v>
      </c>
      <c r="M128" s="344">
        <f>SUM(J128/(J128+K128))</f>
        <v>0.59223300970873782</v>
      </c>
    </row>
    <row r="129" spans="1:12" ht="18.75" thickBot="1" x14ac:dyDescent="0.3">
      <c r="C129" s="143" t="s">
        <v>25</v>
      </c>
      <c r="D129" s="24"/>
      <c r="E129" s="25">
        <f>SUM(E128/D128)</f>
        <v>9.4827586206896547E-2</v>
      </c>
      <c r="F129" s="25">
        <f>SUM(F128/D128)</f>
        <v>0.36206896551724138</v>
      </c>
      <c r="G129" s="144">
        <f>SUM(G128/D128)</f>
        <v>0.45689655172413796</v>
      </c>
      <c r="H129" s="20"/>
      <c r="I129" s="20"/>
      <c r="J129" s="307">
        <f>SUM(J128/D128)</f>
        <v>0.52586206896551724</v>
      </c>
      <c r="K129" s="77">
        <f>SUM(K128/D128)</f>
        <v>0.36206896551724138</v>
      </c>
      <c r="L129" s="95">
        <f>SUM(L128/D128)</f>
        <v>0.11206896551724138</v>
      </c>
    </row>
    <row r="130" spans="1:12" ht="18.75" thickBot="1" x14ac:dyDescent="0.3">
      <c r="C130" s="133" t="s">
        <v>26</v>
      </c>
      <c r="D130" s="134">
        <f>SUM(D128/9)</f>
        <v>12.888888888888889</v>
      </c>
      <c r="E130" s="134">
        <f>SUM(E129*D130)</f>
        <v>1.2222222222222221</v>
      </c>
      <c r="F130" s="134">
        <f>SUM(F129*D130)</f>
        <v>4.666666666666667</v>
      </c>
      <c r="G130" s="135">
        <f>SUM(G129*D130)</f>
        <v>5.8888888888888893</v>
      </c>
      <c r="J130" s="308">
        <f>SUM(J128/9)</f>
        <v>6.7777777777777777</v>
      </c>
      <c r="K130" s="97">
        <f>SUM(K128/9)</f>
        <v>4.666666666666667</v>
      </c>
      <c r="L130" s="98">
        <f>SUM(L128/9)</f>
        <v>1.4444444444444444</v>
      </c>
    </row>
    <row r="131" spans="1:12" ht="19.5" thickTop="1" thickBot="1" x14ac:dyDescent="0.3">
      <c r="A131" s="114" t="s">
        <v>58</v>
      </c>
      <c r="B131" s="115" t="s">
        <v>41</v>
      </c>
      <c r="C131" s="116" t="s">
        <v>21</v>
      </c>
      <c r="D131" s="117"/>
      <c r="E131" s="118">
        <v>0</v>
      </c>
      <c r="F131" s="118">
        <v>2</v>
      </c>
      <c r="G131" s="119">
        <v>2</v>
      </c>
    </row>
    <row r="132" spans="1:12" ht="18.75" thickBot="1" x14ac:dyDescent="0.3">
      <c r="A132" s="49" t="s">
        <v>45</v>
      </c>
      <c r="B132" s="41" t="s">
        <v>58</v>
      </c>
      <c r="C132" s="42"/>
      <c r="D132" s="42"/>
      <c r="E132" s="43">
        <f>SUM(E131:E131)</f>
        <v>0</v>
      </c>
      <c r="F132" s="43">
        <f>SUM(F131:F131)</f>
        <v>2</v>
      </c>
      <c r="G132" s="50">
        <f>SUM(G131:G131)</f>
        <v>2</v>
      </c>
    </row>
    <row r="133" spans="1:12" ht="18.75" thickBot="1" x14ac:dyDescent="0.3">
      <c r="A133" s="51" t="s">
        <v>46</v>
      </c>
      <c r="B133" s="52" t="s">
        <v>481</v>
      </c>
      <c r="C133" s="53"/>
      <c r="D133" s="53"/>
      <c r="E133" s="54">
        <f>SUM(E128+E132)</f>
        <v>11</v>
      </c>
      <c r="F133" s="54">
        <f>SUM(F128+F132)</f>
        <v>44</v>
      </c>
      <c r="G133" s="55">
        <f>SUM(E133+F133)</f>
        <v>55</v>
      </c>
    </row>
    <row r="134" spans="1:12" ht="18.75" thickTop="1" x14ac:dyDescent="0.25"/>
  </sheetData>
  <mergeCells count="10">
    <mergeCell ref="A1:M1"/>
    <mergeCell ref="A116:A126"/>
    <mergeCell ref="A63:A75"/>
    <mergeCell ref="A47:A61"/>
    <mergeCell ref="A77:A90"/>
    <mergeCell ref="A92:A104"/>
    <mergeCell ref="A106:A114"/>
    <mergeCell ref="A29:A45"/>
    <mergeCell ref="A15:A27"/>
    <mergeCell ref="A3:A13"/>
  </mergeCells>
  <printOptions horizontalCentered="1" verticalCentered="1"/>
  <pageMargins left="0.2" right="0.2" top="0.25" bottom="0.25" header="0.25" footer="0.3"/>
  <pageSetup scale="86" orientation="landscape" r:id="rId1"/>
  <rowBreaks count="1" manualBreakCount="1">
    <brk id="91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0000"/>
    <pageSetUpPr fitToPage="1"/>
  </sheetPr>
  <dimension ref="A1:K3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7" style="16" bestFit="1" customWidth="1"/>
    <col min="4" max="4" width="9.5703125" style="16" bestFit="1" customWidth="1"/>
    <col min="5" max="5" width="9.7109375" style="16" bestFit="1" customWidth="1"/>
    <col min="6" max="9" width="9.5703125" style="16" bestFit="1" customWidth="1"/>
    <col min="10" max="10" width="9.5703125" style="20" bestFit="1" customWidth="1"/>
    <col min="11" max="11" width="9.5703125" style="16" bestFit="1" customWidth="1"/>
    <col min="12" max="16384" width="9.140625" style="16"/>
  </cols>
  <sheetData>
    <row r="1" spans="1:11" ht="19.5" thickTop="1" thickBot="1" x14ac:dyDescent="0.3">
      <c r="A1" s="698" t="s">
        <v>352</v>
      </c>
      <c r="B1" s="699"/>
      <c r="C1" s="699"/>
      <c r="D1" s="699"/>
      <c r="E1" s="699"/>
      <c r="F1" s="699"/>
      <c r="G1" s="699"/>
      <c r="H1" s="699"/>
      <c r="I1" s="699"/>
      <c r="J1" s="699"/>
      <c r="K1" s="700"/>
    </row>
    <row r="2" spans="1:11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28</v>
      </c>
      <c r="F2" s="198" t="s">
        <v>29</v>
      </c>
      <c r="G2" s="198" t="s">
        <v>30</v>
      </c>
      <c r="H2" s="198" t="s">
        <v>31</v>
      </c>
      <c r="I2" s="198" t="s">
        <v>32</v>
      </c>
      <c r="J2" s="235" t="s">
        <v>33</v>
      </c>
      <c r="K2" s="199" t="s">
        <v>34</v>
      </c>
    </row>
    <row r="3" spans="1:11" ht="18.75" hidden="1" thickTop="1" x14ac:dyDescent="0.25">
      <c r="A3" s="659" t="s">
        <v>17</v>
      </c>
      <c r="B3" s="26">
        <v>42411</v>
      </c>
      <c r="C3" s="27" t="s">
        <v>14</v>
      </c>
      <c r="D3" s="27">
        <v>1</v>
      </c>
      <c r="E3" s="27">
        <v>45</v>
      </c>
      <c r="F3" s="27">
        <v>1</v>
      </c>
      <c r="G3" s="27">
        <v>0</v>
      </c>
      <c r="H3" s="27">
        <v>0</v>
      </c>
      <c r="I3" s="27">
        <v>2</v>
      </c>
      <c r="J3" s="78">
        <v>2</v>
      </c>
      <c r="K3" s="28">
        <v>0</v>
      </c>
    </row>
    <row r="4" spans="1:11" hidden="1" x14ac:dyDescent="0.25">
      <c r="A4" s="631"/>
      <c r="B4" s="13">
        <v>42390</v>
      </c>
      <c r="C4" s="9" t="s">
        <v>12</v>
      </c>
      <c r="D4" s="9">
        <v>1</v>
      </c>
      <c r="E4" s="9">
        <v>45</v>
      </c>
      <c r="F4" s="9">
        <v>0</v>
      </c>
      <c r="G4" s="9">
        <v>1</v>
      </c>
      <c r="H4" s="9">
        <v>0</v>
      </c>
      <c r="I4" s="9">
        <v>6</v>
      </c>
      <c r="J4" s="74">
        <v>6</v>
      </c>
      <c r="K4" s="29">
        <v>0</v>
      </c>
    </row>
    <row r="5" spans="1:11" ht="18.75" hidden="1" thickBot="1" x14ac:dyDescent="0.3">
      <c r="A5" s="630"/>
      <c r="B5" s="30">
        <v>42383</v>
      </c>
      <c r="C5" s="31" t="s">
        <v>7</v>
      </c>
      <c r="D5" s="31">
        <v>1</v>
      </c>
      <c r="E5" s="31">
        <v>45</v>
      </c>
      <c r="F5" s="31">
        <v>0</v>
      </c>
      <c r="G5" s="31">
        <v>1</v>
      </c>
      <c r="H5" s="31">
        <v>0</v>
      </c>
      <c r="I5" s="31">
        <v>6</v>
      </c>
      <c r="J5" s="79">
        <v>6</v>
      </c>
      <c r="K5" s="32">
        <v>0</v>
      </c>
    </row>
    <row r="6" spans="1:11" ht="19.5" thickTop="1" thickBot="1" x14ac:dyDescent="0.3">
      <c r="A6" s="142" t="s">
        <v>45</v>
      </c>
      <c r="B6" s="126" t="s">
        <v>17</v>
      </c>
      <c r="C6" s="124" t="s">
        <v>10</v>
      </c>
      <c r="D6" s="124">
        <f t="shared" ref="D6:I6" si="0">SUM(D3:D5)</f>
        <v>3</v>
      </c>
      <c r="E6" s="124">
        <f t="shared" si="0"/>
        <v>135</v>
      </c>
      <c r="F6" s="124">
        <f t="shared" si="0"/>
        <v>1</v>
      </c>
      <c r="G6" s="124">
        <f t="shared" si="0"/>
        <v>2</v>
      </c>
      <c r="H6" s="124">
        <f t="shared" si="0"/>
        <v>0</v>
      </c>
      <c r="I6" s="124">
        <f t="shared" si="0"/>
        <v>14</v>
      </c>
      <c r="J6" s="167">
        <f>SUM(I6/D6)</f>
        <v>4.666666666666667</v>
      </c>
      <c r="K6" s="125">
        <f>SUM(K3:K5)</f>
        <v>0</v>
      </c>
    </row>
    <row r="7" spans="1:11" ht="18.75" hidden="1" thickTop="1" x14ac:dyDescent="0.25">
      <c r="A7" s="659" t="s">
        <v>23</v>
      </c>
      <c r="B7" s="26">
        <v>40969</v>
      </c>
      <c r="C7" s="27" t="s">
        <v>13</v>
      </c>
      <c r="D7" s="27">
        <v>1</v>
      </c>
      <c r="E7" s="27">
        <v>45</v>
      </c>
      <c r="F7" s="27">
        <v>0</v>
      </c>
      <c r="G7" s="27">
        <v>1</v>
      </c>
      <c r="H7" s="27">
        <v>0</v>
      </c>
      <c r="I7" s="27">
        <v>11</v>
      </c>
      <c r="J7" s="78">
        <v>11</v>
      </c>
      <c r="K7" s="28">
        <v>0</v>
      </c>
    </row>
    <row r="8" spans="1:11" hidden="1" x14ac:dyDescent="0.25">
      <c r="A8" s="631"/>
      <c r="B8" s="13">
        <v>40955</v>
      </c>
      <c r="C8" s="9" t="s">
        <v>7</v>
      </c>
      <c r="D8" s="9">
        <v>1</v>
      </c>
      <c r="E8" s="9">
        <v>45</v>
      </c>
      <c r="F8" s="9">
        <v>1</v>
      </c>
      <c r="G8" s="9">
        <v>0</v>
      </c>
      <c r="H8" s="9">
        <v>0</v>
      </c>
      <c r="I8" s="9">
        <v>1</v>
      </c>
      <c r="J8" s="74">
        <v>1</v>
      </c>
      <c r="K8" s="29">
        <v>0</v>
      </c>
    </row>
    <row r="9" spans="1:11" hidden="1" x14ac:dyDescent="0.25">
      <c r="A9" s="631"/>
      <c r="B9" s="13">
        <v>40948</v>
      </c>
      <c r="C9" s="9" t="s">
        <v>19</v>
      </c>
      <c r="D9" s="9">
        <v>1</v>
      </c>
      <c r="E9" s="9">
        <v>45</v>
      </c>
      <c r="F9" s="9">
        <v>0</v>
      </c>
      <c r="G9" s="9">
        <v>1</v>
      </c>
      <c r="H9" s="9">
        <v>0</v>
      </c>
      <c r="I9" s="9">
        <v>10</v>
      </c>
      <c r="J9" s="74">
        <v>10</v>
      </c>
      <c r="K9" s="29">
        <v>0</v>
      </c>
    </row>
    <row r="10" spans="1:11" hidden="1" x14ac:dyDescent="0.25">
      <c r="A10" s="631"/>
      <c r="B10" s="13">
        <v>40941</v>
      </c>
      <c r="C10" s="9" t="s">
        <v>21</v>
      </c>
      <c r="D10" s="9">
        <v>1</v>
      </c>
      <c r="E10" s="9">
        <v>45</v>
      </c>
      <c r="F10" s="9">
        <v>1</v>
      </c>
      <c r="G10" s="9">
        <v>0</v>
      </c>
      <c r="H10" s="9">
        <v>0</v>
      </c>
      <c r="I10" s="9">
        <v>6</v>
      </c>
      <c r="J10" s="74">
        <v>6</v>
      </c>
      <c r="K10" s="29">
        <v>0</v>
      </c>
    </row>
    <row r="11" spans="1:11" hidden="1" x14ac:dyDescent="0.25">
      <c r="A11" s="631"/>
      <c r="B11" s="13">
        <v>40934</v>
      </c>
      <c r="C11" s="9" t="s">
        <v>13</v>
      </c>
      <c r="D11" s="9">
        <v>1</v>
      </c>
      <c r="E11" s="9">
        <v>45</v>
      </c>
      <c r="F11" s="9">
        <v>0</v>
      </c>
      <c r="G11" s="9">
        <v>0</v>
      </c>
      <c r="H11" s="9">
        <v>1</v>
      </c>
      <c r="I11" s="9">
        <v>6</v>
      </c>
      <c r="J11" s="74">
        <v>6</v>
      </c>
      <c r="K11" s="29">
        <v>0</v>
      </c>
    </row>
    <row r="12" spans="1:11" hidden="1" x14ac:dyDescent="0.25">
      <c r="A12" s="631"/>
      <c r="B12" s="13">
        <v>40927</v>
      </c>
      <c r="C12" s="9" t="s">
        <v>20</v>
      </c>
      <c r="D12" s="9">
        <v>1</v>
      </c>
      <c r="E12" s="9">
        <v>45</v>
      </c>
      <c r="F12" s="9">
        <v>0</v>
      </c>
      <c r="G12" s="9">
        <v>1</v>
      </c>
      <c r="H12" s="9">
        <v>0</v>
      </c>
      <c r="I12" s="9">
        <v>5</v>
      </c>
      <c r="J12" s="74">
        <v>5</v>
      </c>
      <c r="K12" s="29">
        <v>0</v>
      </c>
    </row>
    <row r="13" spans="1:11" hidden="1" x14ac:dyDescent="0.25">
      <c r="A13" s="631"/>
      <c r="B13" s="13">
        <v>40920</v>
      </c>
      <c r="C13" s="9" t="s">
        <v>7</v>
      </c>
      <c r="D13" s="9">
        <v>1</v>
      </c>
      <c r="E13" s="9">
        <v>45</v>
      </c>
      <c r="F13" s="9">
        <v>1</v>
      </c>
      <c r="G13" s="9">
        <v>0</v>
      </c>
      <c r="H13" s="9">
        <v>0</v>
      </c>
      <c r="I13" s="9">
        <v>4</v>
      </c>
      <c r="J13" s="74">
        <v>4</v>
      </c>
      <c r="K13" s="29">
        <v>0</v>
      </c>
    </row>
    <row r="14" spans="1:11" hidden="1" x14ac:dyDescent="0.25">
      <c r="A14" s="631"/>
      <c r="B14" s="13">
        <v>40899</v>
      </c>
      <c r="C14" s="9" t="s">
        <v>19</v>
      </c>
      <c r="D14" s="9">
        <v>1</v>
      </c>
      <c r="E14" s="9">
        <v>45</v>
      </c>
      <c r="F14" s="9">
        <v>0</v>
      </c>
      <c r="G14" s="9">
        <v>1</v>
      </c>
      <c r="H14" s="9">
        <v>0</v>
      </c>
      <c r="I14" s="9">
        <v>6</v>
      </c>
      <c r="J14" s="74">
        <v>6</v>
      </c>
      <c r="K14" s="29">
        <v>0</v>
      </c>
    </row>
    <row r="15" spans="1:11" hidden="1" x14ac:dyDescent="0.25">
      <c r="A15" s="631"/>
      <c r="B15" s="13">
        <v>40892</v>
      </c>
      <c r="C15" s="9" t="s">
        <v>21</v>
      </c>
      <c r="D15" s="9">
        <v>1</v>
      </c>
      <c r="E15" s="9">
        <v>45</v>
      </c>
      <c r="F15" s="9">
        <v>0</v>
      </c>
      <c r="G15" s="9">
        <v>1</v>
      </c>
      <c r="H15" s="9">
        <v>0</v>
      </c>
      <c r="I15" s="9">
        <v>5</v>
      </c>
      <c r="J15" s="74">
        <v>5</v>
      </c>
      <c r="K15" s="29">
        <v>0</v>
      </c>
    </row>
    <row r="16" spans="1:11" hidden="1" x14ac:dyDescent="0.25">
      <c r="A16" s="631"/>
      <c r="B16" s="13">
        <v>40885</v>
      </c>
      <c r="C16" s="9" t="s">
        <v>13</v>
      </c>
      <c r="D16" s="9">
        <v>1</v>
      </c>
      <c r="E16" s="9">
        <v>45</v>
      </c>
      <c r="F16" s="9">
        <v>0</v>
      </c>
      <c r="G16" s="9">
        <v>1</v>
      </c>
      <c r="H16" s="9">
        <v>0</v>
      </c>
      <c r="I16" s="9">
        <v>7</v>
      </c>
      <c r="J16" s="74">
        <v>7</v>
      </c>
      <c r="K16" s="29">
        <v>0</v>
      </c>
    </row>
    <row r="17" spans="1:11" hidden="1" x14ac:dyDescent="0.25">
      <c r="A17" s="631"/>
      <c r="B17" s="13">
        <v>40878</v>
      </c>
      <c r="C17" s="9" t="s">
        <v>20</v>
      </c>
      <c r="D17" s="9">
        <v>1</v>
      </c>
      <c r="E17" s="9">
        <v>45</v>
      </c>
      <c r="F17" s="9">
        <v>1</v>
      </c>
      <c r="G17" s="9">
        <v>0</v>
      </c>
      <c r="H17" s="9">
        <v>0</v>
      </c>
      <c r="I17" s="9">
        <v>3</v>
      </c>
      <c r="J17" s="74">
        <v>3</v>
      </c>
      <c r="K17" s="29">
        <v>0</v>
      </c>
    </row>
    <row r="18" spans="1:11" hidden="1" x14ac:dyDescent="0.25">
      <c r="A18" s="631"/>
      <c r="B18" s="13">
        <v>40871</v>
      </c>
      <c r="C18" s="9" t="s">
        <v>7</v>
      </c>
      <c r="D18" s="9">
        <v>1</v>
      </c>
      <c r="E18" s="9">
        <v>45</v>
      </c>
      <c r="F18" s="9">
        <v>0</v>
      </c>
      <c r="G18" s="15">
        <v>1</v>
      </c>
      <c r="H18" s="9">
        <v>0</v>
      </c>
      <c r="I18" s="9">
        <v>5</v>
      </c>
      <c r="J18" s="74">
        <v>5</v>
      </c>
      <c r="K18" s="29">
        <v>0</v>
      </c>
    </row>
    <row r="19" spans="1:11" hidden="1" x14ac:dyDescent="0.25">
      <c r="A19" s="631"/>
      <c r="B19" s="13">
        <v>40864</v>
      </c>
      <c r="C19" s="9" t="s">
        <v>19</v>
      </c>
      <c r="D19" s="9">
        <v>1</v>
      </c>
      <c r="E19" s="9">
        <v>45</v>
      </c>
      <c r="F19" s="9">
        <v>0</v>
      </c>
      <c r="G19" s="15">
        <v>1</v>
      </c>
      <c r="H19" s="9">
        <v>0</v>
      </c>
      <c r="I19" s="9">
        <v>5</v>
      </c>
      <c r="J19" s="74">
        <v>5</v>
      </c>
      <c r="K19" s="29">
        <v>0</v>
      </c>
    </row>
    <row r="20" spans="1:11" hidden="1" x14ac:dyDescent="0.25">
      <c r="A20" s="631"/>
      <c r="B20" s="13">
        <v>40857</v>
      </c>
      <c r="C20" s="9" t="s">
        <v>21</v>
      </c>
      <c r="D20" s="9">
        <v>1</v>
      </c>
      <c r="E20" s="9">
        <v>45</v>
      </c>
      <c r="F20" s="9">
        <v>0</v>
      </c>
      <c r="G20" s="15">
        <v>1</v>
      </c>
      <c r="H20" s="9">
        <v>0</v>
      </c>
      <c r="I20" s="9">
        <v>10</v>
      </c>
      <c r="J20" s="74">
        <v>10</v>
      </c>
      <c r="K20" s="29">
        <v>0</v>
      </c>
    </row>
    <row r="21" spans="1:11" hidden="1" x14ac:dyDescent="0.25">
      <c r="A21" s="631"/>
      <c r="B21" s="13">
        <v>40850</v>
      </c>
      <c r="C21" s="9" t="s">
        <v>13</v>
      </c>
      <c r="D21" s="9">
        <v>1</v>
      </c>
      <c r="E21" s="9">
        <v>45</v>
      </c>
      <c r="F21" s="9">
        <v>0</v>
      </c>
      <c r="G21" s="15">
        <v>1</v>
      </c>
      <c r="H21" s="9">
        <v>0</v>
      </c>
      <c r="I21" s="9">
        <v>5</v>
      </c>
      <c r="J21" s="74">
        <v>5</v>
      </c>
      <c r="K21" s="29">
        <v>0</v>
      </c>
    </row>
    <row r="22" spans="1:11" hidden="1" x14ac:dyDescent="0.25">
      <c r="A22" s="631"/>
      <c r="B22" s="13">
        <v>40836</v>
      </c>
      <c r="C22" s="9" t="s">
        <v>7</v>
      </c>
      <c r="D22" s="9">
        <v>1</v>
      </c>
      <c r="E22" s="9">
        <v>45</v>
      </c>
      <c r="F22" s="9">
        <v>0</v>
      </c>
      <c r="G22" s="15">
        <v>1</v>
      </c>
      <c r="H22" s="9">
        <v>0</v>
      </c>
      <c r="I22" s="9">
        <v>6</v>
      </c>
      <c r="J22" s="74">
        <v>6</v>
      </c>
      <c r="K22" s="29">
        <v>0</v>
      </c>
    </row>
    <row r="23" spans="1:11" hidden="1" x14ac:dyDescent="0.25">
      <c r="A23" s="631"/>
      <c r="B23" s="13">
        <v>40829</v>
      </c>
      <c r="C23" s="9" t="s">
        <v>19</v>
      </c>
      <c r="D23" s="9">
        <v>1</v>
      </c>
      <c r="E23" s="9">
        <v>45</v>
      </c>
      <c r="F23" s="9">
        <v>0</v>
      </c>
      <c r="G23" s="9">
        <v>0</v>
      </c>
      <c r="H23" s="9">
        <v>1</v>
      </c>
      <c r="I23" s="9">
        <v>5</v>
      </c>
      <c r="J23" s="74">
        <v>5</v>
      </c>
      <c r="K23" s="29">
        <v>0</v>
      </c>
    </row>
    <row r="24" spans="1:11" hidden="1" x14ac:dyDescent="0.25">
      <c r="A24" s="631"/>
      <c r="B24" s="13">
        <v>40822</v>
      </c>
      <c r="C24" s="9" t="s">
        <v>21</v>
      </c>
      <c r="D24" s="9">
        <v>1</v>
      </c>
      <c r="E24" s="9">
        <v>45</v>
      </c>
      <c r="F24" s="9">
        <v>0</v>
      </c>
      <c r="G24" s="9">
        <v>1</v>
      </c>
      <c r="H24" s="9">
        <v>0</v>
      </c>
      <c r="I24" s="9">
        <v>6</v>
      </c>
      <c r="J24" s="74">
        <v>6</v>
      </c>
      <c r="K24" s="29">
        <v>0</v>
      </c>
    </row>
    <row r="25" spans="1:11" hidden="1" x14ac:dyDescent="0.25">
      <c r="A25" s="631"/>
      <c r="B25" s="13">
        <v>40815</v>
      </c>
      <c r="C25" s="9" t="s">
        <v>13</v>
      </c>
      <c r="D25" s="9">
        <v>1</v>
      </c>
      <c r="E25" s="9">
        <v>45</v>
      </c>
      <c r="F25" s="9">
        <v>0</v>
      </c>
      <c r="G25" s="9">
        <v>1</v>
      </c>
      <c r="H25" s="9">
        <v>0</v>
      </c>
      <c r="I25" s="9">
        <v>5</v>
      </c>
      <c r="J25" s="74">
        <v>5</v>
      </c>
      <c r="K25" s="29">
        <v>0</v>
      </c>
    </row>
    <row r="26" spans="1:11" hidden="1" x14ac:dyDescent="0.25">
      <c r="A26" s="631"/>
      <c r="B26" s="13">
        <v>40808</v>
      </c>
      <c r="C26" s="9" t="s">
        <v>20</v>
      </c>
      <c r="D26" s="9">
        <v>1</v>
      </c>
      <c r="E26" s="9">
        <v>45</v>
      </c>
      <c r="F26" s="9">
        <v>1</v>
      </c>
      <c r="G26" s="9">
        <v>0</v>
      </c>
      <c r="H26" s="9">
        <v>0</v>
      </c>
      <c r="I26" s="9">
        <v>6</v>
      </c>
      <c r="J26" s="74">
        <v>6</v>
      </c>
      <c r="K26" s="29">
        <v>0</v>
      </c>
    </row>
    <row r="27" spans="1:11" ht="18.75" hidden="1" thickBot="1" x14ac:dyDescent="0.3">
      <c r="A27" s="630"/>
      <c r="B27" s="30">
        <v>40801</v>
      </c>
      <c r="C27" s="31" t="s">
        <v>7</v>
      </c>
      <c r="D27" s="31">
        <v>1</v>
      </c>
      <c r="E27" s="31">
        <v>45</v>
      </c>
      <c r="F27" s="31">
        <v>1</v>
      </c>
      <c r="G27" s="31">
        <v>0</v>
      </c>
      <c r="H27" s="31">
        <v>0</v>
      </c>
      <c r="I27" s="31">
        <v>5</v>
      </c>
      <c r="J27" s="79">
        <v>5</v>
      </c>
      <c r="K27" s="32">
        <v>0</v>
      </c>
    </row>
    <row r="28" spans="1:11" ht="19.5" thickTop="1" thickBot="1" x14ac:dyDescent="0.3">
      <c r="A28" s="142" t="s">
        <v>45</v>
      </c>
      <c r="B28" s="126" t="s">
        <v>23</v>
      </c>
      <c r="C28" s="247" t="s">
        <v>12</v>
      </c>
      <c r="D28" s="248">
        <f t="shared" ref="D28:I28" si="1">SUM(D7:D27)</f>
        <v>21</v>
      </c>
      <c r="E28" s="248">
        <f t="shared" si="1"/>
        <v>945</v>
      </c>
      <c r="F28" s="249">
        <f t="shared" si="1"/>
        <v>6</v>
      </c>
      <c r="G28" s="248">
        <f t="shared" si="1"/>
        <v>13</v>
      </c>
      <c r="H28" s="216">
        <f t="shared" si="1"/>
        <v>2</v>
      </c>
      <c r="I28" s="124">
        <f t="shared" si="1"/>
        <v>122</v>
      </c>
      <c r="J28" s="167">
        <f>SUM(I28/D28)</f>
        <v>5.8095238095238093</v>
      </c>
      <c r="K28" s="125">
        <f>SUM(K7:K27)</f>
        <v>0</v>
      </c>
    </row>
    <row r="29" spans="1:11" ht="18.75" thickTop="1" x14ac:dyDescent="0.25">
      <c r="C29" s="90" t="s">
        <v>24</v>
      </c>
      <c r="D29" s="91">
        <f t="shared" ref="D29:I29" si="2">SUM(D6+D28)</f>
        <v>24</v>
      </c>
      <c r="E29" s="91">
        <f t="shared" si="2"/>
        <v>1080</v>
      </c>
      <c r="F29" s="91">
        <f t="shared" si="2"/>
        <v>7</v>
      </c>
      <c r="G29" s="91">
        <f t="shared" si="2"/>
        <v>15</v>
      </c>
      <c r="H29" s="91">
        <f t="shared" si="2"/>
        <v>2</v>
      </c>
      <c r="I29" s="91">
        <f t="shared" si="2"/>
        <v>136</v>
      </c>
      <c r="J29" s="92">
        <f>SUM(I29/D29)</f>
        <v>5.666666666666667</v>
      </c>
      <c r="K29" s="93">
        <f>SUM(K6+K28)</f>
        <v>0</v>
      </c>
    </row>
    <row r="30" spans="1:11" x14ac:dyDescent="0.25">
      <c r="C30" s="94" t="s">
        <v>25</v>
      </c>
      <c r="D30" s="75"/>
      <c r="E30" s="76">
        <f>SUM(E29/D29)</f>
        <v>45</v>
      </c>
      <c r="F30" s="76">
        <f>SUM(F29/D29)</f>
        <v>0.29166666666666669</v>
      </c>
      <c r="G30" s="76">
        <f>SUM(G29/D29)</f>
        <v>0.625</v>
      </c>
      <c r="H30" s="77">
        <f>SUM(H29/D29)</f>
        <v>8.3333333333333329E-2</v>
      </c>
      <c r="I30" s="77">
        <f>SUM(I29/D29)</f>
        <v>5.666666666666667</v>
      </c>
      <c r="J30" s="77">
        <f>SUM(I29/D29)</f>
        <v>5.666666666666667</v>
      </c>
      <c r="K30" s="95">
        <f>SUM(K29/D29)</f>
        <v>0</v>
      </c>
    </row>
    <row r="31" spans="1:11" ht="18.75" thickBot="1" x14ac:dyDescent="0.3">
      <c r="C31" s="96" t="s">
        <v>26</v>
      </c>
      <c r="D31" s="97">
        <f>SUM(D29/2)</f>
        <v>12</v>
      </c>
      <c r="E31" s="97">
        <f>SUM(E30*D31)</f>
        <v>540</v>
      </c>
      <c r="F31" s="97">
        <f>SUM(F30*D31)</f>
        <v>3.5</v>
      </c>
      <c r="G31" s="97">
        <f>SUM(G30*D31)</f>
        <v>7.5</v>
      </c>
      <c r="H31" s="97">
        <f>SUM(H30*D31)</f>
        <v>1</v>
      </c>
      <c r="I31" s="97">
        <f>SUM(I30*D31)</f>
        <v>68</v>
      </c>
      <c r="J31" s="97">
        <f>SUM(I29/D29)</f>
        <v>5.666666666666667</v>
      </c>
      <c r="K31" s="98">
        <f>SUM(K30*D31)</f>
        <v>0</v>
      </c>
    </row>
    <row r="32" spans="1:11" ht="18.75" thickTop="1" x14ac:dyDescent="0.25"/>
  </sheetData>
  <mergeCells count="3">
    <mergeCell ref="A3:A5"/>
    <mergeCell ref="A7:A27"/>
    <mergeCell ref="A1:K1"/>
  </mergeCells>
  <printOptions horizontalCentered="1" verticalCentered="1"/>
  <pageMargins left="0.2" right="0.2" top="0.25" bottom="0.25" header="0.25" footer="0.3"/>
  <pageSetup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M19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353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45701</v>
      </c>
      <c r="C4" s="9" t="s">
        <v>625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45694</v>
      </c>
      <c r="C5" s="9" t="s">
        <v>553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45687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45673</v>
      </c>
      <c r="C7" s="9" t="s">
        <v>453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45666</v>
      </c>
      <c r="C8" s="9" t="s">
        <v>625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45638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45617</v>
      </c>
      <c r="C10" s="9" t="s">
        <v>625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x14ac:dyDescent="0.25">
      <c r="A11" s="636"/>
      <c r="B11" s="255">
        <v>45610</v>
      </c>
      <c r="C11" s="9" t="s">
        <v>553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45603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t="18.75" thickBot="1" x14ac:dyDescent="0.3">
      <c r="A13" s="637"/>
      <c r="B13" s="256">
        <v>45547</v>
      </c>
      <c r="C13" s="31" t="s">
        <v>625</v>
      </c>
      <c r="D13" s="31">
        <v>1</v>
      </c>
      <c r="E13" s="31">
        <v>0</v>
      </c>
      <c r="F13" s="31">
        <v>0</v>
      </c>
      <c r="G13" s="31">
        <v>0</v>
      </c>
      <c r="H13" s="31">
        <v>0</v>
      </c>
      <c r="I13" s="32">
        <v>0</v>
      </c>
      <c r="J13" s="366"/>
      <c r="K13" s="31">
        <v>1</v>
      </c>
      <c r="L13" s="31"/>
      <c r="M13" s="32"/>
    </row>
    <row r="14" spans="1:13" ht="19.5" thickTop="1" thickBot="1" x14ac:dyDescent="0.3">
      <c r="A14" s="487" t="s">
        <v>45</v>
      </c>
      <c r="B14" s="488" t="s">
        <v>624</v>
      </c>
      <c r="C14" s="355" t="s">
        <v>20</v>
      </c>
      <c r="D14" s="355">
        <f t="shared" ref="D14:L14" si="0">SUM(D3:D13)</f>
        <v>11</v>
      </c>
      <c r="E14" s="355">
        <f t="shared" si="0"/>
        <v>0</v>
      </c>
      <c r="F14" s="355">
        <f t="shared" si="0"/>
        <v>3</v>
      </c>
      <c r="G14" s="355">
        <f t="shared" si="0"/>
        <v>3</v>
      </c>
      <c r="H14" s="355">
        <f t="shared" si="0"/>
        <v>0</v>
      </c>
      <c r="I14" s="489">
        <f t="shared" si="0"/>
        <v>0</v>
      </c>
      <c r="J14" s="458">
        <f t="shared" si="0"/>
        <v>1</v>
      </c>
      <c r="K14" s="355">
        <f t="shared" si="0"/>
        <v>9</v>
      </c>
      <c r="L14" s="355">
        <f t="shared" si="0"/>
        <v>1</v>
      </c>
      <c r="M14" s="356">
        <f>SUM(J14/(J14+K14))</f>
        <v>0.1</v>
      </c>
    </row>
    <row r="15" spans="1:13" ht="18.75" hidden="1" thickTop="1" x14ac:dyDescent="0.25">
      <c r="A15" s="642" t="s">
        <v>580</v>
      </c>
      <c r="B15" s="254">
        <v>45337</v>
      </c>
      <c r="C15" s="27" t="s">
        <v>453</v>
      </c>
      <c r="D15" s="27">
        <v>1</v>
      </c>
      <c r="E15" s="27">
        <v>0</v>
      </c>
      <c r="F15" s="27">
        <v>0</v>
      </c>
      <c r="G15" s="27">
        <v>0</v>
      </c>
      <c r="H15" s="27">
        <v>0</v>
      </c>
      <c r="I15" s="28">
        <v>0</v>
      </c>
      <c r="J15" s="364">
        <v>1</v>
      </c>
      <c r="K15" s="27"/>
      <c r="L15" s="27"/>
      <c r="M15" s="28"/>
    </row>
    <row r="16" spans="1:13" hidden="1" x14ac:dyDescent="0.25">
      <c r="A16" s="636"/>
      <c r="B16" s="255">
        <v>45330</v>
      </c>
      <c r="C16" s="9" t="s">
        <v>552</v>
      </c>
      <c r="D16" s="9">
        <v>1</v>
      </c>
      <c r="E16" s="9">
        <v>1</v>
      </c>
      <c r="F16" s="9">
        <v>1</v>
      </c>
      <c r="G16" s="9">
        <v>2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idden="1" x14ac:dyDescent="0.25">
      <c r="A17" s="636"/>
      <c r="B17" s="255">
        <v>45323</v>
      </c>
      <c r="C17" s="9" t="s">
        <v>452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idden="1" x14ac:dyDescent="0.25">
      <c r="A18" s="636"/>
      <c r="B18" s="255">
        <v>45316</v>
      </c>
      <c r="C18" s="9" t="s">
        <v>8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idden="1" x14ac:dyDescent="0.25">
      <c r="A19" s="636"/>
      <c r="B19" s="255">
        <v>45309</v>
      </c>
      <c r="C19" s="9" t="s">
        <v>555</v>
      </c>
      <c r="D19" s="9">
        <v>1</v>
      </c>
      <c r="E19" s="9">
        <v>1</v>
      </c>
      <c r="F19" s="9">
        <v>0</v>
      </c>
      <c r="G19" s="9">
        <v>1</v>
      </c>
      <c r="H19" s="9">
        <v>1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6"/>
      <c r="B20" s="255">
        <v>45302</v>
      </c>
      <c r="C20" s="9" t="s">
        <v>453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6"/>
      <c r="B21" s="255">
        <v>45267</v>
      </c>
      <c r="C21" s="9" t="s">
        <v>8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t="18.75" hidden="1" thickBot="1" x14ac:dyDescent="0.3">
      <c r="A22" s="637"/>
      <c r="B22" s="256">
        <v>45197</v>
      </c>
      <c r="C22" s="31" t="s">
        <v>8</v>
      </c>
      <c r="D22" s="31">
        <v>1</v>
      </c>
      <c r="E22" s="31">
        <v>0</v>
      </c>
      <c r="F22" s="31">
        <v>1</v>
      </c>
      <c r="G22" s="31">
        <v>1</v>
      </c>
      <c r="H22" s="31">
        <v>0</v>
      </c>
      <c r="I22" s="32">
        <v>0</v>
      </c>
      <c r="J22" s="366"/>
      <c r="K22" s="31">
        <v>1</v>
      </c>
      <c r="L22" s="31"/>
      <c r="M22" s="32"/>
    </row>
    <row r="23" spans="1:13" ht="19.5" thickTop="1" thickBot="1" x14ac:dyDescent="0.3">
      <c r="A23" s="487" t="s">
        <v>45</v>
      </c>
      <c r="B23" s="488" t="s">
        <v>580</v>
      </c>
      <c r="C23" s="355" t="s">
        <v>553</v>
      </c>
      <c r="D23" s="355">
        <f t="shared" ref="D23:L23" si="1">SUM(D15:D22)</f>
        <v>8</v>
      </c>
      <c r="E23" s="355">
        <f t="shared" si="1"/>
        <v>2</v>
      </c>
      <c r="F23" s="355">
        <f t="shared" si="1"/>
        <v>5</v>
      </c>
      <c r="G23" s="355">
        <f t="shared" si="1"/>
        <v>7</v>
      </c>
      <c r="H23" s="355">
        <f t="shared" si="1"/>
        <v>1</v>
      </c>
      <c r="I23" s="489">
        <f t="shared" si="1"/>
        <v>0</v>
      </c>
      <c r="J23" s="458">
        <f t="shared" si="1"/>
        <v>5</v>
      </c>
      <c r="K23" s="355">
        <f t="shared" si="1"/>
        <v>3</v>
      </c>
      <c r="L23" s="355">
        <f t="shared" si="1"/>
        <v>0</v>
      </c>
      <c r="M23" s="356">
        <f>SUM(J23/(J23+K23))</f>
        <v>0.625</v>
      </c>
    </row>
    <row r="24" spans="1:13" ht="18.75" hidden="1" thickTop="1" x14ac:dyDescent="0.25">
      <c r="A24" s="632" t="s">
        <v>554</v>
      </c>
      <c r="B24" s="254">
        <v>44966</v>
      </c>
      <c r="C24" s="27" t="s">
        <v>552</v>
      </c>
      <c r="D24" s="27">
        <v>1</v>
      </c>
      <c r="E24" s="27">
        <v>0</v>
      </c>
      <c r="F24" s="27">
        <v>0</v>
      </c>
      <c r="G24" s="27">
        <v>0</v>
      </c>
      <c r="H24" s="27">
        <v>0</v>
      </c>
      <c r="I24" s="297">
        <v>0</v>
      </c>
      <c r="J24" s="279"/>
      <c r="K24" s="27">
        <v>1</v>
      </c>
      <c r="L24" s="27"/>
      <c r="M24" s="28"/>
    </row>
    <row r="25" spans="1:13" hidden="1" x14ac:dyDescent="0.25">
      <c r="A25" s="633"/>
      <c r="B25" s="255">
        <v>44959</v>
      </c>
      <c r="C25" s="9" t="s">
        <v>452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8">
        <v>0</v>
      </c>
      <c r="J25" s="280"/>
      <c r="K25" s="9"/>
      <c r="L25" s="9">
        <v>1</v>
      </c>
      <c r="M25" s="29"/>
    </row>
    <row r="26" spans="1:13" hidden="1" x14ac:dyDescent="0.25">
      <c r="A26" s="633"/>
      <c r="B26" s="255">
        <v>44952</v>
      </c>
      <c r="C26" s="9" t="s">
        <v>8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8">
        <v>0</v>
      </c>
      <c r="J26" s="280"/>
      <c r="K26" s="9"/>
      <c r="L26" s="9">
        <v>1</v>
      </c>
      <c r="M26" s="29"/>
    </row>
    <row r="27" spans="1:13" hidden="1" x14ac:dyDescent="0.25">
      <c r="A27" s="633"/>
      <c r="B27" s="255">
        <v>44945</v>
      </c>
      <c r="C27" s="9" t="s">
        <v>555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idden="1" x14ac:dyDescent="0.25">
      <c r="A28" s="633"/>
      <c r="B28" s="255">
        <v>44938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idden="1" x14ac:dyDescent="0.25">
      <c r="A29" s="633"/>
      <c r="B29" s="255">
        <v>44917</v>
      </c>
      <c r="C29" s="9" t="s">
        <v>552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8">
        <v>0</v>
      </c>
      <c r="J29" s="280">
        <v>1</v>
      </c>
      <c r="K29" s="9"/>
      <c r="L29" s="9"/>
      <c r="M29" s="29"/>
    </row>
    <row r="30" spans="1:13" hidden="1" x14ac:dyDescent="0.25">
      <c r="A30" s="633"/>
      <c r="B30" s="255">
        <v>44910</v>
      </c>
      <c r="C30" s="9" t="s">
        <v>452</v>
      </c>
      <c r="D30" s="9">
        <v>1</v>
      </c>
      <c r="E30" s="9">
        <v>1</v>
      </c>
      <c r="F30" s="9">
        <v>1</v>
      </c>
      <c r="G30" s="9">
        <v>2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idden="1" x14ac:dyDescent="0.25">
      <c r="A31" s="633"/>
      <c r="B31" s="255">
        <v>44903</v>
      </c>
      <c r="C31" s="9" t="s">
        <v>8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8">
        <v>0</v>
      </c>
      <c r="J31" s="280"/>
      <c r="K31" s="9">
        <v>1</v>
      </c>
      <c r="L31" s="9"/>
      <c r="M31" s="29"/>
    </row>
    <row r="32" spans="1:13" hidden="1" x14ac:dyDescent="0.25">
      <c r="A32" s="633"/>
      <c r="B32" s="255">
        <v>44882</v>
      </c>
      <c r="C32" s="9" t="s">
        <v>552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idden="1" x14ac:dyDescent="0.25">
      <c r="A33" s="633"/>
      <c r="B33" s="255">
        <v>44868</v>
      </c>
      <c r="C33" s="9" t="s">
        <v>8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8">
        <v>0</v>
      </c>
      <c r="J33" s="280"/>
      <c r="K33" s="9"/>
      <c r="L33" s="9">
        <v>1</v>
      </c>
      <c r="M33" s="29"/>
    </row>
    <row r="34" spans="1:13" hidden="1" x14ac:dyDescent="0.25">
      <c r="A34" s="633"/>
      <c r="B34" s="255">
        <v>44854</v>
      </c>
      <c r="C34" s="9" t="s">
        <v>453</v>
      </c>
      <c r="D34" s="9">
        <v>1</v>
      </c>
      <c r="E34" s="9">
        <v>0</v>
      </c>
      <c r="F34" s="9">
        <v>2</v>
      </c>
      <c r="G34" s="9">
        <v>2</v>
      </c>
      <c r="H34" s="9">
        <v>0</v>
      </c>
      <c r="I34" s="298">
        <v>0</v>
      </c>
      <c r="J34" s="280">
        <v>1</v>
      </c>
      <c r="K34" s="9"/>
      <c r="L34" s="9"/>
      <c r="M34" s="29"/>
    </row>
    <row r="35" spans="1:13" hidden="1" x14ac:dyDescent="0.25">
      <c r="A35" s="633"/>
      <c r="B35" s="255">
        <v>44847</v>
      </c>
      <c r="C35" s="9" t="s">
        <v>552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8">
        <v>0</v>
      </c>
      <c r="J35" s="280"/>
      <c r="K35" s="9"/>
      <c r="L35" s="9">
        <v>1</v>
      </c>
      <c r="M35" s="29"/>
    </row>
    <row r="36" spans="1:13" hidden="1" x14ac:dyDescent="0.25">
      <c r="A36" s="633"/>
      <c r="B36" s="255">
        <v>44840</v>
      </c>
      <c r="C36" s="9" t="s">
        <v>452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8">
        <v>0</v>
      </c>
      <c r="J36" s="280"/>
      <c r="K36" s="9">
        <v>1</v>
      </c>
      <c r="L36" s="9"/>
      <c r="M36" s="29"/>
    </row>
    <row r="37" spans="1:13" hidden="1" x14ac:dyDescent="0.25">
      <c r="A37" s="633"/>
      <c r="B37" s="255">
        <v>44833</v>
      </c>
      <c r="C37" s="9" t="s">
        <v>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t="18.75" hidden="1" thickBot="1" x14ac:dyDescent="0.3">
      <c r="A38" s="634"/>
      <c r="B38" s="256">
        <v>44819</v>
      </c>
      <c r="C38" s="31" t="s">
        <v>453</v>
      </c>
      <c r="D38" s="31">
        <v>1</v>
      </c>
      <c r="E38" s="31">
        <v>0</v>
      </c>
      <c r="F38" s="31">
        <v>0</v>
      </c>
      <c r="G38" s="31">
        <v>0</v>
      </c>
      <c r="H38" s="31">
        <v>0</v>
      </c>
      <c r="I38" s="299">
        <v>0</v>
      </c>
      <c r="J38" s="341"/>
      <c r="K38" s="31">
        <v>1</v>
      </c>
      <c r="L38" s="31"/>
      <c r="M38" s="32"/>
    </row>
    <row r="39" spans="1:13" ht="19.5" thickTop="1" thickBot="1" x14ac:dyDescent="0.3">
      <c r="A39" s="433" t="s">
        <v>45</v>
      </c>
      <c r="B39" s="414" t="s">
        <v>554</v>
      </c>
      <c r="C39" s="355" t="s">
        <v>553</v>
      </c>
      <c r="D39" s="355">
        <f t="shared" ref="D39:L39" si="2">SUM(D24:D38)</f>
        <v>15</v>
      </c>
      <c r="E39" s="355">
        <f t="shared" si="2"/>
        <v>2</v>
      </c>
      <c r="F39" s="355">
        <f t="shared" si="2"/>
        <v>7</v>
      </c>
      <c r="G39" s="355">
        <f t="shared" si="2"/>
        <v>9</v>
      </c>
      <c r="H39" s="355">
        <f t="shared" si="2"/>
        <v>0</v>
      </c>
      <c r="I39" s="467">
        <f t="shared" si="2"/>
        <v>0</v>
      </c>
      <c r="J39" s="191">
        <f t="shared" si="2"/>
        <v>3</v>
      </c>
      <c r="K39" s="124">
        <f t="shared" si="2"/>
        <v>8</v>
      </c>
      <c r="L39" s="124">
        <f t="shared" si="2"/>
        <v>4</v>
      </c>
      <c r="M39" s="294">
        <f>SUM(J39/(J39+K39))</f>
        <v>0.27272727272727271</v>
      </c>
    </row>
    <row r="40" spans="1:13" ht="18.75" hidden="1" thickTop="1" x14ac:dyDescent="0.25">
      <c r="A40" s="659" t="s">
        <v>540</v>
      </c>
      <c r="B40" s="254">
        <v>44637</v>
      </c>
      <c r="C40" s="27" t="s">
        <v>8</v>
      </c>
      <c r="D40" s="27">
        <v>1</v>
      </c>
      <c r="E40" s="27">
        <v>2</v>
      </c>
      <c r="F40" s="27">
        <v>0</v>
      </c>
      <c r="G40" s="27">
        <v>2</v>
      </c>
      <c r="H40" s="27">
        <v>0</v>
      </c>
      <c r="I40" s="297">
        <v>1</v>
      </c>
      <c r="J40" s="279"/>
      <c r="K40" s="27"/>
      <c r="L40" s="27">
        <v>1</v>
      </c>
      <c r="M40" s="28"/>
    </row>
    <row r="41" spans="1:13" hidden="1" x14ac:dyDescent="0.25">
      <c r="A41" s="631"/>
      <c r="B41" s="255">
        <v>44630</v>
      </c>
      <c r="C41" s="9" t="s">
        <v>455</v>
      </c>
      <c r="D41" s="9">
        <v>1</v>
      </c>
      <c r="E41" s="9">
        <v>1</v>
      </c>
      <c r="F41" s="9">
        <v>1</v>
      </c>
      <c r="G41" s="9">
        <v>2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1"/>
      <c r="B42" s="255">
        <v>44623</v>
      </c>
      <c r="C42" s="9" t="s">
        <v>453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255">
        <v>44539</v>
      </c>
      <c r="C43" s="9" t="s">
        <v>453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1"/>
      <c r="B44" s="255">
        <v>44532</v>
      </c>
      <c r="C44" s="9" t="s">
        <v>8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255">
        <v>44518</v>
      </c>
      <c r="C45" s="9" t="s">
        <v>453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255">
        <v>44511</v>
      </c>
      <c r="C46" s="9" t="s">
        <v>8</v>
      </c>
      <c r="D46" s="9">
        <v>1</v>
      </c>
      <c r="E46" s="9">
        <v>0</v>
      </c>
      <c r="F46" s="9">
        <v>2</v>
      </c>
      <c r="G46" s="9">
        <v>2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255">
        <v>44504</v>
      </c>
      <c r="C47" s="9" t="s">
        <v>455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255">
        <v>44497</v>
      </c>
      <c r="C48" s="9" t="s">
        <v>453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255">
        <v>44490</v>
      </c>
      <c r="C49" s="9" t="s">
        <v>8</v>
      </c>
      <c r="D49" s="9">
        <v>1</v>
      </c>
      <c r="E49" s="9">
        <v>0</v>
      </c>
      <c r="F49" s="9">
        <v>2</v>
      </c>
      <c r="G49" s="9">
        <v>2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t="18.75" hidden="1" thickBot="1" x14ac:dyDescent="0.3">
      <c r="A50" s="630"/>
      <c r="B50" s="256">
        <v>44483</v>
      </c>
      <c r="C50" s="31" t="s">
        <v>455</v>
      </c>
      <c r="D50" s="31">
        <v>1</v>
      </c>
      <c r="E50" s="31">
        <v>1</v>
      </c>
      <c r="F50" s="31">
        <v>2</v>
      </c>
      <c r="G50" s="31">
        <v>3</v>
      </c>
      <c r="H50" s="31">
        <v>0</v>
      </c>
      <c r="I50" s="299">
        <v>0</v>
      </c>
      <c r="J50" s="341">
        <v>1</v>
      </c>
      <c r="K50" s="31"/>
      <c r="L50" s="31"/>
      <c r="M50" s="32"/>
    </row>
    <row r="51" spans="1:13" ht="19.5" thickTop="1" thickBot="1" x14ac:dyDescent="0.3">
      <c r="A51" s="142" t="s">
        <v>45</v>
      </c>
      <c r="B51" s="126" t="s">
        <v>540</v>
      </c>
      <c r="C51" s="124" t="s">
        <v>48</v>
      </c>
      <c r="D51" s="124">
        <f t="shared" ref="D51:L51" si="3">SUM(D40:D50)</f>
        <v>11</v>
      </c>
      <c r="E51" s="124">
        <f t="shared" si="3"/>
        <v>5</v>
      </c>
      <c r="F51" s="124">
        <f t="shared" si="3"/>
        <v>9</v>
      </c>
      <c r="G51" s="124">
        <f t="shared" si="3"/>
        <v>14</v>
      </c>
      <c r="H51" s="124">
        <f t="shared" si="3"/>
        <v>0</v>
      </c>
      <c r="I51" s="247">
        <f t="shared" si="3"/>
        <v>1</v>
      </c>
      <c r="J51" s="191">
        <f t="shared" si="3"/>
        <v>5</v>
      </c>
      <c r="K51" s="124">
        <f t="shared" si="3"/>
        <v>5</v>
      </c>
      <c r="L51" s="124">
        <f t="shared" si="3"/>
        <v>1</v>
      </c>
      <c r="M51" s="294">
        <f>SUM(J51/(J51+K51))</f>
        <v>0.5</v>
      </c>
    </row>
    <row r="52" spans="1:13" ht="19.5" hidden="1" thickTop="1" thickBot="1" x14ac:dyDescent="0.3">
      <c r="A52" s="659" t="s">
        <v>500</v>
      </c>
      <c r="B52" s="471">
        <v>43888</v>
      </c>
      <c r="C52" s="472" t="s">
        <v>452</v>
      </c>
      <c r="D52" s="472">
        <v>1</v>
      </c>
      <c r="E52" s="472">
        <v>0</v>
      </c>
      <c r="F52" s="472">
        <v>0</v>
      </c>
      <c r="G52" s="472">
        <v>0</v>
      </c>
      <c r="H52" s="472">
        <v>0</v>
      </c>
      <c r="I52" s="476">
        <v>0</v>
      </c>
      <c r="J52" s="479">
        <v>1</v>
      </c>
      <c r="K52" s="472"/>
      <c r="L52" s="472"/>
      <c r="M52" s="480"/>
    </row>
    <row r="53" spans="1:13" ht="18.75" hidden="1" thickBot="1" x14ac:dyDescent="0.3">
      <c r="A53" s="631"/>
      <c r="B53" s="473">
        <v>43874</v>
      </c>
      <c r="C53" s="240" t="s">
        <v>48</v>
      </c>
      <c r="D53" s="240">
        <v>1</v>
      </c>
      <c r="E53" s="240">
        <v>0</v>
      </c>
      <c r="F53" s="240">
        <v>0</v>
      </c>
      <c r="G53" s="240">
        <v>0</v>
      </c>
      <c r="H53" s="240">
        <v>0</v>
      </c>
      <c r="I53" s="477">
        <v>0</v>
      </c>
      <c r="J53" s="481"/>
      <c r="K53" s="240">
        <v>1</v>
      </c>
      <c r="L53" s="240"/>
      <c r="M53" s="482"/>
    </row>
    <row r="54" spans="1:13" ht="18.75" hidden="1" thickBot="1" x14ac:dyDescent="0.3">
      <c r="A54" s="631"/>
      <c r="B54" s="473">
        <v>43867</v>
      </c>
      <c r="C54" s="240" t="s">
        <v>8</v>
      </c>
      <c r="D54" s="240">
        <v>1</v>
      </c>
      <c r="E54" s="240">
        <v>0</v>
      </c>
      <c r="F54" s="240">
        <v>0</v>
      </c>
      <c r="G54" s="240">
        <v>0</v>
      </c>
      <c r="H54" s="240">
        <v>0</v>
      </c>
      <c r="I54" s="477">
        <v>0</v>
      </c>
      <c r="J54" s="481"/>
      <c r="K54" s="240"/>
      <c r="L54" s="240">
        <v>1</v>
      </c>
      <c r="M54" s="482"/>
    </row>
    <row r="55" spans="1:13" ht="18.75" hidden="1" thickBot="1" x14ac:dyDescent="0.3">
      <c r="A55" s="631"/>
      <c r="B55" s="473">
        <v>43853</v>
      </c>
      <c r="C55" s="240" t="s">
        <v>452</v>
      </c>
      <c r="D55" s="240">
        <v>1</v>
      </c>
      <c r="E55" s="240">
        <v>0</v>
      </c>
      <c r="F55" s="240">
        <v>0</v>
      </c>
      <c r="G55" s="240">
        <v>0</v>
      </c>
      <c r="H55" s="240">
        <v>0</v>
      </c>
      <c r="I55" s="477">
        <v>0</v>
      </c>
      <c r="J55" s="481">
        <v>1</v>
      </c>
      <c r="K55" s="240"/>
      <c r="L55" s="240"/>
      <c r="M55" s="482"/>
    </row>
    <row r="56" spans="1:13" ht="18.75" hidden="1" thickBot="1" x14ac:dyDescent="0.3">
      <c r="A56" s="631"/>
      <c r="B56" s="473">
        <v>43839</v>
      </c>
      <c r="C56" s="240" t="s">
        <v>9</v>
      </c>
      <c r="D56" s="240">
        <v>1</v>
      </c>
      <c r="E56" s="240">
        <v>0</v>
      </c>
      <c r="F56" s="240">
        <v>1</v>
      </c>
      <c r="G56" s="240">
        <v>1</v>
      </c>
      <c r="H56" s="240">
        <v>0</v>
      </c>
      <c r="I56" s="477">
        <v>0</v>
      </c>
      <c r="J56" s="481"/>
      <c r="K56" s="240"/>
      <c r="L56" s="240">
        <v>1</v>
      </c>
      <c r="M56" s="482"/>
    </row>
    <row r="57" spans="1:13" ht="18.75" hidden="1" thickBot="1" x14ac:dyDescent="0.3">
      <c r="A57" s="631"/>
      <c r="B57" s="473">
        <v>43832</v>
      </c>
      <c r="C57" s="240" t="s">
        <v>48</v>
      </c>
      <c r="D57" s="240">
        <v>1</v>
      </c>
      <c r="E57" s="240">
        <v>0</v>
      </c>
      <c r="F57" s="240">
        <v>0</v>
      </c>
      <c r="G57" s="240">
        <v>0</v>
      </c>
      <c r="H57" s="240">
        <v>0</v>
      </c>
      <c r="I57" s="477">
        <v>0</v>
      </c>
      <c r="J57" s="481"/>
      <c r="K57" s="240"/>
      <c r="L57" s="240">
        <v>1</v>
      </c>
      <c r="M57" s="482"/>
    </row>
    <row r="58" spans="1:13" ht="18.75" hidden="1" thickBot="1" x14ac:dyDescent="0.3">
      <c r="A58" s="631"/>
      <c r="B58" s="473">
        <v>43776</v>
      </c>
      <c r="C58" s="240" t="s">
        <v>455</v>
      </c>
      <c r="D58" s="240">
        <v>1</v>
      </c>
      <c r="E58" s="240">
        <v>0</v>
      </c>
      <c r="F58" s="240">
        <v>1</v>
      </c>
      <c r="G58" s="240">
        <v>1</v>
      </c>
      <c r="H58" s="240">
        <v>0</v>
      </c>
      <c r="I58" s="477">
        <v>0</v>
      </c>
      <c r="J58" s="481"/>
      <c r="K58" s="240"/>
      <c r="L58" s="240">
        <v>1</v>
      </c>
      <c r="M58" s="482"/>
    </row>
    <row r="59" spans="1:13" ht="18.75" hidden="1" thickBot="1" x14ac:dyDescent="0.3">
      <c r="A59" s="631"/>
      <c r="B59" s="473">
        <v>43734</v>
      </c>
      <c r="C59" s="240" t="s">
        <v>452</v>
      </c>
      <c r="D59" s="240">
        <v>1</v>
      </c>
      <c r="E59" s="240">
        <v>0</v>
      </c>
      <c r="F59" s="240">
        <v>0</v>
      </c>
      <c r="G59" s="240">
        <v>0</v>
      </c>
      <c r="H59" s="240">
        <v>0</v>
      </c>
      <c r="I59" s="477">
        <v>0</v>
      </c>
      <c r="J59" s="481"/>
      <c r="K59" s="240">
        <v>1</v>
      </c>
      <c r="L59" s="240"/>
      <c r="M59" s="482"/>
    </row>
    <row r="60" spans="1:13" ht="18.75" hidden="1" thickBot="1" x14ac:dyDescent="0.3">
      <c r="A60" s="631"/>
      <c r="B60" s="473">
        <v>43727</v>
      </c>
      <c r="C60" s="240" t="s">
        <v>9</v>
      </c>
      <c r="D60" s="240">
        <v>1</v>
      </c>
      <c r="E60" s="240">
        <v>0</v>
      </c>
      <c r="F60" s="240">
        <v>0</v>
      </c>
      <c r="G60" s="240">
        <v>0</v>
      </c>
      <c r="H60" s="240">
        <v>0</v>
      </c>
      <c r="I60" s="477">
        <v>0</v>
      </c>
      <c r="J60" s="481"/>
      <c r="K60" s="240">
        <v>1</v>
      </c>
      <c r="L60" s="240"/>
      <c r="M60" s="482"/>
    </row>
    <row r="61" spans="1:13" ht="18.75" hidden="1" thickBot="1" x14ac:dyDescent="0.3">
      <c r="A61" s="630"/>
      <c r="B61" s="474">
        <v>43720</v>
      </c>
      <c r="C61" s="475" t="s">
        <v>48</v>
      </c>
      <c r="D61" s="475">
        <v>1</v>
      </c>
      <c r="E61" s="475">
        <v>0</v>
      </c>
      <c r="F61" s="475">
        <v>0</v>
      </c>
      <c r="G61" s="475">
        <v>0</v>
      </c>
      <c r="H61" s="475">
        <v>0</v>
      </c>
      <c r="I61" s="478">
        <v>0</v>
      </c>
      <c r="J61" s="483">
        <v>1</v>
      </c>
      <c r="K61" s="475"/>
      <c r="L61" s="475"/>
      <c r="M61" s="484"/>
    </row>
    <row r="62" spans="1:13" ht="19.5" thickTop="1" thickBot="1" x14ac:dyDescent="0.3">
      <c r="A62" s="142" t="s">
        <v>45</v>
      </c>
      <c r="B62" s="126" t="s">
        <v>500</v>
      </c>
      <c r="C62" s="124" t="s">
        <v>453</v>
      </c>
      <c r="D62" s="124">
        <f t="shared" ref="D62:L62" si="4">SUM(D52:D61)</f>
        <v>10</v>
      </c>
      <c r="E62" s="124">
        <f t="shared" si="4"/>
        <v>0</v>
      </c>
      <c r="F62" s="124">
        <f t="shared" si="4"/>
        <v>2</v>
      </c>
      <c r="G62" s="124">
        <f t="shared" si="4"/>
        <v>2</v>
      </c>
      <c r="H62" s="124">
        <f t="shared" si="4"/>
        <v>0</v>
      </c>
      <c r="I62" s="247">
        <f t="shared" si="4"/>
        <v>0</v>
      </c>
      <c r="J62" s="191">
        <f t="shared" si="4"/>
        <v>3</v>
      </c>
      <c r="K62" s="124">
        <f t="shared" si="4"/>
        <v>3</v>
      </c>
      <c r="L62" s="124">
        <f t="shared" si="4"/>
        <v>4</v>
      </c>
      <c r="M62" s="294">
        <f>SUM(J62/(J62+K62))</f>
        <v>0.5</v>
      </c>
    </row>
    <row r="63" spans="1:13" ht="18.75" hidden="1" thickTop="1" x14ac:dyDescent="0.25">
      <c r="A63" s="659" t="s">
        <v>454</v>
      </c>
      <c r="B63" s="254">
        <v>43524</v>
      </c>
      <c r="C63" s="27" t="s">
        <v>452</v>
      </c>
      <c r="D63" s="27">
        <v>1</v>
      </c>
      <c r="E63" s="27">
        <v>0</v>
      </c>
      <c r="F63" s="27">
        <v>0</v>
      </c>
      <c r="G63" s="27">
        <v>0</v>
      </c>
      <c r="H63" s="27">
        <v>0</v>
      </c>
      <c r="I63" s="28">
        <v>0</v>
      </c>
      <c r="J63" s="364">
        <v>1</v>
      </c>
      <c r="K63" s="27"/>
      <c r="L63" s="27"/>
      <c r="M63" s="28"/>
    </row>
    <row r="64" spans="1:13" hidden="1" x14ac:dyDescent="0.25">
      <c r="A64" s="631"/>
      <c r="B64" s="255">
        <v>43517</v>
      </c>
      <c r="C64" s="9" t="s">
        <v>9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365"/>
      <c r="K64" s="9">
        <v>1</v>
      </c>
      <c r="L64" s="9"/>
      <c r="M64" s="29"/>
    </row>
    <row r="65" spans="1:13" hidden="1" x14ac:dyDescent="0.25">
      <c r="A65" s="631"/>
      <c r="B65" s="255">
        <v>43510</v>
      </c>
      <c r="C65" s="9" t="s">
        <v>48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">
        <v>0</v>
      </c>
      <c r="J65" s="365"/>
      <c r="K65" s="9">
        <v>1</v>
      </c>
      <c r="L65" s="9"/>
      <c r="M65" s="29"/>
    </row>
    <row r="66" spans="1:13" hidden="1" x14ac:dyDescent="0.25">
      <c r="A66" s="631"/>
      <c r="B66" s="255">
        <v>43503</v>
      </c>
      <c r="C66" s="9" t="s">
        <v>8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">
        <v>0</v>
      </c>
      <c r="J66" s="365"/>
      <c r="K66" s="9">
        <v>1</v>
      </c>
      <c r="L66" s="9"/>
      <c r="M66" s="29"/>
    </row>
    <row r="67" spans="1:13" hidden="1" x14ac:dyDescent="0.25">
      <c r="A67" s="631"/>
      <c r="B67" s="255">
        <v>43496</v>
      </c>
      <c r="C67" s="9" t="s">
        <v>455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365"/>
      <c r="K67" s="9"/>
      <c r="L67" s="9">
        <v>1</v>
      </c>
      <c r="M67" s="29"/>
    </row>
    <row r="68" spans="1:13" ht="18.75" hidden="1" thickBot="1" x14ac:dyDescent="0.3">
      <c r="A68" s="631"/>
      <c r="B68" s="255">
        <v>43489</v>
      </c>
      <c r="C68" s="9" t="s">
        <v>452</v>
      </c>
      <c r="D68" s="9">
        <v>1</v>
      </c>
      <c r="E68" s="9">
        <v>1</v>
      </c>
      <c r="F68" s="9">
        <v>0</v>
      </c>
      <c r="G68" s="9">
        <v>1</v>
      </c>
      <c r="H68" s="9">
        <v>0</v>
      </c>
      <c r="I68" s="29">
        <v>0</v>
      </c>
      <c r="J68" s="365"/>
      <c r="K68" s="9">
        <v>1</v>
      </c>
      <c r="L68" s="9"/>
      <c r="M68" s="29"/>
    </row>
    <row r="69" spans="1:13" ht="19.5" thickTop="1" thickBot="1" x14ac:dyDescent="0.3">
      <c r="A69" s="142" t="s">
        <v>45</v>
      </c>
      <c r="B69" s="126" t="s">
        <v>454</v>
      </c>
      <c r="C69" s="124" t="s">
        <v>453</v>
      </c>
      <c r="D69" s="124">
        <f t="shared" ref="D69:I69" si="5">SUM(D63:D68)</f>
        <v>6</v>
      </c>
      <c r="E69" s="124">
        <f t="shared" si="5"/>
        <v>1</v>
      </c>
      <c r="F69" s="124">
        <f t="shared" si="5"/>
        <v>2</v>
      </c>
      <c r="G69" s="124">
        <f t="shared" si="5"/>
        <v>3</v>
      </c>
      <c r="H69" s="124">
        <f t="shared" si="5"/>
        <v>0</v>
      </c>
      <c r="I69" s="124">
        <f t="shared" si="5"/>
        <v>0</v>
      </c>
      <c r="J69" s="191">
        <f>SUM(J63:J68)</f>
        <v>1</v>
      </c>
      <c r="K69" s="124">
        <f>SUM(K63:K68)</f>
        <v>4</v>
      </c>
      <c r="L69" s="124">
        <f>SUM(L63:L68)</f>
        <v>1</v>
      </c>
      <c r="M69" s="294">
        <f>SUM(J69/(J69+K69))</f>
        <v>0.2</v>
      </c>
    </row>
    <row r="70" spans="1:13" ht="18.75" hidden="1" thickTop="1" x14ac:dyDescent="0.25">
      <c r="A70" s="659" t="s">
        <v>285</v>
      </c>
      <c r="B70" s="26">
        <v>43153</v>
      </c>
      <c r="C70" s="27" t="s">
        <v>27</v>
      </c>
      <c r="D70" s="27">
        <v>1</v>
      </c>
      <c r="E70" s="27">
        <v>0</v>
      </c>
      <c r="F70" s="27">
        <v>0</v>
      </c>
      <c r="G70" s="27">
        <v>0</v>
      </c>
      <c r="H70" s="27">
        <v>0</v>
      </c>
      <c r="I70" s="2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43146</v>
      </c>
      <c r="C71" s="9" t="s">
        <v>10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13">
        <v>43139</v>
      </c>
      <c r="C72" s="9" t="s">
        <v>7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43118</v>
      </c>
      <c r="C73" s="9" t="s">
        <v>27</v>
      </c>
      <c r="D73" s="9">
        <v>1</v>
      </c>
      <c r="E73" s="9">
        <v>0</v>
      </c>
      <c r="F73" s="9">
        <v>2</v>
      </c>
      <c r="G73" s="9">
        <v>2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13">
        <v>43090</v>
      </c>
      <c r="C74" s="9" t="s">
        <v>7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43062</v>
      </c>
      <c r="C75" s="9" t="s">
        <v>10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43055</v>
      </c>
      <c r="C76" s="9" t="s">
        <v>7</v>
      </c>
      <c r="D76" s="9">
        <v>1</v>
      </c>
      <c r="E76" s="9">
        <v>0</v>
      </c>
      <c r="F76" s="9">
        <v>1</v>
      </c>
      <c r="G76" s="9">
        <v>1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43048</v>
      </c>
      <c r="C77" s="9" t="s">
        <v>9</v>
      </c>
      <c r="D77" s="9">
        <v>1</v>
      </c>
      <c r="E77" s="9">
        <v>0</v>
      </c>
      <c r="F77" s="9">
        <v>2</v>
      </c>
      <c r="G77" s="9">
        <v>2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43041</v>
      </c>
      <c r="C78" s="9" t="s">
        <v>11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43034</v>
      </c>
      <c r="C79" s="9" t="s">
        <v>27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/>
      <c r="L79" s="9">
        <v>1</v>
      </c>
      <c r="M79" s="29"/>
    </row>
    <row r="80" spans="1:13" hidden="1" x14ac:dyDescent="0.25">
      <c r="A80" s="631"/>
      <c r="B80" s="13">
        <v>43027</v>
      </c>
      <c r="C80" s="9" t="s">
        <v>10</v>
      </c>
      <c r="D80" s="9">
        <v>1</v>
      </c>
      <c r="E80" s="9">
        <v>0</v>
      </c>
      <c r="F80" s="9">
        <v>1</v>
      </c>
      <c r="G80" s="9">
        <v>1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43013</v>
      </c>
      <c r="C81" s="9" t="s">
        <v>9</v>
      </c>
      <c r="D81" s="9">
        <v>1</v>
      </c>
      <c r="E81" s="9">
        <v>1</v>
      </c>
      <c r="F81" s="9">
        <v>0</v>
      </c>
      <c r="G81" s="9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43006</v>
      </c>
      <c r="C82" s="9" t="s">
        <v>11</v>
      </c>
      <c r="D82" s="9">
        <v>1</v>
      </c>
      <c r="E82" s="9">
        <v>1</v>
      </c>
      <c r="F82" s="9">
        <v>0</v>
      </c>
      <c r="G82" s="9">
        <v>1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t="18.75" hidden="1" thickBot="1" x14ac:dyDescent="0.3">
      <c r="A83" s="630"/>
      <c r="B83" s="30">
        <v>42992</v>
      </c>
      <c r="C83" s="31" t="s">
        <v>10</v>
      </c>
      <c r="D83" s="31">
        <v>1</v>
      </c>
      <c r="E83" s="31">
        <v>0</v>
      </c>
      <c r="F83" s="31">
        <v>0</v>
      </c>
      <c r="G83" s="31">
        <v>0</v>
      </c>
      <c r="H83" s="31">
        <v>0</v>
      </c>
      <c r="I83" s="32">
        <v>0</v>
      </c>
      <c r="J83" s="280">
        <v>1</v>
      </c>
      <c r="K83" s="9"/>
      <c r="L83" s="9"/>
      <c r="M83" s="29"/>
    </row>
    <row r="84" spans="1:13" s="1" customFormat="1" ht="19.5" thickTop="1" thickBot="1" x14ac:dyDescent="0.3">
      <c r="A84" s="142" t="s">
        <v>45</v>
      </c>
      <c r="B84" s="126" t="s">
        <v>285</v>
      </c>
      <c r="C84" s="124" t="s">
        <v>8</v>
      </c>
      <c r="D84" s="124">
        <f t="shared" ref="D84:I84" si="6">SUM(D70:D83)</f>
        <v>14</v>
      </c>
      <c r="E84" s="124">
        <f t="shared" si="6"/>
        <v>2</v>
      </c>
      <c r="F84" s="124">
        <f t="shared" si="6"/>
        <v>9</v>
      </c>
      <c r="G84" s="124">
        <f t="shared" si="6"/>
        <v>11</v>
      </c>
      <c r="H84" s="124">
        <f t="shared" si="6"/>
        <v>0</v>
      </c>
      <c r="I84" s="125">
        <f t="shared" si="6"/>
        <v>0</v>
      </c>
      <c r="J84" s="191">
        <f>SUM(J70:J83)</f>
        <v>9</v>
      </c>
      <c r="K84" s="124">
        <f>SUM(K70:K83)</f>
        <v>4</v>
      </c>
      <c r="L84" s="124">
        <f>SUM(L70:L83)</f>
        <v>1</v>
      </c>
      <c r="M84" s="294">
        <f>SUM(J84/(J84+K84))</f>
        <v>0.69230769230769229</v>
      </c>
    </row>
    <row r="85" spans="1:13" ht="18.75" hidden="1" thickTop="1" x14ac:dyDescent="0.25">
      <c r="A85" s="659" t="s">
        <v>18</v>
      </c>
      <c r="B85" s="26">
        <v>42775</v>
      </c>
      <c r="C85" s="27" t="s">
        <v>7</v>
      </c>
      <c r="D85" s="27">
        <v>1</v>
      </c>
      <c r="E85" s="27">
        <v>0</v>
      </c>
      <c r="F85" s="27">
        <v>0</v>
      </c>
      <c r="G85" s="27">
        <v>0</v>
      </c>
      <c r="H85" s="27">
        <v>0</v>
      </c>
      <c r="I85" s="28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42761</v>
      </c>
      <c r="C86" s="9" t="s">
        <v>11</v>
      </c>
      <c r="D86" s="9">
        <v>1</v>
      </c>
      <c r="E86" s="9">
        <v>1</v>
      </c>
      <c r="F86" s="9">
        <v>1</v>
      </c>
      <c r="G86" s="9">
        <v>2</v>
      </c>
      <c r="H86" s="9">
        <v>0</v>
      </c>
      <c r="I86" s="29">
        <v>0</v>
      </c>
      <c r="J86" s="280"/>
      <c r="K86" s="9"/>
      <c r="L86" s="9">
        <v>1</v>
      </c>
      <c r="M86" s="29"/>
    </row>
    <row r="87" spans="1:13" hidden="1" x14ac:dyDescent="0.25">
      <c r="A87" s="631"/>
      <c r="B87" s="13">
        <v>42754</v>
      </c>
      <c r="C87" s="9" t="s">
        <v>27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42740</v>
      </c>
      <c r="C88" s="9" t="s">
        <v>7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42705</v>
      </c>
      <c r="C89" s="9" t="s">
        <v>27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42691</v>
      </c>
      <c r="C90" s="9" t="s">
        <v>7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42684</v>
      </c>
      <c r="C91" s="9" t="s">
        <v>9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42677</v>
      </c>
      <c r="C92" s="9" t="s">
        <v>11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42670</v>
      </c>
      <c r="C93" s="9" t="s">
        <v>27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42656</v>
      </c>
      <c r="C94" s="9" t="s">
        <v>7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13">
        <v>42649</v>
      </c>
      <c r="C95" s="9" t="s">
        <v>9</v>
      </c>
      <c r="D95" s="9">
        <v>1</v>
      </c>
      <c r="E95" s="9">
        <v>1</v>
      </c>
      <c r="F95" s="9">
        <v>0</v>
      </c>
      <c r="G95" s="9">
        <v>1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t="18.75" hidden="1" thickBot="1" x14ac:dyDescent="0.3">
      <c r="A96" s="630"/>
      <c r="B96" s="30">
        <v>42635</v>
      </c>
      <c r="C96" s="31" t="s">
        <v>27</v>
      </c>
      <c r="D96" s="31">
        <v>1</v>
      </c>
      <c r="E96" s="31">
        <v>0</v>
      </c>
      <c r="F96" s="31">
        <v>2</v>
      </c>
      <c r="G96" s="31">
        <v>2</v>
      </c>
      <c r="H96" s="31">
        <v>0</v>
      </c>
      <c r="I96" s="32">
        <v>0</v>
      </c>
      <c r="J96" s="280">
        <v>1</v>
      </c>
      <c r="K96" s="9"/>
      <c r="L96" s="9"/>
      <c r="M96" s="29"/>
    </row>
    <row r="97" spans="1:13" s="1" customFormat="1" ht="19.5" thickTop="1" thickBot="1" x14ac:dyDescent="0.3">
      <c r="A97" s="142" t="s">
        <v>45</v>
      </c>
      <c r="B97" s="126" t="s">
        <v>18</v>
      </c>
      <c r="C97" s="124" t="s">
        <v>8</v>
      </c>
      <c r="D97" s="124">
        <f t="shared" ref="D97:I97" si="7">SUM(D85:D96)</f>
        <v>12</v>
      </c>
      <c r="E97" s="124">
        <f t="shared" si="7"/>
        <v>2</v>
      </c>
      <c r="F97" s="124">
        <f t="shared" si="7"/>
        <v>4</v>
      </c>
      <c r="G97" s="124">
        <f t="shared" si="7"/>
        <v>6</v>
      </c>
      <c r="H97" s="124">
        <f t="shared" si="7"/>
        <v>0</v>
      </c>
      <c r="I97" s="125">
        <f t="shared" si="7"/>
        <v>0</v>
      </c>
      <c r="J97" s="191">
        <f>SUM(J85:J96)</f>
        <v>7</v>
      </c>
      <c r="K97" s="124">
        <f>SUM(K85:K96)</f>
        <v>4</v>
      </c>
      <c r="L97" s="124">
        <f>SUM(L85:L96)</f>
        <v>1</v>
      </c>
      <c r="M97" s="294">
        <f>SUM(J97/(J97+K97))</f>
        <v>0.63636363636363635</v>
      </c>
    </row>
    <row r="98" spans="1:13" ht="18.75" hidden="1" thickTop="1" x14ac:dyDescent="0.25">
      <c r="A98" s="659" t="s">
        <v>17</v>
      </c>
      <c r="B98" s="26">
        <v>42432</v>
      </c>
      <c r="C98" s="27" t="s">
        <v>13</v>
      </c>
      <c r="D98" s="27">
        <v>1</v>
      </c>
      <c r="E98" s="27">
        <v>0</v>
      </c>
      <c r="F98" s="27">
        <v>0</v>
      </c>
      <c r="G98" s="27">
        <v>0</v>
      </c>
      <c r="H98" s="27">
        <v>0</v>
      </c>
      <c r="I98" s="28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42425</v>
      </c>
      <c r="C99" s="9" t="s">
        <v>10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/>
      <c r="K99" s="9"/>
      <c r="L99" s="9">
        <v>1</v>
      </c>
      <c r="M99" s="29"/>
    </row>
    <row r="100" spans="1:13" hidden="1" x14ac:dyDescent="0.25">
      <c r="A100" s="631"/>
      <c r="B100" s="13">
        <v>42411</v>
      </c>
      <c r="C100" s="9" t="s">
        <v>8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13">
        <v>42404</v>
      </c>
      <c r="C101" s="9" t="s">
        <v>14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1"/>
      <c r="B102" s="13">
        <v>42397</v>
      </c>
      <c r="C102" s="9" t="s">
        <v>13</v>
      </c>
      <c r="D102" s="9">
        <v>1</v>
      </c>
      <c r="E102" s="9">
        <v>0</v>
      </c>
      <c r="F102" s="9">
        <v>3</v>
      </c>
      <c r="G102" s="9">
        <v>3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42376</v>
      </c>
      <c r="C103" s="9" t="s">
        <v>8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280"/>
      <c r="K103" s="9"/>
      <c r="L103" s="9">
        <v>1</v>
      </c>
      <c r="M103" s="29"/>
    </row>
    <row r="104" spans="1:13" hidden="1" x14ac:dyDescent="0.25">
      <c r="A104" s="631"/>
      <c r="B104" s="13">
        <v>42334</v>
      </c>
      <c r="C104" s="9" t="s">
        <v>7</v>
      </c>
      <c r="D104" s="9">
        <v>1</v>
      </c>
      <c r="E104" s="9">
        <v>1</v>
      </c>
      <c r="F104" s="9">
        <v>1</v>
      </c>
      <c r="G104" s="9">
        <v>2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31"/>
      <c r="B105" s="13">
        <v>42327</v>
      </c>
      <c r="C105" s="9" t="s">
        <v>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42320</v>
      </c>
      <c r="C106" s="9" t="s">
        <v>14</v>
      </c>
      <c r="D106" s="9">
        <v>1</v>
      </c>
      <c r="E106" s="9">
        <v>1</v>
      </c>
      <c r="F106" s="9">
        <v>1</v>
      </c>
      <c r="G106" s="9">
        <v>2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42313</v>
      </c>
      <c r="C107" s="9" t="s">
        <v>13</v>
      </c>
      <c r="D107" s="9">
        <v>1</v>
      </c>
      <c r="E107" s="9">
        <v>1</v>
      </c>
      <c r="F107" s="9">
        <v>1</v>
      </c>
      <c r="G107" s="9">
        <v>2</v>
      </c>
      <c r="H107" s="9">
        <v>0</v>
      </c>
      <c r="I107" s="29">
        <v>0</v>
      </c>
      <c r="J107" s="280"/>
      <c r="K107" s="9"/>
      <c r="L107" s="9">
        <v>1</v>
      </c>
      <c r="M107" s="29"/>
    </row>
    <row r="108" spans="1:13" hidden="1" x14ac:dyDescent="0.25">
      <c r="A108" s="631"/>
      <c r="B108" s="13">
        <v>42306</v>
      </c>
      <c r="C108" s="9" t="s">
        <v>10</v>
      </c>
      <c r="D108" s="9">
        <v>1</v>
      </c>
      <c r="E108" s="9">
        <v>0</v>
      </c>
      <c r="F108" s="9">
        <v>1</v>
      </c>
      <c r="G108" s="9">
        <v>1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42299</v>
      </c>
      <c r="C109" s="9" t="s">
        <v>7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42271</v>
      </c>
      <c r="C110" s="9" t="s">
        <v>10</v>
      </c>
      <c r="D110" s="9">
        <v>1</v>
      </c>
      <c r="E110" s="9">
        <v>1</v>
      </c>
      <c r="F110" s="9">
        <v>0</v>
      </c>
      <c r="G110" s="9">
        <v>1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t="18.75" hidden="1" thickBot="1" x14ac:dyDescent="0.3">
      <c r="A111" s="630"/>
      <c r="B111" s="30">
        <v>42264</v>
      </c>
      <c r="C111" s="31" t="s">
        <v>7</v>
      </c>
      <c r="D111" s="31">
        <v>1</v>
      </c>
      <c r="E111" s="31">
        <v>0</v>
      </c>
      <c r="F111" s="31">
        <v>0</v>
      </c>
      <c r="G111" s="31">
        <v>0</v>
      </c>
      <c r="H111" s="31">
        <v>0</v>
      </c>
      <c r="I111" s="32">
        <v>0</v>
      </c>
      <c r="J111" s="280">
        <v>1</v>
      </c>
      <c r="K111" s="9"/>
      <c r="L111" s="9"/>
      <c r="M111" s="29"/>
    </row>
    <row r="112" spans="1:13" s="1" customFormat="1" ht="19.5" thickTop="1" thickBot="1" x14ac:dyDescent="0.3">
      <c r="A112" s="142" t="s">
        <v>45</v>
      </c>
      <c r="B112" s="126" t="s">
        <v>17</v>
      </c>
      <c r="C112" s="124" t="s">
        <v>12</v>
      </c>
      <c r="D112" s="124">
        <f t="shared" ref="D112:I112" si="8">SUM(D98:D111)</f>
        <v>14</v>
      </c>
      <c r="E112" s="124">
        <f t="shared" si="8"/>
        <v>4</v>
      </c>
      <c r="F112" s="124">
        <f t="shared" si="8"/>
        <v>8</v>
      </c>
      <c r="G112" s="124">
        <f t="shared" si="8"/>
        <v>12</v>
      </c>
      <c r="H112" s="124">
        <f t="shared" si="8"/>
        <v>0</v>
      </c>
      <c r="I112" s="125">
        <f t="shared" si="8"/>
        <v>0</v>
      </c>
      <c r="J112" s="191">
        <f>SUM(J98:J111)</f>
        <v>4</v>
      </c>
      <c r="K112" s="124">
        <f>SUM(K98:K111)</f>
        <v>7</v>
      </c>
      <c r="L112" s="124">
        <f>SUM(L98:L111)</f>
        <v>3</v>
      </c>
      <c r="M112" s="294">
        <f>SUM(J112/(J112+K112))</f>
        <v>0.36363636363636365</v>
      </c>
    </row>
    <row r="113" spans="1:13" ht="18.75" hidden="1" thickTop="1" x14ac:dyDescent="0.25">
      <c r="A113" s="659" t="s">
        <v>16</v>
      </c>
      <c r="B113" s="26">
        <v>42068</v>
      </c>
      <c r="C113" s="27" t="s">
        <v>14</v>
      </c>
      <c r="D113" s="27">
        <v>1</v>
      </c>
      <c r="E113" s="27">
        <v>0</v>
      </c>
      <c r="F113" s="27">
        <v>1</v>
      </c>
      <c r="G113" s="27">
        <v>1</v>
      </c>
      <c r="H113" s="27">
        <v>0</v>
      </c>
      <c r="I113" s="28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42054</v>
      </c>
      <c r="C114" s="9" t="s">
        <v>10</v>
      </c>
      <c r="D114" s="9">
        <v>1</v>
      </c>
      <c r="E114" s="9">
        <v>1</v>
      </c>
      <c r="F114" s="9">
        <v>0</v>
      </c>
      <c r="G114" s="9">
        <v>1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42047</v>
      </c>
      <c r="C115" s="9" t="s">
        <v>7</v>
      </c>
      <c r="D115" s="9">
        <v>1</v>
      </c>
      <c r="E115" s="9">
        <v>1</v>
      </c>
      <c r="F115" s="9">
        <v>0</v>
      </c>
      <c r="G115" s="9">
        <v>1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42040</v>
      </c>
      <c r="C116" s="9" t="s">
        <v>8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42033</v>
      </c>
      <c r="C117" s="9" t="s">
        <v>14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42026</v>
      </c>
      <c r="C118" s="9" t="s">
        <v>13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42012</v>
      </c>
      <c r="C119" s="9" t="s">
        <v>7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41991</v>
      </c>
      <c r="C120" s="9" t="s">
        <v>8</v>
      </c>
      <c r="D120" s="9">
        <v>1</v>
      </c>
      <c r="E120" s="9">
        <v>0</v>
      </c>
      <c r="F120" s="9">
        <v>1</v>
      </c>
      <c r="G120" s="9">
        <v>1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41963</v>
      </c>
      <c r="C121" s="9" t="s">
        <v>7</v>
      </c>
      <c r="D121" s="9">
        <v>1</v>
      </c>
      <c r="E121" s="9">
        <v>0</v>
      </c>
      <c r="F121" s="9">
        <v>1</v>
      </c>
      <c r="G121" s="9">
        <v>1</v>
      </c>
      <c r="H121" s="9">
        <v>0</v>
      </c>
      <c r="I121" s="29">
        <v>0</v>
      </c>
      <c r="J121" s="280"/>
      <c r="K121" s="9"/>
      <c r="L121" s="9">
        <v>1</v>
      </c>
      <c r="M121" s="29"/>
    </row>
    <row r="122" spans="1:13" hidden="1" x14ac:dyDescent="0.25">
      <c r="A122" s="631"/>
      <c r="B122" s="13">
        <v>41956</v>
      </c>
      <c r="C122" s="9" t="s">
        <v>8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41942</v>
      </c>
      <c r="C123" s="9" t="s">
        <v>13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41935</v>
      </c>
      <c r="C124" s="9" t="s">
        <v>10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41928</v>
      </c>
      <c r="C125" s="9" t="s">
        <v>7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41921</v>
      </c>
      <c r="C126" s="9" t="s">
        <v>8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41914</v>
      </c>
      <c r="C127" s="9" t="s">
        <v>14</v>
      </c>
      <c r="D127" s="9">
        <v>1</v>
      </c>
      <c r="E127" s="9">
        <v>1</v>
      </c>
      <c r="F127" s="9">
        <v>1</v>
      </c>
      <c r="G127" s="9">
        <v>2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41900</v>
      </c>
      <c r="C128" s="9" t="s">
        <v>10</v>
      </c>
      <c r="D128" s="9">
        <v>1</v>
      </c>
      <c r="E128" s="9">
        <v>1</v>
      </c>
      <c r="F128" s="9">
        <v>0</v>
      </c>
      <c r="G128" s="9">
        <v>1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t="18.75" hidden="1" thickBot="1" x14ac:dyDescent="0.3">
      <c r="A129" s="630"/>
      <c r="B129" s="30">
        <v>41893</v>
      </c>
      <c r="C129" s="31" t="s">
        <v>7</v>
      </c>
      <c r="D129" s="31">
        <v>1</v>
      </c>
      <c r="E129" s="31">
        <v>0</v>
      </c>
      <c r="F129" s="31">
        <v>0</v>
      </c>
      <c r="G129" s="31">
        <v>0</v>
      </c>
      <c r="H129" s="31">
        <v>0</v>
      </c>
      <c r="I129" s="32">
        <v>0</v>
      </c>
      <c r="J129" s="280"/>
      <c r="K129" s="9">
        <v>1</v>
      </c>
      <c r="L129" s="9"/>
      <c r="M129" s="29"/>
    </row>
    <row r="130" spans="1:13" s="1" customFormat="1" ht="19.5" thickTop="1" thickBot="1" x14ac:dyDescent="0.3">
      <c r="A130" s="142" t="s">
        <v>45</v>
      </c>
      <c r="B130" s="126" t="s">
        <v>16</v>
      </c>
      <c r="C130" s="124" t="s">
        <v>12</v>
      </c>
      <c r="D130" s="124">
        <f t="shared" ref="D130:I130" si="9">SUM(D113:D129)</f>
        <v>17</v>
      </c>
      <c r="E130" s="124">
        <f t="shared" si="9"/>
        <v>4</v>
      </c>
      <c r="F130" s="124">
        <f t="shared" si="9"/>
        <v>6</v>
      </c>
      <c r="G130" s="124">
        <f t="shared" si="9"/>
        <v>10</v>
      </c>
      <c r="H130" s="124">
        <f t="shared" si="9"/>
        <v>0</v>
      </c>
      <c r="I130" s="125">
        <f t="shared" si="9"/>
        <v>0</v>
      </c>
      <c r="J130" s="191">
        <f>SUM(J113:J129)</f>
        <v>4</v>
      </c>
      <c r="K130" s="124">
        <f>SUM(K113:K129)</f>
        <v>12</v>
      </c>
      <c r="L130" s="124">
        <f>SUM(L113:L129)</f>
        <v>1</v>
      </c>
      <c r="M130" s="294">
        <f>SUM(J130/(J130+K130))</f>
        <v>0.25</v>
      </c>
    </row>
    <row r="131" spans="1:13" ht="18.75" hidden="1" thickTop="1" x14ac:dyDescent="0.25">
      <c r="A131" s="659" t="s">
        <v>15</v>
      </c>
      <c r="B131" s="26">
        <v>41683</v>
      </c>
      <c r="C131" s="27" t="s">
        <v>10</v>
      </c>
      <c r="D131" s="27">
        <v>1</v>
      </c>
      <c r="E131" s="27">
        <v>1</v>
      </c>
      <c r="F131" s="27">
        <v>0</v>
      </c>
      <c r="G131" s="27">
        <v>1</v>
      </c>
      <c r="H131" s="27">
        <v>1</v>
      </c>
      <c r="I131" s="28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41676</v>
      </c>
      <c r="C132" s="9" t="s">
        <v>7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41648</v>
      </c>
      <c r="C133" s="9" t="s">
        <v>10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41627</v>
      </c>
      <c r="C134" s="9" t="s">
        <v>7</v>
      </c>
      <c r="D134" s="9">
        <v>1</v>
      </c>
      <c r="E134" s="9">
        <v>1</v>
      </c>
      <c r="F134" s="9">
        <v>0</v>
      </c>
      <c r="G134" s="9">
        <v>1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41606</v>
      </c>
      <c r="C135" s="9" t="s">
        <v>14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41592</v>
      </c>
      <c r="C136" s="9" t="s">
        <v>7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41585</v>
      </c>
      <c r="C137" s="9" t="s">
        <v>8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41571</v>
      </c>
      <c r="C138" s="9" t="s">
        <v>14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41564</v>
      </c>
      <c r="C139" s="9" t="s">
        <v>10</v>
      </c>
      <c r="D139" s="9">
        <v>1</v>
      </c>
      <c r="E139" s="9">
        <v>1</v>
      </c>
      <c r="F139" s="9">
        <v>0</v>
      </c>
      <c r="G139" s="9">
        <v>1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41557</v>
      </c>
      <c r="C140" s="9" t="s">
        <v>7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41550</v>
      </c>
      <c r="C141" s="9" t="s">
        <v>8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41543</v>
      </c>
      <c r="C142" s="9" t="s">
        <v>12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41536</v>
      </c>
      <c r="C143" s="9" t="s">
        <v>14</v>
      </c>
      <c r="D143" s="9">
        <v>1</v>
      </c>
      <c r="E143" s="9">
        <v>1</v>
      </c>
      <c r="F143" s="9">
        <v>1</v>
      </c>
      <c r="G143" s="9">
        <v>2</v>
      </c>
      <c r="H143" s="9">
        <v>1</v>
      </c>
      <c r="I143" s="29">
        <v>0</v>
      </c>
      <c r="J143" s="280">
        <v>1</v>
      </c>
      <c r="K143" s="9"/>
      <c r="L143" s="9"/>
      <c r="M143" s="29"/>
    </row>
    <row r="144" spans="1:13" ht="18.75" hidden="1" thickBot="1" x14ac:dyDescent="0.3">
      <c r="A144" s="630"/>
      <c r="B144" s="30">
        <v>41529</v>
      </c>
      <c r="C144" s="31" t="s">
        <v>10</v>
      </c>
      <c r="D144" s="31">
        <v>1</v>
      </c>
      <c r="E144" s="31">
        <v>0</v>
      </c>
      <c r="F144" s="31">
        <v>2</v>
      </c>
      <c r="G144" s="31">
        <v>2</v>
      </c>
      <c r="H144" s="31">
        <v>0</v>
      </c>
      <c r="I144" s="32">
        <v>0</v>
      </c>
      <c r="J144" s="280">
        <v>1</v>
      </c>
      <c r="K144" s="9"/>
      <c r="L144" s="9"/>
      <c r="M144" s="29"/>
    </row>
    <row r="145" spans="1:13" s="1" customFormat="1" ht="19.5" thickTop="1" thickBot="1" x14ac:dyDescent="0.3">
      <c r="A145" s="142" t="s">
        <v>45</v>
      </c>
      <c r="B145" s="126" t="s">
        <v>15</v>
      </c>
      <c r="C145" s="124" t="s">
        <v>13</v>
      </c>
      <c r="D145" s="124">
        <f t="shared" ref="D145:I145" si="10">SUM(D131:D144)</f>
        <v>14</v>
      </c>
      <c r="E145" s="124">
        <f t="shared" si="10"/>
        <v>4</v>
      </c>
      <c r="F145" s="124">
        <f t="shared" si="10"/>
        <v>5</v>
      </c>
      <c r="G145" s="124">
        <f t="shared" si="10"/>
        <v>9</v>
      </c>
      <c r="H145" s="124">
        <f t="shared" si="10"/>
        <v>2</v>
      </c>
      <c r="I145" s="125">
        <f t="shared" si="10"/>
        <v>0</v>
      </c>
      <c r="J145" s="191">
        <f>SUM(J131:J144)</f>
        <v>9</v>
      </c>
      <c r="K145" s="124">
        <f>SUM(K131:K144)</f>
        <v>5</v>
      </c>
      <c r="L145" s="124">
        <f>SUM(L131:L144)</f>
        <v>0</v>
      </c>
      <c r="M145" s="294">
        <f>SUM(J145/(J145+K145))</f>
        <v>0.6428571428571429</v>
      </c>
    </row>
    <row r="146" spans="1:13" ht="18.75" hidden="1" thickTop="1" x14ac:dyDescent="0.25">
      <c r="A146" s="659" t="s">
        <v>22</v>
      </c>
      <c r="B146" s="26">
        <v>41333</v>
      </c>
      <c r="C146" s="27" t="s">
        <v>12</v>
      </c>
      <c r="D146" s="27">
        <v>1</v>
      </c>
      <c r="E146" s="27">
        <v>0</v>
      </c>
      <c r="F146" s="27">
        <v>1</v>
      </c>
      <c r="G146" s="27">
        <v>1</v>
      </c>
      <c r="H146" s="27">
        <v>0</v>
      </c>
      <c r="I146" s="28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41326</v>
      </c>
      <c r="C147" s="9" t="s">
        <v>21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41319</v>
      </c>
      <c r="C148" s="9" t="s">
        <v>20</v>
      </c>
      <c r="D148" s="9">
        <v>1</v>
      </c>
      <c r="E148" s="9">
        <v>1</v>
      </c>
      <c r="F148" s="9">
        <v>0</v>
      </c>
      <c r="G148" s="9">
        <v>1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41312</v>
      </c>
      <c r="C149" s="9" t="s">
        <v>7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31"/>
      <c r="B150" s="13">
        <v>41305</v>
      </c>
      <c r="C150" s="9" t="s">
        <v>19</v>
      </c>
      <c r="D150" s="9">
        <v>1</v>
      </c>
      <c r="E150" s="9">
        <v>1</v>
      </c>
      <c r="F150" s="9">
        <v>0</v>
      </c>
      <c r="G150" s="9">
        <v>1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41298</v>
      </c>
      <c r="C151" s="9" t="s">
        <v>12</v>
      </c>
      <c r="D151" s="9">
        <v>1</v>
      </c>
      <c r="E151" s="9">
        <v>0</v>
      </c>
      <c r="F151" s="9">
        <v>1</v>
      </c>
      <c r="G151" s="9">
        <v>1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41291</v>
      </c>
      <c r="C152" s="9" t="s">
        <v>21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41284</v>
      </c>
      <c r="C153" s="9" t="s">
        <v>20</v>
      </c>
      <c r="D153" s="9">
        <v>1</v>
      </c>
      <c r="E153" s="9">
        <v>0</v>
      </c>
      <c r="F153" s="9">
        <v>1</v>
      </c>
      <c r="G153" s="9">
        <v>1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41263</v>
      </c>
      <c r="C154" s="9" t="s">
        <v>7</v>
      </c>
      <c r="D154" s="9">
        <v>1</v>
      </c>
      <c r="E154" s="9">
        <v>1</v>
      </c>
      <c r="F154" s="9">
        <v>0</v>
      </c>
      <c r="G154" s="9">
        <v>1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41256</v>
      </c>
      <c r="C155" s="9" t="s">
        <v>19</v>
      </c>
      <c r="D155" s="9">
        <v>1</v>
      </c>
      <c r="E155" s="9">
        <v>1</v>
      </c>
      <c r="F155" s="9">
        <v>1</v>
      </c>
      <c r="G155" s="9">
        <v>2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41242</v>
      </c>
      <c r="C156" s="9" t="s">
        <v>21</v>
      </c>
      <c r="D156" s="9">
        <v>1</v>
      </c>
      <c r="E156" s="9">
        <v>0</v>
      </c>
      <c r="F156" s="9">
        <v>1</v>
      </c>
      <c r="G156" s="9">
        <v>1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31"/>
      <c r="B157" s="13">
        <v>41235</v>
      </c>
      <c r="C157" s="9" t="s">
        <v>20</v>
      </c>
      <c r="D157" s="9">
        <v>1</v>
      </c>
      <c r="E157" s="9">
        <v>1</v>
      </c>
      <c r="F157" s="9">
        <v>0</v>
      </c>
      <c r="G157" s="9">
        <v>1</v>
      </c>
      <c r="H157" s="9">
        <v>1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41228</v>
      </c>
      <c r="C158" s="9" t="s">
        <v>7</v>
      </c>
      <c r="D158" s="9">
        <v>1</v>
      </c>
      <c r="E158" s="9">
        <v>2</v>
      </c>
      <c r="F158" s="9">
        <v>2</v>
      </c>
      <c r="G158" s="9">
        <v>4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41214</v>
      </c>
      <c r="C159" s="9" t="s">
        <v>12</v>
      </c>
      <c r="D159" s="9">
        <v>1</v>
      </c>
      <c r="E159" s="9">
        <v>1</v>
      </c>
      <c r="F159" s="9">
        <v>0</v>
      </c>
      <c r="G159" s="9">
        <v>1</v>
      </c>
      <c r="H159" s="9">
        <v>0</v>
      </c>
      <c r="I159" s="29">
        <v>0</v>
      </c>
      <c r="J159" s="280"/>
      <c r="K159" s="9"/>
      <c r="L159" s="9">
        <v>1</v>
      </c>
      <c r="M159" s="29"/>
    </row>
    <row r="160" spans="1:13" hidden="1" x14ac:dyDescent="0.25">
      <c r="A160" s="631"/>
      <c r="B160" s="13">
        <v>41207</v>
      </c>
      <c r="C160" s="9" t="s">
        <v>21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41200</v>
      </c>
      <c r="C161" s="9" t="s">
        <v>20</v>
      </c>
      <c r="D161" s="9">
        <v>1</v>
      </c>
      <c r="E161" s="9">
        <v>1</v>
      </c>
      <c r="F161" s="9">
        <v>0</v>
      </c>
      <c r="G161" s="9">
        <v>1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41193</v>
      </c>
      <c r="C162" s="9" t="s">
        <v>7</v>
      </c>
      <c r="D162" s="9">
        <v>1</v>
      </c>
      <c r="E162" s="9">
        <v>0</v>
      </c>
      <c r="F162" s="9">
        <v>2</v>
      </c>
      <c r="G162" s="9">
        <v>2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41179</v>
      </c>
      <c r="C163" s="9" t="s">
        <v>12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t="18.75" hidden="1" thickBot="1" x14ac:dyDescent="0.3">
      <c r="A164" s="630"/>
      <c r="B164" s="30">
        <v>41172</v>
      </c>
      <c r="C164" s="31" t="s">
        <v>21</v>
      </c>
      <c r="D164" s="31">
        <v>1</v>
      </c>
      <c r="E164" s="31">
        <v>0</v>
      </c>
      <c r="F164" s="31">
        <v>0</v>
      </c>
      <c r="G164" s="31">
        <v>0</v>
      </c>
      <c r="H164" s="31">
        <v>0</v>
      </c>
      <c r="I164" s="32">
        <v>0</v>
      </c>
      <c r="J164" s="280">
        <v>1</v>
      </c>
      <c r="K164" s="9"/>
      <c r="L164" s="9"/>
      <c r="M164" s="29"/>
    </row>
    <row r="165" spans="1:13" s="1" customFormat="1" ht="19.5" thickTop="1" thickBot="1" x14ac:dyDescent="0.3">
      <c r="A165" s="142" t="s">
        <v>45</v>
      </c>
      <c r="B165" s="126" t="s">
        <v>22</v>
      </c>
      <c r="C165" s="124" t="s">
        <v>13</v>
      </c>
      <c r="D165" s="124">
        <f t="shared" ref="D165:I165" si="11">SUM(D146:D164)</f>
        <v>19</v>
      </c>
      <c r="E165" s="124">
        <f t="shared" si="11"/>
        <v>9</v>
      </c>
      <c r="F165" s="124">
        <f t="shared" si="11"/>
        <v>9</v>
      </c>
      <c r="G165" s="124">
        <f t="shared" si="11"/>
        <v>18</v>
      </c>
      <c r="H165" s="124">
        <f t="shared" si="11"/>
        <v>1</v>
      </c>
      <c r="I165" s="125">
        <f t="shared" si="11"/>
        <v>0</v>
      </c>
      <c r="J165" s="191">
        <f>SUM(J146:J164)</f>
        <v>11</v>
      </c>
      <c r="K165" s="124">
        <f>SUM(K146:K164)</f>
        <v>7</v>
      </c>
      <c r="L165" s="124">
        <f>SUM(L146:L164)</f>
        <v>1</v>
      </c>
      <c r="M165" s="294">
        <f>SUM(J165/(J165+K165))</f>
        <v>0.61111111111111116</v>
      </c>
    </row>
    <row r="166" spans="1:13" ht="18.75" hidden="1" thickTop="1" x14ac:dyDescent="0.25">
      <c r="A166" s="659" t="s">
        <v>23</v>
      </c>
      <c r="B166" s="26">
        <v>40948</v>
      </c>
      <c r="C166" s="27" t="s">
        <v>13</v>
      </c>
      <c r="D166" s="27">
        <v>1</v>
      </c>
      <c r="E166" s="27">
        <v>0</v>
      </c>
      <c r="F166" s="27">
        <v>1</v>
      </c>
      <c r="G166" s="27">
        <v>1</v>
      </c>
      <c r="H166" s="27">
        <v>0</v>
      </c>
      <c r="I166" s="28">
        <v>0</v>
      </c>
      <c r="J166" s="280">
        <v>1</v>
      </c>
      <c r="K166" s="9"/>
      <c r="L166" s="9"/>
      <c r="M166" s="29"/>
    </row>
    <row r="167" spans="1:13" hidden="1" x14ac:dyDescent="0.25">
      <c r="A167" s="631"/>
      <c r="B167" s="13">
        <v>40934</v>
      </c>
      <c r="C167" s="9" t="s">
        <v>21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>
        <v>1</v>
      </c>
      <c r="L167" s="9"/>
      <c r="M167" s="29"/>
    </row>
    <row r="168" spans="1:13" hidden="1" x14ac:dyDescent="0.25">
      <c r="A168" s="631"/>
      <c r="B168" s="13">
        <v>40899</v>
      </c>
      <c r="C168" s="9" t="s">
        <v>13</v>
      </c>
      <c r="D168" s="9">
        <v>1</v>
      </c>
      <c r="E168" s="9">
        <v>0</v>
      </c>
      <c r="F168" s="9">
        <v>2</v>
      </c>
      <c r="G168" s="9">
        <v>2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40892</v>
      </c>
      <c r="C169" s="9" t="s">
        <v>20</v>
      </c>
      <c r="D169" s="9">
        <v>1</v>
      </c>
      <c r="E169" s="9">
        <v>0</v>
      </c>
      <c r="F169" s="9">
        <v>1</v>
      </c>
      <c r="G169" s="9">
        <v>1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40885</v>
      </c>
      <c r="C170" s="9" t="s">
        <v>21</v>
      </c>
      <c r="D170" s="9">
        <v>1</v>
      </c>
      <c r="E170" s="9">
        <v>1</v>
      </c>
      <c r="F170" s="9">
        <v>0</v>
      </c>
      <c r="G170" s="9">
        <v>1</v>
      </c>
      <c r="H170" s="9">
        <v>0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40871</v>
      </c>
      <c r="C171" s="9" t="s">
        <v>12</v>
      </c>
      <c r="D171" s="9">
        <v>1</v>
      </c>
      <c r="E171" s="9">
        <v>1</v>
      </c>
      <c r="F171" s="9">
        <v>0</v>
      </c>
      <c r="G171" s="9">
        <v>1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40864</v>
      </c>
      <c r="C172" s="9" t="s">
        <v>13</v>
      </c>
      <c r="D172" s="9">
        <v>1</v>
      </c>
      <c r="E172" s="9">
        <v>0</v>
      </c>
      <c r="F172" s="9">
        <v>2</v>
      </c>
      <c r="G172" s="9">
        <v>2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40857</v>
      </c>
      <c r="C173" s="9" t="s">
        <v>20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idden="1" x14ac:dyDescent="0.25">
      <c r="A174" s="631"/>
      <c r="B174" s="13">
        <v>40850</v>
      </c>
      <c r="C174" s="9" t="s">
        <v>21</v>
      </c>
      <c r="D174" s="9">
        <v>1</v>
      </c>
      <c r="E174" s="9">
        <v>1</v>
      </c>
      <c r="F174" s="9">
        <v>0</v>
      </c>
      <c r="G174" s="9">
        <v>1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40843</v>
      </c>
      <c r="C175" s="9" t="s">
        <v>19</v>
      </c>
      <c r="D175" s="9">
        <v>1</v>
      </c>
      <c r="E175" s="9">
        <v>2</v>
      </c>
      <c r="F175" s="9">
        <v>1</v>
      </c>
      <c r="G175" s="9">
        <v>3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31"/>
      <c r="B176" s="13">
        <v>40836</v>
      </c>
      <c r="C176" s="9" t="s">
        <v>12</v>
      </c>
      <c r="D176" s="9">
        <v>1</v>
      </c>
      <c r="E176" s="9">
        <v>1</v>
      </c>
      <c r="F176" s="9">
        <v>1</v>
      </c>
      <c r="G176" s="9">
        <v>2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40829</v>
      </c>
      <c r="C177" s="9" t="s">
        <v>13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40808</v>
      </c>
      <c r="C178" s="9" t="s">
        <v>19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t="18.75" hidden="1" thickBot="1" x14ac:dyDescent="0.3">
      <c r="A179" s="630"/>
      <c r="B179" s="30">
        <v>40801</v>
      </c>
      <c r="C179" s="31" t="s">
        <v>12</v>
      </c>
      <c r="D179" s="31">
        <v>1</v>
      </c>
      <c r="E179" s="31">
        <v>0</v>
      </c>
      <c r="F179" s="31">
        <v>0</v>
      </c>
      <c r="G179" s="31">
        <v>0</v>
      </c>
      <c r="H179" s="31">
        <v>0</v>
      </c>
      <c r="I179" s="32">
        <v>0</v>
      </c>
      <c r="J179" s="280"/>
      <c r="K179" s="9">
        <v>1</v>
      </c>
      <c r="L179" s="9"/>
      <c r="M179" s="29"/>
    </row>
    <row r="180" spans="1:13" s="1" customFormat="1" ht="19.5" thickTop="1" thickBot="1" x14ac:dyDescent="0.3">
      <c r="A180" s="142" t="s">
        <v>45</v>
      </c>
      <c r="B180" s="126" t="s">
        <v>23</v>
      </c>
      <c r="C180" s="124" t="s">
        <v>7</v>
      </c>
      <c r="D180" s="124">
        <f t="shared" ref="D180:I180" si="12">SUM(D166:D179)</f>
        <v>14</v>
      </c>
      <c r="E180" s="124">
        <f t="shared" si="12"/>
        <v>6</v>
      </c>
      <c r="F180" s="124">
        <f t="shared" si="12"/>
        <v>8</v>
      </c>
      <c r="G180" s="124">
        <f t="shared" si="12"/>
        <v>14</v>
      </c>
      <c r="H180" s="124">
        <f t="shared" si="12"/>
        <v>0</v>
      </c>
      <c r="I180" s="125">
        <f t="shared" si="12"/>
        <v>0</v>
      </c>
      <c r="J180" s="191">
        <f>SUM(J166:J179)</f>
        <v>6</v>
      </c>
      <c r="K180" s="124">
        <f>SUM(K166:K179)</f>
        <v>8</v>
      </c>
      <c r="L180" s="124">
        <f>SUM(L166:L179)</f>
        <v>0</v>
      </c>
      <c r="M180" s="294">
        <f>SUM(J180/(J180+K180))</f>
        <v>0.42857142857142855</v>
      </c>
    </row>
    <row r="181" spans="1:13" ht="19.5" thickTop="1" thickBot="1" x14ac:dyDescent="0.3">
      <c r="C181" s="136" t="s">
        <v>24</v>
      </c>
      <c r="D181" s="137">
        <f t="shared" ref="D181:L181" si="13">SUM(D62+D69+D84+D97+D112+D130+D145+D165+D180+D51+D39+D23+D14)</f>
        <v>165</v>
      </c>
      <c r="E181" s="137">
        <f t="shared" si="13"/>
        <v>41</v>
      </c>
      <c r="F181" s="137">
        <f t="shared" si="13"/>
        <v>77</v>
      </c>
      <c r="G181" s="137">
        <f t="shared" si="13"/>
        <v>118</v>
      </c>
      <c r="H181" s="137">
        <f t="shared" si="13"/>
        <v>4</v>
      </c>
      <c r="I181" s="139">
        <f t="shared" si="13"/>
        <v>1</v>
      </c>
      <c r="J181" s="444">
        <f t="shared" si="13"/>
        <v>68</v>
      </c>
      <c r="K181" s="91">
        <f t="shared" si="13"/>
        <v>79</v>
      </c>
      <c r="L181" s="450">
        <f t="shared" si="13"/>
        <v>18</v>
      </c>
      <c r="M181" s="396">
        <f>SUM(J181/(J181+K181))</f>
        <v>0.46258503401360546</v>
      </c>
    </row>
    <row r="182" spans="1:13" ht="18.75" thickBot="1" x14ac:dyDescent="0.3">
      <c r="C182" s="143" t="s">
        <v>25</v>
      </c>
      <c r="D182" s="24"/>
      <c r="E182" s="25">
        <f>SUM(E181/D181)</f>
        <v>0.24848484848484848</v>
      </c>
      <c r="F182" s="25">
        <f>SUM(F181/D181)</f>
        <v>0.46666666666666667</v>
      </c>
      <c r="G182" s="144">
        <f>SUM(G181/D181)</f>
        <v>0.7151515151515152</v>
      </c>
      <c r="H182" s="20"/>
      <c r="I182" s="20"/>
      <c r="J182" s="307">
        <f>SUM(J181/D181)</f>
        <v>0.41212121212121211</v>
      </c>
      <c r="K182" s="77">
        <f>SUM(K181/D181)</f>
        <v>0.47878787878787876</v>
      </c>
      <c r="L182" s="95">
        <f>SUM(L181/D181)</f>
        <v>0.10909090909090909</v>
      </c>
    </row>
    <row r="183" spans="1:13" ht="18.75" thickBot="1" x14ac:dyDescent="0.3">
      <c r="C183" s="133" t="s">
        <v>26</v>
      </c>
      <c r="D183" s="134">
        <f>SUM(D181/13)</f>
        <v>12.692307692307692</v>
      </c>
      <c r="E183" s="134">
        <f>SUM(E182*D183)</f>
        <v>3.1538461538461537</v>
      </c>
      <c r="F183" s="134">
        <f>SUM(F182*D183)</f>
        <v>5.9230769230769225</v>
      </c>
      <c r="G183" s="135">
        <f>SUM(G182*D183)</f>
        <v>9.0769230769230766</v>
      </c>
      <c r="J183" s="308">
        <f>SUM(J181/13)</f>
        <v>5.2307692307692308</v>
      </c>
      <c r="K183" s="97">
        <f>SUM(K181/13)</f>
        <v>6.0769230769230766</v>
      </c>
      <c r="L183" s="98">
        <f>SUM(L181/13)</f>
        <v>1.3846153846153846</v>
      </c>
    </row>
    <row r="184" spans="1:13" ht="18.75" thickTop="1" x14ac:dyDescent="0.25">
      <c r="A184" s="665" t="s">
        <v>42</v>
      </c>
      <c r="B184" s="45" t="s">
        <v>36</v>
      </c>
      <c r="C184" s="46" t="s">
        <v>48</v>
      </c>
      <c r="D184" s="47"/>
      <c r="E184" s="27">
        <v>16</v>
      </c>
      <c r="F184" s="27">
        <v>8</v>
      </c>
      <c r="G184" s="28">
        <v>24</v>
      </c>
    </row>
    <row r="185" spans="1:13" x14ac:dyDescent="0.25">
      <c r="A185" s="666"/>
      <c r="B185" s="36" t="s">
        <v>37</v>
      </c>
      <c r="C185" s="5" t="s">
        <v>48</v>
      </c>
      <c r="D185" s="37"/>
      <c r="E185" s="9">
        <v>6</v>
      </c>
      <c r="F185" s="9">
        <v>7</v>
      </c>
      <c r="G185" s="29">
        <v>13</v>
      </c>
    </row>
    <row r="186" spans="1:13" x14ac:dyDescent="0.25">
      <c r="A186" s="666"/>
      <c r="B186" s="36" t="s">
        <v>38</v>
      </c>
      <c r="C186" s="5" t="s">
        <v>48</v>
      </c>
      <c r="D186" s="37"/>
      <c r="E186" s="9">
        <v>5</v>
      </c>
      <c r="F186" s="9">
        <v>8</v>
      </c>
      <c r="G186" s="29">
        <v>13</v>
      </c>
    </row>
    <row r="187" spans="1:13" x14ac:dyDescent="0.25">
      <c r="A187" s="666"/>
      <c r="B187" s="36" t="s">
        <v>39</v>
      </c>
      <c r="C187" s="36" t="s">
        <v>19</v>
      </c>
      <c r="D187" s="37"/>
      <c r="E187" s="9">
        <v>6</v>
      </c>
      <c r="F187" s="9">
        <v>9</v>
      </c>
      <c r="G187" s="29">
        <v>15</v>
      </c>
    </row>
    <row r="188" spans="1:13" x14ac:dyDescent="0.25">
      <c r="A188" s="666"/>
      <c r="B188" s="38" t="s">
        <v>40</v>
      </c>
      <c r="C188" s="39" t="s">
        <v>19</v>
      </c>
      <c r="D188" s="40"/>
      <c r="E188" s="23">
        <v>7</v>
      </c>
      <c r="F188" s="23">
        <v>6</v>
      </c>
      <c r="G188" s="48">
        <v>13</v>
      </c>
    </row>
    <row r="189" spans="1:13" ht="18.75" thickBot="1" x14ac:dyDescent="0.3">
      <c r="A189" s="667"/>
      <c r="B189" s="38" t="s">
        <v>41</v>
      </c>
      <c r="C189" s="39" t="s">
        <v>12</v>
      </c>
      <c r="D189" s="40"/>
      <c r="E189" s="23">
        <v>6</v>
      </c>
      <c r="F189" s="23">
        <v>12</v>
      </c>
      <c r="G189" s="48">
        <v>18</v>
      </c>
    </row>
    <row r="190" spans="1:13" ht="18.75" thickBot="1" x14ac:dyDescent="0.3">
      <c r="A190" s="49" t="s">
        <v>45</v>
      </c>
      <c r="B190" s="41" t="s">
        <v>42</v>
      </c>
      <c r="C190" s="42"/>
      <c r="D190" s="42"/>
      <c r="E190" s="43">
        <f>SUM(E184:E189)</f>
        <v>46</v>
      </c>
      <c r="F190" s="43">
        <f>SUM(F184:F189)</f>
        <v>50</v>
      </c>
      <c r="G190" s="50">
        <f>SUM(G184:G189)</f>
        <v>96</v>
      </c>
    </row>
    <row r="191" spans="1:13" ht="18.75" thickBot="1" x14ac:dyDescent="0.3">
      <c r="A191" s="51" t="s">
        <v>46</v>
      </c>
      <c r="B191" s="52" t="s">
        <v>581</v>
      </c>
      <c r="C191" s="53"/>
      <c r="D191" s="53"/>
      <c r="E191" s="54">
        <f>SUM(E181+E190)</f>
        <v>87</v>
      </c>
      <c r="F191" s="54">
        <f>SUM(F181+F190)</f>
        <v>127</v>
      </c>
      <c r="G191" s="55">
        <f>SUM(E191+F191)</f>
        <v>214</v>
      </c>
    </row>
    <row r="192" spans="1:13" ht="18.75" thickTop="1" x14ac:dyDescent="0.25"/>
  </sheetData>
  <mergeCells count="15">
    <mergeCell ref="A1:M1"/>
    <mergeCell ref="A70:A83"/>
    <mergeCell ref="A184:A189"/>
    <mergeCell ref="A85:A96"/>
    <mergeCell ref="A166:A179"/>
    <mergeCell ref="A98:A111"/>
    <mergeCell ref="A113:A129"/>
    <mergeCell ref="A131:A144"/>
    <mergeCell ref="A146:A164"/>
    <mergeCell ref="A63:A68"/>
    <mergeCell ref="A52:A61"/>
    <mergeCell ref="A40:A50"/>
    <mergeCell ref="A24:A38"/>
    <mergeCell ref="A15:A22"/>
    <mergeCell ref="A3:A13"/>
  </mergeCells>
  <printOptions horizontalCentered="1" verticalCentered="1"/>
  <pageMargins left="0.2" right="0.2" top="0.25" bottom="0.25" header="0.25" footer="0.3"/>
  <pageSetup scale="86" orientation="landscape" r:id="rId1"/>
  <rowBreaks count="1" manualBreakCount="1">
    <brk id="130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0000"/>
    <pageSetUpPr fitToPage="1"/>
  </sheetPr>
  <dimension ref="A1:M1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16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437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23</v>
      </c>
      <c r="B3" s="14">
        <v>40927</v>
      </c>
      <c r="C3" s="8" t="s">
        <v>19</v>
      </c>
      <c r="D3" s="8">
        <v>1</v>
      </c>
      <c r="E3" s="8">
        <v>0</v>
      </c>
      <c r="F3" s="8">
        <v>1</v>
      </c>
      <c r="G3" s="8">
        <v>1</v>
      </c>
      <c r="H3" s="8">
        <v>0</v>
      </c>
      <c r="I3" s="113">
        <v>0</v>
      </c>
      <c r="J3" s="280"/>
      <c r="K3" s="9">
        <v>1</v>
      </c>
      <c r="L3" s="9"/>
      <c r="M3" s="29"/>
    </row>
    <row r="4" spans="1:13" hidden="1" x14ac:dyDescent="0.25">
      <c r="A4" s="639"/>
      <c r="B4" s="13">
        <v>40920</v>
      </c>
      <c r="C4" s="9" t="s">
        <v>12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40878</v>
      </c>
      <c r="C5" s="9" t="s">
        <v>19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40857</v>
      </c>
      <c r="C6" s="9" t="s">
        <v>20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40843</v>
      </c>
      <c r="C7" s="9" t="s">
        <v>19</v>
      </c>
      <c r="D7" s="9">
        <v>1</v>
      </c>
      <c r="E7" s="9">
        <v>0</v>
      </c>
      <c r="F7" s="9">
        <v>3</v>
      </c>
      <c r="G7" s="9">
        <v>3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40836</v>
      </c>
      <c r="C8" s="9" t="s">
        <v>12</v>
      </c>
      <c r="D8" s="9">
        <v>1</v>
      </c>
      <c r="E8" s="9">
        <v>2</v>
      </c>
      <c r="F8" s="9">
        <v>2</v>
      </c>
      <c r="G8" s="9">
        <v>4</v>
      </c>
      <c r="H8" s="9">
        <v>1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40829</v>
      </c>
      <c r="C9" s="9" t="s">
        <v>13</v>
      </c>
      <c r="D9" s="9">
        <v>1</v>
      </c>
      <c r="E9" s="9">
        <v>3</v>
      </c>
      <c r="F9" s="9">
        <v>1</v>
      </c>
      <c r="G9" s="9">
        <v>4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40815</v>
      </c>
      <c r="C10" s="9" t="s">
        <v>21</v>
      </c>
      <c r="D10" s="9">
        <v>1</v>
      </c>
      <c r="E10" s="9">
        <v>2</v>
      </c>
      <c r="F10" s="9">
        <v>0</v>
      </c>
      <c r="G10" s="9">
        <v>2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40808</v>
      </c>
      <c r="C11" s="9" t="s">
        <v>19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t="18.75" hidden="1" thickBot="1" x14ac:dyDescent="0.3">
      <c r="A12" s="647"/>
      <c r="B12" s="122">
        <v>40801</v>
      </c>
      <c r="C12" s="23" t="s">
        <v>12</v>
      </c>
      <c r="D12" s="23">
        <v>1</v>
      </c>
      <c r="E12" s="23">
        <v>1</v>
      </c>
      <c r="F12" s="23">
        <v>0</v>
      </c>
      <c r="G12" s="23">
        <v>1</v>
      </c>
      <c r="H12" s="23">
        <v>0</v>
      </c>
      <c r="I12" s="48">
        <v>0</v>
      </c>
      <c r="J12" s="280"/>
      <c r="K12" s="9">
        <v>1</v>
      </c>
      <c r="L12" s="9"/>
      <c r="M12" s="29"/>
    </row>
    <row r="13" spans="1:13" ht="19.5" thickTop="1" thickBot="1" x14ac:dyDescent="0.3">
      <c r="A13" s="142" t="s">
        <v>45</v>
      </c>
      <c r="B13" s="126" t="s">
        <v>23</v>
      </c>
      <c r="C13" s="124" t="s">
        <v>7</v>
      </c>
      <c r="D13" s="124">
        <f t="shared" ref="D13:I13" si="0">SUM(D3:D12)</f>
        <v>10</v>
      </c>
      <c r="E13" s="124">
        <f t="shared" si="0"/>
        <v>10</v>
      </c>
      <c r="F13" s="124">
        <f t="shared" si="0"/>
        <v>8</v>
      </c>
      <c r="G13" s="124">
        <f t="shared" si="0"/>
        <v>18</v>
      </c>
      <c r="H13" s="124">
        <f t="shared" si="0"/>
        <v>1</v>
      </c>
      <c r="I13" s="125">
        <f t="shared" si="0"/>
        <v>0</v>
      </c>
      <c r="J13" s="191">
        <f>SUM(J3:J12)</f>
        <v>3</v>
      </c>
      <c r="K13" s="124">
        <f>SUM(K3:K12)</f>
        <v>7</v>
      </c>
      <c r="L13" s="124">
        <f>SUM(L3:L12)</f>
        <v>0</v>
      </c>
      <c r="M13" s="294">
        <f>SUM(J13/(J13+K13))</f>
        <v>0.3</v>
      </c>
    </row>
    <row r="14" spans="1:13" ht="19.5" thickTop="1" thickBot="1" x14ac:dyDescent="0.3">
      <c r="C14" s="136" t="s">
        <v>24</v>
      </c>
      <c r="D14" s="137">
        <f t="shared" ref="D14:I14" si="1">SUM(D13)</f>
        <v>10</v>
      </c>
      <c r="E14" s="137">
        <f t="shared" si="1"/>
        <v>10</v>
      </c>
      <c r="F14" s="137">
        <f t="shared" si="1"/>
        <v>8</v>
      </c>
      <c r="G14" s="139">
        <f t="shared" si="1"/>
        <v>18</v>
      </c>
      <c r="H14" s="140">
        <f t="shared" si="1"/>
        <v>1</v>
      </c>
      <c r="I14" s="141">
        <f t="shared" si="1"/>
        <v>0</v>
      </c>
      <c r="J14" s="136">
        <f>SUM(J13)</f>
        <v>3</v>
      </c>
      <c r="K14" s="168">
        <f>SUM(K13)</f>
        <v>7</v>
      </c>
      <c r="L14" s="168">
        <f>SUM(L13)</f>
        <v>0</v>
      </c>
      <c r="M14" s="333">
        <f>SUM(J14/(J14+K14))</f>
        <v>0.3</v>
      </c>
    </row>
    <row r="15" spans="1:13" ht="18.75" thickBot="1" x14ac:dyDescent="0.3">
      <c r="C15" s="143" t="s">
        <v>25</v>
      </c>
      <c r="D15" s="24"/>
      <c r="E15" s="25">
        <f>SUM(E14/D14)</f>
        <v>1</v>
      </c>
      <c r="F15" s="25">
        <f>SUM(F14/D14)</f>
        <v>0.8</v>
      </c>
      <c r="G15" s="144">
        <f>SUM(G14/D14)</f>
        <v>1.8</v>
      </c>
      <c r="H15" s="20"/>
      <c r="I15" s="20"/>
      <c r="J15" s="283">
        <f>SUM(J14/D14)</f>
        <v>0.3</v>
      </c>
      <c r="K15" s="21">
        <f>SUM(K14/D14)</f>
        <v>0.7</v>
      </c>
      <c r="L15" s="132">
        <f>SUM(L14/D14)</f>
        <v>0</v>
      </c>
    </row>
    <row r="16" spans="1:13" ht="18.75" thickBot="1" x14ac:dyDescent="0.3">
      <c r="C16" s="133" t="s">
        <v>26</v>
      </c>
      <c r="D16" s="134">
        <f>SUM(D14/1)</f>
        <v>10</v>
      </c>
      <c r="E16" s="134">
        <f>SUM(E15*D16)</f>
        <v>10</v>
      </c>
      <c r="F16" s="134">
        <f>SUM(F15*D16)</f>
        <v>8</v>
      </c>
      <c r="G16" s="135">
        <f>SUM(G15*D16)</f>
        <v>18</v>
      </c>
      <c r="J16" s="284">
        <f>SUM(J14/1)</f>
        <v>3</v>
      </c>
      <c r="K16" s="134">
        <f>SUM(K14/1)</f>
        <v>7</v>
      </c>
      <c r="L16" s="135">
        <f>SUM(L14/1)</f>
        <v>0</v>
      </c>
    </row>
    <row r="17" ht="18.75" thickTop="1" x14ac:dyDescent="0.25"/>
  </sheetData>
  <mergeCells count="2">
    <mergeCell ref="A3:A12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0000"/>
    <pageSetUpPr fitToPage="1"/>
  </sheetPr>
  <dimension ref="A1:M3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8.75" thickBot="1" x14ac:dyDescent="0.3">
      <c r="A1" s="671" t="s">
        <v>438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15</v>
      </c>
      <c r="B3" s="14">
        <v>41655</v>
      </c>
      <c r="C3" s="8" t="s">
        <v>7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0"/>
      <c r="K3" s="9">
        <v>1</v>
      </c>
      <c r="L3" s="9"/>
      <c r="M3" s="29"/>
    </row>
    <row r="4" spans="1:13" hidden="1" x14ac:dyDescent="0.25">
      <c r="A4" s="639"/>
      <c r="B4" s="13">
        <v>41648</v>
      </c>
      <c r="C4" s="9" t="s">
        <v>14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41578</v>
      </c>
      <c r="C5" s="9" t="s">
        <v>10</v>
      </c>
      <c r="D5" s="9">
        <v>1</v>
      </c>
      <c r="E5" s="9">
        <v>0</v>
      </c>
      <c r="F5" s="9">
        <v>2</v>
      </c>
      <c r="G5" s="9">
        <v>2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41571</v>
      </c>
      <c r="C6" s="9" t="s">
        <v>7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/>
      <c r="L6" s="9">
        <v>1</v>
      </c>
      <c r="M6" s="29"/>
    </row>
    <row r="7" spans="1:13" hidden="1" x14ac:dyDescent="0.25">
      <c r="A7" s="639"/>
      <c r="B7" s="13">
        <v>41543</v>
      </c>
      <c r="C7" s="9" t="s">
        <v>10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t="18.75" hidden="1" thickBot="1" x14ac:dyDescent="0.3">
      <c r="A8" s="647"/>
      <c r="B8" s="122">
        <v>41529</v>
      </c>
      <c r="C8" s="23" t="s">
        <v>14</v>
      </c>
      <c r="D8" s="23">
        <v>1</v>
      </c>
      <c r="E8" s="23">
        <v>0</v>
      </c>
      <c r="F8" s="23">
        <v>0</v>
      </c>
      <c r="G8" s="23">
        <v>0</v>
      </c>
      <c r="H8" s="23">
        <v>0</v>
      </c>
      <c r="I8" s="48">
        <v>0</v>
      </c>
      <c r="J8" s="280"/>
      <c r="K8" s="9">
        <v>1</v>
      </c>
      <c r="L8" s="9"/>
      <c r="M8" s="29"/>
    </row>
    <row r="9" spans="1:13" ht="19.5" thickTop="1" thickBot="1" x14ac:dyDescent="0.3">
      <c r="A9" s="142" t="s">
        <v>45</v>
      </c>
      <c r="B9" s="126" t="s">
        <v>15</v>
      </c>
      <c r="C9" s="124" t="s">
        <v>8</v>
      </c>
      <c r="D9" s="124">
        <f t="shared" ref="D9:I9" si="0">SUM(D3:D8)</f>
        <v>6</v>
      </c>
      <c r="E9" s="124">
        <f t="shared" si="0"/>
        <v>1</v>
      </c>
      <c r="F9" s="124">
        <f t="shared" si="0"/>
        <v>2</v>
      </c>
      <c r="G9" s="124">
        <f t="shared" si="0"/>
        <v>3</v>
      </c>
      <c r="H9" s="124">
        <f t="shared" si="0"/>
        <v>0</v>
      </c>
      <c r="I9" s="125">
        <f t="shared" si="0"/>
        <v>0</v>
      </c>
      <c r="J9" s="191">
        <f>SUM(J3:J8)</f>
        <v>1</v>
      </c>
      <c r="K9" s="124">
        <f>SUM(K3:K8)</f>
        <v>4</v>
      </c>
      <c r="L9" s="124">
        <f>SUM(L3:L8)</f>
        <v>1</v>
      </c>
      <c r="M9" s="294">
        <f>SUM(J9/(J9+K9))</f>
        <v>0.2</v>
      </c>
    </row>
    <row r="10" spans="1:13" ht="18.75" hidden="1" thickTop="1" x14ac:dyDescent="0.25">
      <c r="A10" s="646" t="s">
        <v>22</v>
      </c>
      <c r="B10" s="14">
        <v>41333</v>
      </c>
      <c r="C10" s="8" t="s">
        <v>20</v>
      </c>
      <c r="D10" s="8">
        <v>1</v>
      </c>
      <c r="E10" s="8">
        <v>0</v>
      </c>
      <c r="F10" s="8">
        <v>0</v>
      </c>
      <c r="G10" s="8">
        <v>0</v>
      </c>
      <c r="H10" s="8">
        <v>0</v>
      </c>
      <c r="I10" s="113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41319</v>
      </c>
      <c r="C11" s="9" t="s">
        <v>21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41312</v>
      </c>
      <c r="C12" s="9" t="s">
        <v>12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41298</v>
      </c>
      <c r="C13" s="9" t="s">
        <v>20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41291</v>
      </c>
      <c r="C14" s="9" t="s">
        <v>7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/>
      <c r="L14" s="9">
        <v>1</v>
      </c>
      <c r="M14" s="29"/>
    </row>
    <row r="15" spans="1:13" hidden="1" x14ac:dyDescent="0.25">
      <c r="A15" s="639"/>
      <c r="B15" s="13">
        <v>41284</v>
      </c>
      <c r="C15" s="9" t="s">
        <v>21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9"/>
      <c r="B16" s="13">
        <v>41256</v>
      </c>
      <c r="C16" s="9" t="s">
        <v>13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9"/>
      <c r="B17" s="13">
        <v>41249</v>
      </c>
      <c r="C17" s="9" t="s">
        <v>20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9"/>
      <c r="B18" s="13">
        <v>41242</v>
      </c>
      <c r="C18" s="9" t="s">
        <v>7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639"/>
      <c r="B19" s="13">
        <v>41235</v>
      </c>
      <c r="C19" s="9" t="s">
        <v>21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9"/>
      <c r="B20" s="13">
        <v>41228</v>
      </c>
      <c r="C20" s="9" t="s">
        <v>12</v>
      </c>
      <c r="D20" s="9">
        <v>1</v>
      </c>
      <c r="E20" s="9">
        <v>0</v>
      </c>
      <c r="F20" s="9">
        <v>3</v>
      </c>
      <c r="G20" s="9">
        <v>3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9"/>
      <c r="B21" s="13">
        <v>41221</v>
      </c>
      <c r="C21" s="9" t="s">
        <v>13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9"/>
      <c r="B22" s="13">
        <v>41214</v>
      </c>
      <c r="C22" s="9" t="s">
        <v>20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/>
      <c r="L22" s="9">
        <v>1</v>
      </c>
      <c r="M22" s="29"/>
    </row>
    <row r="23" spans="1:13" hidden="1" x14ac:dyDescent="0.25">
      <c r="A23" s="639"/>
      <c r="B23" s="13">
        <v>41200</v>
      </c>
      <c r="C23" s="9" t="s">
        <v>21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idden="1" x14ac:dyDescent="0.25">
      <c r="A24" s="639"/>
      <c r="B24" s="13">
        <v>41186</v>
      </c>
      <c r="C24" s="9" t="s">
        <v>13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9"/>
      <c r="B25" s="13">
        <v>41179</v>
      </c>
      <c r="C25" s="9" t="s">
        <v>20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t="18.75" hidden="1" thickBot="1" x14ac:dyDescent="0.3">
      <c r="A26" s="647"/>
      <c r="B26" s="122">
        <v>41172</v>
      </c>
      <c r="C26" s="23" t="s">
        <v>7</v>
      </c>
      <c r="D26" s="23">
        <v>1</v>
      </c>
      <c r="E26" s="23">
        <v>0</v>
      </c>
      <c r="F26" s="23">
        <v>0</v>
      </c>
      <c r="G26" s="23">
        <v>0</v>
      </c>
      <c r="H26" s="23">
        <v>0</v>
      </c>
      <c r="I26" s="48">
        <v>0</v>
      </c>
      <c r="J26" s="280"/>
      <c r="K26" s="9">
        <v>1</v>
      </c>
      <c r="L26" s="9"/>
      <c r="M26" s="29"/>
    </row>
    <row r="27" spans="1:13" ht="19.5" thickTop="1" thickBot="1" x14ac:dyDescent="0.3">
      <c r="A27" s="142" t="s">
        <v>45</v>
      </c>
      <c r="B27" s="126" t="s">
        <v>22</v>
      </c>
      <c r="C27" s="124" t="s">
        <v>19</v>
      </c>
      <c r="D27" s="124">
        <f t="shared" ref="D27:I27" si="1">SUM(D10:D26)</f>
        <v>17</v>
      </c>
      <c r="E27" s="124">
        <f t="shared" si="1"/>
        <v>1</v>
      </c>
      <c r="F27" s="124">
        <f t="shared" si="1"/>
        <v>5</v>
      </c>
      <c r="G27" s="124">
        <f t="shared" si="1"/>
        <v>6</v>
      </c>
      <c r="H27" s="124">
        <f t="shared" si="1"/>
        <v>0</v>
      </c>
      <c r="I27" s="125">
        <f t="shared" si="1"/>
        <v>0</v>
      </c>
      <c r="J27" s="191">
        <f>SUM(J10:J26)</f>
        <v>4</v>
      </c>
      <c r="K27" s="124">
        <f>SUM(K10:K26)</f>
        <v>11</v>
      </c>
      <c r="L27" s="124">
        <f>SUM(L10:L26)</f>
        <v>2</v>
      </c>
      <c r="M27" s="294">
        <f>SUM(J27/(J27+K27))</f>
        <v>0.26666666666666666</v>
      </c>
    </row>
    <row r="28" spans="1:13" ht="19.5" thickTop="1" thickBot="1" x14ac:dyDescent="0.3">
      <c r="C28" s="136" t="s">
        <v>24</v>
      </c>
      <c r="D28" s="137">
        <f t="shared" ref="D28:I28" si="2">SUM(D9+D27)</f>
        <v>23</v>
      </c>
      <c r="E28" s="137">
        <f t="shared" si="2"/>
        <v>2</v>
      </c>
      <c r="F28" s="137">
        <f t="shared" si="2"/>
        <v>7</v>
      </c>
      <c r="G28" s="139">
        <f t="shared" si="2"/>
        <v>9</v>
      </c>
      <c r="H28" s="140">
        <f t="shared" si="2"/>
        <v>0</v>
      </c>
      <c r="I28" s="141">
        <f t="shared" si="2"/>
        <v>0</v>
      </c>
      <c r="J28" s="136">
        <f>SUM(J9+J27)</f>
        <v>5</v>
      </c>
      <c r="K28" s="168">
        <f>SUM(K9+K27)</f>
        <v>15</v>
      </c>
      <c r="L28" s="168">
        <f>SUM(L9+L27)</f>
        <v>3</v>
      </c>
      <c r="M28" s="333">
        <f>SUM(J28/(J28+K28))</f>
        <v>0.25</v>
      </c>
    </row>
    <row r="29" spans="1:13" ht="18.75" thickBot="1" x14ac:dyDescent="0.3">
      <c r="C29" s="143" t="s">
        <v>25</v>
      </c>
      <c r="D29" s="24"/>
      <c r="E29" s="25">
        <f>SUM(E28/D28)</f>
        <v>8.6956521739130432E-2</v>
      </c>
      <c r="F29" s="25">
        <f>SUM(F28/D28)</f>
        <v>0.30434782608695654</v>
      </c>
      <c r="G29" s="144">
        <f>SUM(G28/D28)</f>
        <v>0.39130434782608697</v>
      </c>
      <c r="H29" s="20"/>
      <c r="I29" s="20"/>
      <c r="J29" s="283">
        <f>SUM(J28/D28)</f>
        <v>0.21739130434782608</v>
      </c>
      <c r="K29" s="21">
        <f>SUM(K28/D28)</f>
        <v>0.65217391304347827</v>
      </c>
      <c r="L29" s="132">
        <f>SUM(L28/D28)</f>
        <v>0.13043478260869565</v>
      </c>
    </row>
    <row r="30" spans="1:13" ht="18.75" thickBot="1" x14ac:dyDescent="0.3">
      <c r="C30" s="133" t="s">
        <v>26</v>
      </c>
      <c r="D30" s="134">
        <f>SUM(D28/2)</f>
        <v>11.5</v>
      </c>
      <c r="E30" s="134">
        <f>SUM(E29*D30)</f>
        <v>1</v>
      </c>
      <c r="F30" s="134">
        <f>SUM(F29*D30)</f>
        <v>3.5</v>
      </c>
      <c r="G30" s="135">
        <f>SUM(G29*D30)</f>
        <v>4.5</v>
      </c>
      <c r="J30" s="284">
        <f>SUM(J28/2)</f>
        <v>2.5</v>
      </c>
      <c r="K30" s="134">
        <f>SUM(K28/2)</f>
        <v>7.5</v>
      </c>
      <c r="L30" s="135">
        <f>SUM(L28/2)</f>
        <v>1.5</v>
      </c>
    </row>
    <row r="31" spans="1:13" ht="18.75" thickTop="1" x14ac:dyDescent="0.25">
      <c r="A31" s="665" t="s">
        <v>400</v>
      </c>
      <c r="B31" s="45" t="s">
        <v>36</v>
      </c>
      <c r="C31" s="46" t="s">
        <v>20</v>
      </c>
      <c r="D31" s="47"/>
      <c r="E31" s="27">
        <v>3</v>
      </c>
      <c r="F31" s="27">
        <v>4</v>
      </c>
      <c r="G31" s="28">
        <v>7</v>
      </c>
    </row>
    <row r="32" spans="1:13" x14ac:dyDescent="0.25">
      <c r="A32" s="666"/>
      <c r="B32" s="36" t="s">
        <v>37</v>
      </c>
      <c r="C32" s="5" t="s">
        <v>20</v>
      </c>
      <c r="D32" s="37"/>
      <c r="E32" s="9">
        <v>0</v>
      </c>
      <c r="F32" s="9">
        <v>2</v>
      </c>
      <c r="G32" s="29">
        <v>2</v>
      </c>
    </row>
    <row r="33" spans="1:7" ht="18.75" thickBot="1" x14ac:dyDescent="0.3">
      <c r="A33" s="666"/>
      <c r="B33" s="36" t="s">
        <v>38</v>
      </c>
      <c r="C33" s="5" t="s">
        <v>20</v>
      </c>
      <c r="D33" s="37"/>
      <c r="E33" s="9">
        <v>2</v>
      </c>
      <c r="F33" s="9">
        <v>5</v>
      </c>
      <c r="G33" s="29">
        <v>7</v>
      </c>
    </row>
    <row r="34" spans="1:7" ht="18.75" thickBot="1" x14ac:dyDescent="0.3">
      <c r="A34" s="49" t="s">
        <v>45</v>
      </c>
      <c r="B34" s="41" t="s">
        <v>400</v>
      </c>
      <c r="C34" s="42"/>
      <c r="D34" s="42"/>
      <c r="E34" s="43">
        <f>SUM(E31:E33)</f>
        <v>5</v>
      </c>
      <c r="F34" s="43">
        <f>SUM(F31:F33)</f>
        <v>11</v>
      </c>
      <c r="G34" s="50">
        <f>SUM(G31:G33)</f>
        <v>16</v>
      </c>
    </row>
    <row r="35" spans="1:7" ht="18.75" thickBot="1" x14ac:dyDescent="0.3">
      <c r="A35" s="51" t="s">
        <v>46</v>
      </c>
      <c r="B35" s="52" t="s">
        <v>495</v>
      </c>
      <c r="C35" s="53"/>
      <c r="D35" s="53"/>
      <c r="E35" s="54">
        <f>SUM(E28+E34)</f>
        <v>7</v>
      </c>
      <c r="F35" s="54">
        <f>SUM(F28+F34)</f>
        <v>18</v>
      </c>
      <c r="G35" s="55">
        <f>SUM(E35+F35)</f>
        <v>25</v>
      </c>
    </row>
    <row r="36" spans="1:7" ht="18.75" thickTop="1" x14ac:dyDescent="0.25"/>
  </sheetData>
  <mergeCells count="4">
    <mergeCell ref="A3:A8"/>
    <mergeCell ref="A10:A26"/>
    <mergeCell ref="A31:A33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046B-8B5A-4ACA-AA45-189F6A66EC41}">
  <sheetPr>
    <pageSetUpPr fitToPage="1"/>
  </sheetPr>
  <dimension ref="A1:M38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" style="17" bestFit="1" customWidth="1"/>
    <col min="3" max="3" width="20.425781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8.75" thickBot="1" x14ac:dyDescent="0.3">
      <c r="A1" s="671" t="s">
        <v>592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20</v>
      </c>
      <c r="D3" s="27">
        <v>1</v>
      </c>
      <c r="E3" s="27">
        <v>2</v>
      </c>
      <c r="F3" s="27">
        <v>1</v>
      </c>
      <c r="G3" s="27">
        <v>3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553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8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45694</v>
      </c>
      <c r="C6" s="9" t="s">
        <v>625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45687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45680</v>
      </c>
      <c r="C8" s="9" t="s">
        <v>20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45673</v>
      </c>
      <c r="C9" s="9" t="s">
        <v>553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45666</v>
      </c>
      <c r="C10" s="9" t="s">
        <v>8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45645</v>
      </c>
      <c r="C11" s="9" t="s">
        <v>625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45638</v>
      </c>
      <c r="C12" s="9" t="s">
        <v>453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45631</v>
      </c>
      <c r="C13" s="9" t="s">
        <v>20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45624</v>
      </c>
      <c r="C14" s="9" t="s">
        <v>553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45610</v>
      </c>
      <c r="C15" s="9" t="s">
        <v>625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45589</v>
      </c>
      <c r="C16" s="9" t="s">
        <v>553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45575</v>
      </c>
      <c r="C17" s="9" t="s">
        <v>625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6"/>
      <c r="B18" s="255">
        <v>45561</v>
      </c>
      <c r="C18" s="9" t="s">
        <v>20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t="18.75" thickBot="1" x14ac:dyDescent="0.3">
      <c r="A19" s="637"/>
      <c r="B19" s="256">
        <v>45554</v>
      </c>
      <c r="C19" s="31" t="s">
        <v>553</v>
      </c>
      <c r="D19" s="31">
        <v>1</v>
      </c>
      <c r="E19" s="31">
        <v>0</v>
      </c>
      <c r="F19" s="31">
        <v>0</v>
      </c>
      <c r="G19" s="31">
        <v>0</v>
      </c>
      <c r="H19" s="31">
        <v>0</v>
      </c>
      <c r="I19" s="32">
        <v>0</v>
      </c>
      <c r="J19" s="366"/>
      <c r="K19" s="31">
        <v>1</v>
      </c>
      <c r="L19" s="31"/>
      <c r="M19" s="32"/>
    </row>
    <row r="20" spans="1:13" ht="19.5" thickTop="1" thickBot="1" x14ac:dyDescent="0.3">
      <c r="A20" s="487" t="s">
        <v>45</v>
      </c>
      <c r="B20" s="488" t="s">
        <v>624</v>
      </c>
      <c r="C20" s="355" t="s">
        <v>10</v>
      </c>
      <c r="D20" s="355">
        <f t="shared" ref="D20:L20" si="0">SUM(D3:D19)</f>
        <v>17</v>
      </c>
      <c r="E20" s="355">
        <f t="shared" si="0"/>
        <v>4</v>
      </c>
      <c r="F20" s="355">
        <f t="shared" si="0"/>
        <v>5</v>
      </c>
      <c r="G20" s="355">
        <f t="shared" si="0"/>
        <v>9</v>
      </c>
      <c r="H20" s="355">
        <f t="shared" si="0"/>
        <v>0</v>
      </c>
      <c r="I20" s="489">
        <f t="shared" si="0"/>
        <v>0</v>
      </c>
      <c r="J20" s="458">
        <f t="shared" si="0"/>
        <v>9</v>
      </c>
      <c r="K20" s="355">
        <f t="shared" si="0"/>
        <v>7</v>
      </c>
      <c r="L20" s="355">
        <f t="shared" si="0"/>
        <v>1</v>
      </c>
      <c r="M20" s="356">
        <f>SUM(J20/(J20+K20))</f>
        <v>0.5625</v>
      </c>
    </row>
    <row r="21" spans="1:13" ht="18.75" hidden="1" thickTop="1" x14ac:dyDescent="0.25">
      <c r="A21" s="642" t="s">
        <v>580</v>
      </c>
      <c r="B21" s="254">
        <v>45351</v>
      </c>
      <c r="C21" s="27" t="s">
        <v>453</v>
      </c>
      <c r="D21" s="27">
        <v>1</v>
      </c>
      <c r="E21" s="27">
        <v>0</v>
      </c>
      <c r="F21" s="27">
        <v>0</v>
      </c>
      <c r="G21" s="27">
        <v>0</v>
      </c>
      <c r="H21" s="27">
        <v>0</v>
      </c>
      <c r="I21" s="28">
        <v>0</v>
      </c>
      <c r="J21" s="364">
        <v>1</v>
      </c>
      <c r="K21" s="27"/>
      <c r="L21" s="27"/>
      <c r="M21" s="28"/>
    </row>
    <row r="22" spans="1:13" hidden="1" x14ac:dyDescent="0.25">
      <c r="A22" s="636"/>
      <c r="B22" s="255">
        <v>45344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6"/>
      <c r="B23" s="255">
        <v>45337</v>
      </c>
      <c r="C23" s="9" t="s">
        <v>552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6"/>
      <c r="B24" s="255">
        <v>45330</v>
      </c>
      <c r="C24" s="9" t="s">
        <v>555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45323</v>
      </c>
      <c r="C25" s="9" t="s">
        <v>553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45316</v>
      </c>
      <c r="C26" s="9" t="s">
        <v>453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45309</v>
      </c>
      <c r="C27" s="9" t="s">
        <v>8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45302</v>
      </c>
      <c r="C28" s="9" t="s">
        <v>552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6"/>
      <c r="B29" s="255">
        <v>45281</v>
      </c>
      <c r="C29" s="9" t="s">
        <v>555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6"/>
      <c r="B30" s="255">
        <v>45274</v>
      </c>
      <c r="C30" s="9" t="s">
        <v>553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45267</v>
      </c>
      <c r="C31" s="9" t="s">
        <v>453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6"/>
      <c r="B32" s="255">
        <v>45260</v>
      </c>
      <c r="C32" s="9" t="s">
        <v>8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t="18.75" hidden="1" thickBot="1" x14ac:dyDescent="0.3">
      <c r="A33" s="637"/>
      <c r="B33" s="256">
        <v>45253</v>
      </c>
      <c r="C33" s="31" t="s">
        <v>552</v>
      </c>
      <c r="D33" s="31">
        <v>1</v>
      </c>
      <c r="E33" s="31">
        <v>0</v>
      </c>
      <c r="F33" s="31">
        <v>2</v>
      </c>
      <c r="G33" s="31">
        <v>2</v>
      </c>
      <c r="H33" s="31">
        <v>0</v>
      </c>
      <c r="I33" s="32">
        <v>0</v>
      </c>
      <c r="J33" s="366">
        <v>1</v>
      </c>
      <c r="K33" s="31"/>
      <c r="L33" s="31"/>
      <c r="M33" s="32"/>
    </row>
    <row r="34" spans="1:13" ht="19.5" thickTop="1" thickBot="1" x14ac:dyDescent="0.3">
      <c r="A34" s="433" t="s">
        <v>45</v>
      </c>
      <c r="B34" s="414" t="s">
        <v>580</v>
      </c>
      <c r="C34" s="355" t="s">
        <v>452</v>
      </c>
      <c r="D34" s="355">
        <f t="shared" ref="D34:L34" si="1">SUM(D21:D33)</f>
        <v>13</v>
      </c>
      <c r="E34" s="355">
        <f t="shared" si="1"/>
        <v>2</v>
      </c>
      <c r="F34" s="355">
        <f t="shared" si="1"/>
        <v>5</v>
      </c>
      <c r="G34" s="355">
        <f t="shared" si="1"/>
        <v>7</v>
      </c>
      <c r="H34" s="355">
        <f t="shared" si="1"/>
        <v>0</v>
      </c>
      <c r="I34" s="467">
        <f t="shared" si="1"/>
        <v>0</v>
      </c>
      <c r="J34" s="191">
        <f t="shared" si="1"/>
        <v>8</v>
      </c>
      <c r="K34" s="124">
        <f t="shared" si="1"/>
        <v>5</v>
      </c>
      <c r="L34" s="124">
        <f t="shared" si="1"/>
        <v>0</v>
      </c>
      <c r="M34" s="294">
        <f>SUM(J34/(J34+K34))</f>
        <v>0.61538461538461542</v>
      </c>
    </row>
    <row r="35" spans="1:13" ht="19.5" thickTop="1" thickBot="1" x14ac:dyDescent="0.3">
      <c r="C35" s="136" t="s">
        <v>24</v>
      </c>
      <c r="D35" s="137">
        <f t="shared" ref="D35:L35" si="2">SUM(D34+D20)</f>
        <v>30</v>
      </c>
      <c r="E35" s="137">
        <f t="shared" si="2"/>
        <v>6</v>
      </c>
      <c r="F35" s="137">
        <f t="shared" si="2"/>
        <v>10</v>
      </c>
      <c r="G35" s="137">
        <f t="shared" si="2"/>
        <v>16</v>
      </c>
      <c r="H35" s="137">
        <f t="shared" si="2"/>
        <v>0</v>
      </c>
      <c r="I35" s="139">
        <f t="shared" si="2"/>
        <v>0</v>
      </c>
      <c r="J35" s="444">
        <f t="shared" si="2"/>
        <v>17</v>
      </c>
      <c r="K35" s="91">
        <f t="shared" si="2"/>
        <v>12</v>
      </c>
      <c r="L35" s="450">
        <f t="shared" si="2"/>
        <v>1</v>
      </c>
      <c r="M35" s="396">
        <f>SUM(J35/(J35+K35))</f>
        <v>0.58620689655172409</v>
      </c>
    </row>
    <row r="36" spans="1:13" ht="18.75" thickBot="1" x14ac:dyDescent="0.3">
      <c r="C36" s="143" t="s">
        <v>25</v>
      </c>
      <c r="D36" s="24"/>
      <c r="E36" s="25">
        <f>SUM(E35/D35)</f>
        <v>0.2</v>
      </c>
      <c r="F36" s="25">
        <f>SUM(F35/D35)</f>
        <v>0.33333333333333331</v>
      </c>
      <c r="G36" s="144">
        <f>SUM(G35/D35)</f>
        <v>0.53333333333333333</v>
      </c>
      <c r="H36" s="20"/>
      <c r="I36" s="20"/>
      <c r="J36" s="307">
        <f>SUM(J35/D35)</f>
        <v>0.56666666666666665</v>
      </c>
      <c r="K36" s="77">
        <f>SUM(K35/D35)</f>
        <v>0.4</v>
      </c>
      <c r="L36" s="95">
        <f>SUM(L35/D35)</f>
        <v>3.3333333333333333E-2</v>
      </c>
    </row>
    <row r="37" spans="1:13" ht="18.75" thickBot="1" x14ac:dyDescent="0.3">
      <c r="C37" s="133" t="s">
        <v>26</v>
      </c>
      <c r="D37" s="134">
        <f>SUM(D35/2)</f>
        <v>15</v>
      </c>
      <c r="E37" s="134">
        <f>SUM(E36*D37)</f>
        <v>3</v>
      </c>
      <c r="F37" s="134">
        <f>SUM(F36*D37)</f>
        <v>5</v>
      </c>
      <c r="G37" s="135">
        <f>SUM(G36*D37)</f>
        <v>8</v>
      </c>
      <c r="J37" s="308">
        <f>SUM(J35/2)</f>
        <v>8.5</v>
      </c>
      <c r="K37" s="97">
        <f>SUM(K35/2)</f>
        <v>6</v>
      </c>
      <c r="L37" s="98">
        <f>SUM(L35/2)</f>
        <v>0.5</v>
      </c>
    </row>
    <row r="38" spans="1:13" ht="18.75" thickTop="1" x14ac:dyDescent="0.25"/>
  </sheetData>
  <mergeCells count="3">
    <mergeCell ref="A1:M1"/>
    <mergeCell ref="A21:A33"/>
    <mergeCell ref="A3:A19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M8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" style="17" bestFit="1" customWidth="1"/>
    <col min="3" max="3" width="19.140625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551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625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20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553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/>
      <c r="L5" s="9">
        <v>1</v>
      </c>
      <c r="M5" s="29"/>
    </row>
    <row r="6" spans="1:13" x14ac:dyDescent="0.25">
      <c r="A6" s="636"/>
      <c r="B6" s="255">
        <v>45687</v>
      </c>
      <c r="C6" s="9" t="s">
        <v>10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45680</v>
      </c>
      <c r="C7" s="9" t="s">
        <v>625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45666</v>
      </c>
      <c r="C8" s="9" t="s">
        <v>553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45645</v>
      </c>
      <c r="C9" s="9" t="s">
        <v>8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45638</v>
      </c>
      <c r="C10" s="9" t="s">
        <v>10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45624</v>
      </c>
      <c r="C11" s="9" t="s">
        <v>20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45617</v>
      </c>
      <c r="C12" s="9" t="s">
        <v>553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45610</v>
      </c>
      <c r="C13" s="9" t="s">
        <v>8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45603</v>
      </c>
      <c r="C14" s="9" t="s">
        <v>10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6"/>
      <c r="B15" s="255">
        <v>45596</v>
      </c>
      <c r="C15" s="9" t="s">
        <v>625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45589</v>
      </c>
      <c r="C16" s="9" t="s">
        <v>20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45582</v>
      </c>
      <c r="C17" s="9" t="s">
        <v>553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6"/>
      <c r="B18" s="255">
        <v>45575</v>
      </c>
      <c r="C18" s="9" t="s">
        <v>8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x14ac:dyDescent="0.25">
      <c r="A19" s="636"/>
      <c r="B19" s="255">
        <v>45561</v>
      </c>
      <c r="C19" s="9" t="s">
        <v>625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x14ac:dyDescent="0.25">
      <c r="A20" s="636"/>
      <c r="B20" s="255">
        <v>45554</v>
      </c>
      <c r="C20" s="9" t="s">
        <v>20</v>
      </c>
      <c r="D20" s="9">
        <v>1</v>
      </c>
      <c r="E20" s="9">
        <v>0</v>
      </c>
      <c r="F20" s="9">
        <v>3</v>
      </c>
      <c r="G20" s="9">
        <v>3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t="18.75" thickBot="1" x14ac:dyDescent="0.3">
      <c r="A21" s="637"/>
      <c r="B21" s="256">
        <v>45547</v>
      </c>
      <c r="C21" s="31" t="s">
        <v>553</v>
      </c>
      <c r="D21" s="31">
        <v>1</v>
      </c>
      <c r="E21" s="31">
        <v>0</v>
      </c>
      <c r="F21" s="31">
        <v>2</v>
      </c>
      <c r="G21" s="31">
        <v>2</v>
      </c>
      <c r="H21" s="31">
        <v>0</v>
      </c>
      <c r="I21" s="32">
        <v>0</v>
      </c>
      <c r="J21" s="366"/>
      <c r="K21" s="31">
        <v>1</v>
      </c>
      <c r="L21" s="31"/>
      <c r="M21" s="32"/>
    </row>
    <row r="22" spans="1:13" ht="19.5" thickTop="1" thickBot="1" x14ac:dyDescent="0.3">
      <c r="A22" s="490" t="s">
        <v>45</v>
      </c>
      <c r="B22" s="411" t="s">
        <v>624</v>
      </c>
      <c r="C22" s="124" t="s">
        <v>453</v>
      </c>
      <c r="D22" s="124">
        <f t="shared" ref="D22:L22" si="0">SUM(D3:D21)</f>
        <v>19</v>
      </c>
      <c r="E22" s="124">
        <f t="shared" si="0"/>
        <v>4</v>
      </c>
      <c r="F22" s="124">
        <f t="shared" si="0"/>
        <v>11</v>
      </c>
      <c r="G22" s="124">
        <f t="shared" si="0"/>
        <v>15</v>
      </c>
      <c r="H22" s="124">
        <f t="shared" si="0"/>
        <v>0</v>
      </c>
      <c r="I22" s="125">
        <f t="shared" si="0"/>
        <v>0</v>
      </c>
      <c r="J22" s="216">
        <f t="shared" si="0"/>
        <v>6</v>
      </c>
      <c r="K22" s="124">
        <f t="shared" si="0"/>
        <v>12</v>
      </c>
      <c r="L22" s="124">
        <f t="shared" si="0"/>
        <v>1</v>
      </c>
      <c r="M22" s="294">
        <f>SUM(J22/(J22+K22))</f>
        <v>0.33333333333333331</v>
      </c>
    </row>
    <row r="23" spans="1:13" ht="18.75" hidden="1" thickTop="1" x14ac:dyDescent="0.25">
      <c r="A23" s="632" t="s">
        <v>580</v>
      </c>
      <c r="B23" s="254">
        <v>45351</v>
      </c>
      <c r="C23" s="27" t="s">
        <v>8</v>
      </c>
      <c r="D23" s="27">
        <v>1</v>
      </c>
      <c r="E23" s="27">
        <v>0</v>
      </c>
      <c r="F23" s="27">
        <v>0</v>
      </c>
      <c r="G23" s="27">
        <v>0</v>
      </c>
      <c r="H23" s="27">
        <v>0</v>
      </c>
      <c r="I23" s="28">
        <v>0</v>
      </c>
      <c r="J23" s="364">
        <v>1</v>
      </c>
      <c r="K23" s="27"/>
      <c r="L23" s="27"/>
      <c r="M23" s="28"/>
    </row>
    <row r="24" spans="1:13" hidden="1" x14ac:dyDescent="0.25">
      <c r="A24" s="633"/>
      <c r="B24" s="255">
        <v>45344</v>
      </c>
      <c r="C24" s="9" t="s">
        <v>555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/>
      <c r="L24" s="9">
        <v>1</v>
      </c>
      <c r="M24" s="29"/>
    </row>
    <row r="25" spans="1:13" hidden="1" x14ac:dyDescent="0.25">
      <c r="A25" s="633"/>
      <c r="B25" s="255">
        <v>45337</v>
      </c>
      <c r="C25" s="9" t="s">
        <v>453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3"/>
      <c r="B26" s="255">
        <v>45330</v>
      </c>
      <c r="C26" s="9" t="s">
        <v>552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3"/>
      <c r="B27" s="255">
        <v>45323</v>
      </c>
      <c r="C27" s="9" t="s">
        <v>452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3"/>
      <c r="B28" s="255">
        <v>45316</v>
      </c>
      <c r="C28" s="9" t="s">
        <v>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3"/>
      <c r="B29" s="255">
        <v>45309</v>
      </c>
      <c r="C29" s="9" t="s">
        <v>555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45302</v>
      </c>
      <c r="C30" s="9" t="s">
        <v>453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3"/>
      <c r="B31" s="255">
        <v>45281</v>
      </c>
      <c r="C31" s="9" t="s">
        <v>552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3"/>
      <c r="B32" s="255">
        <v>45274</v>
      </c>
      <c r="C32" s="9" t="s">
        <v>452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3"/>
      <c r="B33" s="255">
        <v>45267</v>
      </c>
      <c r="C33" s="9" t="s">
        <v>8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3"/>
      <c r="B34" s="255">
        <v>45260</v>
      </c>
      <c r="C34" s="9" t="s">
        <v>555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3"/>
      <c r="B35" s="255">
        <v>45253</v>
      </c>
      <c r="C35" s="9" t="s">
        <v>453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idden="1" x14ac:dyDescent="0.25">
      <c r="A36" s="633"/>
      <c r="B36" s="255">
        <v>45246</v>
      </c>
      <c r="C36" s="9" t="s">
        <v>552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/>
      <c r="K36" s="9"/>
      <c r="L36" s="9">
        <v>1</v>
      </c>
      <c r="M36" s="29"/>
    </row>
    <row r="37" spans="1:13" hidden="1" x14ac:dyDescent="0.25">
      <c r="A37" s="633"/>
      <c r="B37" s="255">
        <v>45239</v>
      </c>
      <c r="C37" s="9" t="s">
        <v>452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3"/>
      <c r="B38" s="255">
        <v>45232</v>
      </c>
      <c r="C38" s="9" t="s">
        <v>8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idden="1" x14ac:dyDescent="0.25">
      <c r="A39" s="633"/>
      <c r="B39" s="255">
        <v>45211</v>
      </c>
      <c r="C39" s="9" t="s">
        <v>552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idden="1" x14ac:dyDescent="0.25">
      <c r="A40" s="633"/>
      <c r="B40" s="255">
        <v>45204</v>
      </c>
      <c r="C40" s="9" t="s">
        <v>452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33"/>
      <c r="B41" s="255">
        <v>45197</v>
      </c>
      <c r="C41" s="9" t="s">
        <v>8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t="18.75" hidden="1" thickBot="1" x14ac:dyDescent="0.3">
      <c r="A42" s="633"/>
      <c r="B42" s="470">
        <v>45190</v>
      </c>
      <c r="C42" s="23" t="s">
        <v>555</v>
      </c>
      <c r="D42" s="23">
        <v>1</v>
      </c>
      <c r="E42" s="23">
        <v>0</v>
      </c>
      <c r="F42" s="23">
        <v>0</v>
      </c>
      <c r="G42" s="23">
        <v>0</v>
      </c>
      <c r="H42" s="23">
        <v>0</v>
      </c>
      <c r="I42" s="48">
        <v>0</v>
      </c>
      <c r="J42" s="511"/>
      <c r="K42" s="23"/>
      <c r="L42" s="23">
        <v>1</v>
      </c>
      <c r="M42" s="48"/>
    </row>
    <row r="43" spans="1:13" ht="19.5" thickTop="1" thickBot="1" x14ac:dyDescent="0.3">
      <c r="A43" s="490" t="s">
        <v>45</v>
      </c>
      <c r="B43" s="411" t="s">
        <v>580</v>
      </c>
      <c r="C43" s="124" t="s">
        <v>553</v>
      </c>
      <c r="D43" s="124">
        <f t="shared" ref="D43:L43" si="1">SUM(D23:D42)</f>
        <v>20</v>
      </c>
      <c r="E43" s="124">
        <f t="shared" si="1"/>
        <v>0</v>
      </c>
      <c r="F43" s="124">
        <f t="shared" si="1"/>
        <v>5</v>
      </c>
      <c r="G43" s="124">
        <f t="shared" si="1"/>
        <v>5</v>
      </c>
      <c r="H43" s="124">
        <f t="shared" si="1"/>
        <v>0</v>
      </c>
      <c r="I43" s="125">
        <f t="shared" si="1"/>
        <v>0</v>
      </c>
      <c r="J43" s="216">
        <f t="shared" si="1"/>
        <v>10</v>
      </c>
      <c r="K43" s="124">
        <f t="shared" si="1"/>
        <v>7</v>
      </c>
      <c r="L43" s="124">
        <f t="shared" si="1"/>
        <v>3</v>
      </c>
      <c r="M43" s="294">
        <f>SUM(J43/(J43+K43))</f>
        <v>0.58823529411764708</v>
      </c>
    </row>
    <row r="44" spans="1:13" ht="18.75" hidden="1" thickTop="1" x14ac:dyDescent="0.25">
      <c r="A44" s="632" t="s">
        <v>554</v>
      </c>
      <c r="B44" s="254">
        <v>44966</v>
      </c>
      <c r="C44" s="27" t="s">
        <v>552</v>
      </c>
      <c r="D44" s="27">
        <v>1</v>
      </c>
      <c r="E44" s="27">
        <v>0</v>
      </c>
      <c r="F44" s="27">
        <v>0</v>
      </c>
      <c r="G44" s="27">
        <v>0</v>
      </c>
      <c r="H44" s="27">
        <v>0</v>
      </c>
      <c r="I44" s="297">
        <v>0</v>
      </c>
      <c r="J44" s="279"/>
      <c r="K44" s="27">
        <v>1</v>
      </c>
      <c r="L44" s="27"/>
      <c r="M44" s="28"/>
    </row>
    <row r="45" spans="1:13" hidden="1" x14ac:dyDescent="0.25">
      <c r="A45" s="633"/>
      <c r="B45" s="255">
        <v>44959</v>
      </c>
      <c r="C45" s="9" t="s">
        <v>452</v>
      </c>
      <c r="D45" s="9">
        <v>1</v>
      </c>
      <c r="E45" s="9">
        <v>1</v>
      </c>
      <c r="F45" s="9">
        <v>1</v>
      </c>
      <c r="G45" s="9">
        <v>2</v>
      </c>
      <c r="H45" s="9">
        <v>0</v>
      </c>
      <c r="I45" s="298">
        <v>1</v>
      </c>
      <c r="J45" s="280"/>
      <c r="K45" s="9"/>
      <c r="L45" s="9">
        <v>1</v>
      </c>
      <c r="M45" s="29"/>
    </row>
    <row r="46" spans="1:13" hidden="1" x14ac:dyDescent="0.25">
      <c r="A46" s="633"/>
      <c r="B46" s="255">
        <v>44952</v>
      </c>
      <c r="C46" s="9" t="s">
        <v>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/>
      <c r="L46" s="9">
        <v>1</v>
      </c>
      <c r="M46" s="29"/>
    </row>
    <row r="47" spans="1:13" hidden="1" x14ac:dyDescent="0.25">
      <c r="A47" s="633"/>
      <c r="B47" s="255">
        <v>44945</v>
      </c>
      <c r="C47" s="9" t="s">
        <v>555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idden="1" x14ac:dyDescent="0.25">
      <c r="A48" s="633"/>
      <c r="B48" s="255">
        <v>44938</v>
      </c>
      <c r="C48" s="9" t="s">
        <v>453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44903</v>
      </c>
      <c r="C49" s="9" t="s">
        <v>8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255">
        <v>44896</v>
      </c>
      <c r="C50" s="9" t="s">
        <v>555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8">
        <v>0</v>
      </c>
      <c r="J50" s="280"/>
      <c r="K50" s="9"/>
      <c r="L50" s="9">
        <v>1</v>
      </c>
      <c r="M50" s="29"/>
    </row>
    <row r="51" spans="1:13" hidden="1" x14ac:dyDescent="0.25">
      <c r="A51" s="633"/>
      <c r="B51" s="255">
        <v>44889</v>
      </c>
      <c r="C51" s="9" t="s">
        <v>453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3"/>
      <c r="B52" s="255">
        <v>44882</v>
      </c>
      <c r="C52" s="9" t="s">
        <v>552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3"/>
      <c r="B53" s="255">
        <v>44875</v>
      </c>
      <c r="C53" s="9" t="s">
        <v>452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3"/>
      <c r="B54" s="255">
        <v>44868</v>
      </c>
      <c r="C54" s="9" t="s">
        <v>8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/>
      <c r="L54" s="9">
        <v>1</v>
      </c>
      <c r="M54" s="29"/>
    </row>
    <row r="55" spans="1:13" hidden="1" x14ac:dyDescent="0.25">
      <c r="A55" s="633"/>
      <c r="B55" s="255">
        <v>44861</v>
      </c>
      <c r="C55" s="9" t="s">
        <v>555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3"/>
      <c r="B56" s="255">
        <v>44847</v>
      </c>
      <c r="C56" s="9" t="s">
        <v>552</v>
      </c>
      <c r="D56" s="9">
        <v>1</v>
      </c>
      <c r="E56" s="9">
        <v>1</v>
      </c>
      <c r="F56" s="9">
        <v>0</v>
      </c>
      <c r="G56" s="9">
        <v>1</v>
      </c>
      <c r="H56" s="9">
        <v>0</v>
      </c>
      <c r="I56" s="298">
        <v>0</v>
      </c>
      <c r="J56" s="280"/>
      <c r="K56" s="9"/>
      <c r="L56" s="9">
        <v>1</v>
      </c>
      <c r="M56" s="29"/>
    </row>
    <row r="57" spans="1:13" hidden="1" x14ac:dyDescent="0.25">
      <c r="A57" s="633"/>
      <c r="B57" s="255">
        <v>44840</v>
      </c>
      <c r="C57" s="9" t="s">
        <v>452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t="18.75" hidden="1" thickBot="1" x14ac:dyDescent="0.3">
      <c r="A58" s="634"/>
      <c r="B58" s="256">
        <v>44833</v>
      </c>
      <c r="C58" s="31" t="s">
        <v>8</v>
      </c>
      <c r="D58" s="31">
        <v>1</v>
      </c>
      <c r="E58" s="31">
        <v>0</v>
      </c>
      <c r="F58" s="31">
        <v>0</v>
      </c>
      <c r="G58" s="31">
        <v>0</v>
      </c>
      <c r="H58" s="31">
        <v>0</v>
      </c>
      <c r="I58" s="299">
        <v>0</v>
      </c>
      <c r="J58" s="341"/>
      <c r="K58" s="31">
        <v>1</v>
      </c>
      <c r="L58" s="31"/>
      <c r="M58" s="32"/>
    </row>
    <row r="59" spans="1:13" ht="19.5" thickTop="1" thickBot="1" x14ac:dyDescent="0.3">
      <c r="A59" s="433" t="s">
        <v>45</v>
      </c>
      <c r="B59" s="414" t="s">
        <v>554</v>
      </c>
      <c r="C59" s="355" t="s">
        <v>553</v>
      </c>
      <c r="D59" s="355">
        <f t="shared" ref="D59:L59" si="2">SUM(D44:D58)</f>
        <v>15</v>
      </c>
      <c r="E59" s="355">
        <f t="shared" si="2"/>
        <v>2</v>
      </c>
      <c r="F59" s="355">
        <f t="shared" si="2"/>
        <v>3</v>
      </c>
      <c r="G59" s="355">
        <f t="shared" si="2"/>
        <v>5</v>
      </c>
      <c r="H59" s="355">
        <f t="shared" si="2"/>
        <v>0</v>
      </c>
      <c r="I59" s="467">
        <f t="shared" si="2"/>
        <v>1</v>
      </c>
      <c r="J59" s="191">
        <f t="shared" si="2"/>
        <v>1</v>
      </c>
      <c r="K59" s="124">
        <f t="shared" si="2"/>
        <v>9</v>
      </c>
      <c r="L59" s="124">
        <f t="shared" si="2"/>
        <v>5</v>
      </c>
      <c r="M59" s="294">
        <f>SUM(J59/(J59+K59))</f>
        <v>0.1</v>
      </c>
    </row>
    <row r="60" spans="1:13" ht="18.75" hidden="1" thickTop="1" x14ac:dyDescent="0.25">
      <c r="A60" s="659" t="s">
        <v>540</v>
      </c>
      <c r="B60" s="254">
        <v>44641</v>
      </c>
      <c r="C60" s="27" t="s">
        <v>455</v>
      </c>
      <c r="D60" s="27">
        <v>1</v>
      </c>
      <c r="E60" s="27">
        <v>1</v>
      </c>
      <c r="F60" s="27">
        <v>0</v>
      </c>
      <c r="G60" s="27">
        <v>1</v>
      </c>
      <c r="H60" s="27">
        <v>0</v>
      </c>
      <c r="I60" s="297">
        <v>0</v>
      </c>
      <c r="J60" s="279"/>
      <c r="K60" s="27">
        <v>1</v>
      </c>
      <c r="L60" s="27"/>
      <c r="M60" s="28"/>
    </row>
    <row r="61" spans="1:13" hidden="1" x14ac:dyDescent="0.25">
      <c r="A61" s="631"/>
      <c r="B61" s="255">
        <v>44637</v>
      </c>
      <c r="C61" s="9" t="s">
        <v>48</v>
      </c>
      <c r="D61" s="9">
        <v>1</v>
      </c>
      <c r="E61" s="9">
        <v>1</v>
      </c>
      <c r="F61" s="9">
        <v>1</v>
      </c>
      <c r="G61" s="9">
        <v>2</v>
      </c>
      <c r="H61" s="9">
        <v>0</v>
      </c>
      <c r="I61" s="298">
        <v>1</v>
      </c>
      <c r="J61" s="280"/>
      <c r="K61" s="9"/>
      <c r="L61" s="9">
        <v>1</v>
      </c>
      <c r="M61" s="29"/>
    </row>
    <row r="62" spans="1:13" hidden="1" x14ac:dyDescent="0.25">
      <c r="A62" s="631"/>
      <c r="B62" s="255">
        <v>44630</v>
      </c>
      <c r="C62" s="9" t="s">
        <v>453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/>
      <c r="K62" s="9"/>
      <c r="L62" s="9">
        <v>1</v>
      </c>
      <c r="M62" s="29"/>
    </row>
    <row r="63" spans="1:13" hidden="1" x14ac:dyDescent="0.25">
      <c r="A63" s="631"/>
      <c r="B63" s="255">
        <v>44623</v>
      </c>
      <c r="C63" s="9" t="s">
        <v>455</v>
      </c>
      <c r="D63" s="9">
        <v>1</v>
      </c>
      <c r="E63" s="9">
        <v>1</v>
      </c>
      <c r="F63" s="9">
        <v>0</v>
      </c>
      <c r="G63" s="9">
        <v>1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255">
        <v>44616</v>
      </c>
      <c r="C64" s="9" t="s">
        <v>48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255">
        <v>44609</v>
      </c>
      <c r="C65" s="9" t="s">
        <v>453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8">
        <v>0</v>
      </c>
      <c r="J65" s="280"/>
      <c r="K65" s="9"/>
      <c r="L65" s="9">
        <v>1</v>
      </c>
      <c r="M65" s="29"/>
    </row>
    <row r="66" spans="1:13" hidden="1" x14ac:dyDescent="0.25">
      <c r="A66" s="631"/>
      <c r="B66" s="255">
        <v>44602</v>
      </c>
      <c r="C66" s="9" t="s">
        <v>455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44595</v>
      </c>
      <c r="C67" s="9" t="s">
        <v>48</v>
      </c>
      <c r="D67" s="9">
        <v>1</v>
      </c>
      <c r="E67" s="9">
        <v>0</v>
      </c>
      <c r="F67" s="9">
        <v>2</v>
      </c>
      <c r="G67" s="9">
        <v>2</v>
      </c>
      <c r="H67" s="9">
        <v>0</v>
      </c>
      <c r="I67" s="298">
        <v>0</v>
      </c>
      <c r="J67" s="280"/>
      <c r="K67" s="9"/>
      <c r="L67" s="9">
        <v>1</v>
      </c>
      <c r="M67" s="29"/>
    </row>
    <row r="68" spans="1:13" hidden="1" x14ac:dyDescent="0.25">
      <c r="A68" s="631"/>
      <c r="B68" s="255">
        <v>44546</v>
      </c>
      <c r="C68" s="9" t="s">
        <v>453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44539</v>
      </c>
      <c r="C69" s="9" t="s">
        <v>455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255">
        <v>44532</v>
      </c>
      <c r="C70" s="9" t="s">
        <v>48</v>
      </c>
      <c r="D70" s="9">
        <v>1</v>
      </c>
      <c r="E70" s="9">
        <v>1</v>
      </c>
      <c r="F70" s="9">
        <v>1</v>
      </c>
      <c r="G70" s="9">
        <v>2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44525</v>
      </c>
      <c r="C71" s="9" t="s">
        <v>453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255">
        <v>44518</v>
      </c>
      <c r="C72" s="9" t="s">
        <v>455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44511</v>
      </c>
      <c r="C73" s="9" t="s">
        <v>48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255">
        <v>44504</v>
      </c>
      <c r="C74" s="9" t="s">
        <v>453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44497</v>
      </c>
      <c r="C75" s="9" t="s">
        <v>455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255">
        <v>44490</v>
      </c>
      <c r="C76" s="9" t="s">
        <v>48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t="18.75" hidden="1" thickBot="1" x14ac:dyDescent="0.3">
      <c r="A77" s="630"/>
      <c r="B77" s="256">
        <v>44483</v>
      </c>
      <c r="C77" s="31" t="s">
        <v>453</v>
      </c>
      <c r="D77" s="31">
        <v>1</v>
      </c>
      <c r="E77" s="31">
        <v>0</v>
      </c>
      <c r="F77" s="31">
        <v>0</v>
      </c>
      <c r="G77" s="31">
        <v>0</v>
      </c>
      <c r="H77" s="31">
        <v>0</v>
      </c>
      <c r="I77" s="299">
        <v>0</v>
      </c>
      <c r="J77" s="341"/>
      <c r="K77" s="31"/>
      <c r="L77" s="31">
        <v>1</v>
      </c>
      <c r="M77" s="32"/>
    </row>
    <row r="78" spans="1:13" s="1" customFormat="1" ht="19.5" thickTop="1" thickBot="1" x14ac:dyDescent="0.3">
      <c r="A78" s="142" t="s">
        <v>45</v>
      </c>
      <c r="B78" s="411" t="s">
        <v>540</v>
      </c>
      <c r="C78" s="124" t="s">
        <v>8</v>
      </c>
      <c r="D78" s="124">
        <f t="shared" ref="D78:L78" si="3">SUM(D60:D77)</f>
        <v>18</v>
      </c>
      <c r="E78" s="124">
        <f t="shared" si="3"/>
        <v>5</v>
      </c>
      <c r="F78" s="124">
        <f t="shared" si="3"/>
        <v>7</v>
      </c>
      <c r="G78" s="124">
        <f t="shared" si="3"/>
        <v>12</v>
      </c>
      <c r="H78" s="124">
        <f t="shared" si="3"/>
        <v>0</v>
      </c>
      <c r="I78" s="125">
        <f t="shared" si="3"/>
        <v>1</v>
      </c>
      <c r="J78" s="216">
        <f t="shared" si="3"/>
        <v>8</v>
      </c>
      <c r="K78" s="124">
        <f t="shared" si="3"/>
        <v>5</v>
      </c>
      <c r="L78" s="124">
        <f t="shared" si="3"/>
        <v>5</v>
      </c>
      <c r="M78" s="294">
        <f>SUM(J78/(J78+K78))</f>
        <v>0.61538461538461542</v>
      </c>
    </row>
    <row r="79" spans="1:13" ht="19.5" thickTop="1" thickBot="1" x14ac:dyDescent="0.3">
      <c r="C79" s="136" t="s">
        <v>24</v>
      </c>
      <c r="D79" s="137">
        <f t="shared" ref="D79:L79" si="4">SUM(D78+D59+D43+D22)</f>
        <v>72</v>
      </c>
      <c r="E79" s="137">
        <f t="shared" si="4"/>
        <v>11</v>
      </c>
      <c r="F79" s="137">
        <f t="shared" si="4"/>
        <v>26</v>
      </c>
      <c r="G79" s="137">
        <f t="shared" si="4"/>
        <v>37</v>
      </c>
      <c r="H79" s="137">
        <f t="shared" si="4"/>
        <v>0</v>
      </c>
      <c r="I79" s="139">
        <f t="shared" si="4"/>
        <v>2</v>
      </c>
      <c r="J79" s="444">
        <f t="shared" si="4"/>
        <v>25</v>
      </c>
      <c r="K79" s="91">
        <f t="shared" si="4"/>
        <v>33</v>
      </c>
      <c r="L79" s="450">
        <f t="shared" si="4"/>
        <v>14</v>
      </c>
      <c r="M79" s="396">
        <f>SUM(J79/(J79+K79))</f>
        <v>0.43103448275862066</v>
      </c>
    </row>
    <row r="80" spans="1:13" ht="18.75" thickBot="1" x14ac:dyDescent="0.3">
      <c r="C80" s="143" t="s">
        <v>25</v>
      </c>
      <c r="D80" s="24"/>
      <c r="E80" s="25">
        <f>SUM(E79/D79)</f>
        <v>0.15277777777777779</v>
      </c>
      <c r="F80" s="25">
        <f>SUM(F79/D79)</f>
        <v>0.3611111111111111</v>
      </c>
      <c r="G80" s="144">
        <f>SUM(G79/D79)</f>
        <v>0.51388888888888884</v>
      </c>
      <c r="H80" s="20"/>
      <c r="I80" s="20"/>
      <c r="J80" s="307">
        <f>SUM(J79/D79)</f>
        <v>0.34722222222222221</v>
      </c>
      <c r="K80" s="77">
        <f>SUM(K79/D79)</f>
        <v>0.45833333333333331</v>
      </c>
      <c r="L80" s="95">
        <f>SUM(L79/D79)</f>
        <v>0.19444444444444445</v>
      </c>
    </row>
    <row r="81" spans="3:12" ht="18.75" thickBot="1" x14ac:dyDescent="0.3">
      <c r="C81" s="133" t="s">
        <v>26</v>
      </c>
      <c r="D81" s="134">
        <f>SUM(D79/4)</f>
        <v>18</v>
      </c>
      <c r="E81" s="134">
        <f>SUM(E80*D81)</f>
        <v>2.75</v>
      </c>
      <c r="F81" s="134">
        <f>SUM(F80*D81)</f>
        <v>6.5</v>
      </c>
      <c r="G81" s="135">
        <f>SUM(G80*D81)</f>
        <v>9.25</v>
      </c>
      <c r="J81" s="308">
        <f>SUM(J79/4)</f>
        <v>6.25</v>
      </c>
      <c r="K81" s="97">
        <f>SUM(K79/4)</f>
        <v>8.25</v>
      </c>
      <c r="L81" s="98">
        <f>SUM(L79/4)</f>
        <v>3.5</v>
      </c>
    </row>
    <row r="82" spans="3:12" ht="18.75" thickTop="1" x14ac:dyDescent="0.25"/>
  </sheetData>
  <mergeCells count="5">
    <mergeCell ref="A1:M1"/>
    <mergeCell ref="A60:A77"/>
    <mergeCell ref="A44:A58"/>
    <mergeCell ref="A23:A42"/>
    <mergeCell ref="A3:A21"/>
  </mergeCells>
  <printOptions horizontalCentered="1" verticalCentered="1"/>
  <pageMargins left="0.7" right="0.7" top="0.75" bottom="0.75" header="0.3" footer="0.3"/>
  <pageSetup scale="80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0000"/>
    <pageSetUpPr fitToPage="1"/>
  </sheetPr>
  <dimension ref="A1:M1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4.85546875" style="16" bestFit="1" customWidth="1"/>
    <col min="2" max="2" width="25" style="17" bestFit="1" customWidth="1"/>
    <col min="3" max="3" width="17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354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35</v>
      </c>
      <c r="B3" s="26">
        <v>42796</v>
      </c>
      <c r="C3" s="27" t="s">
        <v>10</v>
      </c>
      <c r="D3" s="27">
        <v>1</v>
      </c>
      <c r="E3" s="27">
        <v>1</v>
      </c>
      <c r="F3" s="27">
        <v>1</v>
      </c>
      <c r="G3" s="27">
        <v>2</v>
      </c>
      <c r="H3" s="27">
        <v>1</v>
      </c>
      <c r="I3" s="28">
        <v>0</v>
      </c>
      <c r="J3" s="280">
        <v>1</v>
      </c>
      <c r="K3" s="9"/>
      <c r="L3" s="9"/>
      <c r="M3" s="29"/>
    </row>
    <row r="4" spans="1:13" hidden="1" x14ac:dyDescent="0.25">
      <c r="A4" s="631"/>
      <c r="B4" s="13">
        <v>42782</v>
      </c>
      <c r="C4" s="9" t="s">
        <v>27</v>
      </c>
      <c r="D4" s="9">
        <v>1</v>
      </c>
      <c r="E4" s="9">
        <v>2</v>
      </c>
      <c r="F4" s="9">
        <v>1</v>
      </c>
      <c r="G4" s="9">
        <v>3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1"/>
      <c r="B5" s="13">
        <v>42768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42761</v>
      </c>
      <c r="C6" s="9" t="s">
        <v>10</v>
      </c>
      <c r="D6" s="9">
        <v>1</v>
      </c>
      <c r="E6" s="9">
        <v>1</v>
      </c>
      <c r="F6" s="9">
        <v>0</v>
      </c>
      <c r="G6" s="9">
        <v>1</v>
      </c>
      <c r="H6" s="9">
        <v>1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1"/>
      <c r="B7" s="13">
        <v>42754</v>
      </c>
      <c r="C7" s="9" t="s">
        <v>7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42684</v>
      </c>
      <c r="C8" s="9" t="s">
        <v>8</v>
      </c>
      <c r="D8" s="9">
        <v>1</v>
      </c>
      <c r="E8" s="9">
        <v>0</v>
      </c>
      <c r="F8" s="9">
        <v>2</v>
      </c>
      <c r="G8" s="9">
        <v>2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1"/>
      <c r="B9" s="13">
        <v>42670</v>
      </c>
      <c r="C9" s="9" t="s">
        <v>7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1"/>
      <c r="B10" s="13">
        <v>42656</v>
      </c>
      <c r="C10" s="9" t="s">
        <v>11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t="18.75" hidden="1" thickBot="1" x14ac:dyDescent="0.3">
      <c r="A11" s="630"/>
      <c r="B11" s="30">
        <v>42649</v>
      </c>
      <c r="C11" s="31" t="s">
        <v>8</v>
      </c>
      <c r="D11" s="31">
        <v>1</v>
      </c>
      <c r="E11" s="31">
        <v>0</v>
      </c>
      <c r="F11" s="31">
        <v>0</v>
      </c>
      <c r="G11" s="31">
        <v>0</v>
      </c>
      <c r="H11" s="31">
        <v>0</v>
      </c>
      <c r="I11" s="32">
        <v>0</v>
      </c>
      <c r="J11" s="280"/>
      <c r="K11" s="9">
        <v>1</v>
      </c>
      <c r="L11" s="9"/>
      <c r="M11" s="29"/>
    </row>
    <row r="12" spans="1:13" s="1" customFormat="1" ht="19.5" thickTop="1" thickBot="1" x14ac:dyDescent="0.3">
      <c r="A12" s="142" t="s">
        <v>45</v>
      </c>
      <c r="B12" s="126" t="s">
        <v>18</v>
      </c>
      <c r="C12" s="124" t="s">
        <v>9</v>
      </c>
      <c r="D12" s="124">
        <f t="shared" ref="D12:I12" si="0">SUM(D3:D11)</f>
        <v>9</v>
      </c>
      <c r="E12" s="124">
        <f t="shared" si="0"/>
        <v>4</v>
      </c>
      <c r="F12" s="124">
        <f t="shared" si="0"/>
        <v>6</v>
      </c>
      <c r="G12" s="124">
        <f t="shared" si="0"/>
        <v>10</v>
      </c>
      <c r="H12" s="124">
        <f t="shared" si="0"/>
        <v>2</v>
      </c>
      <c r="I12" s="125">
        <f t="shared" si="0"/>
        <v>0</v>
      </c>
      <c r="J12" s="191">
        <f>SUM(J3:J11)</f>
        <v>3</v>
      </c>
      <c r="K12" s="124">
        <f>SUM(K3:K11)</f>
        <v>6</v>
      </c>
      <c r="L12" s="124">
        <f>SUM(L3:L11)</f>
        <v>0</v>
      </c>
      <c r="M12" s="294">
        <f>SUM(J12/(J12+K12))</f>
        <v>0.33333333333333331</v>
      </c>
    </row>
    <row r="13" spans="1:13" ht="19.5" thickTop="1" thickBot="1" x14ac:dyDescent="0.3">
      <c r="C13" s="136" t="s">
        <v>24</v>
      </c>
      <c r="D13" s="137">
        <f t="shared" ref="D13:I13" si="1">SUM(D3:D11)</f>
        <v>9</v>
      </c>
      <c r="E13" s="137">
        <f t="shared" si="1"/>
        <v>4</v>
      </c>
      <c r="F13" s="137">
        <f t="shared" si="1"/>
        <v>6</v>
      </c>
      <c r="G13" s="139">
        <f t="shared" si="1"/>
        <v>10</v>
      </c>
      <c r="H13" s="140">
        <f t="shared" si="1"/>
        <v>2</v>
      </c>
      <c r="I13" s="141">
        <f t="shared" si="1"/>
        <v>0</v>
      </c>
      <c r="J13" s="136">
        <f>SUM(J12)</f>
        <v>3</v>
      </c>
      <c r="K13" s="168">
        <f>SUM(K12)</f>
        <v>6</v>
      </c>
      <c r="L13" s="168">
        <f>SUM(L12)</f>
        <v>0</v>
      </c>
      <c r="M13" s="333">
        <f>SUM(J13/(J13+K13))</f>
        <v>0.33333333333333331</v>
      </c>
    </row>
    <row r="14" spans="1:13" ht="18.75" thickBot="1" x14ac:dyDescent="0.3">
      <c r="C14" s="143" t="s">
        <v>25</v>
      </c>
      <c r="D14" s="24"/>
      <c r="E14" s="25">
        <f>SUM(E13/D13)</f>
        <v>0.44444444444444442</v>
      </c>
      <c r="F14" s="25">
        <f>SUM(F13/D13)</f>
        <v>0.66666666666666663</v>
      </c>
      <c r="G14" s="144">
        <f>SUM(G13/D13)</f>
        <v>1.1111111111111112</v>
      </c>
      <c r="H14" s="20"/>
      <c r="I14" s="20"/>
      <c r="J14" s="283">
        <f>SUM(J13/D13)</f>
        <v>0.33333333333333331</v>
      </c>
      <c r="K14" s="21">
        <f>SUM(K13/D13)</f>
        <v>0.66666666666666663</v>
      </c>
      <c r="L14" s="132">
        <f>SUM(L13/D13)</f>
        <v>0</v>
      </c>
    </row>
    <row r="15" spans="1:13" ht="18.75" thickBot="1" x14ac:dyDescent="0.3">
      <c r="C15" s="133" t="s">
        <v>26</v>
      </c>
      <c r="D15" s="134">
        <f>SUM(D13/1)</f>
        <v>9</v>
      </c>
      <c r="E15" s="134">
        <f>SUM(E14*D15)</f>
        <v>4</v>
      </c>
      <c r="F15" s="134">
        <f>SUM(F14*D15)</f>
        <v>6</v>
      </c>
      <c r="G15" s="135">
        <f>SUM(G14*D15)</f>
        <v>10</v>
      </c>
      <c r="J15" s="284">
        <f>SUM(J13/1)</f>
        <v>3</v>
      </c>
      <c r="K15" s="134">
        <f>SUM(K13/1)</f>
        <v>6</v>
      </c>
      <c r="L15" s="135">
        <f>SUM(L13/1)</f>
        <v>0</v>
      </c>
    </row>
    <row r="16" spans="1:13" ht="18.75" thickTop="1" x14ac:dyDescent="0.25"/>
  </sheetData>
  <mergeCells count="2">
    <mergeCell ref="A3:A11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0000"/>
    <pageSetUpPr fitToPage="1"/>
  </sheetPr>
  <dimension ref="A1:M3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4.85546875" style="16" bestFit="1" customWidth="1"/>
    <col min="2" max="2" width="25.28515625" style="17" bestFit="1" customWidth="1"/>
    <col min="3" max="3" width="19.140625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355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32" t="s">
        <v>500</v>
      </c>
      <c r="B3" s="254">
        <v>43804</v>
      </c>
      <c r="C3" s="27" t="s">
        <v>455</v>
      </c>
      <c r="D3" s="27">
        <v>1</v>
      </c>
      <c r="E3" s="27">
        <v>0</v>
      </c>
      <c r="F3" s="27">
        <v>1</v>
      </c>
      <c r="G3" s="34">
        <v>1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idden="1" x14ac:dyDescent="0.25">
      <c r="A4" s="633"/>
      <c r="B4" s="255">
        <v>43797</v>
      </c>
      <c r="C4" s="9" t="s">
        <v>453</v>
      </c>
      <c r="D4" s="9">
        <v>1</v>
      </c>
      <c r="E4" s="9">
        <v>1</v>
      </c>
      <c r="F4" s="9">
        <v>3</v>
      </c>
      <c r="G4" s="15">
        <v>4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idden="1" x14ac:dyDescent="0.25">
      <c r="A5" s="633"/>
      <c r="B5" s="255">
        <v>43776</v>
      </c>
      <c r="C5" s="9" t="s">
        <v>8</v>
      </c>
      <c r="D5" s="9">
        <v>1</v>
      </c>
      <c r="E5" s="9">
        <v>3</v>
      </c>
      <c r="F5" s="9">
        <v>1</v>
      </c>
      <c r="G5" s="15">
        <v>4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idden="1" x14ac:dyDescent="0.25">
      <c r="A6" s="633"/>
      <c r="B6" s="255">
        <v>43762</v>
      </c>
      <c r="C6" s="9" t="s">
        <v>453</v>
      </c>
      <c r="D6" s="9">
        <v>1</v>
      </c>
      <c r="E6" s="9">
        <v>1</v>
      </c>
      <c r="F6" s="9">
        <v>0</v>
      </c>
      <c r="G6" s="15">
        <v>1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idden="1" x14ac:dyDescent="0.25">
      <c r="A7" s="633"/>
      <c r="B7" s="255">
        <v>43755</v>
      </c>
      <c r="C7" s="9" t="s">
        <v>452</v>
      </c>
      <c r="D7" s="9">
        <v>1</v>
      </c>
      <c r="E7" s="9">
        <v>2</v>
      </c>
      <c r="F7" s="9">
        <v>0</v>
      </c>
      <c r="G7" s="15">
        <v>2</v>
      </c>
      <c r="H7" s="9">
        <v>0</v>
      </c>
      <c r="I7" s="298">
        <v>0</v>
      </c>
      <c r="J7" s="280"/>
      <c r="K7" s="9"/>
      <c r="L7" s="9">
        <v>1</v>
      </c>
      <c r="M7" s="29"/>
    </row>
    <row r="8" spans="1:13" hidden="1" x14ac:dyDescent="0.25">
      <c r="A8" s="633"/>
      <c r="B8" s="255">
        <v>43748</v>
      </c>
      <c r="C8" s="9" t="s">
        <v>48</v>
      </c>
      <c r="D8" s="9">
        <v>1</v>
      </c>
      <c r="E8" s="9">
        <v>2</v>
      </c>
      <c r="F8" s="15">
        <v>2</v>
      </c>
      <c r="G8" s="15">
        <v>4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idden="1" x14ac:dyDescent="0.25">
      <c r="A9" s="633"/>
      <c r="B9" s="255">
        <v>43741</v>
      </c>
      <c r="C9" s="9" t="s">
        <v>8</v>
      </c>
      <c r="D9" s="9">
        <v>1</v>
      </c>
      <c r="E9" s="9">
        <v>2</v>
      </c>
      <c r="F9" s="15">
        <v>1</v>
      </c>
      <c r="G9" s="15">
        <v>3</v>
      </c>
      <c r="H9" s="9">
        <v>0</v>
      </c>
      <c r="I9" s="298">
        <v>0</v>
      </c>
      <c r="J9" s="280"/>
      <c r="K9" s="9">
        <v>1</v>
      </c>
      <c r="L9" s="9"/>
      <c r="M9" s="29"/>
    </row>
    <row r="10" spans="1:13" hidden="1" x14ac:dyDescent="0.25">
      <c r="A10" s="633"/>
      <c r="B10" s="255">
        <v>43734</v>
      </c>
      <c r="C10" s="9" t="s">
        <v>455</v>
      </c>
      <c r="D10" s="9">
        <v>1</v>
      </c>
      <c r="E10" s="9">
        <v>1</v>
      </c>
      <c r="F10" s="15">
        <v>1</v>
      </c>
      <c r="G10" s="15">
        <v>2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idden="1" x14ac:dyDescent="0.25">
      <c r="A11" s="633"/>
      <c r="B11" s="255">
        <v>43727</v>
      </c>
      <c r="C11" s="9" t="s">
        <v>453</v>
      </c>
      <c r="D11" s="9">
        <v>1</v>
      </c>
      <c r="E11" s="9">
        <v>2</v>
      </c>
      <c r="F11" s="15">
        <v>1</v>
      </c>
      <c r="G11" s="15">
        <v>3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ht="18.75" hidden="1" thickBot="1" x14ac:dyDescent="0.3">
      <c r="A12" s="634"/>
      <c r="B12" s="256">
        <v>43720</v>
      </c>
      <c r="C12" s="31" t="s">
        <v>452</v>
      </c>
      <c r="D12" s="31">
        <v>1</v>
      </c>
      <c r="E12" s="31">
        <v>2</v>
      </c>
      <c r="F12" s="33">
        <v>2</v>
      </c>
      <c r="G12" s="33">
        <v>4</v>
      </c>
      <c r="H12" s="31">
        <v>0</v>
      </c>
      <c r="I12" s="299">
        <v>0</v>
      </c>
      <c r="J12" s="341">
        <v>1</v>
      </c>
      <c r="K12" s="31"/>
      <c r="L12" s="31"/>
      <c r="M12" s="32"/>
    </row>
    <row r="13" spans="1:13" s="1" customFormat="1" ht="19.5" thickTop="1" thickBot="1" x14ac:dyDescent="0.3">
      <c r="A13" s="142" t="s">
        <v>45</v>
      </c>
      <c r="B13" s="126" t="s">
        <v>500</v>
      </c>
      <c r="C13" s="124" t="s">
        <v>9</v>
      </c>
      <c r="D13" s="124">
        <f t="shared" ref="D13:L13" si="0">SUM(D3:D12)</f>
        <v>10</v>
      </c>
      <c r="E13" s="124">
        <f t="shared" si="0"/>
        <v>16</v>
      </c>
      <c r="F13" s="124">
        <f t="shared" si="0"/>
        <v>12</v>
      </c>
      <c r="G13" s="124">
        <f t="shared" si="0"/>
        <v>28</v>
      </c>
      <c r="H13" s="124">
        <f t="shared" si="0"/>
        <v>0</v>
      </c>
      <c r="I13" s="247">
        <f t="shared" si="0"/>
        <v>0</v>
      </c>
      <c r="J13" s="191">
        <f t="shared" si="0"/>
        <v>6</v>
      </c>
      <c r="K13" s="124">
        <f t="shared" si="0"/>
        <v>3</v>
      </c>
      <c r="L13" s="124">
        <f t="shared" si="0"/>
        <v>1</v>
      </c>
      <c r="M13" s="294">
        <f>SUM(J13/(J13+K13))</f>
        <v>0.66666666666666663</v>
      </c>
    </row>
    <row r="14" spans="1:13" ht="18.75" hidden="1" thickTop="1" x14ac:dyDescent="0.25">
      <c r="A14" s="631" t="s">
        <v>35</v>
      </c>
      <c r="B14" s="14">
        <v>42796</v>
      </c>
      <c r="C14" s="8" t="s">
        <v>27</v>
      </c>
      <c r="D14" s="8">
        <v>1</v>
      </c>
      <c r="E14" s="8">
        <v>0</v>
      </c>
      <c r="F14" s="123">
        <v>2</v>
      </c>
      <c r="G14" s="123">
        <v>2</v>
      </c>
      <c r="H14" s="8">
        <v>0</v>
      </c>
      <c r="I14" s="113">
        <v>0</v>
      </c>
      <c r="J14" s="282"/>
      <c r="K14" s="8">
        <v>1</v>
      </c>
      <c r="L14" s="8"/>
      <c r="M14" s="113"/>
    </row>
    <row r="15" spans="1:13" hidden="1" x14ac:dyDescent="0.25">
      <c r="A15" s="631"/>
      <c r="B15" s="13">
        <v>42789</v>
      </c>
      <c r="C15" s="9" t="s">
        <v>9</v>
      </c>
      <c r="D15" s="9">
        <v>1</v>
      </c>
      <c r="E15" s="9">
        <v>4</v>
      </c>
      <c r="F15" s="15">
        <v>2</v>
      </c>
      <c r="G15" s="15">
        <v>6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13">
        <v>42782</v>
      </c>
      <c r="C16" s="9" t="s">
        <v>11</v>
      </c>
      <c r="D16" s="9">
        <v>1</v>
      </c>
      <c r="E16" s="9">
        <v>3</v>
      </c>
      <c r="F16" s="15">
        <v>1</v>
      </c>
      <c r="G16" s="15">
        <v>4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idden="1" x14ac:dyDescent="0.25">
      <c r="A17" s="631"/>
      <c r="B17" s="13">
        <v>42775</v>
      </c>
      <c r="C17" s="9" t="s">
        <v>8</v>
      </c>
      <c r="D17" s="9">
        <v>1</v>
      </c>
      <c r="E17" s="9">
        <v>3</v>
      </c>
      <c r="F17" s="15">
        <v>1</v>
      </c>
      <c r="G17" s="15">
        <v>4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1"/>
      <c r="B18" s="13">
        <v>42768</v>
      </c>
      <c r="C18" s="9" t="s">
        <v>10</v>
      </c>
      <c r="D18" s="9">
        <v>1</v>
      </c>
      <c r="E18" s="9">
        <v>1</v>
      </c>
      <c r="F18" s="15">
        <v>2</v>
      </c>
      <c r="G18" s="15">
        <v>3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13">
        <v>42761</v>
      </c>
      <c r="C19" s="9" t="s">
        <v>27</v>
      </c>
      <c r="D19" s="9">
        <v>1</v>
      </c>
      <c r="E19" s="9">
        <v>0</v>
      </c>
      <c r="F19" s="15">
        <v>2</v>
      </c>
      <c r="G19" s="15">
        <v>2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42754</v>
      </c>
      <c r="C20" s="9" t="s">
        <v>9</v>
      </c>
      <c r="D20" s="9">
        <v>1</v>
      </c>
      <c r="E20" s="9">
        <v>1</v>
      </c>
      <c r="F20" s="15">
        <v>1</v>
      </c>
      <c r="G20" s="15">
        <v>2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1"/>
      <c r="B21" s="13">
        <v>42747</v>
      </c>
      <c r="C21" s="9" t="s">
        <v>11</v>
      </c>
      <c r="D21" s="9">
        <v>1</v>
      </c>
      <c r="E21" s="9">
        <v>1</v>
      </c>
      <c r="F21" s="9">
        <v>0</v>
      </c>
      <c r="G21" s="15">
        <v>1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1"/>
      <c r="B22" s="13">
        <v>42740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13">
        <v>42712</v>
      </c>
      <c r="C23" s="9" t="s">
        <v>27</v>
      </c>
      <c r="D23" s="9">
        <v>1</v>
      </c>
      <c r="E23" s="9">
        <v>2</v>
      </c>
      <c r="F23" s="9">
        <v>0</v>
      </c>
      <c r="G23" s="9">
        <v>2</v>
      </c>
      <c r="H23" s="9">
        <v>1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13">
        <v>42698</v>
      </c>
      <c r="C24" s="9" t="s">
        <v>11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42691</v>
      </c>
      <c r="C25" s="9" t="s">
        <v>8</v>
      </c>
      <c r="D25" s="9">
        <v>1</v>
      </c>
      <c r="E25" s="9">
        <v>3</v>
      </c>
      <c r="F25" s="9">
        <v>0</v>
      </c>
      <c r="G25" s="9">
        <v>3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13">
        <v>42684</v>
      </c>
      <c r="C26" s="9" t="s">
        <v>10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42670</v>
      </c>
      <c r="C27" s="9" t="s">
        <v>9</v>
      </c>
      <c r="D27" s="9">
        <v>1</v>
      </c>
      <c r="E27" s="9">
        <v>1</v>
      </c>
      <c r="F27" s="9">
        <v>2</v>
      </c>
      <c r="G27" s="9">
        <v>3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42656</v>
      </c>
      <c r="C28" s="9" t="s">
        <v>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42649</v>
      </c>
      <c r="C29" s="9" t="s">
        <v>10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1"/>
      <c r="B30" s="13">
        <v>42642</v>
      </c>
      <c r="C30" s="9" t="s">
        <v>27</v>
      </c>
      <c r="D30" s="9">
        <v>1</v>
      </c>
      <c r="E30" s="9">
        <v>2</v>
      </c>
      <c r="F30" s="9">
        <v>2</v>
      </c>
      <c r="G30" s="9">
        <v>4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t="18.75" hidden="1" thickBot="1" x14ac:dyDescent="0.3">
      <c r="A31" s="630"/>
      <c r="B31" s="30">
        <v>42628</v>
      </c>
      <c r="C31" s="31" t="s">
        <v>11</v>
      </c>
      <c r="D31" s="31">
        <v>1</v>
      </c>
      <c r="E31" s="31">
        <v>1</v>
      </c>
      <c r="F31" s="31">
        <v>1</v>
      </c>
      <c r="G31" s="31">
        <v>2</v>
      </c>
      <c r="H31" s="31">
        <v>0</v>
      </c>
      <c r="I31" s="32">
        <v>0</v>
      </c>
      <c r="J31" s="280">
        <v>1</v>
      </c>
      <c r="K31" s="9"/>
      <c r="L31" s="9"/>
      <c r="M31" s="29"/>
    </row>
    <row r="32" spans="1:13" s="1" customFormat="1" ht="19.5" thickTop="1" thickBot="1" x14ac:dyDescent="0.3">
      <c r="A32" s="142" t="s">
        <v>45</v>
      </c>
      <c r="B32" s="126" t="s">
        <v>18</v>
      </c>
      <c r="C32" s="124" t="s">
        <v>7</v>
      </c>
      <c r="D32" s="124">
        <f t="shared" ref="D32:I32" si="1">SUM(D14:D31)</f>
        <v>18</v>
      </c>
      <c r="E32" s="124">
        <f t="shared" si="1"/>
        <v>22</v>
      </c>
      <c r="F32" s="124">
        <f t="shared" si="1"/>
        <v>18</v>
      </c>
      <c r="G32" s="124">
        <f t="shared" si="1"/>
        <v>40</v>
      </c>
      <c r="H32" s="124">
        <f t="shared" si="1"/>
        <v>1</v>
      </c>
      <c r="I32" s="125">
        <f t="shared" si="1"/>
        <v>0</v>
      </c>
      <c r="J32" s="191">
        <f>SUM(J14:J31)</f>
        <v>12</v>
      </c>
      <c r="K32" s="124">
        <f>SUM(K14:K31)</f>
        <v>6</v>
      </c>
      <c r="L32" s="124">
        <f>SUM(L14:L31)</f>
        <v>0</v>
      </c>
      <c r="M32" s="294">
        <f>SUM(J32/(J32+K32))</f>
        <v>0.66666666666666663</v>
      </c>
    </row>
    <row r="33" spans="3:13" ht="19.5" thickTop="1" thickBot="1" x14ac:dyDescent="0.3">
      <c r="C33" s="136" t="s">
        <v>24</v>
      </c>
      <c r="D33" s="137">
        <f t="shared" ref="D33:L33" si="2">SUM(D32+D13)</f>
        <v>28</v>
      </c>
      <c r="E33" s="137">
        <f t="shared" si="2"/>
        <v>38</v>
      </c>
      <c r="F33" s="137">
        <f t="shared" si="2"/>
        <v>30</v>
      </c>
      <c r="G33" s="137">
        <f t="shared" si="2"/>
        <v>68</v>
      </c>
      <c r="H33" s="137">
        <f t="shared" si="2"/>
        <v>1</v>
      </c>
      <c r="I33" s="137">
        <f t="shared" si="2"/>
        <v>0</v>
      </c>
      <c r="J33" s="137">
        <f t="shared" si="2"/>
        <v>18</v>
      </c>
      <c r="K33" s="137">
        <f t="shared" si="2"/>
        <v>9</v>
      </c>
      <c r="L33" s="137">
        <f t="shared" si="2"/>
        <v>1</v>
      </c>
      <c r="M33" s="333">
        <f>SUM(J33/(J33+K33))</f>
        <v>0.66666666666666663</v>
      </c>
    </row>
    <row r="34" spans="3:13" ht="18.75" thickBot="1" x14ac:dyDescent="0.3">
      <c r="C34" s="143" t="s">
        <v>25</v>
      </c>
      <c r="D34" s="24"/>
      <c r="E34" s="25">
        <f>SUM(E33/D33)</f>
        <v>1.3571428571428572</v>
      </c>
      <c r="F34" s="25">
        <f>SUM(F33/D33)</f>
        <v>1.0714285714285714</v>
      </c>
      <c r="G34" s="144">
        <f>SUM(G33/D33)</f>
        <v>2.4285714285714284</v>
      </c>
      <c r="H34" s="20"/>
      <c r="I34" s="20"/>
      <c r="J34" s="283">
        <f>SUM(J33/D33)</f>
        <v>0.6428571428571429</v>
      </c>
      <c r="K34" s="21">
        <f>SUM(K33/D33)</f>
        <v>0.32142857142857145</v>
      </c>
      <c r="L34" s="132">
        <f>SUM(L33/D33)</f>
        <v>3.5714285714285712E-2</v>
      </c>
    </row>
    <row r="35" spans="3:13" ht="18.75" thickBot="1" x14ac:dyDescent="0.3">
      <c r="C35" s="133" t="s">
        <v>26</v>
      </c>
      <c r="D35" s="134">
        <f>SUM(D33/2)</f>
        <v>14</v>
      </c>
      <c r="E35" s="134">
        <f>SUM(E34*D35)</f>
        <v>19</v>
      </c>
      <c r="F35" s="134">
        <f>SUM(F34*D35)</f>
        <v>15</v>
      </c>
      <c r="G35" s="135">
        <f>SUM(G34*D35)</f>
        <v>34</v>
      </c>
      <c r="J35" s="284">
        <f>SUM(J33/2)</f>
        <v>9</v>
      </c>
      <c r="K35" s="134">
        <f>SUM(K33/2)</f>
        <v>4.5</v>
      </c>
      <c r="L35" s="135">
        <f>SUM(L33/2)</f>
        <v>0.5</v>
      </c>
    </row>
    <row r="36" spans="3:13" ht="18.75" thickTop="1" x14ac:dyDescent="0.25"/>
  </sheetData>
  <mergeCells count="3">
    <mergeCell ref="A14:A31"/>
    <mergeCell ref="A1:M1"/>
    <mergeCell ref="A3:A12"/>
  </mergeCells>
  <printOptions horizontalCentered="1" verticalCentered="1"/>
  <pageMargins left="0.2" right="0.2" top="0.25" bottom="0.25" header="0.25" footer="0.3"/>
  <pageSetup scale="89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M15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356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45694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45624</v>
      </c>
      <c r="C4" s="9" t="s">
        <v>453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45617</v>
      </c>
      <c r="C5" s="9" t="s">
        <v>625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365"/>
      <c r="K5" s="9"/>
      <c r="L5" s="9">
        <v>1</v>
      </c>
      <c r="M5" s="29"/>
    </row>
    <row r="6" spans="1:13" x14ac:dyDescent="0.25">
      <c r="A6" s="636"/>
      <c r="B6" s="255">
        <v>45603</v>
      </c>
      <c r="C6" s="9" t="s">
        <v>8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45589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.75" thickBot="1" x14ac:dyDescent="0.3">
      <c r="A8" s="637"/>
      <c r="B8" s="256">
        <v>45561</v>
      </c>
      <c r="C8" s="31" t="s">
        <v>10</v>
      </c>
      <c r="D8" s="31">
        <v>1</v>
      </c>
      <c r="E8" s="31">
        <v>2</v>
      </c>
      <c r="F8" s="31">
        <v>2</v>
      </c>
      <c r="G8" s="31">
        <v>4</v>
      </c>
      <c r="H8" s="31">
        <v>0</v>
      </c>
      <c r="I8" s="32">
        <v>0</v>
      </c>
      <c r="J8" s="366"/>
      <c r="K8" s="31">
        <v>1</v>
      </c>
      <c r="L8" s="31"/>
      <c r="M8" s="32"/>
    </row>
    <row r="9" spans="1:13" ht="19.5" thickTop="1" thickBot="1" x14ac:dyDescent="0.3">
      <c r="A9" s="487" t="s">
        <v>45</v>
      </c>
      <c r="B9" s="488" t="s">
        <v>624</v>
      </c>
      <c r="C9" s="355" t="s">
        <v>20</v>
      </c>
      <c r="D9" s="467">
        <f t="shared" ref="D9:L9" si="0">SUM(D3:D8)</f>
        <v>6</v>
      </c>
      <c r="E9" s="467">
        <f t="shared" si="0"/>
        <v>3</v>
      </c>
      <c r="F9" s="467">
        <f t="shared" si="0"/>
        <v>3</v>
      </c>
      <c r="G9" s="467">
        <f t="shared" si="0"/>
        <v>6</v>
      </c>
      <c r="H9" s="467">
        <f t="shared" si="0"/>
        <v>0</v>
      </c>
      <c r="I9" s="489">
        <f t="shared" si="0"/>
        <v>0</v>
      </c>
      <c r="J9" s="544">
        <f t="shared" si="0"/>
        <v>0</v>
      </c>
      <c r="K9" s="467">
        <f t="shared" si="0"/>
        <v>5</v>
      </c>
      <c r="L9" s="467">
        <f t="shared" si="0"/>
        <v>1</v>
      </c>
      <c r="M9" s="356">
        <f>SUM(J9/(J9+K9))</f>
        <v>0</v>
      </c>
    </row>
    <row r="10" spans="1:13" ht="18.75" hidden="1" thickTop="1" x14ac:dyDescent="0.25">
      <c r="A10" s="702" t="s">
        <v>580</v>
      </c>
      <c r="B10" s="254">
        <v>45351</v>
      </c>
      <c r="C10" s="27" t="s">
        <v>555</v>
      </c>
      <c r="D10" s="27">
        <v>1</v>
      </c>
      <c r="E10" s="27">
        <v>0</v>
      </c>
      <c r="F10" s="27">
        <v>0</v>
      </c>
      <c r="G10" s="27">
        <v>0</v>
      </c>
      <c r="H10" s="27">
        <v>0</v>
      </c>
      <c r="I10" s="28">
        <v>0</v>
      </c>
      <c r="J10" s="520">
        <v>1</v>
      </c>
      <c r="K10" s="128"/>
      <c r="L10" s="128"/>
      <c r="M10" s="181"/>
    </row>
    <row r="11" spans="1:13" hidden="1" x14ac:dyDescent="0.25">
      <c r="A11" s="703"/>
      <c r="B11" s="255">
        <v>45344</v>
      </c>
      <c r="C11" s="9" t="s">
        <v>453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/>
      <c r="L11" s="9">
        <v>1</v>
      </c>
      <c r="M11" s="29"/>
    </row>
    <row r="12" spans="1:13" hidden="1" x14ac:dyDescent="0.25">
      <c r="A12" s="703"/>
      <c r="B12" s="255">
        <v>45330</v>
      </c>
      <c r="C12" s="9" t="s">
        <v>553</v>
      </c>
      <c r="D12" s="9">
        <v>1</v>
      </c>
      <c r="E12" s="9">
        <v>2</v>
      </c>
      <c r="F12" s="9">
        <v>1</v>
      </c>
      <c r="G12" s="9">
        <v>3</v>
      </c>
      <c r="H12" s="9">
        <v>1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703"/>
      <c r="B13" s="255">
        <v>45323</v>
      </c>
      <c r="C13" s="9" t="s">
        <v>8</v>
      </c>
      <c r="D13" s="9">
        <v>1</v>
      </c>
      <c r="E13" s="9">
        <v>1</v>
      </c>
      <c r="F13" s="9">
        <v>1</v>
      </c>
      <c r="G13" s="9">
        <v>2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703"/>
      <c r="B14" s="255">
        <v>45316</v>
      </c>
      <c r="C14" s="9" t="s">
        <v>555</v>
      </c>
      <c r="D14" s="9">
        <v>1</v>
      </c>
      <c r="E14" s="9">
        <v>1</v>
      </c>
      <c r="F14" s="9">
        <v>1</v>
      </c>
      <c r="G14" s="9">
        <v>2</v>
      </c>
      <c r="H14" s="9">
        <v>1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703"/>
      <c r="B15" s="255">
        <v>45302</v>
      </c>
      <c r="C15" s="9" t="s">
        <v>452</v>
      </c>
      <c r="D15" s="9">
        <v>1</v>
      </c>
      <c r="E15" s="9">
        <v>2</v>
      </c>
      <c r="F15" s="9">
        <v>0</v>
      </c>
      <c r="G15" s="9">
        <v>2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703"/>
      <c r="B16" s="255">
        <v>45281</v>
      </c>
      <c r="C16" s="9" t="s">
        <v>553</v>
      </c>
      <c r="D16" s="9">
        <v>1</v>
      </c>
      <c r="E16" s="9">
        <v>2</v>
      </c>
      <c r="F16" s="9">
        <v>0</v>
      </c>
      <c r="G16" s="9">
        <v>2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703"/>
      <c r="B17" s="255">
        <v>45267</v>
      </c>
      <c r="C17" s="9" t="s">
        <v>555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703"/>
      <c r="B18" s="255">
        <v>45253</v>
      </c>
      <c r="C18" s="9" t="s">
        <v>452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703"/>
      <c r="B19" s="255">
        <v>45246</v>
      </c>
      <c r="C19" s="9" t="s">
        <v>553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/>
      <c r="L19" s="9">
        <v>1</v>
      </c>
      <c r="M19" s="29"/>
    </row>
    <row r="20" spans="1:13" hidden="1" x14ac:dyDescent="0.25">
      <c r="A20" s="703"/>
      <c r="B20" s="255">
        <v>45239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703"/>
      <c r="B21" s="255">
        <v>45232</v>
      </c>
      <c r="C21" s="9" t="s">
        <v>555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703"/>
      <c r="B22" s="255">
        <v>45225</v>
      </c>
      <c r="C22" s="9" t="s">
        <v>453</v>
      </c>
      <c r="D22" s="9">
        <v>1</v>
      </c>
      <c r="E22" s="9">
        <v>2</v>
      </c>
      <c r="F22" s="9">
        <v>0</v>
      </c>
      <c r="G22" s="9">
        <v>2</v>
      </c>
      <c r="H22" s="9">
        <v>0</v>
      </c>
      <c r="I22" s="29">
        <v>0</v>
      </c>
      <c r="J22" s="280">
        <v>1</v>
      </c>
      <c r="K22" s="9"/>
      <c r="L22" s="9"/>
      <c r="M22" s="29"/>
    </row>
    <row r="23" spans="1:13" hidden="1" x14ac:dyDescent="0.25">
      <c r="A23" s="703"/>
      <c r="B23" s="255">
        <v>45218</v>
      </c>
      <c r="C23" s="9" t="s">
        <v>452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703"/>
      <c r="B24" s="255">
        <v>45211</v>
      </c>
      <c r="C24" s="9" t="s">
        <v>553</v>
      </c>
      <c r="D24" s="9">
        <v>1</v>
      </c>
      <c r="E24" s="9">
        <v>0</v>
      </c>
      <c r="F24" s="9">
        <v>3</v>
      </c>
      <c r="G24" s="9">
        <v>3</v>
      </c>
      <c r="H24" s="9">
        <v>0</v>
      </c>
      <c r="I24" s="29">
        <v>0</v>
      </c>
      <c r="J24" s="280">
        <v>1</v>
      </c>
      <c r="K24" s="9"/>
      <c r="L24" s="9"/>
      <c r="M24" s="29"/>
    </row>
    <row r="25" spans="1:13" hidden="1" x14ac:dyDescent="0.25">
      <c r="A25" s="703"/>
      <c r="B25" s="255">
        <v>45204</v>
      </c>
      <c r="C25" s="9" t="s">
        <v>8</v>
      </c>
      <c r="D25" s="9">
        <v>1</v>
      </c>
      <c r="E25" s="9">
        <v>3</v>
      </c>
      <c r="F25" s="9">
        <v>0</v>
      </c>
      <c r="G25" s="9">
        <v>3</v>
      </c>
      <c r="H25" s="9">
        <v>1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703"/>
      <c r="B26" s="255">
        <v>45197</v>
      </c>
      <c r="C26" s="9" t="s">
        <v>555</v>
      </c>
      <c r="D26" s="9">
        <v>1</v>
      </c>
      <c r="E26" s="9">
        <v>3</v>
      </c>
      <c r="F26" s="9">
        <v>0</v>
      </c>
      <c r="G26" s="9">
        <v>3</v>
      </c>
      <c r="H26" s="9">
        <v>1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703"/>
      <c r="B27" s="255">
        <v>45190</v>
      </c>
      <c r="C27" s="9" t="s">
        <v>453</v>
      </c>
      <c r="D27" s="9">
        <v>1</v>
      </c>
      <c r="E27" s="9">
        <v>1</v>
      </c>
      <c r="F27" s="9">
        <v>1</v>
      </c>
      <c r="G27" s="9">
        <v>2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t="18.75" hidden="1" thickBot="1" x14ac:dyDescent="0.3">
      <c r="A28" s="704"/>
      <c r="B28" s="256">
        <v>45183</v>
      </c>
      <c r="C28" s="31" t="s">
        <v>452</v>
      </c>
      <c r="D28" s="31">
        <v>1</v>
      </c>
      <c r="E28" s="31">
        <v>4</v>
      </c>
      <c r="F28" s="31">
        <v>0</v>
      </c>
      <c r="G28" s="31">
        <v>4</v>
      </c>
      <c r="H28" s="31">
        <v>0</v>
      </c>
      <c r="I28" s="32">
        <v>0</v>
      </c>
      <c r="J28" s="341"/>
      <c r="K28" s="31">
        <v>1</v>
      </c>
      <c r="L28" s="31"/>
      <c r="M28" s="32"/>
    </row>
    <row r="29" spans="1:13" ht="19.5" thickTop="1" thickBot="1" x14ac:dyDescent="0.3">
      <c r="A29" s="433" t="s">
        <v>45</v>
      </c>
      <c r="B29" s="414" t="s">
        <v>580</v>
      </c>
      <c r="C29" s="355" t="s">
        <v>552</v>
      </c>
      <c r="D29" s="467">
        <f t="shared" ref="D29:L29" si="1">SUM(D10:D28)</f>
        <v>19</v>
      </c>
      <c r="E29" s="467">
        <f t="shared" si="1"/>
        <v>23</v>
      </c>
      <c r="F29" s="467">
        <f t="shared" si="1"/>
        <v>7</v>
      </c>
      <c r="G29" s="467">
        <f t="shared" si="1"/>
        <v>30</v>
      </c>
      <c r="H29" s="467">
        <f t="shared" si="1"/>
        <v>4</v>
      </c>
      <c r="I29" s="467">
        <f t="shared" si="1"/>
        <v>0</v>
      </c>
      <c r="J29" s="490">
        <f t="shared" si="1"/>
        <v>10</v>
      </c>
      <c r="K29" s="247">
        <f t="shared" si="1"/>
        <v>7</v>
      </c>
      <c r="L29" s="247">
        <f t="shared" si="1"/>
        <v>2</v>
      </c>
      <c r="M29" s="294">
        <f>SUM(J29/(J29+K29))</f>
        <v>0.58823529411764708</v>
      </c>
    </row>
    <row r="30" spans="1:13" ht="18.75" hidden="1" thickTop="1" x14ac:dyDescent="0.25">
      <c r="A30" s="632" t="s">
        <v>554</v>
      </c>
      <c r="B30" s="254">
        <v>44959</v>
      </c>
      <c r="C30" s="27" t="s">
        <v>8</v>
      </c>
      <c r="D30" s="27">
        <v>1</v>
      </c>
      <c r="E30" s="27">
        <v>0</v>
      </c>
      <c r="F30" s="27">
        <v>1</v>
      </c>
      <c r="G30" s="27">
        <v>1</v>
      </c>
      <c r="H30" s="27">
        <v>0</v>
      </c>
      <c r="I30" s="297">
        <v>0</v>
      </c>
      <c r="J30" s="279"/>
      <c r="K30" s="27"/>
      <c r="L30" s="27">
        <v>1</v>
      </c>
      <c r="M30" s="28"/>
    </row>
    <row r="31" spans="1:13" hidden="1" x14ac:dyDescent="0.25">
      <c r="A31" s="633"/>
      <c r="B31" s="255">
        <v>44952</v>
      </c>
      <c r="C31" s="9" t="s">
        <v>555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8">
        <v>0</v>
      </c>
      <c r="J31" s="280">
        <v>1</v>
      </c>
      <c r="K31" s="9"/>
      <c r="L31" s="9"/>
      <c r="M31" s="29"/>
    </row>
    <row r="32" spans="1:13" hidden="1" x14ac:dyDescent="0.25">
      <c r="A32" s="633"/>
      <c r="B32" s="255">
        <v>44945</v>
      </c>
      <c r="C32" s="9" t="s">
        <v>453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idden="1" x14ac:dyDescent="0.25">
      <c r="A33" s="633"/>
      <c r="B33" s="255">
        <v>44938</v>
      </c>
      <c r="C33" s="9" t="s">
        <v>452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8">
        <v>0</v>
      </c>
      <c r="J33" s="280"/>
      <c r="K33" s="9">
        <v>1</v>
      </c>
      <c r="L33" s="9"/>
      <c r="M33" s="29"/>
    </row>
    <row r="34" spans="1:13" hidden="1" x14ac:dyDescent="0.25">
      <c r="A34" s="633"/>
      <c r="B34" s="255">
        <v>44910</v>
      </c>
      <c r="C34" s="9" t="s">
        <v>8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8">
        <v>0</v>
      </c>
      <c r="J34" s="280"/>
      <c r="K34" s="9">
        <v>1</v>
      </c>
      <c r="L34" s="9"/>
      <c r="M34" s="29"/>
    </row>
    <row r="35" spans="1:13" hidden="1" x14ac:dyDescent="0.25">
      <c r="A35" s="633"/>
      <c r="B35" s="255">
        <v>44903</v>
      </c>
      <c r="C35" s="9" t="s">
        <v>555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8">
        <v>0</v>
      </c>
      <c r="J35" s="280"/>
      <c r="K35" s="9">
        <v>1</v>
      </c>
      <c r="L35" s="9"/>
      <c r="M35" s="29"/>
    </row>
    <row r="36" spans="1:13" hidden="1" x14ac:dyDescent="0.25">
      <c r="A36" s="633"/>
      <c r="B36" s="255">
        <v>44882</v>
      </c>
      <c r="C36" s="9" t="s">
        <v>553</v>
      </c>
      <c r="D36" s="9">
        <v>1</v>
      </c>
      <c r="E36" s="9">
        <v>2</v>
      </c>
      <c r="F36" s="9">
        <v>0</v>
      </c>
      <c r="G36" s="9">
        <v>2</v>
      </c>
      <c r="H36" s="9">
        <v>0</v>
      </c>
      <c r="I36" s="298">
        <v>0</v>
      </c>
      <c r="J36" s="280">
        <v>1</v>
      </c>
      <c r="K36" s="9"/>
      <c r="L36" s="9"/>
      <c r="M36" s="29"/>
    </row>
    <row r="37" spans="1:13" hidden="1" x14ac:dyDescent="0.25">
      <c r="A37" s="633"/>
      <c r="B37" s="255">
        <v>44875</v>
      </c>
      <c r="C37" s="9" t="s">
        <v>8</v>
      </c>
      <c r="D37" s="9">
        <v>1</v>
      </c>
      <c r="E37" s="9">
        <v>1</v>
      </c>
      <c r="F37" s="9">
        <v>1</v>
      </c>
      <c r="G37" s="9">
        <v>2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idden="1" x14ac:dyDescent="0.25">
      <c r="A38" s="633"/>
      <c r="B38" s="255">
        <v>44861</v>
      </c>
      <c r="C38" s="9" t="s">
        <v>453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idden="1" x14ac:dyDescent="0.25">
      <c r="A39" s="633"/>
      <c r="B39" s="255">
        <v>44854</v>
      </c>
      <c r="C39" s="9" t="s">
        <v>452</v>
      </c>
      <c r="D39" s="9">
        <v>1</v>
      </c>
      <c r="E39" s="9">
        <v>1</v>
      </c>
      <c r="F39" s="9">
        <v>0</v>
      </c>
      <c r="G39" s="15">
        <v>1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3"/>
      <c r="B40" s="255">
        <v>44847</v>
      </c>
      <c r="C40" s="9" t="s">
        <v>553</v>
      </c>
      <c r="D40" s="9">
        <v>1</v>
      </c>
      <c r="E40" s="9">
        <v>0</v>
      </c>
      <c r="F40" s="9">
        <v>3</v>
      </c>
      <c r="G40" s="15">
        <v>3</v>
      </c>
      <c r="H40" s="9">
        <v>0</v>
      </c>
      <c r="I40" s="298">
        <v>0</v>
      </c>
      <c r="J40" s="280"/>
      <c r="K40" s="9"/>
      <c r="L40" s="9">
        <v>1</v>
      </c>
      <c r="M40" s="29"/>
    </row>
    <row r="41" spans="1:13" hidden="1" x14ac:dyDescent="0.25">
      <c r="A41" s="633"/>
      <c r="B41" s="255">
        <v>44840</v>
      </c>
      <c r="C41" s="9" t="s">
        <v>8</v>
      </c>
      <c r="D41" s="9">
        <v>1</v>
      </c>
      <c r="E41" s="9">
        <v>0</v>
      </c>
      <c r="F41" s="9">
        <v>1</v>
      </c>
      <c r="G41" s="15">
        <v>1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3"/>
      <c r="B42" s="255">
        <v>44833</v>
      </c>
      <c r="C42" s="9" t="s">
        <v>555</v>
      </c>
      <c r="D42" s="9">
        <v>1</v>
      </c>
      <c r="E42" s="9">
        <v>2</v>
      </c>
      <c r="F42" s="9">
        <v>1</v>
      </c>
      <c r="G42" s="15">
        <v>3</v>
      </c>
      <c r="H42" s="9">
        <v>1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44826</v>
      </c>
      <c r="C43" s="9" t="s">
        <v>453</v>
      </c>
      <c r="D43" s="9">
        <v>1</v>
      </c>
      <c r="E43" s="9">
        <v>1</v>
      </c>
      <c r="F43" s="9">
        <v>1</v>
      </c>
      <c r="G43" s="15">
        <v>2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t="18.75" hidden="1" thickBot="1" x14ac:dyDescent="0.3">
      <c r="A44" s="634"/>
      <c r="B44" s="256">
        <v>44819</v>
      </c>
      <c r="C44" s="31" t="s">
        <v>452</v>
      </c>
      <c r="D44" s="31">
        <v>1</v>
      </c>
      <c r="E44" s="31">
        <v>2</v>
      </c>
      <c r="F44" s="31">
        <v>0</v>
      </c>
      <c r="G44" s="33">
        <v>2</v>
      </c>
      <c r="H44" s="31">
        <v>0</v>
      </c>
      <c r="I44" s="299">
        <v>0</v>
      </c>
      <c r="J44" s="341">
        <v>1</v>
      </c>
      <c r="K44" s="31"/>
      <c r="L44" s="31"/>
      <c r="M44" s="32"/>
    </row>
    <row r="45" spans="1:13" ht="19.5" thickTop="1" thickBot="1" x14ac:dyDescent="0.3">
      <c r="A45" s="433" t="s">
        <v>45</v>
      </c>
      <c r="B45" s="414" t="s">
        <v>554</v>
      </c>
      <c r="C45" s="355" t="s">
        <v>552</v>
      </c>
      <c r="D45" s="467">
        <f t="shared" ref="D45:L45" si="2">SUM(D30:D44)</f>
        <v>15</v>
      </c>
      <c r="E45" s="467">
        <f t="shared" si="2"/>
        <v>10</v>
      </c>
      <c r="F45" s="467">
        <f t="shared" si="2"/>
        <v>10</v>
      </c>
      <c r="G45" s="467">
        <f t="shared" si="2"/>
        <v>20</v>
      </c>
      <c r="H45" s="467">
        <f t="shared" si="2"/>
        <v>1</v>
      </c>
      <c r="I45" s="467">
        <f t="shared" si="2"/>
        <v>0</v>
      </c>
      <c r="J45" s="490">
        <f t="shared" si="2"/>
        <v>6</v>
      </c>
      <c r="K45" s="247">
        <f t="shared" si="2"/>
        <v>7</v>
      </c>
      <c r="L45" s="247">
        <f t="shared" si="2"/>
        <v>2</v>
      </c>
      <c r="M45" s="294">
        <f>SUM(J45/(J45+K45))</f>
        <v>0.46153846153846156</v>
      </c>
    </row>
    <row r="46" spans="1:13" ht="18.75" hidden="1" thickTop="1" x14ac:dyDescent="0.25">
      <c r="A46" s="659" t="s">
        <v>540</v>
      </c>
      <c r="B46" s="254">
        <v>44641</v>
      </c>
      <c r="C46" s="27" t="s">
        <v>453</v>
      </c>
      <c r="D46" s="27">
        <v>1</v>
      </c>
      <c r="E46" s="27">
        <v>2</v>
      </c>
      <c r="F46" s="27">
        <v>1</v>
      </c>
      <c r="G46" s="34">
        <v>3</v>
      </c>
      <c r="H46" s="27">
        <v>0</v>
      </c>
      <c r="I46" s="297">
        <v>0</v>
      </c>
      <c r="J46" s="279">
        <v>1</v>
      </c>
      <c r="K46" s="27"/>
      <c r="L46" s="27"/>
      <c r="M46" s="28"/>
    </row>
    <row r="47" spans="1:13" hidden="1" x14ac:dyDescent="0.25">
      <c r="A47" s="631"/>
      <c r="B47" s="255">
        <v>44637</v>
      </c>
      <c r="C47" s="9" t="s">
        <v>8</v>
      </c>
      <c r="D47" s="9">
        <v>1</v>
      </c>
      <c r="E47" s="9">
        <v>1</v>
      </c>
      <c r="F47" s="9">
        <v>0</v>
      </c>
      <c r="G47" s="15">
        <v>1</v>
      </c>
      <c r="H47" s="9">
        <v>0</v>
      </c>
      <c r="I47" s="298">
        <v>0</v>
      </c>
      <c r="J47" s="280"/>
      <c r="K47" s="9"/>
      <c r="L47" s="9">
        <v>1</v>
      </c>
      <c r="M47" s="29"/>
    </row>
    <row r="48" spans="1:13" hidden="1" x14ac:dyDescent="0.25">
      <c r="A48" s="631"/>
      <c r="B48" s="255">
        <v>44616</v>
      </c>
      <c r="C48" s="9" t="s">
        <v>8</v>
      </c>
      <c r="D48" s="9">
        <v>1</v>
      </c>
      <c r="E48" s="9">
        <v>1</v>
      </c>
      <c r="F48" s="9">
        <v>1</v>
      </c>
      <c r="G48" s="15">
        <v>2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255">
        <v>44602</v>
      </c>
      <c r="C49" s="9" t="s">
        <v>453</v>
      </c>
      <c r="D49" s="9">
        <v>1</v>
      </c>
      <c r="E49" s="9">
        <v>2</v>
      </c>
      <c r="F49" s="9">
        <v>1</v>
      </c>
      <c r="G49" s="15">
        <v>3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255">
        <v>44595</v>
      </c>
      <c r="C50" s="9" t="s">
        <v>8</v>
      </c>
      <c r="D50" s="9">
        <v>1</v>
      </c>
      <c r="E50" s="9">
        <v>1</v>
      </c>
      <c r="F50" s="9">
        <v>1</v>
      </c>
      <c r="G50" s="15">
        <v>2</v>
      </c>
      <c r="H50" s="9">
        <v>0</v>
      </c>
      <c r="I50" s="298">
        <v>0</v>
      </c>
      <c r="J50" s="280"/>
      <c r="K50" s="9"/>
      <c r="L50" s="9">
        <v>1</v>
      </c>
      <c r="M50" s="29"/>
    </row>
    <row r="51" spans="1:13" hidden="1" x14ac:dyDescent="0.25">
      <c r="A51" s="631"/>
      <c r="B51" s="255">
        <v>44546</v>
      </c>
      <c r="C51" s="9" t="s">
        <v>455</v>
      </c>
      <c r="D51" s="9">
        <v>1</v>
      </c>
      <c r="E51" s="9">
        <v>3</v>
      </c>
      <c r="F51" s="9">
        <v>0</v>
      </c>
      <c r="G51" s="15">
        <v>3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255">
        <v>44539</v>
      </c>
      <c r="C52" s="9" t="s">
        <v>453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255">
        <v>44525</v>
      </c>
      <c r="C53" s="9" t="s">
        <v>455</v>
      </c>
      <c r="D53" s="9">
        <v>1</v>
      </c>
      <c r="E53" s="9">
        <v>1</v>
      </c>
      <c r="F53" s="9">
        <v>2</v>
      </c>
      <c r="G53" s="9">
        <v>3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255">
        <v>44518</v>
      </c>
      <c r="C54" s="9" t="s">
        <v>453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255">
        <v>44511</v>
      </c>
      <c r="C55" s="9" t="s">
        <v>8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255">
        <v>44504</v>
      </c>
      <c r="C56" s="9" t="s">
        <v>455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44497</v>
      </c>
      <c r="C57" s="9" t="s">
        <v>453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t="18.75" hidden="1" thickBot="1" x14ac:dyDescent="0.3">
      <c r="A58" s="630"/>
      <c r="B58" s="256">
        <v>44483</v>
      </c>
      <c r="C58" s="31" t="s">
        <v>455</v>
      </c>
      <c r="D58" s="31">
        <v>1</v>
      </c>
      <c r="E58" s="31">
        <v>2</v>
      </c>
      <c r="F58" s="31">
        <v>1</v>
      </c>
      <c r="G58" s="31">
        <v>3</v>
      </c>
      <c r="H58" s="31">
        <v>0</v>
      </c>
      <c r="I58" s="299">
        <v>0</v>
      </c>
      <c r="J58" s="341">
        <v>1</v>
      </c>
      <c r="K58" s="31"/>
      <c r="L58" s="31"/>
      <c r="M58" s="32"/>
    </row>
    <row r="59" spans="1:13" s="1" customFormat="1" ht="19.5" thickTop="1" thickBot="1" x14ac:dyDescent="0.3">
      <c r="A59" s="142" t="s">
        <v>45</v>
      </c>
      <c r="B59" s="126" t="s">
        <v>540</v>
      </c>
      <c r="C59" s="124" t="s">
        <v>48</v>
      </c>
      <c r="D59" s="247">
        <f t="shared" ref="D59:L59" si="3">SUM(D46:D58)</f>
        <v>13</v>
      </c>
      <c r="E59" s="247">
        <f t="shared" si="3"/>
        <v>13</v>
      </c>
      <c r="F59" s="247">
        <f t="shared" si="3"/>
        <v>8</v>
      </c>
      <c r="G59" s="247">
        <f t="shared" si="3"/>
        <v>21</v>
      </c>
      <c r="H59" s="247">
        <f t="shared" si="3"/>
        <v>0</v>
      </c>
      <c r="I59" s="247">
        <f t="shared" si="3"/>
        <v>0</v>
      </c>
      <c r="J59" s="490">
        <f t="shared" si="3"/>
        <v>7</v>
      </c>
      <c r="K59" s="247">
        <f t="shared" si="3"/>
        <v>4</v>
      </c>
      <c r="L59" s="247">
        <f t="shared" si="3"/>
        <v>2</v>
      </c>
      <c r="M59" s="294">
        <f>SUM(J59/(J59+K59))</f>
        <v>0.63636363636363635</v>
      </c>
    </row>
    <row r="60" spans="1:13" ht="18.75" hidden="1" thickTop="1" x14ac:dyDescent="0.25">
      <c r="A60" s="659" t="s">
        <v>500</v>
      </c>
      <c r="B60" s="254">
        <v>43888</v>
      </c>
      <c r="C60" s="27" t="s">
        <v>8</v>
      </c>
      <c r="D60" s="27">
        <v>1</v>
      </c>
      <c r="E60" s="27">
        <v>0</v>
      </c>
      <c r="F60" s="27">
        <v>0</v>
      </c>
      <c r="G60" s="27">
        <v>0</v>
      </c>
      <c r="H60" s="27">
        <v>0</v>
      </c>
      <c r="I60" s="297">
        <v>0</v>
      </c>
      <c r="J60" s="279"/>
      <c r="K60" s="27">
        <v>1</v>
      </c>
      <c r="L60" s="27"/>
      <c r="M60" s="28"/>
    </row>
    <row r="61" spans="1:13" hidden="1" x14ac:dyDescent="0.25">
      <c r="A61" s="631"/>
      <c r="B61" s="255">
        <v>43874</v>
      </c>
      <c r="C61" s="9" t="s">
        <v>453</v>
      </c>
      <c r="D61" s="9">
        <v>1</v>
      </c>
      <c r="E61" s="9">
        <v>1</v>
      </c>
      <c r="F61" s="9">
        <v>0</v>
      </c>
      <c r="G61" s="15">
        <v>1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255">
        <v>43867</v>
      </c>
      <c r="C62" s="9" t="s">
        <v>9</v>
      </c>
      <c r="D62" s="9">
        <v>1</v>
      </c>
      <c r="E62" s="9">
        <v>1</v>
      </c>
      <c r="F62" s="9">
        <v>0</v>
      </c>
      <c r="G62" s="15">
        <v>1</v>
      </c>
      <c r="H62" s="9">
        <v>0</v>
      </c>
      <c r="I62" s="298">
        <v>0</v>
      </c>
      <c r="J62" s="280"/>
      <c r="K62" s="9"/>
      <c r="L62" s="9">
        <v>1</v>
      </c>
      <c r="M62" s="29"/>
    </row>
    <row r="63" spans="1:13" hidden="1" x14ac:dyDescent="0.25">
      <c r="A63" s="631"/>
      <c r="B63" s="255">
        <v>43860</v>
      </c>
      <c r="C63" s="9" t="s">
        <v>452</v>
      </c>
      <c r="D63" s="9">
        <v>1</v>
      </c>
      <c r="E63" s="9">
        <v>1</v>
      </c>
      <c r="F63" s="9">
        <v>0</v>
      </c>
      <c r="G63" s="15">
        <v>1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43853</v>
      </c>
      <c r="C64" s="9" t="s">
        <v>8</v>
      </c>
      <c r="D64" s="9">
        <v>1</v>
      </c>
      <c r="E64" s="9">
        <v>0</v>
      </c>
      <c r="F64" s="9">
        <v>3</v>
      </c>
      <c r="G64" s="15">
        <v>3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43839</v>
      </c>
      <c r="C65" s="9" t="s">
        <v>455</v>
      </c>
      <c r="D65" s="9">
        <v>1</v>
      </c>
      <c r="E65" s="9">
        <v>4</v>
      </c>
      <c r="F65" s="9">
        <v>1</v>
      </c>
      <c r="G65" s="15">
        <v>5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43818</v>
      </c>
      <c r="C66" s="9" t="s">
        <v>9</v>
      </c>
      <c r="D66" s="9">
        <v>1</v>
      </c>
      <c r="E66" s="9">
        <v>1</v>
      </c>
      <c r="F66" s="9">
        <v>1</v>
      </c>
      <c r="G66" s="15">
        <v>2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43811</v>
      </c>
      <c r="C67" s="9" t="s">
        <v>452</v>
      </c>
      <c r="D67" s="9">
        <v>1</v>
      </c>
      <c r="E67" s="9">
        <v>2</v>
      </c>
      <c r="F67" s="9">
        <v>1</v>
      </c>
      <c r="G67" s="15">
        <v>3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43790</v>
      </c>
      <c r="C68" s="9" t="s">
        <v>453</v>
      </c>
      <c r="D68" s="9">
        <v>1</v>
      </c>
      <c r="E68" s="9">
        <v>2</v>
      </c>
      <c r="F68" s="9">
        <v>0</v>
      </c>
      <c r="G68" s="15">
        <v>2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43776</v>
      </c>
      <c r="C69" s="9" t="s">
        <v>452</v>
      </c>
      <c r="D69" s="9">
        <v>1</v>
      </c>
      <c r="E69" s="9">
        <v>4</v>
      </c>
      <c r="F69" s="9">
        <v>3</v>
      </c>
      <c r="G69" s="15">
        <v>7</v>
      </c>
      <c r="H69" s="9">
        <v>1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43762</v>
      </c>
      <c r="C70" s="9" t="s">
        <v>455</v>
      </c>
      <c r="D70" s="9">
        <v>1</v>
      </c>
      <c r="E70" s="9">
        <v>2</v>
      </c>
      <c r="F70" s="9">
        <v>0</v>
      </c>
      <c r="G70" s="15">
        <v>2</v>
      </c>
      <c r="H70" s="9">
        <v>0</v>
      </c>
      <c r="I70" s="298">
        <v>0</v>
      </c>
      <c r="J70" s="280"/>
      <c r="K70" s="9"/>
      <c r="L70" s="9">
        <v>1</v>
      </c>
      <c r="M70" s="29"/>
    </row>
    <row r="71" spans="1:13" hidden="1" x14ac:dyDescent="0.25">
      <c r="A71" s="631"/>
      <c r="B71" s="255">
        <v>43755</v>
      </c>
      <c r="C71" s="9" t="s">
        <v>453</v>
      </c>
      <c r="D71" s="9">
        <v>1</v>
      </c>
      <c r="E71" s="9">
        <v>1</v>
      </c>
      <c r="F71" s="9">
        <v>0</v>
      </c>
      <c r="G71" s="15">
        <v>1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255">
        <v>43748</v>
      </c>
      <c r="C72" s="9" t="s">
        <v>9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43741</v>
      </c>
      <c r="C73" s="9" t="s">
        <v>452</v>
      </c>
      <c r="D73" s="9">
        <v>1</v>
      </c>
      <c r="E73" s="9">
        <v>2</v>
      </c>
      <c r="F73" s="9">
        <v>0</v>
      </c>
      <c r="G73" s="9">
        <v>2</v>
      </c>
      <c r="H73" s="9">
        <v>0</v>
      </c>
      <c r="I73" s="298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255">
        <v>43734</v>
      </c>
      <c r="C74" s="9" t="s">
        <v>8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255">
        <v>43727</v>
      </c>
      <c r="C75" s="9" t="s">
        <v>455</v>
      </c>
      <c r="D75" s="9">
        <v>1</v>
      </c>
      <c r="E75" s="9">
        <v>1</v>
      </c>
      <c r="F75" s="9">
        <v>0</v>
      </c>
      <c r="G75" s="9">
        <v>1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t="18.75" hidden="1" thickBot="1" x14ac:dyDescent="0.3">
      <c r="A76" s="630"/>
      <c r="B76" s="256">
        <v>43720</v>
      </c>
      <c r="C76" s="31" t="s">
        <v>453</v>
      </c>
      <c r="D76" s="31">
        <v>1</v>
      </c>
      <c r="E76" s="31">
        <v>0</v>
      </c>
      <c r="F76" s="31">
        <v>1</v>
      </c>
      <c r="G76" s="31">
        <v>1</v>
      </c>
      <c r="H76" s="31">
        <v>0</v>
      </c>
      <c r="I76" s="299">
        <v>0</v>
      </c>
      <c r="J76" s="341"/>
      <c r="K76" s="31">
        <v>1</v>
      </c>
      <c r="L76" s="31"/>
      <c r="M76" s="32"/>
    </row>
    <row r="77" spans="1:13" s="1" customFormat="1" ht="19.5" thickTop="1" thickBot="1" x14ac:dyDescent="0.3">
      <c r="A77" s="142" t="s">
        <v>45</v>
      </c>
      <c r="B77" s="126" t="s">
        <v>500</v>
      </c>
      <c r="C77" s="124" t="s">
        <v>48</v>
      </c>
      <c r="D77" s="247">
        <f t="shared" ref="D77:L77" si="4">SUM(D60:D76)</f>
        <v>17</v>
      </c>
      <c r="E77" s="247">
        <f t="shared" si="4"/>
        <v>22</v>
      </c>
      <c r="F77" s="247">
        <f t="shared" si="4"/>
        <v>11</v>
      </c>
      <c r="G77" s="247">
        <f t="shared" si="4"/>
        <v>33</v>
      </c>
      <c r="H77" s="247">
        <f t="shared" si="4"/>
        <v>1</v>
      </c>
      <c r="I77" s="247">
        <f t="shared" si="4"/>
        <v>0</v>
      </c>
      <c r="J77" s="490">
        <f t="shared" si="4"/>
        <v>5</v>
      </c>
      <c r="K77" s="247">
        <f t="shared" si="4"/>
        <v>10</v>
      </c>
      <c r="L77" s="247">
        <f t="shared" si="4"/>
        <v>2</v>
      </c>
      <c r="M77" s="294">
        <f>SUM(J77/(J77+K77))</f>
        <v>0.33333333333333331</v>
      </c>
    </row>
    <row r="78" spans="1:13" ht="18.75" hidden="1" thickTop="1" x14ac:dyDescent="0.25">
      <c r="A78" s="632" t="s">
        <v>454</v>
      </c>
      <c r="B78" s="254">
        <v>43524</v>
      </c>
      <c r="C78" s="27" t="s">
        <v>8</v>
      </c>
      <c r="D78" s="27">
        <v>1</v>
      </c>
      <c r="E78" s="27">
        <v>1</v>
      </c>
      <c r="F78" s="27">
        <v>3</v>
      </c>
      <c r="G78" s="27">
        <v>4</v>
      </c>
      <c r="H78" s="27">
        <v>0</v>
      </c>
      <c r="I78" s="28">
        <v>0</v>
      </c>
      <c r="J78" s="364"/>
      <c r="K78" s="27">
        <v>1</v>
      </c>
      <c r="L78" s="27"/>
      <c r="M78" s="28"/>
    </row>
    <row r="79" spans="1:13" hidden="1" x14ac:dyDescent="0.25">
      <c r="A79" s="633"/>
      <c r="B79" s="255">
        <v>43517</v>
      </c>
      <c r="C79" s="9" t="s">
        <v>455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">
        <v>0</v>
      </c>
      <c r="J79" s="365">
        <v>1</v>
      </c>
      <c r="K79" s="9"/>
      <c r="L79" s="9"/>
      <c r="M79" s="29"/>
    </row>
    <row r="80" spans="1:13" hidden="1" x14ac:dyDescent="0.25">
      <c r="A80" s="633"/>
      <c r="B80" s="255">
        <v>43510</v>
      </c>
      <c r="C80" s="9" t="s">
        <v>453</v>
      </c>
      <c r="D80" s="9">
        <v>1</v>
      </c>
      <c r="E80" s="9">
        <v>2</v>
      </c>
      <c r="F80" s="9">
        <v>2</v>
      </c>
      <c r="G80" s="9">
        <v>4</v>
      </c>
      <c r="H80" s="9">
        <v>1</v>
      </c>
      <c r="I80" s="29">
        <v>0</v>
      </c>
      <c r="J80" s="365">
        <v>1</v>
      </c>
      <c r="K80" s="9"/>
      <c r="L80" s="9"/>
      <c r="M80" s="29"/>
    </row>
    <row r="81" spans="1:13" hidden="1" x14ac:dyDescent="0.25">
      <c r="A81" s="633"/>
      <c r="B81" s="255">
        <v>43496</v>
      </c>
      <c r="C81" s="9" t="s">
        <v>452</v>
      </c>
      <c r="D81" s="9">
        <v>1</v>
      </c>
      <c r="E81" s="9">
        <v>3</v>
      </c>
      <c r="F81" s="9">
        <v>2</v>
      </c>
      <c r="G81" s="9">
        <v>5</v>
      </c>
      <c r="H81" s="9">
        <v>0</v>
      </c>
      <c r="I81" s="29">
        <v>0</v>
      </c>
      <c r="J81" s="365"/>
      <c r="K81" s="9">
        <v>1</v>
      </c>
      <c r="L81" s="9"/>
      <c r="M81" s="29"/>
    </row>
    <row r="82" spans="1:13" hidden="1" x14ac:dyDescent="0.25">
      <c r="A82" s="633"/>
      <c r="B82" s="255">
        <v>43489</v>
      </c>
      <c r="C82" s="9" t="s">
        <v>8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365"/>
      <c r="K82" s="9">
        <v>1</v>
      </c>
      <c r="L82" s="9"/>
      <c r="M82" s="29"/>
    </row>
    <row r="83" spans="1:13" hidden="1" x14ac:dyDescent="0.25">
      <c r="A83" s="633"/>
      <c r="B83" s="255">
        <v>43475</v>
      </c>
      <c r="C83" s="9" t="s">
        <v>455</v>
      </c>
      <c r="D83" s="9">
        <v>1</v>
      </c>
      <c r="E83" s="15">
        <v>3</v>
      </c>
      <c r="F83" s="9">
        <v>1</v>
      </c>
      <c r="G83" s="15">
        <v>4</v>
      </c>
      <c r="H83" s="9">
        <v>0</v>
      </c>
      <c r="I83" s="29">
        <v>0</v>
      </c>
      <c r="J83" s="365">
        <v>1</v>
      </c>
      <c r="K83" s="9"/>
      <c r="L83" s="9"/>
      <c r="M83" s="29"/>
    </row>
    <row r="84" spans="1:13" hidden="1" x14ac:dyDescent="0.25">
      <c r="A84" s="633"/>
      <c r="B84" s="255">
        <v>43468</v>
      </c>
      <c r="C84" s="9" t="s">
        <v>453</v>
      </c>
      <c r="D84" s="9">
        <v>1</v>
      </c>
      <c r="E84" s="15">
        <v>2</v>
      </c>
      <c r="F84" s="9">
        <v>1</v>
      </c>
      <c r="G84" s="15">
        <v>3</v>
      </c>
      <c r="H84" s="9">
        <v>0</v>
      </c>
      <c r="I84" s="29">
        <v>0</v>
      </c>
      <c r="J84" s="365"/>
      <c r="K84" s="9">
        <v>1</v>
      </c>
      <c r="L84" s="9"/>
      <c r="M84" s="29"/>
    </row>
    <row r="85" spans="1:13" hidden="1" x14ac:dyDescent="0.25">
      <c r="A85" s="633"/>
      <c r="B85" s="255">
        <v>43454</v>
      </c>
      <c r="C85" s="9" t="s">
        <v>9</v>
      </c>
      <c r="D85" s="9">
        <v>1</v>
      </c>
      <c r="E85" s="15">
        <v>1</v>
      </c>
      <c r="F85" s="9">
        <v>1</v>
      </c>
      <c r="G85" s="15">
        <v>2</v>
      </c>
      <c r="H85" s="9">
        <v>0</v>
      </c>
      <c r="I85" s="29">
        <v>0</v>
      </c>
      <c r="J85" s="365"/>
      <c r="K85" s="9">
        <v>1</v>
      </c>
      <c r="L85" s="9"/>
      <c r="M85" s="29"/>
    </row>
    <row r="86" spans="1:13" hidden="1" x14ac:dyDescent="0.25">
      <c r="A86" s="633"/>
      <c r="B86" s="255">
        <v>43447</v>
      </c>
      <c r="C86" s="9" t="s">
        <v>452</v>
      </c>
      <c r="D86" s="9">
        <v>1</v>
      </c>
      <c r="E86" s="15">
        <v>2</v>
      </c>
      <c r="F86" s="9">
        <v>0</v>
      </c>
      <c r="G86" s="15">
        <v>2</v>
      </c>
      <c r="H86" s="9">
        <v>0</v>
      </c>
      <c r="I86" s="29">
        <v>0</v>
      </c>
      <c r="J86" s="365">
        <v>1</v>
      </c>
      <c r="K86" s="9"/>
      <c r="L86" s="9"/>
      <c r="M86" s="29"/>
    </row>
    <row r="87" spans="1:13" hidden="1" x14ac:dyDescent="0.25">
      <c r="A87" s="633"/>
      <c r="B87" s="255">
        <v>43440</v>
      </c>
      <c r="C87" s="9" t="s">
        <v>8</v>
      </c>
      <c r="D87" s="9">
        <v>1</v>
      </c>
      <c r="E87" s="15">
        <v>1</v>
      </c>
      <c r="F87" s="9">
        <v>0</v>
      </c>
      <c r="G87" s="15">
        <v>1</v>
      </c>
      <c r="H87" s="9">
        <v>0</v>
      </c>
      <c r="I87" s="29">
        <v>0</v>
      </c>
      <c r="J87" s="365">
        <v>1</v>
      </c>
      <c r="K87" s="9"/>
      <c r="L87" s="9"/>
      <c r="M87" s="29"/>
    </row>
    <row r="88" spans="1:13" hidden="1" x14ac:dyDescent="0.25">
      <c r="A88" s="633"/>
      <c r="B88" s="255">
        <v>43426</v>
      </c>
      <c r="C88" s="9" t="s">
        <v>453</v>
      </c>
      <c r="D88" s="9">
        <v>1</v>
      </c>
      <c r="E88" s="15">
        <v>3</v>
      </c>
      <c r="F88" s="9">
        <v>0</v>
      </c>
      <c r="G88" s="15">
        <v>3</v>
      </c>
      <c r="H88" s="9">
        <v>0</v>
      </c>
      <c r="I88" s="29">
        <v>0</v>
      </c>
      <c r="J88" s="365"/>
      <c r="K88" s="9">
        <v>1</v>
      </c>
      <c r="L88" s="9"/>
      <c r="M88" s="29"/>
    </row>
    <row r="89" spans="1:13" hidden="1" x14ac:dyDescent="0.25">
      <c r="A89" s="633"/>
      <c r="B89" s="255">
        <v>43412</v>
      </c>
      <c r="C89" s="9" t="s">
        <v>452</v>
      </c>
      <c r="D89" s="9">
        <v>1</v>
      </c>
      <c r="E89" s="15">
        <v>2</v>
      </c>
      <c r="F89" s="9">
        <v>1</v>
      </c>
      <c r="G89" s="15">
        <v>3</v>
      </c>
      <c r="H89" s="9">
        <v>0</v>
      </c>
      <c r="I89" s="29">
        <v>0</v>
      </c>
      <c r="J89" s="365"/>
      <c r="K89" s="9">
        <v>1</v>
      </c>
      <c r="L89" s="9"/>
      <c r="M89" s="29"/>
    </row>
    <row r="90" spans="1:13" hidden="1" x14ac:dyDescent="0.25">
      <c r="A90" s="633"/>
      <c r="B90" s="255">
        <v>43405</v>
      </c>
      <c r="C90" s="9" t="s">
        <v>8</v>
      </c>
      <c r="D90" s="9">
        <v>1</v>
      </c>
      <c r="E90" s="15">
        <v>1</v>
      </c>
      <c r="F90" s="9">
        <v>0</v>
      </c>
      <c r="G90" s="15">
        <v>1</v>
      </c>
      <c r="H90" s="9">
        <v>0</v>
      </c>
      <c r="I90" s="29">
        <v>0</v>
      </c>
      <c r="J90" s="365">
        <v>1</v>
      </c>
      <c r="K90" s="9"/>
      <c r="L90" s="9"/>
      <c r="M90" s="29"/>
    </row>
    <row r="91" spans="1:13" hidden="1" x14ac:dyDescent="0.25">
      <c r="A91" s="633"/>
      <c r="B91" s="255">
        <v>43398</v>
      </c>
      <c r="C91" s="9" t="s">
        <v>455</v>
      </c>
      <c r="D91" s="9">
        <v>1</v>
      </c>
      <c r="E91" s="15">
        <v>1</v>
      </c>
      <c r="F91" s="9">
        <v>1</v>
      </c>
      <c r="G91" s="15">
        <v>2</v>
      </c>
      <c r="H91" s="9">
        <v>0</v>
      </c>
      <c r="I91" s="29">
        <v>0</v>
      </c>
      <c r="J91" s="365"/>
      <c r="K91" s="9">
        <v>1</v>
      </c>
      <c r="L91" s="9"/>
      <c r="M91" s="29"/>
    </row>
    <row r="92" spans="1:13" hidden="1" x14ac:dyDescent="0.25">
      <c r="A92" s="633"/>
      <c r="B92" s="255">
        <v>43391</v>
      </c>
      <c r="C92" s="9" t="s">
        <v>453</v>
      </c>
      <c r="D92" s="9">
        <v>1</v>
      </c>
      <c r="E92" s="15">
        <v>1</v>
      </c>
      <c r="F92" s="9">
        <v>2</v>
      </c>
      <c r="G92" s="15">
        <v>3</v>
      </c>
      <c r="H92" s="9">
        <v>0</v>
      </c>
      <c r="I92" s="29">
        <v>0</v>
      </c>
      <c r="J92" s="365"/>
      <c r="K92" s="9">
        <v>1</v>
      </c>
      <c r="L92" s="9"/>
      <c r="M92" s="29"/>
    </row>
    <row r="93" spans="1:13" hidden="1" x14ac:dyDescent="0.25">
      <c r="A93" s="633"/>
      <c r="B93" s="255">
        <v>43384</v>
      </c>
      <c r="C93" s="9" t="s">
        <v>9</v>
      </c>
      <c r="D93" s="9">
        <v>1</v>
      </c>
      <c r="E93" s="15">
        <v>3</v>
      </c>
      <c r="F93" s="9">
        <v>0</v>
      </c>
      <c r="G93" s="15">
        <v>3</v>
      </c>
      <c r="H93" s="9">
        <v>1</v>
      </c>
      <c r="I93" s="29">
        <v>0</v>
      </c>
      <c r="J93" s="365">
        <v>1</v>
      </c>
      <c r="K93" s="9"/>
      <c r="L93" s="9"/>
      <c r="M93" s="29"/>
    </row>
    <row r="94" spans="1:13" hidden="1" x14ac:dyDescent="0.25">
      <c r="A94" s="633"/>
      <c r="B94" s="255">
        <v>43377</v>
      </c>
      <c r="C94" s="9" t="s">
        <v>452</v>
      </c>
      <c r="D94" s="9">
        <v>1</v>
      </c>
      <c r="E94" s="15">
        <v>1</v>
      </c>
      <c r="F94" s="9">
        <v>0</v>
      </c>
      <c r="G94" s="15">
        <v>1</v>
      </c>
      <c r="H94" s="9">
        <v>0</v>
      </c>
      <c r="I94" s="29">
        <v>0</v>
      </c>
      <c r="J94" s="365"/>
      <c r="K94" s="9">
        <v>1</v>
      </c>
      <c r="L94" s="9"/>
      <c r="M94" s="29"/>
    </row>
    <row r="95" spans="1:13" hidden="1" x14ac:dyDescent="0.25">
      <c r="A95" s="633"/>
      <c r="B95" s="255">
        <v>43370</v>
      </c>
      <c r="C95" s="9" t="s">
        <v>8</v>
      </c>
      <c r="D95" s="9">
        <v>1</v>
      </c>
      <c r="E95" s="15">
        <v>4</v>
      </c>
      <c r="F95" s="9">
        <v>1</v>
      </c>
      <c r="G95" s="15">
        <v>5</v>
      </c>
      <c r="H95" s="9">
        <v>0</v>
      </c>
      <c r="I95" s="29">
        <v>0</v>
      </c>
      <c r="J95" s="365">
        <v>1</v>
      </c>
      <c r="K95" s="9"/>
      <c r="L95" s="9"/>
      <c r="M95" s="29"/>
    </row>
    <row r="96" spans="1:13" hidden="1" x14ac:dyDescent="0.25">
      <c r="A96" s="633"/>
      <c r="B96" s="255">
        <v>43363</v>
      </c>
      <c r="C96" s="9" t="s">
        <v>455</v>
      </c>
      <c r="D96" s="9">
        <v>1</v>
      </c>
      <c r="E96" s="15">
        <v>2</v>
      </c>
      <c r="F96" s="9">
        <v>0</v>
      </c>
      <c r="G96" s="15">
        <v>2</v>
      </c>
      <c r="H96" s="9">
        <v>0</v>
      </c>
      <c r="I96" s="29">
        <v>0</v>
      </c>
      <c r="J96" s="365">
        <v>1</v>
      </c>
      <c r="K96" s="9"/>
      <c r="L96" s="9"/>
      <c r="M96" s="29"/>
    </row>
    <row r="97" spans="1:13" ht="18.75" hidden="1" thickBot="1" x14ac:dyDescent="0.3">
      <c r="A97" s="634"/>
      <c r="B97" s="256">
        <v>43356</v>
      </c>
      <c r="C97" s="31" t="s">
        <v>453</v>
      </c>
      <c r="D97" s="31">
        <v>1</v>
      </c>
      <c r="E97" s="33">
        <v>1</v>
      </c>
      <c r="F97" s="31">
        <v>0</v>
      </c>
      <c r="G97" s="33">
        <v>1</v>
      </c>
      <c r="H97" s="31">
        <v>0</v>
      </c>
      <c r="I97" s="32">
        <v>0</v>
      </c>
      <c r="J97" s="366"/>
      <c r="K97" s="31">
        <v>1</v>
      </c>
      <c r="L97" s="31"/>
      <c r="M97" s="32"/>
    </row>
    <row r="98" spans="1:13" s="1" customFormat="1" ht="19.5" thickTop="1" thickBot="1" x14ac:dyDescent="0.3">
      <c r="A98" s="142" t="s">
        <v>45</v>
      </c>
      <c r="B98" s="126" t="s">
        <v>454</v>
      </c>
      <c r="C98" s="124" t="s">
        <v>48</v>
      </c>
      <c r="D98" s="247">
        <f t="shared" ref="D98:I98" si="5">SUM(D78:D97)</f>
        <v>20</v>
      </c>
      <c r="E98" s="248">
        <f t="shared" si="5"/>
        <v>34</v>
      </c>
      <c r="F98" s="216">
        <f t="shared" si="5"/>
        <v>16</v>
      </c>
      <c r="G98" s="124">
        <f t="shared" si="5"/>
        <v>50</v>
      </c>
      <c r="H98" s="124">
        <f t="shared" si="5"/>
        <v>2</v>
      </c>
      <c r="I98" s="124">
        <f t="shared" si="5"/>
        <v>0</v>
      </c>
      <c r="J98" s="191">
        <f>SUM(J78:J97)</f>
        <v>9</v>
      </c>
      <c r="K98" s="124">
        <f>SUM(K78:K97)</f>
        <v>11</v>
      </c>
      <c r="L98" s="124">
        <f>SUM(L78:L97)</f>
        <v>0</v>
      </c>
      <c r="M98" s="294">
        <f>SUM(J98/(J98+K98))</f>
        <v>0.45</v>
      </c>
    </row>
    <row r="99" spans="1:13" ht="18.75" hidden="1" thickTop="1" x14ac:dyDescent="0.25">
      <c r="A99" s="631" t="s">
        <v>285</v>
      </c>
      <c r="B99" s="14">
        <v>43160</v>
      </c>
      <c r="C99" s="8" t="s">
        <v>10</v>
      </c>
      <c r="D99" s="8">
        <v>1</v>
      </c>
      <c r="E99" s="123">
        <v>1</v>
      </c>
      <c r="F99" s="8">
        <v>0</v>
      </c>
      <c r="G99" s="123">
        <v>1</v>
      </c>
      <c r="H99" s="8">
        <v>0</v>
      </c>
      <c r="I99" s="113">
        <v>0</v>
      </c>
      <c r="J99" s="282">
        <v>1</v>
      </c>
      <c r="K99" s="8"/>
      <c r="L99" s="8"/>
      <c r="M99" s="113"/>
    </row>
    <row r="100" spans="1:13" hidden="1" x14ac:dyDescent="0.25">
      <c r="A100" s="631"/>
      <c r="B100" s="13">
        <v>43146</v>
      </c>
      <c r="C100" s="9" t="s">
        <v>27</v>
      </c>
      <c r="D100" s="9">
        <v>1</v>
      </c>
      <c r="E100" s="15">
        <v>1</v>
      </c>
      <c r="F100" s="9">
        <v>0</v>
      </c>
      <c r="G100" s="15">
        <v>1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43139</v>
      </c>
      <c r="C101" s="9" t="s">
        <v>11</v>
      </c>
      <c r="D101" s="9">
        <v>1</v>
      </c>
      <c r="E101" s="15">
        <v>1</v>
      </c>
      <c r="F101" s="9">
        <v>3</v>
      </c>
      <c r="G101" s="15">
        <v>4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43132</v>
      </c>
      <c r="C102" s="9" t="s">
        <v>8</v>
      </c>
      <c r="D102" s="9">
        <v>1</v>
      </c>
      <c r="E102" s="15">
        <v>3</v>
      </c>
      <c r="F102" s="9">
        <v>0</v>
      </c>
      <c r="G102" s="15">
        <v>3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43125</v>
      </c>
      <c r="C103" s="9" t="s">
        <v>10</v>
      </c>
      <c r="D103" s="9">
        <v>1</v>
      </c>
      <c r="E103" s="15">
        <v>1</v>
      </c>
      <c r="F103" s="9">
        <v>0</v>
      </c>
      <c r="G103" s="15">
        <v>1</v>
      </c>
      <c r="H103" s="9">
        <v>1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43118</v>
      </c>
      <c r="C104" s="9" t="s">
        <v>7</v>
      </c>
      <c r="D104" s="9">
        <v>1</v>
      </c>
      <c r="E104" s="15">
        <v>2</v>
      </c>
      <c r="F104" s="9">
        <v>1</v>
      </c>
      <c r="G104" s="15">
        <v>3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43104</v>
      </c>
      <c r="C105" s="9" t="s">
        <v>27</v>
      </c>
      <c r="D105" s="9">
        <v>1</v>
      </c>
      <c r="E105" s="15">
        <v>2</v>
      </c>
      <c r="F105" s="9">
        <v>1</v>
      </c>
      <c r="G105" s="15">
        <v>3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43090</v>
      </c>
      <c r="C106" s="9" t="s">
        <v>11</v>
      </c>
      <c r="D106" s="9">
        <v>1</v>
      </c>
      <c r="E106" s="15">
        <v>1</v>
      </c>
      <c r="F106" s="9">
        <v>1</v>
      </c>
      <c r="G106" s="15">
        <v>2</v>
      </c>
      <c r="H106" s="9">
        <v>1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43083</v>
      </c>
      <c r="C107" s="9" t="s">
        <v>8</v>
      </c>
      <c r="D107" s="9">
        <v>1</v>
      </c>
      <c r="E107" s="15">
        <v>2</v>
      </c>
      <c r="F107" s="9">
        <v>1</v>
      </c>
      <c r="G107" s="15">
        <v>3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43076</v>
      </c>
      <c r="C108" s="9" t="s">
        <v>10</v>
      </c>
      <c r="D108" s="9">
        <v>1</v>
      </c>
      <c r="E108" s="15">
        <v>2</v>
      </c>
      <c r="F108" s="9">
        <v>0</v>
      </c>
      <c r="G108" s="15">
        <v>2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43069</v>
      </c>
      <c r="C109" s="9" t="s">
        <v>7</v>
      </c>
      <c r="D109" s="9">
        <v>1</v>
      </c>
      <c r="E109" s="15">
        <v>1</v>
      </c>
      <c r="F109" s="9">
        <v>2</v>
      </c>
      <c r="G109" s="15">
        <v>3</v>
      </c>
      <c r="H109" s="9">
        <v>1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43062</v>
      </c>
      <c r="C110" s="9" t="s">
        <v>27</v>
      </c>
      <c r="D110" s="9">
        <v>1</v>
      </c>
      <c r="E110" s="15">
        <v>3</v>
      </c>
      <c r="F110" s="9">
        <v>0</v>
      </c>
      <c r="G110" s="15">
        <v>3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43055</v>
      </c>
      <c r="C111" s="9" t="s">
        <v>11</v>
      </c>
      <c r="D111" s="9">
        <v>1</v>
      </c>
      <c r="E111" s="15">
        <v>2</v>
      </c>
      <c r="F111" s="9">
        <v>1</v>
      </c>
      <c r="G111" s="15">
        <v>3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43041</v>
      </c>
      <c r="C112" s="9" t="s">
        <v>10</v>
      </c>
      <c r="D112" s="9">
        <v>1</v>
      </c>
      <c r="E112" s="9">
        <v>0</v>
      </c>
      <c r="F112" s="9">
        <v>1</v>
      </c>
      <c r="G112" s="15">
        <v>1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43027</v>
      </c>
      <c r="C113" s="9" t="s">
        <v>27</v>
      </c>
      <c r="D113" s="9">
        <v>1</v>
      </c>
      <c r="E113" s="9">
        <v>2</v>
      </c>
      <c r="F113" s="9">
        <v>1</v>
      </c>
      <c r="G113" s="15">
        <v>3</v>
      </c>
      <c r="H113" s="9">
        <v>0</v>
      </c>
      <c r="I113" s="29">
        <v>0</v>
      </c>
      <c r="J113" s="280"/>
      <c r="K113" s="9"/>
      <c r="L113" s="9">
        <v>1</v>
      </c>
      <c r="M113" s="29"/>
    </row>
    <row r="114" spans="1:13" hidden="1" x14ac:dyDescent="0.25">
      <c r="A114" s="631"/>
      <c r="B114" s="13">
        <v>43020</v>
      </c>
      <c r="C114" s="9" t="s">
        <v>11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43006</v>
      </c>
      <c r="C115" s="9" t="s">
        <v>10</v>
      </c>
      <c r="D115" s="9">
        <v>1</v>
      </c>
      <c r="E115" s="9">
        <v>1</v>
      </c>
      <c r="F115" s="9">
        <v>1</v>
      </c>
      <c r="G115" s="9">
        <v>2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42999</v>
      </c>
      <c r="C116" s="9" t="s">
        <v>7</v>
      </c>
      <c r="D116" s="9">
        <v>1</v>
      </c>
      <c r="E116" s="9">
        <v>1</v>
      </c>
      <c r="F116" s="9">
        <v>0</v>
      </c>
      <c r="G116" s="9">
        <v>1</v>
      </c>
      <c r="H116" s="9">
        <v>0</v>
      </c>
      <c r="I116" s="29">
        <v>0</v>
      </c>
      <c r="J116" s="280"/>
      <c r="K116" s="9"/>
      <c r="L116" s="9">
        <v>1</v>
      </c>
      <c r="M116" s="29"/>
    </row>
    <row r="117" spans="1:13" ht="18.75" hidden="1" thickBot="1" x14ac:dyDescent="0.3">
      <c r="A117" s="630"/>
      <c r="B117" s="30">
        <v>42992</v>
      </c>
      <c r="C117" s="31" t="s">
        <v>27</v>
      </c>
      <c r="D117" s="31">
        <v>1</v>
      </c>
      <c r="E117" s="31">
        <v>0</v>
      </c>
      <c r="F117" s="31">
        <v>1</v>
      </c>
      <c r="G117" s="31">
        <v>1</v>
      </c>
      <c r="H117" s="31">
        <v>0</v>
      </c>
      <c r="I117" s="32">
        <v>0</v>
      </c>
      <c r="J117" s="280"/>
      <c r="K117" s="9">
        <v>1</v>
      </c>
      <c r="L117" s="9"/>
      <c r="M117" s="29"/>
    </row>
    <row r="118" spans="1:13" s="1" customFormat="1" ht="19.5" thickTop="1" thickBot="1" x14ac:dyDescent="0.3">
      <c r="A118" s="142" t="s">
        <v>45</v>
      </c>
      <c r="B118" s="126" t="s">
        <v>285</v>
      </c>
      <c r="C118" s="124" t="s">
        <v>9</v>
      </c>
      <c r="D118" s="124">
        <f t="shared" ref="D118:L118" si="6">SUM(D99:D117)</f>
        <v>19</v>
      </c>
      <c r="E118" s="124">
        <f t="shared" si="6"/>
        <v>26</v>
      </c>
      <c r="F118" s="124">
        <f t="shared" si="6"/>
        <v>14</v>
      </c>
      <c r="G118" s="124">
        <f t="shared" si="6"/>
        <v>40</v>
      </c>
      <c r="H118" s="124">
        <f t="shared" si="6"/>
        <v>3</v>
      </c>
      <c r="I118" s="124">
        <f t="shared" si="6"/>
        <v>0</v>
      </c>
      <c r="J118" s="191">
        <f t="shared" si="6"/>
        <v>13</v>
      </c>
      <c r="K118" s="124">
        <f t="shared" si="6"/>
        <v>4</v>
      </c>
      <c r="L118" s="124">
        <f t="shared" si="6"/>
        <v>2</v>
      </c>
      <c r="M118" s="294">
        <f>SUM(J118/(J118+K118))</f>
        <v>0.76470588235294112</v>
      </c>
    </row>
    <row r="119" spans="1:13" ht="18.75" hidden="1" thickTop="1" x14ac:dyDescent="0.25">
      <c r="A119" s="659" t="s">
        <v>35</v>
      </c>
      <c r="B119" s="26">
        <v>42796</v>
      </c>
      <c r="C119" s="27" t="s">
        <v>10</v>
      </c>
      <c r="D119" s="27">
        <v>1</v>
      </c>
      <c r="E119" s="27">
        <v>0</v>
      </c>
      <c r="F119" s="27">
        <v>0</v>
      </c>
      <c r="G119" s="27">
        <v>0</v>
      </c>
      <c r="H119" s="27">
        <v>0</v>
      </c>
      <c r="I119" s="28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42789</v>
      </c>
      <c r="C120" s="9" t="s">
        <v>7</v>
      </c>
      <c r="D120" s="9">
        <v>1</v>
      </c>
      <c r="E120" s="9">
        <v>3</v>
      </c>
      <c r="F120" s="9">
        <v>2</v>
      </c>
      <c r="G120" s="9">
        <v>5</v>
      </c>
      <c r="H120" s="9">
        <v>1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42782</v>
      </c>
      <c r="C121" s="9" t="s">
        <v>27</v>
      </c>
      <c r="D121" s="9">
        <v>1</v>
      </c>
      <c r="E121" s="9">
        <v>0</v>
      </c>
      <c r="F121" s="9">
        <v>2</v>
      </c>
      <c r="G121" s="9">
        <v>2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42775</v>
      </c>
      <c r="C122" s="9" t="s">
        <v>11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42768</v>
      </c>
      <c r="C123" s="9" t="s">
        <v>8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42761</v>
      </c>
      <c r="C124" s="9" t="s">
        <v>10</v>
      </c>
      <c r="D124" s="9">
        <v>1</v>
      </c>
      <c r="E124" s="9">
        <v>1</v>
      </c>
      <c r="F124" s="9">
        <v>1</v>
      </c>
      <c r="G124" s="9">
        <v>2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42754</v>
      </c>
      <c r="C125" s="9" t="s">
        <v>7</v>
      </c>
      <c r="D125" s="9">
        <v>1</v>
      </c>
      <c r="E125" s="9">
        <v>1</v>
      </c>
      <c r="F125" s="9">
        <v>0</v>
      </c>
      <c r="G125" s="9">
        <v>1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42747</v>
      </c>
      <c r="C126" s="9" t="s">
        <v>27</v>
      </c>
      <c r="D126" s="9">
        <v>1</v>
      </c>
      <c r="E126" s="9">
        <v>1</v>
      </c>
      <c r="F126" s="9">
        <v>1</v>
      </c>
      <c r="G126" s="9">
        <v>2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42740</v>
      </c>
      <c r="C127" s="9" t="s">
        <v>11</v>
      </c>
      <c r="D127" s="9">
        <v>1</v>
      </c>
      <c r="E127" s="9">
        <v>3</v>
      </c>
      <c r="F127" s="9">
        <v>1</v>
      </c>
      <c r="G127" s="9">
        <v>4</v>
      </c>
      <c r="H127" s="9">
        <v>0</v>
      </c>
      <c r="I127" s="29">
        <v>0</v>
      </c>
      <c r="J127" s="280"/>
      <c r="K127" s="9"/>
      <c r="L127" s="9">
        <v>1</v>
      </c>
      <c r="M127" s="29"/>
    </row>
    <row r="128" spans="1:13" hidden="1" x14ac:dyDescent="0.25">
      <c r="A128" s="631"/>
      <c r="B128" s="13">
        <v>42705</v>
      </c>
      <c r="C128" s="9" t="s">
        <v>7</v>
      </c>
      <c r="D128" s="9">
        <v>1</v>
      </c>
      <c r="E128" s="9">
        <v>2</v>
      </c>
      <c r="F128" s="9">
        <v>1</v>
      </c>
      <c r="G128" s="9">
        <v>3</v>
      </c>
      <c r="H128" s="9">
        <v>0</v>
      </c>
      <c r="I128" s="29">
        <v>0</v>
      </c>
      <c r="J128" s="280"/>
      <c r="K128" s="9"/>
      <c r="L128" s="9">
        <v>1</v>
      </c>
      <c r="M128" s="29"/>
    </row>
    <row r="129" spans="1:13" hidden="1" x14ac:dyDescent="0.25">
      <c r="A129" s="631"/>
      <c r="B129" s="13">
        <v>42698</v>
      </c>
      <c r="C129" s="9" t="s">
        <v>27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42691</v>
      </c>
      <c r="C130" s="9" t="s">
        <v>11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/>
      <c r="K130" s="9"/>
      <c r="L130" s="9">
        <v>1</v>
      </c>
      <c r="M130" s="29"/>
    </row>
    <row r="131" spans="1:13" hidden="1" x14ac:dyDescent="0.25">
      <c r="A131" s="631"/>
      <c r="B131" s="13">
        <v>42684</v>
      </c>
      <c r="C131" s="9" t="s">
        <v>8</v>
      </c>
      <c r="D131" s="9">
        <v>1</v>
      </c>
      <c r="E131" s="9">
        <v>1</v>
      </c>
      <c r="F131" s="9">
        <v>0</v>
      </c>
      <c r="G131" s="9">
        <v>1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42677</v>
      </c>
      <c r="C132" s="9" t="s">
        <v>10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1</v>
      </c>
      <c r="J132" s="280"/>
      <c r="K132" s="9"/>
      <c r="L132" s="9">
        <v>1</v>
      </c>
      <c r="M132" s="29"/>
    </row>
    <row r="133" spans="1:13" hidden="1" x14ac:dyDescent="0.25">
      <c r="A133" s="631"/>
      <c r="B133" s="13">
        <v>42670</v>
      </c>
      <c r="C133" s="9" t="s">
        <v>7</v>
      </c>
      <c r="D133" s="9">
        <v>1</v>
      </c>
      <c r="E133" s="9">
        <v>2</v>
      </c>
      <c r="F133" s="9">
        <v>1</v>
      </c>
      <c r="G133" s="9">
        <v>3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42663</v>
      </c>
      <c r="C134" s="9" t="s">
        <v>27</v>
      </c>
      <c r="D134" s="9">
        <v>1</v>
      </c>
      <c r="E134" s="9">
        <v>1</v>
      </c>
      <c r="F134" s="9">
        <v>1</v>
      </c>
      <c r="G134" s="9">
        <v>2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42656</v>
      </c>
      <c r="C135" s="9" t="s">
        <v>11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42649</v>
      </c>
      <c r="C136" s="9" t="s">
        <v>8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42642</v>
      </c>
      <c r="C137" s="9" t="s">
        <v>10</v>
      </c>
      <c r="D137" s="9">
        <v>1</v>
      </c>
      <c r="E137" s="9">
        <v>1</v>
      </c>
      <c r="F137" s="9">
        <v>0</v>
      </c>
      <c r="G137" s="9">
        <v>1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42635</v>
      </c>
      <c r="C138" s="9" t="s">
        <v>7</v>
      </c>
      <c r="D138" s="9">
        <v>1</v>
      </c>
      <c r="E138" s="9">
        <v>1</v>
      </c>
      <c r="F138" s="9">
        <v>2</v>
      </c>
      <c r="G138" s="9">
        <v>3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t="18.75" hidden="1" thickBot="1" x14ac:dyDescent="0.3">
      <c r="A139" s="630"/>
      <c r="B139" s="30">
        <v>42628</v>
      </c>
      <c r="C139" s="31" t="s">
        <v>27</v>
      </c>
      <c r="D139" s="31">
        <v>1</v>
      </c>
      <c r="E139" s="31">
        <v>2</v>
      </c>
      <c r="F139" s="31">
        <v>0</v>
      </c>
      <c r="G139" s="31">
        <v>2</v>
      </c>
      <c r="H139" s="31">
        <v>0</v>
      </c>
      <c r="I139" s="32">
        <v>0</v>
      </c>
      <c r="J139" s="280">
        <v>1</v>
      </c>
      <c r="K139" s="9"/>
      <c r="L139" s="9"/>
      <c r="M139" s="29"/>
    </row>
    <row r="140" spans="1:13" s="1" customFormat="1" ht="19.5" thickTop="1" thickBot="1" x14ac:dyDescent="0.3">
      <c r="A140" s="142" t="s">
        <v>45</v>
      </c>
      <c r="B140" s="126" t="s">
        <v>18</v>
      </c>
      <c r="C140" s="124" t="s">
        <v>9</v>
      </c>
      <c r="D140" s="124">
        <f t="shared" ref="D140:I140" si="7">SUM(D119:D139)</f>
        <v>21</v>
      </c>
      <c r="E140" s="124">
        <f t="shared" si="7"/>
        <v>20</v>
      </c>
      <c r="F140" s="124">
        <f t="shared" si="7"/>
        <v>16</v>
      </c>
      <c r="G140" s="124">
        <f t="shared" si="7"/>
        <v>36</v>
      </c>
      <c r="H140" s="124">
        <f t="shared" si="7"/>
        <v>1</v>
      </c>
      <c r="I140" s="125">
        <f t="shared" si="7"/>
        <v>1</v>
      </c>
      <c r="J140" s="191">
        <f>SUM(J119:J139)</f>
        <v>7</v>
      </c>
      <c r="K140" s="124">
        <f>SUM(K119:K139)</f>
        <v>10</v>
      </c>
      <c r="L140" s="124">
        <f>SUM(L119:L139)</f>
        <v>4</v>
      </c>
      <c r="M140" s="294">
        <f>SUM(J140/(J140+K140))</f>
        <v>0.41176470588235292</v>
      </c>
    </row>
    <row r="141" spans="1:13" ht="18.75" hidden="1" thickTop="1" x14ac:dyDescent="0.25">
      <c r="A141" s="659" t="s">
        <v>17</v>
      </c>
      <c r="B141" s="26">
        <v>42432</v>
      </c>
      <c r="C141" s="27" t="s">
        <v>13</v>
      </c>
      <c r="D141" s="27">
        <v>1</v>
      </c>
      <c r="E141" s="27">
        <v>0</v>
      </c>
      <c r="F141" s="27">
        <v>0</v>
      </c>
      <c r="G141" s="27">
        <v>0</v>
      </c>
      <c r="H141" s="27">
        <v>0</v>
      </c>
      <c r="I141" s="28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42425</v>
      </c>
      <c r="C142" s="9" t="s">
        <v>10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/>
      <c r="K142" s="9"/>
      <c r="L142" s="9">
        <v>1</v>
      </c>
      <c r="M142" s="29"/>
    </row>
    <row r="143" spans="1:13" hidden="1" x14ac:dyDescent="0.25">
      <c r="A143" s="631"/>
      <c r="B143" s="13">
        <v>42418</v>
      </c>
      <c r="C143" s="9" t="s">
        <v>7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42411</v>
      </c>
      <c r="C144" s="9" t="s">
        <v>8</v>
      </c>
      <c r="D144" s="9">
        <v>1</v>
      </c>
      <c r="E144" s="9">
        <v>1</v>
      </c>
      <c r="F144" s="9">
        <v>0</v>
      </c>
      <c r="G144" s="9">
        <v>1</v>
      </c>
      <c r="H144" s="9">
        <v>1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42404</v>
      </c>
      <c r="C145" s="9" t="s">
        <v>14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42397</v>
      </c>
      <c r="C146" s="9" t="s">
        <v>13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42390</v>
      </c>
      <c r="C147" s="9" t="s">
        <v>10</v>
      </c>
      <c r="D147" s="9">
        <v>1</v>
      </c>
      <c r="E147" s="9">
        <v>1</v>
      </c>
      <c r="F147" s="9">
        <v>0</v>
      </c>
      <c r="G147" s="9">
        <v>1</v>
      </c>
      <c r="H147" s="9">
        <v>1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42383</v>
      </c>
      <c r="C148" s="9" t="s">
        <v>13</v>
      </c>
      <c r="D148" s="9">
        <v>1</v>
      </c>
      <c r="E148" s="9">
        <v>1</v>
      </c>
      <c r="F148" s="9">
        <v>2</v>
      </c>
      <c r="G148" s="9">
        <v>3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42376</v>
      </c>
      <c r="C149" s="9" t="s">
        <v>8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/>
      <c r="L149" s="9">
        <v>1</v>
      </c>
      <c r="M149" s="29"/>
    </row>
    <row r="150" spans="1:13" ht="18.75" hidden="1" thickBot="1" x14ac:dyDescent="0.3">
      <c r="A150" s="630"/>
      <c r="B150" s="30">
        <v>42355</v>
      </c>
      <c r="C150" s="31" t="s">
        <v>14</v>
      </c>
      <c r="D150" s="31">
        <v>1</v>
      </c>
      <c r="E150" s="31">
        <v>1</v>
      </c>
      <c r="F150" s="31">
        <v>1</v>
      </c>
      <c r="G150" s="31">
        <v>2</v>
      </c>
      <c r="H150" s="31">
        <v>0</v>
      </c>
      <c r="I150" s="32">
        <v>0</v>
      </c>
      <c r="J150" s="280">
        <v>1</v>
      </c>
      <c r="K150" s="9"/>
      <c r="L150" s="9"/>
      <c r="M150" s="29"/>
    </row>
    <row r="151" spans="1:13" s="1" customFormat="1" ht="19.5" thickTop="1" thickBot="1" x14ac:dyDescent="0.3">
      <c r="A151" s="142" t="s">
        <v>45</v>
      </c>
      <c r="B151" s="126" t="s">
        <v>17</v>
      </c>
      <c r="C151" s="124" t="s">
        <v>12</v>
      </c>
      <c r="D151" s="124">
        <f t="shared" ref="D151:I151" si="8">SUM(D141:D150)</f>
        <v>10</v>
      </c>
      <c r="E151" s="124">
        <f t="shared" si="8"/>
        <v>4</v>
      </c>
      <c r="F151" s="124">
        <f t="shared" si="8"/>
        <v>5</v>
      </c>
      <c r="G151" s="124">
        <f t="shared" si="8"/>
        <v>9</v>
      </c>
      <c r="H151" s="124">
        <f t="shared" si="8"/>
        <v>2</v>
      </c>
      <c r="I151" s="125">
        <f t="shared" si="8"/>
        <v>0</v>
      </c>
      <c r="J151" s="191">
        <f>SUM(J141:J150)</f>
        <v>6</v>
      </c>
      <c r="K151" s="124">
        <f>SUM(K141:K150)</f>
        <v>2</v>
      </c>
      <c r="L151" s="124">
        <f>SUM(L141:L150)</f>
        <v>2</v>
      </c>
      <c r="M151" s="294">
        <f>SUM(J151/(J151+K151))</f>
        <v>0.75</v>
      </c>
    </row>
    <row r="152" spans="1:13" ht="19.5" thickTop="1" thickBot="1" x14ac:dyDescent="0.3">
      <c r="C152" s="136" t="s">
        <v>24</v>
      </c>
      <c r="D152" s="137">
        <f t="shared" ref="D152:L152" si="9">SUM(D77+D98+D118+D140+D151+D59+D45+D29+D9)</f>
        <v>140</v>
      </c>
      <c r="E152" s="137">
        <f t="shared" si="9"/>
        <v>155</v>
      </c>
      <c r="F152" s="137">
        <f t="shared" si="9"/>
        <v>90</v>
      </c>
      <c r="G152" s="137">
        <f t="shared" si="9"/>
        <v>245</v>
      </c>
      <c r="H152" s="137">
        <f t="shared" si="9"/>
        <v>14</v>
      </c>
      <c r="I152" s="139">
        <f t="shared" si="9"/>
        <v>1</v>
      </c>
      <c r="J152" s="444">
        <f t="shared" si="9"/>
        <v>63</v>
      </c>
      <c r="K152" s="91">
        <f t="shared" si="9"/>
        <v>60</v>
      </c>
      <c r="L152" s="450">
        <f t="shared" si="9"/>
        <v>17</v>
      </c>
      <c r="M152" s="396">
        <f>SUM(J152/(J152+K152))</f>
        <v>0.51219512195121952</v>
      </c>
    </row>
    <row r="153" spans="1:13" ht="18.75" thickBot="1" x14ac:dyDescent="0.3">
      <c r="C153" s="143" t="s">
        <v>25</v>
      </c>
      <c r="D153" s="24"/>
      <c r="E153" s="25">
        <f>SUM(E152/D152)</f>
        <v>1.1071428571428572</v>
      </c>
      <c r="F153" s="25">
        <f>SUM(F152/D152)</f>
        <v>0.6428571428571429</v>
      </c>
      <c r="G153" s="144">
        <f>SUM(G152/D152)</f>
        <v>1.75</v>
      </c>
      <c r="H153" s="20"/>
      <c r="I153" s="20"/>
      <c r="J153" s="307">
        <f>SUM(J152/D152)</f>
        <v>0.45</v>
      </c>
      <c r="K153" s="77">
        <f>SUM(K152/D152)</f>
        <v>0.42857142857142855</v>
      </c>
      <c r="L153" s="95">
        <f>SUM(L152/D152)</f>
        <v>0.12142857142857143</v>
      </c>
    </row>
    <row r="154" spans="1:13" ht="18.75" thickBot="1" x14ac:dyDescent="0.3">
      <c r="C154" s="133" t="s">
        <v>26</v>
      </c>
      <c r="D154" s="134">
        <f>SUM(D152/9)</f>
        <v>15.555555555555555</v>
      </c>
      <c r="E154" s="134">
        <f>SUM(E153*D154)</f>
        <v>17.222222222222221</v>
      </c>
      <c r="F154" s="134">
        <f>SUM(F153*D154)</f>
        <v>10</v>
      </c>
      <c r="G154" s="135">
        <f>SUM(G153*D154)</f>
        <v>27.222222222222221</v>
      </c>
      <c r="J154" s="308">
        <f>SUM(J152/9)</f>
        <v>7</v>
      </c>
      <c r="K154" s="97">
        <f>SUM(K152/9)</f>
        <v>6.666666666666667</v>
      </c>
      <c r="L154" s="98">
        <f>SUM(L152/9)</f>
        <v>1.8888888888888888</v>
      </c>
    </row>
    <row r="155" spans="1:13" ht="18.75" thickTop="1" x14ac:dyDescent="0.25"/>
  </sheetData>
  <mergeCells count="10">
    <mergeCell ref="A141:A150"/>
    <mergeCell ref="A119:A139"/>
    <mergeCell ref="A99:A117"/>
    <mergeCell ref="A1:M1"/>
    <mergeCell ref="A78:A97"/>
    <mergeCell ref="A60:A76"/>
    <mergeCell ref="A46:A58"/>
    <mergeCell ref="A30:A44"/>
    <mergeCell ref="A10:A28"/>
    <mergeCell ref="A3:A8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M9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4" width="9.28515625" style="16" bestFit="1" customWidth="1"/>
    <col min="5" max="5" width="7.5703125" style="16" bestFit="1" customWidth="1"/>
    <col min="6" max="6" width="8.140625" style="16" bestFit="1" customWidth="1"/>
    <col min="7" max="7" width="10.7109375" style="16" bestFit="1" customWidth="1"/>
    <col min="8" max="8" width="10.140625" style="16" bestFit="1" customWidth="1"/>
    <col min="9" max="9" width="9.28515625" style="16" bestFit="1" customWidth="1"/>
    <col min="10" max="16384" width="9.140625" style="16"/>
  </cols>
  <sheetData>
    <row r="1" spans="1:13" ht="19.5" thickTop="1" thickBot="1" x14ac:dyDescent="0.3">
      <c r="A1" s="626" t="s">
        <v>302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43839</v>
      </c>
      <c r="C3" s="27" t="s">
        <v>453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97">
        <v>0</v>
      </c>
      <c r="J3" s="279"/>
      <c r="K3" s="27"/>
      <c r="L3" s="27">
        <v>1</v>
      </c>
      <c r="M3" s="28"/>
    </row>
    <row r="4" spans="1:13" hidden="1" x14ac:dyDescent="0.25">
      <c r="A4" s="631"/>
      <c r="B4" s="255">
        <v>43818</v>
      </c>
      <c r="C4" s="9" t="s">
        <v>48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idden="1" x14ac:dyDescent="0.25">
      <c r="A5" s="631"/>
      <c r="B5" s="255">
        <v>43804</v>
      </c>
      <c r="C5" s="9" t="s">
        <v>455</v>
      </c>
      <c r="D5" s="9">
        <v>1</v>
      </c>
      <c r="E5" s="9">
        <v>2</v>
      </c>
      <c r="F5" s="9">
        <v>1</v>
      </c>
      <c r="G5" s="9">
        <v>3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idden="1" x14ac:dyDescent="0.25">
      <c r="A6" s="631"/>
      <c r="B6" s="255">
        <v>43790</v>
      </c>
      <c r="C6" s="9" t="s">
        <v>452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idden="1" x14ac:dyDescent="0.25">
      <c r="A7" s="631"/>
      <c r="B7" s="255">
        <v>43776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1"/>
      <c r="B8" s="255">
        <v>43769</v>
      </c>
      <c r="C8" s="9" t="s">
        <v>455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idden="1" x14ac:dyDescent="0.25">
      <c r="A9" s="631"/>
      <c r="B9" s="255">
        <v>43762</v>
      </c>
      <c r="C9" s="9" t="s">
        <v>453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/>
      <c r="K9" s="9">
        <v>1</v>
      </c>
      <c r="L9" s="9"/>
      <c r="M9" s="29"/>
    </row>
    <row r="10" spans="1:13" hidden="1" x14ac:dyDescent="0.25">
      <c r="A10" s="631"/>
      <c r="B10" s="255">
        <v>43755</v>
      </c>
      <c r="C10" s="9" t="s">
        <v>452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8">
        <v>0</v>
      </c>
      <c r="J10" s="280"/>
      <c r="K10" s="9"/>
      <c r="L10" s="9">
        <v>1</v>
      </c>
      <c r="M10" s="29"/>
    </row>
    <row r="11" spans="1:13" hidden="1" x14ac:dyDescent="0.25">
      <c r="A11" s="631"/>
      <c r="B11" s="255">
        <v>43748</v>
      </c>
      <c r="C11" s="9" t="s">
        <v>48</v>
      </c>
      <c r="D11" s="9">
        <v>1</v>
      </c>
      <c r="E11" s="9">
        <v>1</v>
      </c>
      <c r="F11" s="9">
        <v>2</v>
      </c>
      <c r="G11" s="9">
        <v>3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255">
        <v>43741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/>
      <c r="K12" s="9">
        <v>1</v>
      </c>
      <c r="L12" s="9"/>
      <c r="M12" s="29"/>
    </row>
    <row r="13" spans="1:13" ht="18.75" hidden="1" thickBot="1" x14ac:dyDescent="0.3">
      <c r="A13" s="630"/>
      <c r="B13" s="256">
        <v>43720</v>
      </c>
      <c r="C13" s="31" t="s">
        <v>452</v>
      </c>
      <c r="D13" s="31">
        <v>1</v>
      </c>
      <c r="E13" s="31">
        <v>1</v>
      </c>
      <c r="F13" s="31">
        <v>3</v>
      </c>
      <c r="G13" s="31">
        <v>4</v>
      </c>
      <c r="H13" s="31">
        <v>0</v>
      </c>
      <c r="I13" s="299">
        <v>0</v>
      </c>
      <c r="J13" s="341">
        <v>1</v>
      </c>
      <c r="K13" s="31"/>
      <c r="L13" s="31"/>
      <c r="M13" s="32"/>
    </row>
    <row r="14" spans="1:13" s="1" customFormat="1" ht="19.5" thickTop="1" thickBot="1" x14ac:dyDescent="0.3">
      <c r="A14" s="142" t="s">
        <v>45</v>
      </c>
      <c r="B14" s="126" t="s">
        <v>500</v>
      </c>
      <c r="C14" s="124" t="s">
        <v>9</v>
      </c>
      <c r="D14" s="124">
        <f t="shared" ref="D14:L14" si="0">SUM(D3:D13)</f>
        <v>11</v>
      </c>
      <c r="E14" s="124">
        <f t="shared" si="0"/>
        <v>4</v>
      </c>
      <c r="F14" s="124">
        <f t="shared" si="0"/>
        <v>9</v>
      </c>
      <c r="G14" s="124">
        <f t="shared" si="0"/>
        <v>13</v>
      </c>
      <c r="H14" s="124">
        <f t="shared" si="0"/>
        <v>0</v>
      </c>
      <c r="I14" s="247">
        <f t="shared" si="0"/>
        <v>0</v>
      </c>
      <c r="J14" s="191">
        <f t="shared" si="0"/>
        <v>3</v>
      </c>
      <c r="K14" s="124">
        <f t="shared" si="0"/>
        <v>6</v>
      </c>
      <c r="L14" s="124">
        <f t="shared" si="0"/>
        <v>2</v>
      </c>
      <c r="M14" s="294">
        <f>SUM(J14/(J14+K14))</f>
        <v>0.33333333333333331</v>
      </c>
    </row>
    <row r="15" spans="1:13" ht="18.75" hidden="1" thickTop="1" x14ac:dyDescent="0.25">
      <c r="A15" s="638" t="s">
        <v>454</v>
      </c>
      <c r="B15" s="26">
        <v>43524</v>
      </c>
      <c r="C15" s="27" t="s">
        <v>455</v>
      </c>
      <c r="D15" s="27">
        <v>1</v>
      </c>
      <c r="E15" s="27">
        <v>0</v>
      </c>
      <c r="F15" s="27">
        <v>1</v>
      </c>
      <c r="G15" s="27">
        <v>1</v>
      </c>
      <c r="H15" s="27">
        <v>0</v>
      </c>
      <c r="I15" s="297">
        <v>0</v>
      </c>
      <c r="J15" s="279">
        <v>1</v>
      </c>
      <c r="K15" s="27"/>
      <c r="L15" s="27"/>
      <c r="M15" s="28"/>
    </row>
    <row r="16" spans="1:13" hidden="1" x14ac:dyDescent="0.25">
      <c r="A16" s="639"/>
      <c r="B16" s="13">
        <v>43517</v>
      </c>
      <c r="C16" s="9" t="s">
        <v>453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8">
        <v>0</v>
      </c>
      <c r="J16" s="280">
        <v>1</v>
      </c>
      <c r="K16" s="9"/>
      <c r="L16" s="9"/>
      <c r="M16" s="29"/>
    </row>
    <row r="17" spans="1:13" hidden="1" x14ac:dyDescent="0.25">
      <c r="A17" s="639"/>
      <c r="B17" s="13">
        <v>43510</v>
      </c>
      <c r="C17" s="9" t="s">
        <v>452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idden="1" x14ac:dyDescent="0.25">
      <c r="A18" s="639"/>
      <c r="B18" s="13">
        <v>43503</v>
      </c>
      <c r="C18" s="9" t="s">
        <v>48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8">
        <v>0</v>
      </c>
      <c r="J18" s="280">
        <v>1</v>
      </c>
      <c r="K18" s="9"/>
      <c r="L18" s="9"/>
      <c r="M18" s="29"/>
    </row>
    <row r="19" spans="1:13" hidden="1" x14ac:dyDescent="0.25">
      <c r="A19" s="639"/>
      <c r="B19" s="13">
        <v>43496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idden="1" x14ac:dyDescent="0.25">
      <c r="A20" s="639"/>
      <c r="B20" s="13">
        <v>43489</v>
      </c>
      <c r="C20" s="9" t="s">
        <v>455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/>
      <c r="K20" s="9">
        <v>1</v>
      </c>
      <c r="L20" s="9"/>
      <c r="M20" s="29"/>
    </row>
    <row r="21" spans="1:13" hidden="1" x14ac:dyDescent="0.25">
      <c r="A21" s="639"/>
      <c r="B21" s="13">
        <v>43475</v>
      </c>
      <c r="C21" s="9" t="s">
        <v>453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>
        <v>1</v>
      </c>
      <c r="K21" s="9"/>
      <c r="L21" s="9"/>
      <c r="M21" s="29"/>
    </row>
    <row r="22" spans="1:13" hidden="1" x14ac:dyDescent="0.25">
      <c r="A22" s="639"/>
      <c r="B22" s="13">
        <v>43454</v>
      </c>
      <c r="C22" s="9" t="s">
        <v>48</v>
      </c>
      <c r="D22" s="9">
        <v>1</v>
      </c>
      <c r="E22" s="9">
        <v>0</v>
      </c>
      <c r="F22" s="9">
        <v>2</v>
      </c>
      <c r="G22" s="9">
        <v>2</v>
      </c>
      <c r="H22" s="9">
        <v>0</v>
      </c>
      <c r="I22" s="298">
        <v>0</v>
      </c>
      <c r="J22" s="280">
        <v>1</v>
      </c>
      <c r="K22" s="9"/>
      <c r="L22" s="9"/>
      <c r="M22" s="29"/>
    </row>
    <row r="23" spans="1:13" hidden="1" x14ac:dyDescent="0.25">
      <c r="A23" s="639"/>
      <c r="B23" s="13">
        <v>43447</v>
      </c>
      <c r="C23" s="9" t="s">
        <v>8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>
        <v>1</v>
      </c>
      <c r="K23" s="9"/>
      <c r="L23" s="9"/>
      <c r="M23" s="29"/>
    </row>
    <row r="24" spans="1:13" hidden="1" x14ac:dyDescent="0.25">
      <c r="A24" s="639"/>
      <c r="B24" s="13">
        <v>43433</v>
      </c>
      <c r="C24" s="9" t="s">
        <v>453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8">
        <v>0</v>
      </c>
      <c r="J24" s="280"/>
      <c r="K24" s="9"/>
      <c r="L24" s="9">
        <v>1</v>
      </c>
      <c r="M24" s="29"/>
    </row>
    <row r="25" spans="1:13" hidden="1" x14ac:dyDescent="0.25">
      <c r="A25" s="639"/>
      <c r="B25" s="13">
        <v>43426</v>
      </c>
      <c r="C25" s="9" t="s">
        <v>452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8">
        <v>0</v>
      </c>
      <c r="J25" s="280"/>
      <c r="K25" s="9">
        <v>1</v>
      </c>
      <c r="L25" s="9"/>
      <c r="M25" s="29"/>
    </row>
    <row r="26" spans="1:13" hidden="1" x14ac:dyDescent="0.25">
      <c r="A26" s="639"/>
      <c r="B26" s="13">
        <v>43419</v>
      </c>
      <c r="C26" s="9" t="s">
        <v>48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8">
        <v>0</v>
      </c>
      <c r="J26" s="280">
        <v>1</v>
      </c>
      <c r="K26" s="9"/>
      <c r="L26" s="9"/>
      <c r="M26" s="29"/>
    </row>
    <row r="27" spans="1:13" hidden="1" x14ac:dyDescent="0.25">
      <c r="A27" s="639"/>
      <c r="B27" s="13">
        <v>43405</v>
      </c>
      <c r="C27" s="9" t="s">
        <v>455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8">
        <v>0</v>
      </c>
      <c r="J27" s="280">
        <v>1</v>
      </c>
      <c r="K27" s="9"/>
      <c r="L27" s="9"/>
      <c r="M27" s="29"/>
    </row>
    <row r="28" spans="1:13" hidden="1" x14ac:dyDescent="0.25">
      <c r="A28" s="639"/>
      <c r="B28" s="13">
        <v>43398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8">
        <v>0</v>
      </c>
      <c r="J28" s="280"/>
      <c r="K28" s="9">
        <v>1</v>
      </c>
      <c r="L28" s="9"/>
      <c r="M28" s="29"/>
    </row>
    <row r="29" spans="1:13" hidden="1" x14ac:dyDescent="0.25">
      <c r="A29" s="639"/>
      <c r="B29" s="13">
        <v>43377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8">
        <v>0</v>
      </c>
      <c r="J29" s="280"/>
      <c r="K29" s="9">
        <v>1</v>
      </c>
      <c r="L29" s="9"/>
      <c r="M29" s="29"/>
    </row>
    <row r="30" spans="1:13" ht="18.75" hidden="1" thickBot="1" x14ac:dyDescent="0.3">
      <c r="A30" s="640"/>
      <c r="B30" s="13">
        <v>43363</v>
      </c>
      <c r="C30" s="9" t="s">
        <v>453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s="1" customFormat="1" ht="19.5" thickTop="1" thickBot="1" x14ac:dyDescent="0.3">
      <c r="A31" s="142" t="s">
        <v>45</v>
      </c>
      <c r="B31" s="126" t="s">
        <v>454</v>
      </c>
      <c r="C31" s="124" t="s">
        <v>9</v>
      </c>
      <c r="D31" s="124">
        <f t="shared" ref="D31:I31" si="1">SUM(D15:D30)</f>
        <v>16</v>
      </c>
      <c r="E31" s="124">
        <f t="shared" si="1"/>
        <v>1</v>
      </c>
      <c r="F31" s="124">
        <f t="shared" si="1"/>
        <v>5</v>
      </c>
      <c r="G31" s="124">
        <f t="shared" si="1"/>
        <v>6</v>
      </c>
      <c r="H31" s="124">
        <f t="shared" si="1"/>
        <v>0</v>
      </c>
      <c r="I31" s="247">
        <f t="shared" si="1"/>
        <v>0</v>
      </c>
      <c r="J31" s="191">
        <f>SUM(J15:J30)</f>
        <v>9</v>
      </c>
      <c r="K31" s="124">
        <f>SUM(K15:K30)</f>
        <v>6</v>
      </c>
      <c r="L31" s="124">
        <f>SUM(L15:L30)</f>
        <v>1</v>
      </c>
      <c r="M31" s="294">
        <f>SUM(J31/(J31+K31))</f>
        <v>0.6</v>
      </c>
    </row>
    <row r="32" spans="1:13" ht="19.5" hidden="1" thickTop="1" thickBot="1" x14ac:dyDescent="0.3">
      <c r="A32" s="629" t="s">
        <v>285</v>
      </c>
      <c r="B32" s="26">
        <v>43160</v>
      </c>
      <c r="C32" s="27" t="s">
        <v>9</v>
      </c>
      <c r="D32" s="27">
        <v>1</v>
      </c>
      <c r="E32" s="27">
        <v>0</v>
      </c>
      <c r="F32" s="27">
        <v>2</v>
      </c>
      <c r="G32" s="27">
        <v>2</v>
      </c>
      <c r="H32" s="27">
        <v>0</v>
      </c>
      <c r="I32" s="28">
        <v>0</v>
      </c>
      <c r="J32" s="280"/>
      <c r="K32" s="9">
        <v>1</v>
      </c>
      <c r="L32" s="9"/>
      <c r="M32" s="29"/>
    </row>
    <row r="33" spans="1:13" ht="19.5" hidden="1" thickTop="1" thickBot="1" x14ac:dyDescent="0.3">
      <c r="A33" s="629"/>
      <c r="B33" s="14">
        <v>43139</v>
      </c>
      <c r="C33" s="8" t="s">
        <v>27</v>
      </c>
      <c r="D33" s="8">
        <v>1</v>
      </c>
      <c r="E33" s="8">
        <v>0</v>
      </c>
      <c r="F33" s="8">
        <v>1</v>
      </c>
      <c r="G33" s="8">
        <v>1</v>
      </c>
      <c r="H33" s="8">
        <v>0</v>
      </c>
      <c r="I33" s="113">
        <v>0</v>
      </c>
      <c r="J33" s="280">
        <v>1</v>
      </c>
      <c r="K33" s="9"/>
      <c r="L33" s="9"/>
      <c r="M33" s="29"/>
    </row>
    <row r="34" spans="1:13" ht="19.5" hidden="1" thickTop="1" thickBot="1" x14ac:dyDescent="0.3">
      <c r="A34" s="629"/>
      <c r="B34" s="13">
        <v>43132</v>
      </c>
      <c r="C34" s="9" t="s">
        <v>7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t="19.5" hidden="1" thickTop="1" thickBot="1" x14ac:dyDescent="0.3">
      <c r="A35" s="629"/>
      <c r="B35" s="13">
        <v>43125</v>
      </c>
      <c r="C35" s="9" t="s">
        <v>9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/>
      <c r="K35" s="9">
        <v>1</v>
      </c>
      <c r="L35" s="9"/>
      <c r="M35" s="29"/>
    </row>
    <row r="36" spans="1:13" ht="19.5" hidden="1" thickTop="1" thickBot="1" x14ac:dyDescent="0.3">
      <c r="A36" s="629"/>
      <c r="B36" s="13">
        <v>43118</v>
      </c>
      <c r="C36" s="9" t="s">
        <v>11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t="19.5" hidden="1" thickTop="1" thickBot="1" x14ac:dyDescent="0.3">
      <c r="A37" s="629"/>
      <c r="B37" s="13">
        <v>43104</v>
      </c>
      <c r="C37" s="9" t="s">
        <v>8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t="19.5" hidden="1" thickTop="1" thickBot="1" x14ac:dyDescent="0.3">
      <c r="A38" s="629"/>
      <c r="B38" s="13">
        <v>43083</v>
      </c>
      <c r="C38" s="9" t="s">
        <v>7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t="19.5" hidden="1" thickTop="1" thickBot="1" x14ac:dyDescent="0.3">
      <c r="A39" s="629"/>
      <c r="B39" s="13">
        <v>43076</v>
      </c>
      <c r="C39" s="9" t="s">
        <v>9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t="19.5" hidden="1" thickTop="1" thickBot="1" x14ac:dyDescent="0.3">
      <c r="A40" s="629"/>
      <c r="B40" s="13">
        <v>43062</v>
      </c>
      <c r="C40" s="9" t="s">
        <v>8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>
        <v>1</v>
      </c>
      <c r="L40" s="9"/>
      <c r="M40" s="29"/>
    </row>
    <row r="41" spans="1:13" ht="19.5" hidden="1" thickTop="1" thickBot="1" x14ac:dyDescent="0.3">
      <c r="A41" s="629"/>
      <c r="B41" s="13">
        <v>43055</v>
      </c>
      <c r="C41" s="9" t="s">
        <v>27</v>
      </c>
      <c r="D41" s="9">
        <v>1</v>
      </c>
      <c r="E41" s="9">
        <v>0</v>
      </c>
      <c r="F41" s="9">
        <v>4</v>
      </c>
      <c r="G41" s="9">
        <v>4</v>
      </c>
      <c r="H41" s="9">
        <v>0</v>
      </c>
      <c r="I41" s="29">
        <v>0</v>
      </c>
      <c r="J41" s="280"/>
      <c r="K41" s="9"/>
      <c r="L41" s="9">
        <v>1</v>
      </c>
      <c r="M41" s="29"/>
    </row>
    <row r="42" spans="1:13" ht="19.5" hidden="1" thickTop="1" thickBot="1" x14ac:dyDescent="0.3">
      <c r="A42" s="629"/>
      <c r="B42" s="13">
        <v>43048</v>
      </c>
      <c r="C42" s="9" t="s">
        <v>7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t="19.5" hidden="1" thickTop="1" thickBot="1" x14ac:dyDescent="0.3">
      <c r="A43" s="629"/>
      <c r="B43" s="13">
        <v>43041</v>
      </c>
      <c r="C43" s="9" t="s">
        <v>9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t="19.5" hidden="1" thickTop="1" thickBot="1" x14ac:dyDescent="0.3">
      <c r="A44" s="629"/>
      <c r="B44" s="13">
        <v>43034</v>
      </c>
      <c r="C44" s="9" t="s">
        <v>11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t="19.5" hidden="1" thickTop="1" thickBot="1" x14ac:dyDescent="0.3">
      <c r="A45" s="629"/>
      <c r="B45" s="13">
        <v>43027</v>
      </c>
      <c r="C45" s="9" t="s">
        <v>8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t="19.5" hidden="1" thickTop="1" thickBot="1" x14ac:dyDescent="0.3">
      <c r="A46" s="629"/>
      <c r="B46" s="13">
        <v>43020</v>
      </c>
      <c r="C46" s="9" t="s">
        <v>27</v>
      </c>
      <c r="D46" s="9">
        <v>1</v>
      </c>
      <c r="E46" s="9">
        <v>0</v>
      </c>
      <c r="F46" s="9">
        <v>2</v>
      </c>
      <c r="G46" s="9">
        <v>2</v>
      </c>
      <c r="H46" s="9">
        <v>0</v>
      </c>
      <c r="I46" s="29">
        <v>0</v>
      </c>
      <c r="J46" s="280">
        <v>1</v>
      </c>
      <c r="K46" s="9"/>
      <c r="L46" s="9"/>
      <c r="M46" s="29"/>
    </row>
    <row r="47" spans="1:13" ht="19.5" hidden="1" thickTop="1" thickBot="1" x14ac:dyDescent="0.3">
      <c r="A47" s="629"/>
      <c r="B47" s="13">
        <v>43013</v>
      </c>
      <c r="C47" s="9" t="s">
        <v>7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t="19.5" hidden="1" thickTop="1" thickBot="1" x14ac:dyDescent="0.3">
      <c r="A48" s="629"/>
      <c r="B48" s="30">
        <v>42992</v>
      </c>
      <c r="C48" s="31" t="s">
        <v>8</v>
      </c>
      <c r="D48" s="31">
        <v>1</v>
      </c>
      <c r="E48" s="31">
        <v>0</v>
      </c>
      <c r="F48" s="31">
        <v>0</v>
      </c>
      <c r="G48" s="31">
        <v>0</v>
      </c>
      <c r="H48" s="31">
        <v>0</v>
      </c>
      <c r="I48" s="32">
        <v>0</v>
      </c>
      <c r="J48" s="281"/>
      <c r="K48" s="23">
        <v>1</v>
      </c>
      <c r="L48" s="23"/>
      <c r="M48" s="48"/>
    </row>
    <row r="49" spans="1:13" s="7" customFormat="1" ht="19.5" thickTop="1" thickBot="1" x14ac:dyDescent="0.3">
      <c r="A49" s="142" t="s">
        <v>45</v>
      </c>
      <c r="B49" s="126" t="s">
        <v>285</v>
      </c>
      <c r="C49" s="124" t="s">
        <v>10</v>
      </c>
      <c r="D49" s="124">
        <f t="shared" ref="D49:I49" si="2">SUM(D32:D48)</f>
        <v>17</v>
      </c>
      <c r="E49" s="124">
        <f t="shared" si="2"/>
        <v>0</v>
      </c>
      <c r="F49" s="124">
        <f t="shared" si="2"/>
        <v>11</v>
      </c>
      <c r="G49" s="124">
        <f t="shared" si="2"/>
        <v>11</v>
      </c>
      <c r="H49" s="124">
        <f t="shared" si="2"/>
        <v>0</v>
      </c>
      <c r="I49" s="125">
        <f t="shared" si="2"/>
        <v>0</v>
      </c>
      <c r="J49" s="268">
        <f>SUM(J32:J48)</f>
        <v>5</v>
      </c>
      <c r="K49" s="185">
        <f>SUM(K32:K48)</f>
        <v>11</v>
      </c>
      <c r="L49" s="185">
        <f>SUM(L32:L48)</f>
        <v>1</v>
      </c>
      <c r="M49" s="186">
        <f>SUM(J49/(J49+K49))</f>
        <v>0.3125</v>
      </c>
    </row>
    <row r="50" spans="1:13" ht="19.5" hidden="1" thickTop="1" thickBot="1" x14ac:dyDescent="0.3">
      <c r="A50" s="629" t="s">
        <v>35</v>
      </c>
      <c r="B50" s="26">
        <v>42796</v>
      </c>
      <c r="C50" s="27" t="s">
        <v>9</v>
      </c>
      <c r="D50" s="27">
        <v>1</v>
      </c>
      <c r="E50" s="27">
        <v>0</v>
      </c>
      <c r="F50" s="27">
        <v>0</v>
      </c>
      <c r="G50" s="27">
        <v>0</v>
      </c>
      <c r="H50" s="27">
        <v>0</v>
      </c>
      <c r="I50" s="28">
        <v>0</v>
      </c>
      <c r="J50" s="282"/>
      <c r="K50" s="8">
        <v>1</v>
      </c>
      <c r="L50" s="8"/>
      <c r="M50" s="113"/>
    </row>
    <row r="51" spans="1:13" ht="19.5" hidden="1" thickTop="1" thickBot="1" x14ac:dyDescent="0.3">
      <c r="A51" s="629"/>
      <c r="B51" s="13">
        <v>42789</v>
      </c>
      <c r="C51" s="9" t="s">
        <v>11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t="19.5" hidden="1" thickTop="1" thickBot="1" x14ac:dyDescent="0.3">
      <c r="A52" s="629"/>
      <c r="B52" s="13">
        <v>42782</v>
      </c>
      <c r="C52" s="9" t="s">
        <v>8</v>
      </c>
      <c r="D52" s="9">
        <v>1</v>
      </c>
      <c r="E52" s="9">
        <v>0</v>
      </c>
      <c r="F52" s="9">
        <v>2</v>
      </c>
      <c r="G52" s="9">
        <v>2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t="19.5" hidden="1" thickTop="1" thickBot="1" x14ac:dyDescent="0.3">
      <c r="A53" s="629"/>
      <c r="B53" s="13">
        <v>42775</v>
      </c>
      <c r="C53" s="9" t="s">
        <v>27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t="19.5" hidden="1" thickTop="1" thickBot="1" x14ac:dyDescent="0.3">
      <c r="A54" s="629"/>
      <c r="B54" s="13">
        <v>42761</v>
      </c>
      <c r="C54" s="9" t="s">
        <v>9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t="19.5" hidden="1" thickTop="1" thickBot="1" x14ac:dyDescent="0.3">
      <c r="A55" s="629"/>
      <c r="B55" s="13">
        <v>42754</v>
      </c>
      <c r="C55" s="9" t="s">
        <v>11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t="19.5" hidden="1" thickTop="1" thickBot="1" x14ac:dyDescent="0.3">
      <c r="A56" s="629"/>
      <c r="B56" s="13">
        <v>42747</v>
      </c>
      <c r="C56" s="9" t="s">
        <v>8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t="19.5" hidden="1" thickTop="1" thickBot="1" x14ac:dyDescent="0.3">
      <c r="A57" s="629"/>
      <c r="B57" s="13">
        <v>42740</v>
      </c>
      <c r="C57" s="9" t="s">
        <v>27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t="19.5" hidden="1" thickTop="1" thickBot="1" x14ac:dyDescent="0.3">
      <c r="A58" s="629"/>
      <c r="B58" s="13">
        <v>42705</v>
      </c>
      <c r="C58" s="9" t="s">
        <v>11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t="19.5" hidden="1" thickTop="1" thickBot="1" x14ac:dyDescent="0.3">
      <c r="A59" s="629"/>
      <c r="B59" s="13">
        <v>42698</v>
      </c>
      <c r="C59" s="9" t="s">
        <v>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t="19.5" hidden="1" thickTop="1" thickBot="1" x14ac:dyDescent="0.3">
      <c r="A60" s="629"/>
      <c r="B60" s="13">
        <v>42691</v>
      </c>
      <c r="C60" s="9" t="s">
        <v>27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t="19.5" hidden="1" thickTop="1" thickBot="1" x14ac:dyDescent="0.3">
      <c r="A61" s="629"/>
      <c r="B61" s="13">
        <v>42684</v>
      </c>
      <c r="C61" s="9" t="s">
        <v>7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t="19.5" hidden="1" thickTop="1" thickBot="1" x14ac:dyDescent="0.3">
      <c r="A62" s="629"/>
      <c r="B62" s="13">
        <v>42677</v>
      </c>
      <c r="C62" s="9" t="s">
        <v>9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/>
      <c r="L62" s="9">
        <v>1</v>
      </c>
      <c r="M62" s="29"/>
    </row>
    <row r="63" spans="1:13" ht="19.5" hidden="1" thickTop="1" thickBot="1" x14ac:dyDescent="0.3">
      <c r="A63" s="629"/>
      <c r="B63" s="13">
        <v>42670</v>
      </c>
      <c r="C63" s="9" t="s">
        <v>11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t="19.5" hidden="1" thickTop="1" thickBot="1" x14ac:dyDescent="0.3">
      <c r="A64" s="629"/>
      <c r="B64" s="13">
        <v>42656</v>
      </c>
      <c r="C64" s="9" t="s">
        <v>27</v>
      </c>
      <c r="D64" s="9">
        <v>1</v>
      </c>
      <c r="E64" s="9">
        <v>0</v>
      </c>
      <c r="F64" s="9">
        <v>1</v>
      </c>
      <c r="G64" s="9">
        <v>1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t="19.5" hidden="1" thickTop="1" thickBot="1" x14ac:dyDescent="0.3">
      <c r="A65" s="629"/>
      <c r="B65" s="13">
        <v>42649</v>
      </c>
      <c r="C65" s="9" t="s">
        <v>7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t="19.5" hidden="1" thickTop="1" thickBot="1" x14ac:dyDescent="0.3">
      <c r="A66" s="629"/>
      <c r="B66" s="13">
        <v>42642</v>
      </c>
      <c r="C66" s="9" t="s">
        <v>9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t="19.5" hidden="1" thickTop="1" thickBot="1" x14ac:dyDescent="0.3">
      <c r="A67" s="629"/>
      <c r="B67" s="13">
        <v>42635</v>
      </c>
      <c r="C67" s="9" t="s">
        <v>11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t="19.5" hidden="1" thickTop="1" thickBot="1" x14ac:dyDescent="0.3">
      <c r="A68" s="629"/>
      <c r="B68" s="30">
        <v>42628</v>
      </c>
      <c r="C68" s="31" t="s">
        <v>8</v>
      </c>
      <c r="D68" s="31">
        <v>1</v>
      </c>
      <c r="E68" s="31">
        <v>0</v>
      </c>
      <c r="F68" s="31">
        <v>0</v>
      </c>
      <c r="G68" s="31">
        <v>0</v>
      </c>
      <c r="H68" s="31">
        <v>0</v>
      </c>
      <c r="I68" s="32">
        <v>0</v>
      </c>
      <c r="J68" s="281"/>
      <c r="K68" s="23">
        <v>1</v>
      </c>
      <c r="L68" s="23"/>
      <c r="M68" s="48"/>
    </row>
    <row r="69" spans="1:13" s="7" customFormat="1" ht="19.5" thickTop="1" thickBot="1" x14ac:dyDescent="0.3">
      <c r="A69" s="142" t="s">
        <v>45</v>
      </c>
      <c r="B69" s="126" t="s">
        <v>18</v>
      </c>
      <c r="C69" s="124" t="s">
        <v>10</v>
      </c>
      <c r="D69" s="124">
        <f t="shared" ref="D69:I69" si="3">SUM(D50:D68)</f>
        <v>19</v>
      </c>
      <c r="E69" s="124">
        <f t="shared" si="3"/>
        <v>0</v>
      </c>
      <c r="F69" s="124">
        <f t="shared" si="3"/>
        <v>6</v>
      </c>
      <c r="G69" s="124">
        <f t="shared" si="3"/>
        <v>6</v>
      </c>
      <c r="H69" s="124">
        <f t="shared" si="3"/>
        <v>0</v>
      </c>
      <c r="I69" s="125">
        <f t="shared" si="3"/>
        <v>0</v>
      </c>
      <c r="J69" s="268">
        <f>SUM(J50:J68)</f>
        <v>5</v>
      </c>
      <c r="K69" s="185">
        <f>SUM(K50:K68)</f>
        <v>13</v>
      </c>
      <c r="L69" s="185">
        <f>SUM(L50:L68)</f>
        <v>1</v>
      </c>
      <c r="M69" s="186">
        <f>SUM(J69/(J69+K69))</f>
        <v>0.27777777777777779</v>
      </c>
    </row>
    <row r="70" spans="1:13" ht="19.5" hidden="1" thickTop="1" thickBot="1" x14ac:dyDescent="0.3">
      <c r="A70" s="629" t="s">
        <v>17</v>
      </c>
      <c r="B70" s="26">
        <v>42432</v>
      </c>
      <c r="C70" s="27" t="s">
        <v>8</v>
      </c>
      <c r="D70" s="27">
        <v>1</v>
      </c>
      <c r="E70" s="27">
        <v>0</v>
      </c>
      <c r="F70" s="27">
        <v>0</v>
      </c>
      <c r="G70" s="27">
        <v>0</v>
      </c>
      <c r="H70" s="27">
        <v>0</v>
      </c>
      <c r="I70" s="28">
        <v>0</v>
      </c>
      <c r="J70" s="282">
        <v>1</v>
      </c>
      <c r="K70" s="8"/>
      <c r="L70" s="8"/>
      <c r="M70" s="113"/>
    </row>
    <row r="71" spans="1:13" ht="19.5" hidden="1" thickTop="1" thickBot="1" x14ac:dyDescent="0.3">
      <c r="A71" s="629"/>
      <c r="B71" s="13">
        <v>42425</v>
      </c>
      <c r="C71" s="9" t="s">
        <v>12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/>
      <c r="L71" s="9">
        <v>1</v>
      </c>
      <c r="M71" s="29"/>
    </row>
    <row r="72" spans="1:13" ht="19.5" hidden="1" thickTop="1" thickBot="1" x14ac:dyDescent="0.3">
      <c r="A72" s="629"/>
      <c r="B72" s="13">
        <v>42418</v>
      </c>
      <c r="C72" s="9" t="s">
        <v>13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">
        <v>0</v>
      </c>
      <c r="J72" s="280"/>
      <c r="K72" s="9">
        <v>1</v>
      </c>
      <c r="L72" s="9"/>
      <c r="M72" s="29"/>
    </row>
    <row r="73" spans="1:13" ht="19.5" hidden="1" thickTop="1" thickBot="1" x14ac:dyDescent="0.3">
      <c r="A73" s="629"/>
      <c r="B73" s="13">
        <v>42411</v>
      </c>
      <c r="C73" s="9" t="s">
        <v>14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t="19.5" hidden="1" thickTop="1" thickBot="1" x14ac:dyDescent="0.3">
      <c r="A74" s="629"/>
      <c r="B74" s="13">
        <v>42404</v>
      </c>
      <c r="C74" s="9" t="s">
        <v>7</v>
      </c>
      <c r="D74" s="9">
        <v>1</v>
      </c>
      <c r="E74" s="9">
        <v>2</v>
      </c>
      <c r="F74" s="9">
        <v>0</v>
      </c>
      <c r="G74" s="9">
        <v>2</v>
      </c>
      <c r="H74" s="9">
        <v>0</v>
      </c>
      <c r="I74" s="29">
        <v>0</v>
      </c>
      <c r="J74" s="280"/>
      <c r="K74" s="9"/>
      <c r="L74" s="9">
        <v>1</v>
      </c>
      <c r="M74" s="29"/>
    </row>
    <row r="75" spans="1:13" ht="19.5" hidden="1" thickTop="1" thickBot="1" x14ac:dyDescent="0.3">
      <c r="A75" s="629"/>
      <c r="B75" s="13">
        <v>42383</v>
      </c>
      <c r="C75" s="9" t="s">
        <v>7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t="19.5" hidden="1" thickTop="1" thickBot="1" x14ac:dyDescent="0.3">
      <c r="A76" s="629"/>
      <c r="B76" s="13">
        <v>42355</v>
      </c>
      <c r="C76" s="9" t="s">
        <v>7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/>
      <c r="L76" s="9">
        <v>1</v>
      </c>
      <c r="M76" s="29"/>
    </row>
    <row r="77" spans="1:13" ht="19.5" hidden="1" thickTop="1" thickBot="1" x14ac:dyDescent="0.3">
      <c r="A77" s="629"/>
      <c r="B77" s="13">
        <v>42348</v>
      </c>
      <c r="C77" s="9" t="s">
        <v>8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t="19.5" hidden="1" thickTop="1" thickBot="1" x14ac:dyDescent="0.3">
      <c r="A78" s="629"/>
      <c r="B78" s="13">
        <v>42341</v>
      </c>
      <c r="C78" s="9" t="s">
        <v>12</v>
      </c>
      <c r="D78" s="9">
        <v>1</v>
      </c>
      <c r="E78" s="9">
        <v>0</v>
      </c>
      <c r="F78" s="9">
        <v>4</v>
      </c>
      <c r="G78" s="9">
        <v>4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t="19.5" hidden="1" thickTop="1" thickBot="1" x14ac:dyDescent="0.3">
      <c r="A79" s="629"/>
      <c r="B79" s="13">
        <v>42334</v>
      </c>
      <c r="C79" s="9" t="s">
        <v>13</v>
      </c>
      <c r="D79" s="9">
        <v>1</v>
      </c>
      <c r="E79" s="9">
        <v>1</v>
      </c>
      <c r="F79" s="9">
        <v>1</v>
      </c>
      <c r="G79" s="9">
        <v>2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t="19.5" hidden="1" thickTop="1" thickBot="1" x14ac:dyDescent="0.3">
      <c r="A80" s="629"/>
      <c r="B80" s="13">
        <v>42327</v>
      </c>
      <c r="C80" s="9" t="s">
        <v>14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/>
      <c r="L80" s="9">
        <v>1</v>
      </c>
      <c r="M80" s="29"/>
    </row>
    <row r="81" spans="1:13" ht="19.5" hidden="1" thickTop="1" thickBot="1" x14ac:dyDescent="0.3">
      <c r="A81" s="629"/>
      <c r="B81" s="13">
        <v>42320</v>
      </c>
      <c r="C81" s="9" t="s">
        <v>7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/>
      <c r="K81" s="9"/>
      <c r="L81" s="9">
        <v>1</v>
      </c>
      <c r="M81" s="29"/>
    </row>
    <row r="82" spans="1:13" ht="19.5" hidden="1" thickTop="1" thickBot="1" x14ac:dyDescent="0.3">
      <c r="A82" s="629"/>
      <c r="B82" s="13">
        <v>42313</v>
      </c>
      <c r="C82" s="9" t="s">
        <v>8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t="19.5" hidden="1" thickTop="1" thickBot="1" x14ac:dyDescent="0.3">
      <c r="A83" s="629"/>
      <c r="B83" s="13">
        <v>42306</v>
      </c>
      <c r="C83" s="9" t="s">
        <v>12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t="19.5" hidden="1" thickTop="1" thickBot="1" x14ac:dyDescent="0.3">
      <c r="A84" s="629"/>
      <c r="B84" s="13">
        <v>42299</v>
      </c>
      <c r="C84" s="9" t="s">
        <v>13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t="19.5" hidden="1" thickTop="1" thickBot="1" x14ac:dyDescent="0.3">
      <c r="A85" s="629"/>
      <c r="B85" s="13">
        <v>42292</v>
      </c>
      <c r="C85" s="9" t="s">
        <v>14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t="19.5" hidden="1" thickTop="1" thickBot="1" x14ac:dyDescent="0.3">
      <c r="A86" s="629"/>
      <c r="B86" s="13">
        <v>42285</v>
      </c>
      <c r="C86" s="9" t="s">
        <v>7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t="19.5" hidden="1" thickTop="1" thickBot="1" x14ac:dyDescent="0.3">
      <c r="A87" s="629"/>
      <c r="B87" s="13">
        <v>42278</v>
      </c>
      <c r="C87" s="9" t="s">
        <v>8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t="19.5" hidden="1" thickTop="1" thickBot="1" x14ac:dyDescent="0.3">
      <c r="A88" s="629"/>
      <c r="B88" s="13">
        <v>42271</v>
      </c>
      <c r="C88" s="9" t="s">
        <v>12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t="19.5" hidden="1" thickTop="1" thickBot="1" x14ac:dyDescent="0.3">
      <c r="A89" s="629"/>
      <c r="B89" s="30">
        <v>42264</v>
      </c>
      <c r="C89" s="31" t="s">
        <v>13</v>
      </c>
      <c r="D89" s="31">
        <v>1</v>
      </c>
      <c r="E89" s="31">
        <v>0</v>
      </c>
      <c r="F89" s="31">
        <v>0</v>
      </c>
      <c r="G89" s="31">
        <v>0</v>
      </c>
      <c r="H89" s="31">
        <v>0</v>
      </c>
      <c r="I89" s="32">
        <v>0</v>
      </c>
      <c r="J89" s="281"/>
      <c r="K89" s="23">
        <v>1</v>
      </c>
      <c r="L89" s="23"/>
      <c r="M89" s="48"/>
    </row>
    <row r="90" spans="1:13" s="7" customFormat="1" ht="19.5" thickTop="1" thickBot="1" x14ac:dyDescent="0.3">
      <c r="A90" s="142" t="s">
        <v>45</v>
      </c>
      <c r="B90" s="126" t="s">
        <v>17</v>
      </c>
      <c r="C90" s="124" t="s">
        <v>10</v>
      </c>
      <c r="D90" s="124">
        <f t="shared" ref="D90:I90" si="4">SUM(D70:D89)</f>
        <v>20</v>
      </c>
      <c r="E90" s="124">
        <f t="shared" si="4"/>
        <v>3</v>
      </c>
      <c r="F90" s="124">
        <f t="shared" si="4"/>
        <v>10</v>
      </c>
      <c r="G90" s="124">
        <f t="shared" si="4"/>
        <v>13</v>
      </c>
      <c r="H90" s="124">
        <f t="shared" si="4"/>
        <v>0</v>
      </c>
      <c r="I90" s="125">
        <f t="shared" si="4"/>
        <v>0</v>
      </c>
      <c r="J90" s="268">
        <f>SUM(J70:J89)</f>
        <v>10</v>
      </c>
      <c r="K90" s="185">
        <f>SUM(K70:K89)</f>
        <v>5</v>
      </c>
      <c r="L90" s="185">
        <f>SUM(L70:L89)</f>
        <v>5</v>
      </c>
      <c r="M90" s="186">
        <f>SUM(J90/(J90+K90))</f>
        <v>0.66666666666666663</v>
      </c>
    </row>
    <row r="91" spans="1:13" ht="19.5" thickTop="1" thickBot="1" x14ac:dyDescent="0.3">
      <c r="C91" s="136" t="s">
        <v>24</v>
      </c>
      <c r="D91" s="137">
        <f t="shared" ref="D91:L91" si="5">SUM(D31+D49+D69+D90+D14)</f>
        <v>83</v>
      </c>
      <c r="E91" s="137">
        <f t="shared" si="5"/>
        <v>8</v>
      </c>
      <c r="F91" s="137">
        <f t="shared" si="5"/>
        <v>41</v>
      </c>
      <c r="G91" s="137">
        <f t="shared" si="5"/>
        <v>49</v>
      </c>
      <c r="H91" s="137">
        <f t="shared" si="5"/>
        <v>0</v>
      </c>
      <c r="I91" s="139">
        <f t="shared" si="5"/>
        <v>0</v>
      </c>
      <c r="J91" s="392">
        <f t="shared" si="5"/>
        <v>32</v>
      </c>
      <c r="K91" s="137">
        <f t="shared" si="5"/>
        <v>41</v>
      </c>
      <c r="L91" s="137">
        <f t="shared" si="5"/>
        <v>10</v>
      </c>
      <c r="M91" s="305">
        <f>SUM(J91/(J91+K91))</f>
        <v>0.43835616438356162</v>
      </c>
    </row>
    <row r="92" spans="1:13" ht="18.75" thickBot="1" x14ac:dyDescent="0.3">
      <c r="C92" s="143" t="s">
        <v>25</v>
      </c>
      <c r="D92" s="24"/>
      <c r="E92" s="25">
        <f>SUM(E91/D91)</f>
        <v>9.6385542168674704E-2</v>
      </c>
      <c r="F92" s="25">
        <f>SUM(F91/D91)</f>
        <v>0.49397590361445781</v>
      </c>
      <c r="G92" s="144">
        <f>SUM(G91/D91)</f>
        <v>0.59036144578313254</v>
      </c>
      <c r="H92" s="20"/>
      <c r="I92" s="20"/>
      <c r="J92" s="283">
        <f>SUM(J91/D91)</f>
        <v>0.38554216867469882</v>
      </c>
      <c r="K92" s="21">
        <f>SUM(K91/D91)</f>
        <v>0.49397590361445781</v>
      </c>
      <c r="L92" s="132">
        <f>SUM(L91/D91)</f>
        <v>0.12048192771084337</v>
      </c>
    </row>
    <row r="93" spans="1:13" ht="18.75" thickBot="1" x14ac:dyDescent="0.3">
      <c r="C93" s="133" t="s">
        <v>26</v>
      </c>
      <c r="D93" s="134">
        <f>SUM(D91/5)</f>
        <v>16.600000000000001</v>
      </c>
      <c r="E93" s="134">
        <f>SUM(E92*D93)</f>
        <v>1.6000000000000003</v>
      </c>
      <c r="F93" s="134">
        <f>SUM(F92*D93)</f>
        <v>8.2000000000000011</v>
      </c>
      <c r="G93" s="135">
        <f>SUM(G92*D93)</f>
        <v>9.8000000000000007</v>
      </c>
      <c r="J93" s="284">
        <f>SUM(J91/5)</f>
        <v>6.4</v>
      </c>
      <c r="K93" s="134">
        <f>SUM(K91/5)</f>
        <v>8.1999999999999993</v>
      </c>
      <c r="L93" s="135">
        <f>SUM(L91/5)</f>
        <v>2</v>
      </c>
    </row>
    <row r="94" spans="1:13" ht="18.75" thickTop="1" x14ac:dyDescent="0.25"/>
  </sheetData>
  <autoFilter ref="A2:I93" xr:uid="{00000000-0009-0000-0000-00000C000000}"/>
  <mergeCells count="6">
    <mergeCell ref="A70:A89"/>
    <mergeCell ref="A50:A68"/>
    <mergeCell ref="A32:A48"/>
    <mergeCell ref="A1:M1"/>
    <mergeCell ref="A15:A30"/>
    <mergeCell ref="A3:A13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722D1-57DD-4CBE-AEF5-86C3896417B6}">
  <sheetPr>
    <pageSetUpPr fitToPage="1"/>
  </sheetPr>
  <dimension ref="A1:M3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8.75" thickBot="1" x14ac:dyDescent="0.3">
      <c r="A1" s="671" t="s">
        <v>611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20</v>
      </c>
      <c r="D3" s="27">
        <v>1</v>
      </c>
      <c r="E3" s="27">
        <v>0</v>
      </c>
      <c r="F3" s="27">
        <v>2</v>
      </c>
      <c r="G3" s="27">
        <v>2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45666</v>
      </c>
      <c r="C4" s="9" t="s">
        <v>8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45645</v>
      </c>
      <c r="C5" s="9" t="s">
        <v>625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45631</v>
      </c>
      <c r="C6" s="9" t="s">
        <v>20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45624</v>
      </c>
      <c r="C7" s="9" t="s">
        <v>553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45610</v>
      </c>
      <c r="C8" s="9" t="s">
        <v>625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/>
      <c r="L8" s="9">
        <v>1</v>
      </c>
      <c r="M8" s="29"/>
    </row>
    <row r="9" spans="1:13" x14ac:dyDescent="0.25">
      <c r="A9" s="636"/>
      <c r="B9" s="255">
        <v>45603</v>
      </c>
      <c r="C9" s="9" t="s">
        <v>453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45575</v>
      </c>
      <c r="C10" s="9" t="s">
        <v>625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45568</v>
      </c>
      <c r="C11" s="9" t="s">
        <v>453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ht="18.75" thickBot="1" x14ac:dyDescent="0.3">
      <c r="A12" s="637"/>
      <c r="B12" s="256">
        <v>45561</v>
      </c>
      <c r="C12" s="31" t="s">
        <v>20</v>
      </c>
      <c r="D12" s="31">
        <v>1</v>
      </c>
      <c r="E12" s="31">
        <v>1</v>
      </c>
      <c r="F12" s="31">
        <v>1</v>
      </c>
      <c r="G12" s="31">
        <v>2</v>
      </c>
      <c r="H12" s="31">
        <v>0</v>
      </c>
      <c r="I12" s="32">
        <v>0</v>
      </c>
      <c r="J12" s="366">
        <v>1</v>
      </c>
      <c r="K12" s="31"/>
      <c r="L12" s="31"/>
      <c r="M12" s="32"/>
    </row>
    <row r="13" spans="1:13" ht="19.5" thickTop="1" thickBot="1" x14ac:dyDescent="0.3">
      <c r="A13" s="490" t="s">
        <v>45</v>
      </c>
      <c r="B13" s="411" t="s">
        <v>624</v>
      </c>
      <c r="C13" s="124" t="s">
        <v>10</v>
      </c>
      <c r="D13" s="247">
        <f t="shared" ref="D13:L13" si="0">SUM(D3:D12)</f>
        <v>10</v>
      </c>
      <c r="E13" s="247">
        <f t="shared" si="0"/>
        <v>1</v>
      </c>
      <c r="F13" s="247">
        <f t="shared" si="0"/>
        <v>6</v>
      </c>
      <c r="G13" s="247">
        <f t="shared" si="0"/>
        <v>7</v>
      </c>
      <c r="H13" s="247">
        <f t="shared" si="0"/>
        <v>0</v>
      </c>
      <c r="I13" s="125">
        <f t="shared" si="0"/>
        <v>0</v>
      </c>
      <c r="J13" s="249">
        <f t="shared" si="0"/>
        <v>6</v>
      </c>
      <c r="K13" s="247">
        <f t="shared" si="0"/>
        <v>2</v>
      </c>
      <c r="L13" s="247">
        <f t="shared" si="0"/>
        <v>2</v>
      </c>
      <c r="M13" s="294">
        <f>SUM(J13/(J13+K13))</f>
        <v>0.75</v>
      </c>
    </row>
    <row r="14" spans="1:13" ht="18.75" hidden="1" thickTop="1" x14ac:dyDescent="0.25">
      <c r="A14" s="642" t="s">
        <v>580</v>
      </c>
      <c r="B14" s="254">
        <v>45351</v>
      </c>
      <c r="C14" s="27" t="s">
        <v>452</v>
      </c>
      <c r="D14" s="27">
        <v>1</v>
      </c>
      <c r="E14" s="27">
        <v>0</v>
      </c>
      <c r="F14" s="27">
        <v>0</v>
      </c>
      <c r="G14" s="27">
        <v>0</v>
      </c>
      <c r="H14" s="27">
        <v>0</v>
      </c>
      <c r="I14" s="28">
        <v>0</v>
      </c>
      <c r="J14" s="364"/>
      <c r="K14" s="27">
        <v>1</v>
      </c>
      <c r="L14" s="27"/>
      <c r="M14" s="28"/>
    </row>
    <row r="15" spans="1:13" hidden="1" x14ac:dyDescent="0.25">
      <c r="A15" s="636"/>
      <c r="B15" s="255">
        <v>45344</v>
      </c>
      <c r="C15" s="9" t="s">
        <v>552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hidden="1" x14ac:dyDescent="0.25">
      <c r="A16" s="636"/>
      <c r="B16" s="255">
        <v>45323</v>
      </c>
      <c r="C16" s="9" t="s">
        <v>555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idden="1" x14ac:dyDescent="0.25">
      <c r="A17" s="636"/>
      <c r="B17" s="255">
        <v>45309</v>
      </c>
      <c r="C17" s="9" t="s">
        <v>552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idden="1" x14ac:dyDescent="0.25">
      <c r="A18" s="636"/>
      <c r="B18" s="255">
        <v>45302</v>
      </c>
      <c r="C18" s="9" t="s">
        <v>553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idden="1" x14ac:dyDescent="0.25">
      <c r="A19" s="636"/>
      <c r="B19" s="255">
        <v>45281</v>
      </c>
      <c r="C19" s="9" t="s">
        <v>8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6"/>
      <c r="B20" s="255">
        <v>45267</v>
      </c>
      <c r="C20" s="9" t="s">
        <v>452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6"/>
      <c r="B21" s="255">
        <v>45260</v>
      </c>
      <c r="C21" s="9" t="s">
        <v>552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6"/>
      <c r="B22" s="255">
        <v>45246</v>
      </c>
      <c r="C22" s="9" t="s">
        <v>8</v>
      </c>
      <c r="D22" s="9">
        <v>1</v>
      </c>
      <c r="E22" s="9">
        <v>1</v>
      </c>
      <c r="F22" s="9">
        <v>1</v>
      </c>
      <c r="G22" s="9">
        <v>2</v>
      </c>
      <c r="H22" s="9">
        <v>1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6"/>
      <c r="B23" s="255">
        <v>45239</v>
      </c>
      <c r="C23" s="9" t="s">
        <v>555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/>
      <c r="L23" s="9">
        <v>1</v>
      </c>
      <c r="M23" s="29"/>
    </row>
    <row r="24" spans="1:13" hidden="1" x14ac:dyDescent="0.25">
      <c r="A24" s="636"/>
      <c r="B24" s="255">
        <v>45232</v>
      </c>
      <c r="C24" s="9" t="s">
        <v>452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45225</v>
      </c>
      <c r="C25" s="9" t="s">
        <v>552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45218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/>
      <c r="L26" s="9">
        <v>1</v>
      </c>
      <c r="M26" s="29"/>
    </row>
    <row r="27" spans="1:13" ht="18.75" hidden="1" thickBot="1" x14ac:dyDescent="0.3">
      <c r="A27" s="648"/>
      <c r="B27" s="470">
        <v>45211</v>
      </c>
      <c r="C27" s="23" t="s">
        <v>8</v>
      </c>
      <c r="D27" s="23">
        <v>1</v>
      </c>
      <c r="E27" s="23">
        <v>0</v>
      </c>
      <c r="F27" s="23">
        <v>0</v>
      </c>
      <c r="G27" s="23">
        <v>0</v>
      </c>
      <c r="H27" s="23">
        <v>0</v>
      </c>
      <c r="I27" s="48">
        <v>0</v>
      </c>
      <c r="J27" s="511"/>
      <c r="K27" s="23">
        <v>1</v>
      </c>
      <c r="L27" s="23"/>
      <c r="M27" s="48"/>
    </row>
    <row r="28" spans="1:13" ht="19.5" thickTop="1" thickBot="1" x14ac:dyDescent="0.3">
      <c r="A28" s="490" t="s">
        <v>45</v>
      </c>
      <c r="B28" s="411" t="s">
        <v>580</v>
      </c>
      <c r="C28" s="124" t="s">
        <v>453</v>
      </c>
      <c r="D28" s="247">
        <f t="shared" ref="D28:L28" si="1">SUM(D14:D27)</f>
        <v>14</v>
      </c>
      <c r="E28" s="247">
        <f t="shared" si="1"/>
        <v>1</v>
      </c>
      <c r="F28" s="247">
        <f t="shared" si="1"/>
        <v>2</v>
      </c>
      <c r="G28" s="247">
        <f t="shared" si="1"/>
        <v>3</v>
      </c>
      <c r="H28" s="247">
        <f t="shared" si="1"/>
        <v>1</v>
      </c>
      <c r="I28" s="125">
        <f t="shared" si="1"/>
        <v>0</v>
      </c>
      <c r="J28" s="249">
        <f t="shared" si="1"/>
        <v>4</v>
      </c>
      <c r="K28" s="247">
        <f t="shared" si="1"/>
        <v>7</v>
      </c>
      <c r="L28" s="247">
        <f t="shared" si="1"/>
        <v>3</v>
      </c>
      <c r="M28" s="294">
        <f>SUM(J28/(J28+K28))</f>
        <v>0.36363636363636365</v>
      </c>
    </row>
    <row r="29" spans="1:13" ht="19.5" thickTop="1" thickBot="1" x14ac:dyDescent="0.3">
      <c r="C29" s="136" t="s">
        <v>24</v>
      </c>
      <c r="D29" s="137">
        <f t="shared" ref="D29:L29" si="2">SUM(D28+D13)</f>
        <v>24</v>
      </c>
      <c r="E29" s="137">
        <f t="shared" si="2"/>
        <v>2</v>
      </c>
      <c r="F29" s="137">
        <f t="shared" si="2"/>
        <v>8</v>
      </c>
      <c r="G29" s="137">
        <f t="shared" si="2"/>
        <v>10</v>
      </c>
      <c r="H29" s="137">
        <f t="shared" si="2"/>
        <v>1</v>
      </c>
      <c r="I29" s="139">
        <f t="shared" si="2"/>
        <v>0</v>
      </c>
      <c r="J29" s="444">
        <f t="shared" si="2"/>
        <v>10</v>
      </c>
      <c r="K29" s="91">
        <f t="shared" si="2"/>
        <v>9</v>
      </c>
      <c r="L29" s="450">
        <f t="shared" si="2"/>
        <v>5</v>
      </c>
      <c r="M29" s="396">
        <f>SUM(J29/(J29+K29))</f>
        <v>0.52631578947368418</v>
      </c>
    </row>
    <row r="30" spans="1:13" ht="18.75" thickBot="1" x14ac:dyDescent="0.3">
      <c r="C30" s="143" t="s">
        <v>25</v>
      </c>
      <c r="D30" s="24"/>
      <c r="E30" s="25">
        <f>SUM(E29/D29)</f>
        <v>8.3333333333333329E-2</v>
      </c>
      <c r="F30" s="25">
        <f>SUM(F29/D29)</f>
        <v>0.33333333333333331</v>
      </c>
      <c r="G30" s="144">
        <f>SUM(G29/D29)</f>
        <v>0.41666666666666669</v>
      </c>
      <c r="H30" s="20"/>
      <c r="I30" s="20"/>
      <c r="J30" s="307">
        <f>SUM(J29/D29)</f>
        <v>0.41666666666666669</v>
      </c>
      <c r="K30" s="77">
        <f>SUM(K29/D29)</f>
        <v>0.375</v>
      </c>
      <c r="L30" s="95">
        <f>SUM(L29/D29)</f>
        <v>0.20833333333333334</v>
      </c>
    </row>
    <row r="31" spans="1:13" ht="18.75" thickBot="1" x14ac:dyDescent="0.3">
      <c r="C31" s="133" t="s">
        <v>26</v>
      </c>
      <c r="D31" s="134">
        <f>SUM(D29/2)</f>
        <v>12</v>
      </c>
      <c r="E31" s="134">
        <f>SUM(E30*D31)</f>
        <v>1</v>
      </c>
      <c r="F31" s="134">
        <f>SUM(F30*D31)</f>
        <v>4</v>
      </c>
      <c r="G31" s="135">
        <f>SUM(G30*D31)</f>
        <v>5</v>
      </c>
      <c r="J31" s="308">
        <f>SUM(J29/2)</f>
        <v>5</v>
      </c>
      <c r="K31" s="97">
        <f>SUM(K29/2)</f>
        <v>4.5</v>
      </c>
      <c r="L31" s="98">
        <f>SUM(L29/2)</f>
        <v>2.5</v>
      </c>
    </row>
    <row r="32" spans="1:13" ht="18.75" thickTop="1" x14ac:dyDescent="0.25"/>
  </sheetData>
  <mergeCells count="3">
    <mergeCell ref="A1:M1"/>
    <mergeCell ref="A14:A27"/>
    <mergeCell ref="A3:A12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0000"/>
    <pageSetUpPr fitToPage="1"/>
  </sheetPr>
  <dimension ref="A1:M3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8.75" thickBot="1" x14ac:dyDescent="0.3">
      <c r="A1" s="671" t="s">
        <v>439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22</v>
      </c>
      <c r="B3" s="14">
        <v>41312</v>
      </c>
      <c r="C3" s="8" t="s">
        <v>19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0">
        <v>1</v>
      </c>
      <c r="K3" s="9"/>
      <c r="L3" s="9"/>
      <c r="M3" s="29"/>
    </row>
    <row r="4" spans="1:13" hidden="1" x14ac:dyDescent="0.25">
      <c r="A4" s="639"/>
      <c r="B4" s="13">
        <v>41291</v>
      </c>
      <c r="C4" s="9" t="s">
        <v>20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41263</v>
      </c>
      <c r="C5" s="9" t="s">
        <v>19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41242</v>
      </c>
      <c r="C6" s="9" t="s">
        <v>20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41228</v>
      </c>
      <c r="C7" s="9" t="s">
        <v>19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41214</v>
      </c>
      <c r="C8" s="9" t="s">
        <v>13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/>
      <c r="L8" s="9">
        <v>1</v>
      </c>
      <c r="M8" s="29"/>
    </row>
    <row r="9" spans="1:13" hidden="1" x14ac:dyDescent="0.25">
      <c r="A9" s="639"/>
      <c r="B9" s="13">
        <v>41207</v>
      </c>
      <c r="C9" s="9" t="s">
        <v>20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41193</v>
      </c>
      <c r="C10" s="9" t="s">
        <v>19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41179</v>
      </c>
      <c r="C11" s="9" t="s">
        <v>13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t="18.75" hidden="1" thickBot="1" x14ac:dyDescent="0.3">
      <c r="A12" s="647"/>
      <c r="B12" s="122">
        <v>41165</v>
      </c>
      <c r="C12" s="23" t="s">
        <v>7</v>
      </c>
      <c r="D12" s="23">
        <v>1</v>
      </c>
      <c r="E12" s="23">
        <v>0</v>
      </c>
      <c r="F12" s="23">
        <v>0</v>
      </c>
      <c r="G12" s="23">
        <v>0</v>
      </c>
      <c r="H12" s="23">
        <v>0</v>
      </c>
      <c r="I12" s="48">
        <v>0</v>
      </c>
      <c r="J12" s="280"/>
      <c r="K12" s="9">
        <v>1</v>
      </c>
      <c r="L12" s="9"/>
      <c r="M12" s="29"/>
    </row>
    <row r="13" spans="1:13" ht="19.5" thickTop="1" thickBot="1" x14ac:dyDescent="0.3">
      <c r="A13" s="142" t="s">
        <v>45</v>
      </c>
      <c r="B13" s="126" t="s">
        <v>22</v>
      </c>
      <c r="C13" s="124" t="s">
        <v>12</v>
      </c>
      <c r="D13" s="124">
        <f t="shared" ref="D13:I13" si="0">SUM(D3:D12)</f>
        <v>10</v>
      </c>
      <c r="E13" s="124">
        <f t="shared" si="0"/>
        <v>0</v>
      </c>
      <c r="F13" s="124">
        <f t="shared" si="0"/>
        <v>3</v>
      </c>
      <c r="G13" s="124">
        <f t="shared" si="0"/>
        <v>3</v>
      </c>
      <c r="H13" s="124">
        <f t="shared" si="0"/>
        <v>0</v>
      </c>
      <c r="I13" s="125">
        <f t="shared" si="0"/>
        <v>0</v>
      </c>
      <c r="J13" s="191">
        <f>SUM(J3:J12)</f>
        <v>4</v>
      </c>
      <c r="K13" s="124">
        <f>SUM(K3:K12)</f>
        <v>5</v>
      </c>
      <c r="L13" s="124">
        <f>SUM(L3:L12)</f>
        <v>1</v>
      </c>
      <c r="M13" s="294">
        <f>SUM(J13/(J13+K13))</f>
        <v>0.44444444444444442</v>
      </c>
    </row>
    <row r="14" spans="1:13" ht="18.75" hidden="1" thickTop="1" x14ac:dyDescent="0.25">
      <c r="A14" s="646" t="s">
        <v>23</v>
      </c>
      <c r="B14" s="14">
        <v>40969</v>
      </c>
      <c r="C14" s="8" t="s">
        <v>20</v>
      </c>
      <c r="D14" s="8">
        <v>1</v>
      </c>
      <c r="E14" s="8">
        <v>0</v>
      </c>
      <c r="F14" s="8">
        <v>0</v>
      </c>
      <c r="G14" s="8">
        <v>0</v>
      </c>
      <c r="H14" s="8">
        <v>0</v>
      </c>
      <c r="I14" s="113">
        <v>0</v>
      </c>
      <c r="J14" s="280">
        <v>1</v>
      </c>
      <c r="K14" s="9"/>
      <c r="L14" s="9"/>
      <c r="M14" s="29"/>
    </row>
    <row r="15" spans="1:13" hidden="1" x14ac:dyDescent="0.25">
      <c r="A15" s="639"/>
      <c r="B15" s="13">
        <v>40962</v>
      </c>
      <c r="C15" s="9" t="s">
        <v>7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280"/>
      <c r="K15" s="9"/>
      <c r="L15" s="9">
        <v>1</v>
      </c>
      <c r="M15" s="29"/>
    </row>
    <row r="16" spans="1:13" hidden="1" x14ac:dyDescent="0.25">
      <c r="A16" s="639"/>
      <c r="B16" s="13">
        <v>40955</v>
      </c>
      <c r="C16" s="9" t="s">
        <v>21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idden="1" x14ac:dyDescent="0.25">
      <c r="A17" s="639"/>
      <c r="B17" s="13">
        <v>40948</v>
      </c>
      <c r="C17" s="9" t="s">
        <v>12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9"/>
      <c r="B18" s="13">
        <v>40941</v>
      </c>
      <c r="C18" s="9" t="s">
        <v>13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9"/>
      <c r="B19" s="13">
        <v>40934</v>
      </c>
      <c r="C19" s="9" t="s">
        <v>20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9"/>
      <c r="B20" s="13">
        <v>40892</v>
      </c>
      <c r="C20" s="9" t="s">
        <v>13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9"/>
      <c r="B21" s="13">
        <v>40878</v>
      </c>
      <c r="C21" s="9" t="s">
        <v>7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9"/>
      <c r="B22" s="13">
        <v>40864</v>
      </c>
      <c r="C22" s="9" t="s">
        <v>12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9"/>
      <c r="B23" s="13">
        <v>40857</v>
      </c>
      <c r="C23" s="9" t="s">
        <v>13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/>
      <c r="K23" s="9"/>
      <c r="L23" s="9">
        <v>1</v>
      </c>
      <c r="M23" s="29"/>
    </row>
    <row r="24" spans="1:13" ht="18.75" hidden="1" thickBot="1" x14ac:dyDescent="0.3">
      <c r="A24" s="647"/>
      <c r="B24" s="122">
        <v>40850</v>
      </c>
      <c r="C24" s="23" t="s">
        <v>20</v>
      </c>
      <c r="D24" s="23">
        <v>1</v>
      </c>
      <c r="E24" s="23">
        <v>1</v>
      </c>
      <c r="F24" s="23">
        <v>0</v>
      </c>
      <c r="G24" s="23">
        <v>1</v>
      </c>
      <c r="H24" s="23">
        <v>0</v>
      </c>
      <c r="I24" s="48">
        <v>0</v>
      </c>
      <c r="J24" s="280"/>
      <c r="K24" s="9">
        <v>1</v>
      </c>
      <c r="L24" s="9"/>
      <c r="M24" s="29"/>
    </row>
    <row r="25" spans="1:13" ht="19.5" thickTop="1" thickBot="1" x14ac:dyDescent="0.3">
      <c r="A25" s="142" t="s">
        <v>45</v>
      </c>
      <c r="B25" s="126" t="s">
        <v>23</v>
      </c>
      <c r="C25" s="124" t="s">
        <v>19</v>
      </c>
      <c r="D25" s="124">
        <f t="shared" ref="D25:I25" si="1">SUM(D14:D24)</f>
        <v>11</v>
      </c>
      <c r="E25" s="124">
        <f t="shared" si="1"/>
        <v>1</v>
      </c>
      <c r="F25" s="124">
        <f t="shared" si="1"/>
        <v>4</v>
      </c>
      <c r="G25" s="124">
        <f t="shared" si="1"/>
        <v>5</v>
      </c>
      <c r="H25" s="124">
        <f t="shared" si="1"/>
        <v>0</v>
      </c>
      <c r="I25" s="125">
        <f t="shared" si="1"/>
        <v>0</v>
      </c>
      <c r="J25" s="191">
        <f>SUM(J14:J24)</f>
        <v>6</v>
      </c>
      <c r="K25" s="124">
        <f>SUM(K14:K24)</f>
        <v>3</v>
      </c>
      <c r="L25" s="124">
        <f>SUM(L14:L24)</f>
        <v>2</v>
      </c>
      <c r="M25" s="294">
        <f>SUM(J25/(J25+K25))</f>
        <v>0.66666666666666663</v>
      </c>
    </row>
    <row r="26" spans="1:13" ht="19.5" thickTop="1" thickBot="1" x14ac:dyDescent="0.3">
      <c r="C26" s="136" t="s">
        <v>24</v>
      </c>
      <c r="D26" s="137">
        <f t="shared" ref="D26:I26" si="2">SUM(D13+D25)</f>
        <v>21</v>
      </c>
      <c r="E26" s="137">
        <f t="shared" si="2"/>
        <v>1</v>
      </c>
      <c r="F26" s="137">
        <f t="shared" si="2"/>
        <v>7</v>
      </c>
      <c r="G26" s="139">
        <f t="shared" si="2"/>
        <v>8</v>
      </c>
      <c r="H26" s="140">
        <f t="shared" si="2"/>
        <v>0</v>
      </c>
      <c r="I26" s="141">
        <f t="shared" si="2"/>
        <v>0</v>
      </c>
      <c r="J26" s="136">
        <f>SUM(J13+J25)</f>
        <v>10</v>
      </c>
      <c r="K26" s="168">
        <f>SUM(K13+K25)</f>
        <v>8</v>
      </c>
      <c r="L26" s="168">
        <f>SUM(L13+L25)</f>
        <v>3</v>
      </c>
      <c r="M26" s="333">
        <f>SUM(J26/(J26+K26))</f>
        <v>0.55555555555555558</v>
      </c>
    </row>
    <row r="27" spans="1:13" ht="18.75" thickBot="1" x14ac:dyDescent="0.3">
      <c r="C27" s="143" t="s">
        <v>25</v>
      </c>
      <c r="D27" s="24"/>
      <c r="E27" s="25">
        <f>SUM(E26/D26)</f>
        <v>4.7619047619047616E-2</v>
      </c>
      <c r="F27" s="25">
        <f>SUM(F26/D26)</f>
        <v>0.33333333333333331</v>
      </c>
      <c r="G27" s="144">
        <f>SUM(G26/D26)</f>
        <v>0.38095238095238093</v>
      </c>
      <c r="H27" s="20"/>
      <c r="I27" s="20"/>
      <c r="J27" s="283">
        <f>SUM(J26/D26)</f>
        <v>0.47619047619047616</v>
      </c>
      <c r="K27" s="21">
        <f>SUM(K26/D26)</f>
        <v>0.38095238095238093</v>
      </c>
      <c r="L27" s="132">
        <f>SUM(L26/D26)</f>
        <v>0.14285714285714285</v>
      </c>
    </row>
    <row r="28" spans="1:13" ht="18.75" thickBot="1" x14ac:dyDescent="0.3">
      <c r="C28" s="133" t="s">
        <v>26</v>
      </c>
      <c r="D28" s="134">
        <f>SUM(D26/2)</f>
        <v>10.5</v>
      </c>
      <c r="E28" s="134">
        <f>SUM(E27*D28)</f>
        <v>0.5</v>
      </c>
      <c r="F28" s="134">
        <f>SUM(F27*D28)</f>
        <v>3.5</v>
      </c>
      <c r="G28" s="135">
        <f>SUM(G27*D28)</f>
        <v>4</v>
      </c>
      <c r="J28" s="284">
        <f>SUM(J26/2)</f>
        <v>5</v>
      </c>
      <c r="K28" s="134">
        <f>SUM(K26/2)</f>
        <v>4</v>
      </c>
      <c r="L28" s="135">
        <f>SUM(L26/2)</f>
        <v>1.5</v>
      </c>
    </row>
    <row r="29" spans="1:13" ht="18.75" thickTop="1" x14ac:dyDescent="0.25">
      <c r="A29" s="665" t="s">
        <v>42</v>
      </c>
      <c r="B29" s="45" t="s">
        <v>36</v>
      </c>
      <c r="C29" s="46" t="s">
        <v>19</v>
      </c>
      <c r="D29" s="47"/>
      <c r="E29" s="27">
        <v>0</v>
      </c>
      <c r="F29" s="27">
        <v>4</v>
      </c>
      <c r="G29" s="28">
        <v>4</v>
      </c>
    </row>
    <row r="30" spans="1:13" x14ac:dyDescent="0.25">
      <c r="A30" s="666"/>
      <c r="B30" s="36" t="s">
        <v>37</v>
      </c>
      <c r="C30" s="5" t="s">
        <v>13</v>
      </c>
      <c r="D30" s="37"/>
      <c r="E30" s="9">
        <v>1</v>
      </c>
      <c r="F30" s="9">
        <v>5</v>
      </c>
      <c r="G30" s="29">
        <v>6</v>
      </c>
    </row>
    <row r="31" spans="1:13" x14ac:dyDescent="0.25">
      <c r="A31" s="666"/>
      <c r="B31" s="36" t="s">
        <v>38</v>
      </c>
      <c r="C31" s="5" t="s">
        <v>13</v>
      </c>
      <c r="D31" s="37"/>
      <c r="E31" s="9">
        <v>2</v>
      </c>
      <c r="F31" s="9">
        <v>7</v>
      </c>
      <c r="G31" s="29">
        <v>9</v>
      </c>
    </row>
    <row r="32" spans="1:13" x14ac:dyDescent="0.25">
      <c r="A32" s="666"/>
      <c r="B32" s="36" t="s">
        <v>39</v>
      </c>
      <c r="C32" s="5" t="s">
        <v>13</v>
      </c>
      <c r="D32" s="37"/>
      <c r="E32" s="9">
        <v>4</v>
      </c>
      <c r="F32" s="9">
        <v>8</v>
      </c>
      <c r="G32" s="29">
        <v>12</v>
      </c>
    </row>
    <row r="33" spans="1:7" x14ac:dyDescent="0.25">
      <c r="A33" s="666"/>
      <c r="B33" s="36" t="s">
        <v>40</v>
      </c>
      <c r="C33" s="5" t="s">
        <v>13</v>
      </c>
      <c r="D33" s="37"/>
      <c r="E33" s="9">
        <v>1</v>
      </c>
      <c r="F33" s="9">
        <v>4</v>
      </c>
      <c r="G33" s="29">
        <v>5</v>
      </c>
    </row>
    <row r="34" spans="1:7" ht="18.75" thickBot="1" x14ac:dyDescent="0.3">
      <c r="A34" s="666"/>
      <c r="B34" s="36" t="s">
        <v>41</v>
      </c>
      <c r="C34" s="5" t="s">
        <v>13</v>
      </c>
      <c r="D34" s="37"/>
      <c r="E34" s="9">
        <v>1</v>
      </c>
      <c r="F34" s="9">
        <v>6</v>
      </c>
      <c r="G34" s="29">
        <v>7</v>
      </c>
    </row>
    <row r="35" spans="1:7" ht="18.75" thickBot="1" x14ac:dyDescent="0.3">
      <c r="A35" s="49" t="s">
        <v>45</v>
      </c>
      <c r="B35" s="41" t="s">
        <v>42</v>
      </c>
      <c r="C35" s="42"/>
      <c r="D35" s="42"/>
      <c r="E35" s="43">
        <f>SUM(E29:E34)</f>
        <v>9</v>
      </c>
      <c r="F35" s="43">
        <f>SUM(F29:F34)</f>
        <v>34</v>
      </c>
      <c r="G35" s="50">
        <f>SUM(G29:G34)</f>
        <v>43</v>
      </c>
    </row>
    <row r="36" spans="1:7" ht="18.75" thickBot="1" x14ac:dyDescent="0.3">
      <c r="A36" s="51" t="s">
        <v>46</v>
      </c>
      <c r="B36" s="52" t="s">
        <v>491</v>
      </c>
      <c r="C36" s="53"/>
      <c r="D36" s="53"/>
      <c r="E36" s="54">
        <f>SUM(E26+E35)</f>
        <v>10</v>
      </c>
      <c r="F36" s="54">
        <f>SUM(F26+F35)</f>
        <v>41</v>
      </c>
      <c r="G36" s="55">
        <f>SUM(E36+F36)</f>
        <v>51</v>
      </c>
    </row>
    <row r="37" spans="1:7" ht="18.75" thickTop="1" x14ac:dyDescent="0.25"/>
  </sheetData>
  <mergeCells count="4">
    <mergeCell ref="A3:A12"/>
    <mergeCell ref="A14:A24"/>
    <mergeCell ref="A29:A34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0000"/>
    <pageSetUpPr fitToPage="1"/>
  </sheetPr>
  <dimension ref="A1:M2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448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6" t="s">
        <v>22</v>
      </c>
      <c r="B3" s="14">
        <v>41326</v>
      </c>
      <c r="C3" s="8" t="s">
        <v>13</v>
      </c>
      <c r="D3" s="8">
        <v>1</v>
      </c>
      <c r="E3" s="8">
        <v>0</v>
      </c>
      <c r="F3" s="8">
        <v>1</v>
      </c>
      <c r="G3" s="8">
        <v>1</v>
      </c>
      <c r="H3" s="8">
        <v>0</v>
      </c>
      <c r="I3" s="113">
        <v>0</v>
      </c>
      <c r="J3" s="282"/>
      <c r="K3" s="8">
        <v>1</v>
      </c>
      <c r="L3" s="8"/>
      <c r="M3" s="113"/>
    </row>
    <row r="4" spans="1:13" hidden="1" x14ac:dyDescent="0.25">
      <c r="A4" s="639"/>
      <c r="B4" s="13">
        <v>41319</v>
      </c>
      <c r="C4" s="9" t="s">
        <v>19</v>
      </c>
      <c r="D4" s="9">
        <v>1</v>
      </c>
      <c r="E4" s="9">
        <v>3</v>
      </c>
      <c r="F4" s="9">
        <v>0</v>
      </c>
      <c r="G4" s="9">
        <v>3</v>
      </c>
      <c r="H4" s="9">
        <v>1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41312</v>
      </c>
      <c r="C5" s="9" t="s">
        <v>20</v>
      </c>
      <c r="D5" s="9">
        <v>1</v>
      </c>
      <c r="E5" s="9">
        <v>1</v>
      </c>
      <c r="F5" s="9">
        <v>1</v>
      </c>
      <c r="G5" s="9">
        <v>2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41284</v>
      </c>
      <c r="C6" s="9" t="s">
        <v>19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41263</v>
      </c>
      <c r="C7" s="9" t="s">
        <v>20</v>
      </c>
      <c r="D7" s="9">
        <v>1</v>
      </c>
      <c r="E7" s="9">
        <v>0</v>
      </c>
      <c r="F7" s="9">
        <v>2</v>
      </c>
      <c r="G7" s="9">
        <v>2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41256</v>
      </c>
      <c r="C8" s="9" t="s">
        <v>12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9"/>
      <c r="B9" s="13">
        <v>41249</v>
      </c>
      <c r="C9" s="9" t="s">
        <v>7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41242</v>
      </c>
      <c r="C10" s="9" t="s">
        <v>13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41235</v>
      </c>
      <c r="C11" s="9" t="s">
        <v>19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41228</v>
      </c>
      <c r="C12" s="9" t="s">
        <v>20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41221</v>
      </c>
      <c r="C13" s="9" t="s">
        <v>12</v>
      </c>
      <c r="D13" s="9">
        <v>1</v>
      </c>
      <c r="E13" s="9">
        <v>1</v>
      </c>
      <c r="F13" s="9">
        <v>0</v>
      </c>
      <c r="G13" s="9">
        <v>1</v>
      </c>
      <c r="H13" s="9">
        <v>1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41214</v>
      </c>
      <c r="C14" s="9" t="s">
        <v>7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/>
      <c r="L14" s="9">
        <v>1</v>
      </c>
      <c r="M14" s="29"/>
    </row>
    <row r="15" spans="1:13" hidden="1" x14ac:dyDescent="0.25">
      <c r="A15" s="639"/>
      <c r="B15" s="13">
        <v>41207</v>
      </c>
      <c r="C15" s="9" t="s">
        <v>13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9"/>
      <c r="B16" s="13">
        <v>41200</v>
      </c>
      <c r="C16" s="9" t="s">
        <v>19</v>
      </c>
      <c r="D16" s="9">
        <v>1</v>
      </c>
      <c r="E16" s="9">
        <v>2</v>
      </c>
      <c r="F16" s="9">
        <v>1</v>
      </c>
      <c r="G16" s="9">
        <v>3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t="18.75" hidden="1" thickBot="1" x14ac:dyDescent="0.3">
      <c r="A17" s="647"/>
      <c r="B17" s="122">
        <v>41172</v>
      </c>
      <c r="C17" s="23" t="s">
        <v>13</v>
      </c>
      <c r="D17" s="23">
        <v>1</v>
      </c>
      <c r="E17" s="23">
        <v>0</v>
      </c>
      <c r="F17" s="23">
        <v>1</v>
      </c>
      <c r="G17" s="23">
        <v>1</v>
      </c>
      <c r="H17" s="23">
        <v>0</v>
      </c>
      <c r="I17" s="48">
        <v>0</v>
      </c>
      <c r="J17" s="280"/>
      <c r="K17" s="9">
        <v>1</v>
      </c>
      <c r="L17" s="9"/>
      <c r="M17" s="29"/>
    </row>
    <row r="18" spans="1:13" ht="19.5" thickTop="1" thickBot="1" x14ac:dyDescent="0.3">
      <c r="A18" s="142" t="s">
        <v>45</v>
      </c>
      <c r="B18" s="126" t="s">
        <v>22</v>
      </c>
      <c r="C18" s="124" t="s">
        <v>21</v>
      </c>
      <c r="D18" s="124">
        <f t="shared" ref="D18:I18" si="0">SUM(D3:D17)</f>
        <v>15</v>
      </c>
      <c r="E18" s="124">
        <f t="shared" si="0"/>
        <v>8</v>
      </c>
      <c r="F18" s="124">
        <f t="shared" si="0"/>
        <v>8</v>
      </c>
      <c r="G18" s="124">
        <f t="shared" si="0"/>
        <v>16</v>
      </c>
      <c r="H18" s="124">
        <f t="shared" si="0"/>
        <v>2</v>
      </c>
      <c r="I18" s="125">
        <f t="shared" si="0"/>
        <v>0</v>
      </c>
      <c r="J18" s="336">
        <f>SUM(J3:J17)</f>
        <v>5</v>
      </c>
      <c r="K18" s="337">
        <f>SUM(K3:K17)</f>
        <v>9</v>
      </c>
      <c r="L18" s="337">
        <f>SUM(L3:L17)</f>
        <v>1</v>
      </c>
      <c r="M18" s="338">
        <f>SUM(J18/(J18+K18))</f>
        <v>0.35714285714285715</v>
      </c>
    </row>
    <row r="19" spans="1:13" ht="19.5" thickTop="1" thickBot="1" x14ac:dyDescent="0.3">
      <c r="C19" s="136" t="s">
        <v>24</v>
      </c>
      <c r="D19" s="137">
        <f t="shared" ref="D19:I19" si="1">SUM(D18)</f>
        <v>15</v>
      </c>
      <c r="E19" s="137">
        <f t="shared" si="1"/>
        <v>8</v>
      </c>
      <c r="F19" s="137">
        <f t="shared" si="1"/>
        <v>8</v>
      </c>
      <c r="G19" s="139">
        <f t="shared" si="1"/>
        <v>16</v>
      </c>
      <c r="H19" s="140">
        <f t="shared" si="1"/>
        <v>2</v>
      </c>
      <c r="I19" s="141">
        <f t="shared" si="1"/>
        <v>0</v>
      </c>
      <c r="J19" s="136">
        <f>SUM(J18)</f>
        <v>5</v>
      </c>
      <c r="K19" s="168">
        <f>SUM(K18)</f>
        <v>9</v>
      </c>
      <c r="L19" s="168">
        <f>SUM(L18)</f>
        <v>1</v>
      </c>
      <c r="M19" s="333">
        <f>SUM(J19/(J19+K19))</f>
        <v>0.35714285714285715</v>
      </c>
    </row>
    <row r="20" spans="1:13" ht="18.75" thickBot="1" x14ac:dyDescent="0.3">
      <c r="C20" s="143" t="s">
        <v>25</v>
      </c>
      <c r="D20" s="24"/>
      <c r="E20" s="25">
        <f>SUM(E19/D19)</f>
        <v>0.53333333333333333</v>
      </c>
      <c r="F20" s="25">
        <f>SUM(F19/D19)</f>
        <v>0.53333333333333333</v>
      </c>
      <c r="G20" s="144">
        <f>SUM(G19/D19)</f>
        <v>1.0666666666666667</v>
      </c>
      <c r="H20" s="20"/>
      <c r="I20" s="20"/>
      <c r="J20" s="283">
        <f>SUM(J19/D19)</f>
        <v>0.33333333333333331</v>
      </c>
      <c r="K20" s="21">
        <f>SUM(K19/D19)</f>
        <v>0.6</v>
      </c>
      <c r="L20" s="132">
        <f>SUM(L19/D19)</f>
        <v>6.6666666666666666E-2</v>
      </c>
    </row>
    <row r="21" spans="1:13" ht="18.75" thickBot="1" x14ac:dyDescent="0.3">
      <c r="C21" s="133" t="s">
        <v>26</v>
      </c>
      <c r="D21" s="134">
        <f>SUM(D19/4)</f>
        <v>3.75</v>
      </c>
      <c r="E21" s="134">
        <f>SUM(E20*D21)</f>
        <v>2</v>
      </c>
      <c r="F21" s="134">
        <f>SUM(F20*D21)</f>
        <v>2</v>
      </c>
      <c r="G21" s="135">
        <f>SUM(G20*D21)</f>
        <v>4</v>
      </c>
      <c r="J21" s="284">
        <f>SUM(J19/2)</f>
        <v>2.5</v>
      </c>
      <c r="K21" s="134">
        <f>SUM(K19/2)</f>
        <v>4.5</v>
      </c>
      <c r="L21" s="135">
        <f>SUM(L19/2)</f>
        <v>0.5</v>
      </c>
    </row>
    <row r="22" spans="1:13" ht="18.75" thickTop="1" x14ac:dyDescent="0.25">
      <c r="A22" s="665" t="s">
        <v>496</v>
      </c>
      <c r="B22" s="45" t="s">
        <v>38</v>
      </c>
      <c r="C22" s="46" t="s">
        <v>48</v>
      </c>
      <c r="D22" s="47"/>
      <c r="E22" s="27">
        <v>15</v>
      </c>
      <c r="F22" s="27">
        <v>17</v>
      </c>
      <c r="G22" s="28">
        <v>32</v>
      </c>
    </row>
    <row r="23" spans="1:13" x14ac:dyDescent="0.25">
      <c r="A23" s="666"/>
      <c r="B23" s="36" t="s">
        <v>39</v>
      </c>
      <c r="C23" s="5" t="s">
        <v>20</v>
      </c>
      <c r="D23" s="37"/>
      <c r="E23" s="9">
        <v>7</v>
      </c>
      <c r="F23" s="9">
        <v>6</v>
      </c>
      <c r="G23" s="29">
        <v>13</v>
      </c>
    </row>
    <row r="24" spans="1:13" ht="18.75" thickBot="1" x14ac:dyDescent="0.3">
      <c r="A24" s="666"/>
      <c r="B24" s="36" t="s">
        <v>41</v>
      </c>
      <c r="C24" s="5" t="s">
        <v>13</v>
      </c>
      <c r="D24" s="37"/>
      <c r="E24" s="9">
        <v>13</v>
      </c>
      <c r="F24" s="9">
        <v>22</v>
      </c>
      <c r="G24" s="29">
        <v>35</v>
      </c>
    </row>
    <row r="25" spans="1:13" ht="18.75" thickBot="1" x14ac:dyDescent="0.3">
      <c r="A25" s="49" t="s">
        <v>45</v>
      </c>
      <c r="B25" s="41" t="s">
        <v>496</v>
      </c>
      <c r="C25" s="42"/>
      <c r="D25" s="42"/>
      <c r="E25" s="43">
        <f>SUM(E22:E24)</f>
        <v>35</v>
      </c>
      <c r="F25" s="43">
        <f>SUM(F22:F24)</f>
        <v>45</v>
      </c>
      <c r="G25" s="50">
        <f>SUM(G22:G24)</f>
        <v>80</v>
      </c>
    </row>
    <row r="26" spans="1:13" ht="18.75" thickBot="1" x14ac:dyDescent="0.3">
      <c r="A26" s="51" t="s">
        <v>46</v>
      </c>
      <c r="B26" s="52" t="s">
        <v>491</v>
      </c>
      <c r="C26" s="53"/>
      <c r="D26" s="53"/>
      <c r="E26" s="54">
        <f>SUM(E19+E25)</f>
        <v>43</v>
      </c>
      <c r="F26" s="54">
        <f>SUM(F19+F25)</f>
        <v>53</v>
      </c>
      <c r="G26" s="55">
        <f>SUM(E26+F26)</f>
        <v>96</v>
      </c>
    </row>
    <row r="27" spans="1:13" ht="18.75" thickTop="1" x14ac:dyDescent="0.25"/>
  </sheetData>
  <mergeCells count="3">
    <mergeCell ref="A3:A17"/>
    <mergeCell ref="A22:A24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0000"/>
    <pageSetUpPr fitToPage="1"/>
  </sheetPr>
  <dimension ref="A1:M7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8.140625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357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18</v>
      </c>
      <c r="B3" s="26">
        <v>42768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0"/>
      <c r="K3" s="9">
        <v>1</v>
      </c>
      <c r="L3" s="9"/>
      <c r="M3" s="29"/>
    </row>
    <row r="4" spans="1:13" hidden="1" x14ac:dyDescent="0.25">
      <c r="A4" s="631"/>
      <c r="B4" s="13">
        <v>42754</v>
      </c>
      <c r="C4" s="9" t="s">
        <v>7</v>
      </c>
      <c r="D4" s="9">
        <v>1</v>
      </c>
      <c r="E4" s="9">
        <v>0</v>
      </c>
      <c r="F4" s="9">
        <v>2</v>
      </c>
      <c r="G4" s="9">
        <v>2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1"/>
      <c r="B5" s="13">
        <v>42747</v>
      </c>
      <c r="C5" s="9" t="s">
        <v>27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42740</v>
      </c>
      <c r="C6" s="9" t="s">
        <v>11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">
        <v>0</v>
      </c>
      <c r="J6" s="280"/>
      <c r="K6" s="9"/>
      <c r="L6" s="9">
        <v>1</v>
      </c>
      <c r="M6" s="29"/>
    </row>
    <row r="7" spans="1:13" hidden="1" x14ac:dyDescent="0.25">
      <c r="A7" s="631"/>
      <c r="B7" s="13">
        <v>42712</v>
      </c>
      <c r="C7" s="9" t="s">
        <v>10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42691</v>
      </c>
      <c r="C8" s="9" t="s">
        <v>11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/>
      <c r="K8" s="9"/>
      <c r="L8" s="9">
        <v>1</v>
      </c>
      <c r="M8" s="29"/>
    </row>
    <row r="9" spans="1:13" hidden="1" x14ac:dyDescent="0.25">
      <c r="A9" s="631"/>
      <c r="B9" s="13">
        <v>42684</v>
      </c>
      <c r="C9" s="9" t="s">
        <v>8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1"/>
      <c r="B10" s="13">
        <v>42677</v>
      </c>
      <c r="C10" s="9" t="s">
        <v>10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/>
      <c r="L10" s="9">
        <v>1</v>
      </c>
      <c r="M10" s="29"/>
    </row>
    <row r="11" spans="1:13" hidden="1" x14ac:dyDescent="0.25">
      <c r="A11" s="631"/>
      <c r="B11" s="13">
        <v>42670</v>
      </c>
      <c r="C11" s="9" t="s">
        <v>7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13">
        <v>42663</v>
      </c>
      <c r="C12" s="9" t="s">
        <v>27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1"/>
      <c r="B13" s="13">
        <v>42656</v>
      </c>
      <c r="C13" s="9" t="s">
        <v>11</v>
      </c>
      <c r="D13" s="9">
        <v>1</v>
      </c>
      <c r="E13" s="9">
        <v>2</v>
      </c>
      <c r="F13" s="9">
        <v>0</v>
      </c>
      <c r="G13" s="9">
        <v>2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1"/>
      <c r="B14" s="13">
        <v>42649</v>
      </c>
      <c r="C14" s="9" t="s">
        <v>8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13">
        <v>42642</v>
      </c>
      <c r="C15" s="9" t="s">
        <v>10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13">
        <v>42635</v>
      </c>
      <c r="C16" s="9" t="s">
        <v>7</v>
      </c>
      <c r="D16" s="9">
        <v>1</v>
      </c>
      <c r="E16" s="9">
        <v>2</v>
      </c>
      <c r="F16" s="9">
        <v>1</v>
      </c>
      <c r="G16" s="9">
        <v>3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t="18.75" hidden="1" thickBot="1" x14ac:dyDescent="0.3">
      <c r="A17" s="630"/>
      <c r="B17" s="30">
        <v>42628</v>
      </c>
      <c r="C17" s="31" t="s">
        <v>27</v>
      </c>
      <c r="D17" s="31">
        <v>1</v>
      </c>
      <c r="E17" s="31">
        <v>0</v>
      </c>
      <c r="F17" s="31">
        <v>2</v>
      </c>
      <c r="G17" s="31">
        <v>2</v>
      </c>
      <c r="H17" s="31">
        <v>0</v>
      </c>
      <c r="I17" s="32">
        <v>0</v>
      </c>
      <c r="J17" s="281">
        <v>1</v>
      </c>
      <c r="K17" s="23"/>
      <c r="L17" s="23"/>
      <c r="M17" s="48"/>
    </row>
    <row r="18" spans="1:13" s="1" customFormat="1" ht="19.5" thickTop="1" thickBot="1" x14ac:dyDescent="0.3">
      <c r="A18" s="142" t="s">
        <v>45</v>
      </c>
      <c r="B18" s="126" t="s">
        <v>18</v>
      </c>
      <c r="C18" s="124" t="s">
        <v>9</v>
      </c>
      <c r="D18" s="124">
        <f t="shared" ref="D18:I18" si="0">SUM(D3:D17)</f>
        <v>15</v>
      </c>
      <c r="E18" s="124">
        <f t="shared" si="0"/>
        <v>6</v>
      </c>
      <c r="F18" s="124">
        <f t="shared" si="0"/>
        <v>11</v>
      </c>
      <c r="G18" s="124">
        <f t="shared" si="0"/>
        <v>17</v>
      </c>
      <c r="H18" s="124">
        <f t="shared" si="0"/>
        <v>0</v>
      </c>
      <c r="I18" s="125">
        <f t="shared" si="0"/>
        <v>0</v>
      </c>
      <c r="J18" s="191">
        <f>SUM(J3:J17)</f>
        <v>3</v>
      </c>
      <c r="K18" s="124">
        <f>SUM(K3:K17)</f>
        <v>9</v>
      </c>
      <c r="L18" s="124">
        <f>SUM(L3:L17)</f>
        <v>3</v>
      </c>
      <c r="M18" s="294">
        <f>SUM(J18/(J18+K18))</f>
        <v>0.25</v>
      </c>
    </row>
    <row r="19" spans="1:13" ht="18.75" hidden="1" thickTop="1" x14ac:dyDescent="0.25">
      <c r="A19" s="659" t="s">
        <v>17</v>
      </c>
      <c r="B19" s="26">
        <v>42432</v>
      </c>
      <c r="C19" s="27" t="s">
        <v>12</v>
      </c>
      <c r="D19" s="27">
        <v>1</v>
      </c>
      <c r="E19" s="27">
        <v>1</v>
      </c>
      <c r="F19" s="27">
        <v>0</v>
      </c>
      <c r="G19" s="27">
        <v>1</v>
      </c>
      <c r="H19" s="27">
        <v>0</v>
      </c>
      <c r="I19" s="28">
        <v>0</v>
      </c>
      <c r="J19" s="282">
        <v>1</v>
      </c>
      <c r="K19" s="8"/>
      <c r="L19" s="8"/>
      <c r="M19" s="113"/>
    </row>
    <row r="20" spans="1:13" hidden="1" x14ac:dyDescent="0.25">
      <c r="A20" s="631"/>
      <c r="B20" s="13">
        <v>42425</v>
      </c>
      <c r="C20" s="9" t="s">
        <v>14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1"/>
      <c r="B21" s="13">
        <v>42418</v>
      </c>
      <c r="C21" s="9" t="s">
        <v>10</v>
      </c>
      <c r="D21" s="9">
        <v>1</v>
      </c>
      <c r="E21" s="9">
        <v>1</v>
      </c>
      <c r="F21" s="9">
        <v>2</v>
      </c>
      <c r="G21" s="9">
        <v>3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1"/>
      <c r="B22" s="13">
        <v>42411</v>
      </c>
      <c r="C22" s="9" t="s">
        <v>7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13">
        <v>42397</v>
      </c>
      <c r="C23" s="9" t="s">
        <v>12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13">
        <v>42390</v>
      </c>
      <c r="C24" s="9" t="s">
        <v>14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280">
        <v>1</v>
      </c>
      <c r="K24" s="9"/>
      <c r="L24" s="9"/>
      <c r="M24" s="29"/>
    </row>
    <row r="25" spans="1:13" hidden="1" x14ac:dyDescent="0.25">
      <c r="A25" s="631"/>
      <c r="B25" s="13">
        <v>42376</v>
      </c>
      <c r="C25" s="9" t="s">
        <v>7</v>
      </c>
      <c r="D25" s="9">
        <v>1</v>
      </c>
      <c r="E25" s="9">
        <v>1</v>
      </c>
      <c r="F25" s="9">
        <v>1</v>
      </c>
      <c r="G25" s="9">
        <v>2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42355</v>
      </c>
      <c r="C26" s="9" t="s">
        <v>8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13">
        <v>42341</v>
      </c>
      <c r="C27" s="9" t="s">
        <v>14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42327</v>
      </c>
      <c r="C28" s="9" t="s">
        <v>7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42320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1"/>
      <c r="B30" s="13">
        <v>42313</v>
      </c>
      <c r="C30" s="9" t="s">
        <v>12</v>
      </c>
      <c r="D30" s="9">
        <v>1</v>
      </c>
      <c r="E30" s="9">
        <v>1</v>
      </c>
      <c r="F30" s="9">
        <v>2</v>
      </c>
      <c r="G30" s="9">
        <v>3</v>
      </c>
      <c r="H30" s="9">
        <v>0</v>
      </c>
      <c r="I30" s="29">
        <v>0</v>
      </c>
      <c r="J30" s="280"/>
      <c r="K30" s="9"/>
      <c r="L30" s="9">
        <v>1</v>
      </c>
      <c r="M30" s="29"/>
    </row>
    <row r="31" spans="1:13" hidden="1" x14ac:dyDescent="0.25">
      <c r="A31" s="631"/>
      <c r="B31" s="13">
        <v>42306</v>
      </c>
      <c r="C31" s="9" t="s">
        <v>14</v>
      </c>
      <c r="D31" s="9">
        <v>1</v>
      </c>
      <c r="E31" s="9">
        <v>0</v>
      </c>
      <c r="F31" s="9">
        <v>3</v>
      </c>
      <c r="G31" s="9">
        <v>3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42292</v>
      </c>
      <c r="C32" s="9" t="s">
        <v>7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42285</v>
      </c>
      <c r="C33" s="9" t="s">
        <v>8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42271</v>
      </c>
      <c r="C34" s="9" t="s">
        <v>14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t="18.75" hidden="1" thickBot="1" x14ac:dyDescent="0.3">
      <c r="A35" s="630"/>
      <c r="B35" s="30">
        <v>42264</v>
      </c>
      <c r="C35" s="31" t="s">
        <v>10</v>
      </c>
      <c r="D35" s="31">
        <v>1</v>
      </c>
      <c r="E35" s="31">
        <v>0</v>
      </c>
      <c r="F35" s="31">
        <v>0</v>
      </c>
      <c r="G35" s="31">
        <v>0</v>
      </c>
      <c r="H35" s="31">
        <v>0</v>
      </c>
      <c r="I35" s="32">
        <v>0</v>
      </c>
      <c r="J35" s="281">
        <v>1</v>
      </c>
      <c r="K35" s="23"/>
      <c r="L35" s="23"/>
      <c r="M35" s="48"/>
    </row>
    <row r="36" spans="1:13" s="1" customFormat="1" ht="19.5" thickTop="1" thickBot="1" x14ac:dyDescent="0.3">
      <c r="A36" s="142" t="s">
        <v>45</v>
      </c>
      <c r="B36" s="126" t="s">
        <v>17</v>
      </c>
      <c r="C36" s="124" t="s">
        <v>13</v>
      </c>
      <c r="D36" s="124">
        <f t="shared" ref="D36:I36" si="1">SUM(D19:D35)</f>
        <v>17</v>
      </c>
      <c r="E36" s="124">
        <f t="shared" si="1"/>
        <v>5</v>
      </c>
      <c r="F36" s="124">
        <f t="shared" si="1"/>
        <v>11</v>
      </c>
      <c r="G36" s="124">
        <f t="shared" si="1"/>
        <v>16</v>
      </c>
      <c r="H36" s="124">
        <f t="shared" si="1"/>
        <v>0</v>
      </c>
      <c r="I36" s="125">
        <f t="shared" si="1"/>
        <v>0</v>
      </c>
      <c r="J36" s="191">
        <f>SUM(J19:J35)</f>
        <v>8</v>
      </c>
      <c r="K36" s="124">
        <f>SUM(K19:K35)</f>
        <v>8</v>
      </c>
      <c r="L36" s="124">
        <f>SUM(L19:L35)</f>
        <v>1</v>
      </c>
      <c r="M36" s="294">
        <f>SUM(J36/(J36+K36))</f>
        <v>0.5</v>
      </c>
    </row>
    <row r="37" spans="1:13" ht="18.75" hidden="1" thickTop="1" x14ac:dyDescent="0.25">
      <c r="A37" s="659" t="s">
        <v>16</v>
      </c>
      <c r="B37" s="26">
        <v>42061</v>
      </c>
      <c r="C37" s="27" t="s">
        <v>12</v>
      </c>
      <c r="D37" s="27">
        <v>1</v>
      </c>
      <c r="E37" s="27">
        <v>0</v>
      </c>
      <c r="F37" s="27">
        <v>2</v>
      </c>
      <c r="G37" s="27">
        <v>2</v>
      </c>
      <c r="H37" s="27">
        <v>0</v>
      </c>
      <c r="I37" s="28">
        <v>0</v>
      </c>
      <c r="J37" s="282">
        <v>1</v>
      </c>
      <c r="K37" s="8"/>
      <c r="L37" s="8"/>
      <c r="M37" s="113"/>
    </row>
    <row r="38" spans="1:13" hidden="1" x14ac:dyDescent="0.25">
      <c r="A38" s="631"/>
      <c r="B38" s="13">
        <v>42054</v>
      </c>
      <c r="C38" s="9" t="s">
        <v>14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idden="1" x14ac:dyDescent="0.25">
      <c r="A39" s="631"/>
      <c r="B39" s="13">
        <v>42040</v>
      </c>
      <c r="C39" s="9" t="s">
        <v>7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42033</v>
      </c>
      <c r="C40" s="9" t="s">
        <v>8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>
        <v>1</v>
      </c>
      <c r="L40" s="9"/>
      <c r="M40" s="29"/>
    </row>
    <row r="41" spans="1:13" hidden="1" x14ac:dyDescent="0.25">
      <c r="A41" s="631"/>
      <c r="B41" s="13">
        <v>42026</v>
      </c>
      <c r="C41" s="9" t="s">
        <v>12</v>
      </c>
      <c r="D41" s="9">
        <v>1</v>
      </c>
      <c r="E41" s="9">
        <v>1</v>
      </c>
      <c r="F41" s="9">
        <v>2</v>
      </c>
      <c r="G41" s="9">
        <v>3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42012</v>
      </c>
      <c r="C42" s="9" t="s">
        <v>10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13">
        <v>41991</v>
      </c>
      <c r="C43" s="9" t="s">
        <v>7</v>
      </c>
      <c r="D43" s="9">
        <v>1</v>
      </c>
      <c r="E43" s="9">
        <v>0</v>
      </c>
      <c r="F43" s="9">
        <v>2</v>
      </c>
      <c r="G43" s="9">
        <v>2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1"/>
      <c r="B44" s="13">
        <v>41956</v>
      </c>
      <c r="C44" s="9" t="s">
        <v>7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13">
        <v>41949</v>
      </c>
      <c r="C45" s="9" t="s">
        <v>8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13">
        <v>41942</v>
      </c>
      <c r="C46" s="9" t="s">
        <v>12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13">
        <v>41935</v>
      </c>
      <c r="C47" s="9" t="s">
        <v>14</v>
      </c>
      <c r="D47" s="9">
        <v>1</v>
      </c>
      <c r="E47" s="9">
        <v>0</v>
      </c>
      <c r="F47" s="9">
        <v>2</v>
      </c>
      <c r="G47" s="9">
        <v>2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41921</v>
      </c>
      <c r="C48" s="9" t="s">
        <v>7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">
        <v>0</v>
      </c>
      <c r="J48" s="280"/>
      <c r="K48" s="9"/>
      <c r="L48" s="9">
        <v>1</v>
      </c>
      <c r="M48" s="29"/>
    </row>
    <row r="49" spans="1:13" hidden="1" x14ac:dyDescent="0.25">
      <c r="A49" s="631"/>
      <c r="B49" s="13">
        <v>41914</v>
      </c>
      <c r="C49" s="9" t="s">
        <v>8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13">
        <v>41907</v>
      </c>
      <c r="C50" s="9" t="s">
        <v>12</v>
      </c>
      <c r="D50" s="9">
        <v>1</v>
      </c>
      <c r="E50" s="9">
        <v>2</v>
      </c>
      <c r="F50" s="9">
        <v>1</v>
      </c>
      <c r="G50" s="9">
        <v>3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t="18.75" hidden="1" thickBot="1" x14ac:dyDescent="0.3">
      <c r="A51" s="630"/>
      <c r="B51" s="30">
        <v>41900</v>
      </c>
      <c r="C51" s="31" t="s">
        <v>14</v>
      </c>
      <c r="D51" s="31">
        <v>1</v>
      </c>
      <c r="E51" s="31">
        <v>1</v>
      </c>
      <c r="F51" s="31">
        <v>1</v>
      </c>
      <c r="G51" s="31">
        <v>2</v>
      </c>
      <c r="H51" s="31">
        <v>0</v>
      </c>
      <c r="I51" s="32">
        <v>0</v>
      </c>
      <c r="J51" s="281">
        <v>1</v>
      </c>
      <c r="K51" s="23"/>
      <c r="L51" s="23"/>
      <c r="M51" s="48"/>
    </row>
    <row r="52" spans="1:13" s="1" customFormat="1" ht="19.5" thickTop="1" thickBot="1" x14ac:dyDescent="0.3">
      <c r="A52" s="142" t="s">
        <v>45</v>
      </c>
      <c r="B52" s="126" t="s">
        <v>16</v>
      </c>
      <c r="C52" s="124" t="s">
        <v>13</v>
      </c>
      <c r="D52" s="124">
        <f t="shared" ref="D52:I52" si="2">SUM(D37:D51)</f>
        <v>15</v>
      </c>
      <c r="E52" s="124">
        <f t="shared" si="2"/>
        <v>5</v>
      </c>
      <c r="F52" s="124">
        <f t="shared" si="2"/>
        <v>12</v>
      </c>
      <c r="G52" s="124">
        <f t="shared" si="2"/>
        <v>17</v>
      </c>
      <c r="H52" s="124">
        <f t="shared" si="2"/>
        <v>0</v>
      </c>
      <c r="I52" s="125">
        <f t="shared" si="2"/>
        <v>0</v>
      </c>
      <c r="J52" s="191">
        <f>SUM(J37:J51)</f>
        <v>9</v>
      </c>
      <c r="K52" s="124">
        <f>SUM(K37:K51)</f>
        <v>5</v>
      </c>
      <c r="L52" s="124">
        <f>SUM(L37:L51)</f>
        <v>1</v>
      </c>
      <c r="M52" s="294">
        <f>SUM(J52/(J52+K52))</f>
        <v>0.6428571428571429</v>
      </c>
    </row>
    <row r="53" spans="1:13" ht="18.75" hidden="1" thickTop="1" x14ac:dyDescent="0.25">
      <c r="A53" s="659" t="s">
        <v>15</v>
      </c>
      <c r="B53" s="26">
        <v>41697</v>
      </c>
      <c r="C53" s="27" t="s">
        <v>13</v>
      </c>
      <c r="D53" s="27">
        <v>1</v>
      </c>
      <c r="E53" s="27">
        <v>0</v>
      </c>
      <c r="F53" s="27">
        <v>0</v>
      </c>
      <c r="G53" s="27">
        <v>0</v>
      </c>
      <c r="H53" s="27">
        <v>0</v>
      </c>
      <c r="I53" s="28">
        <v>0</v>
      </c>
      <c r="J53" s="282"/>
      <c r="K53" s="8"/>
      <c r="L53" s="8">
        <v>1</v>
      </c>
      <c r="M53" s="113"/>
    </row>
    <row r="54" spans="1:13" hidden="1" x14ac:dyDescent="0.25">
      <c r="A54" s="631"/>
      <c r="B54" s="13">
        <v>41676</v>
      </c>
      <c r="C54" s="9" t="s">
        <v>8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41655</v>
      </c>
      <c r="C55" s="9" t="s">
        <v>10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41627</v>
      </c>
      <c r="C56" s="9" t="s">
        <v>8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13">
        <v>41620</v>
      </c>
      <c r="C57" s="9" t="s">
        <v>14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13">
        <v>41613</v>
      </c>
      <c r="C58" s="9" t="s">
        <v>13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41606</v>
      </c>
      <c r="C59" s="9" t="s">
        <v>10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41599</v>
      </c>
      <c r="C60" s="9" t="s">
        <v>7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41578</v>
      </c>
      <c r="C61" s="9" t="s">
        <v>13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41564</v>
      </c>
      <c r="C62" s="9" t="s">
        <v>7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41557</v>
      </c>
      <c r="C63" s="9" t="s">
        <v>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/>
      <c r="L63" s="9">
        <v>1</v>
      </c>
      <c r="M63" s="29"/>
    </row>
    <row r="64" spans="1:13" hidden="1" x14ac:dyDescent="0.25">
      <c r="A64" s="631"/>
      <c r="B64" s="13">
        <v>41550</v>
      </c>
      <c r="C64" s="9" t="s">
        <v>14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/>
      <c r="L64" s="9">
        <v>1</v>
      </c>
      <c r="M64" s="29"/>
    </row>
    <row r="65" spans="1:13" hidden="1" x14ac:dyDescent="0.25">
      <c r="A65" s="631"/>
      <c r="B65" s="13">
        <v>41543</v>
      </c>
      <c r="C65" s="9" t="s">
        <v>13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t="18.75" hidden="1" thickBot="1" x14ac:dyDescent="0.3">
      <c r="A66" s="630"/>
      <c r="B66" s="30">
        <v>41536</v>
      </c>
      <c r="C66" s="31" t="s">
        <v>10</v>
      </c>
      <c r="D66" s="31">
        <v>1</v>
      </c>
      <c r="E66" s="31">
        <v>0</v>
      </c>
      <c r="F66" s="31">
        <v>0</v>
      </c>
      <c r="G66" s="31">
        <v>0</v>
      </c>
      <c r="H66" s="31">
        <v>0</v>
      </c>
      <c r="I66" s="32">
        <v>0</v>
      </c>
      <c r="J66" s="281"/>
      <c r="K66" s="23"/>
      <c r="L66" s="23">
        <v>1</v>
      </c>
      <c r="M66" s="48"/>
    </row>
    <row r="67" spans="1:13" s="1" customFormat="1" ht="19.5" thickTop="1" thickBot="1" x14ac:dyDescent="0.3">
      <c r="A67" s="142" t="s">
        <v>45</v>
      </c>
      <c r="B67" s="126" t="s">
        <v>15</v>
      </c>
      <c r="C67" s="124" t="s">
        <v>12</v>
      </c>
      <c r="D67" s="124">
        <f t="shared" ref="D67:I67" si="3">SUM(D53:D66)</f>
        <v>14</v>
      </c>
      <c r="E67" s="124">
        <f t="shared" si="3"/>
        <v>0</v>
      </c>
      <c r="F67" s="124">
        <f t="shared" si="3"/>
        <v>4</v>
      </c>
      <c r="G67" s="124">
        <f t="shared" si="3"/>
        <v>4</v>
      </c>
      <c r="H67" s="124">
        <f t="shared" si="3"/>
        <v>0</v>
      </c>
      <c r="I67" s="125">
        <f t="shared" si="3"/>
        <v>0</v>
      </c>
      <c r="J67" s="191">
        <f>SUM(J53:J66)</f>
        <v>6</v>
      </c>
      <c r="K67" s="124">
        <f>SUM(K53:K66)</f>
        <v>4</v>
      </c>
      <c r="L67" s="124">
        <f>SUM(L53:L66)</f>
        <v>4</v>
      </c>
      <c r="M67" s="294">
        <f>SUM(J67/(J67+K67))</f>
        <v>0.6</v>
      </c>
    </row>
    <row r="68" spans="1:13" ht="19.5" thickTop="1" thickBot="1" x14ac:dyDescent="0.3">
      <c r="C68" s="136" t="s">
        <v>24</v>
      </c>
      <c r="D68" s="137">
        <f t="shared" ref="D68:I68" si="4">SUM(D18+D36+D52+D67)</f>
        <v>61</v>
      </c>
      <c r="E68" s="137">
        <f t="shared" si="4"/>
        <v>16</v>
      </c>
      <c r="F68" s="137">
        <f t="shared" si="4"/>
        <v>38</v>
      </c>
      <c r="G68" s="139">
        <f t="shared" si="4"/>
        <v>54</v>
      </c>
      <c r="H68" s="140">
        <f t="shared" si="4"/>
        <v>0</v>
      </c>
      <c r="I68" s="141">
        <f t="shared" si="4"/>
        <v>0</v>
      </c>
      <c r="J68" s="136">
        <f>SUM(J18+J36+J52+J67)</f>
        <v>26</v>
      </c>
      <c r="K68" s="168">
        <f>SUM(K18+K36+K52+K67)</f>
        <v>26</v>
      </c>
      <c r="L68" s="168">
        <f>SUM(L18+L36+L52+L67)</f>
        <v>9</v>
      </c>
      <c r="M68" s="333">
        <f>SUM(J68/(J68+K68))</f>
        <v>0.5</v>
      </c>
    </row>
    <row r="69" spans="1:13" ht="18.75" thickBot="1" x14ac:dyDescent="0.3">
      <c r="C69" s="143" t="s">
        <v>25</v>
      </c>
      <c r="D69" s="24"/>
      <c r="E69" s="25">
        <f>SUM(E68/D68)</f>
        <v>0.26229508196721313</v>
      </c>
      <c r="F69" s="25">
        <f>SUM(F68/D68)</f>
        <v>0.62295081967213117</v>
      </c>
      <c r="G69" s="144">
        <f>SUM(G68/D68)</f>
        <v>0.88524590163934425</v>
      </c>
      <c r="H69" s="20"/>
      <c r="I69" s="20"/>
      <c r="J69" s="283">
        <f>SUM(J68/D68)</f>
        <v>0.42622950819672129</v>
      </c>
      <c r="K69" s="21">
        <f>SUM(K68/D68)</f>
        <v>0.42622950819672129</v>
      </c>
      <c r="L69" s="132">
        <f>SUM(L68/D68)</f>
        <v>0.14754098360655737</v>
      </c>
    </row>
    <row r="70" spans="1:13" ht="18.75" thickBot="1" x14ac:dyDescent="0.3">
      <c r="C70" s="133" t="s">
        <v>26</v>
      </c>
      <c r="D70" s="134">
        <f>SUM(D68/4)</f>
        <v>15.25</v>
      </c>
      <c r="E70" s="134">
        <f>SUM(E69*D70)</f>
        <v>4</v>
      </c>
      <c r="F70" s="134">
        <f>SUM(F69*D70)</f>
        <v>9.5</v>
      </c>
      <c r="G70" s="135">
        <f>SUM(G69*D70)</f>
        <v>13.5</v>
      </c>
      <c r="J70" s="284">
        <f>SUM(J68/4)</f>
        <v>6.5</v>
      </c>
      <c r="K70" s="134">
        <f>SUM(K68/4)</f>
        <v>6.5</v>
      </c>
      <c r="L70" s="135">
        <f>SUM(L68/4)</f>
        <v>2.25</v>
      </c>
    </row>
    <row r="71" spans="1:13" ht="18.75" thickTop="1" x14ac:dyDescent="0.25"/>
  </sheetData>
  <autoFilter ref="A2:I2" xr:uid="{00000000-0009-0000-0000-000084000000}"/>
  <mergeCells count="5">
    <mergeCell ref="A19:A35"/>
    <mergeCell ref="A37:A51"/>
    <mergeCell ref="A53:A66"/>
    <mergeCell ref="A3:A17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M22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21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358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453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625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45694</v>
      </c>
      <c r="C6" s="9" t="s">
        <v>553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45687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45680</v>
      </c>
      <c r="C8" s="9" t="s">
        <v>10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45666</v>
      </c>
      <c r="C9" s="9" t="s">
        <v>625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45645</v>
      </c>
      <c r="C10" s="9" t="s">
        <v>553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45638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45631</v>
      </c>
      <c r="C12" s="9" t="s">
        <v>10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45624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45617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45610</v>
      </c>
      <c r="C15" s="9" t="s">
        <v>553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45603</v>
      </c>
      <c r="C16" s="9" t="s">
        <v>8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45589</v>
      </c>
      <c r="C17" s="9" t="s">
        <v>453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6"/>
      <c r="B18" s="255">
        <v>45582</v>
      </c>
      <c r="C18" s="9" t="s">
        <v>625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6"/>
      <c r="B19" s="255">
        <v>45575</v>
      </c>
      <c r="C19" s="9" t="s">
        <v>553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t="18.75" thickBot="1" x14ac:dyDescent="0.3">
      <c r="A20" s="637"/>
      <c r="B20" s="256">
        <v>45568</v>
      </c>
      <c r="C20" s="31" t="s">
        <v>8</v>
      </c>
      <c r="D20" s="31">
        <v>1</v>
      </c>
      <c r="E20" s="31">
        <v>0</v>
      </c>
      <c r="F20" s="31">
        <v>0</v>
      </c>
      <c r="G20" s="31">
        <v>0</v>
      </c>
      <c r="H20" s="31">
        <v>0</v>
      </c>
      <c r="I20" s="32">
        <v>0</v>
      </c>
      <c r="J20" s="366"/>
      <c r="K20" s="31">
        <v>1</v>
      </c>
      <c r="L20" s="31"/>
      <c r="M20" s="32"/>
    </row>
    <row r="21" spans="1:13" ht="19.5" thickTop="1" thickBot="1" x14ac:dyDescent="0.3">
      <c r="A21" s="487" t="s">
        <v>45</v>
      </c>
      <c r="B21" s="488" t="s">
        <v>624</v>
      </c>
      <c r="C21" s="355" t="s">
        <v>20</v>
      </c>
      <c r="D21" s="355">
        <f t="shared" ref="D21:L21" si="0">SUM(D3:D20)</f>
        <v>18</v>
      </c>
      <c r="E21" s="355">
        <f t="shared" si="0"/>
        <v>3</v>
      </c>
      <c r="F21" s="355">
        <f t="shared" si="0"/>
        <v>5</v>
      </c>
      <c r="G21" s="355">
        <f t="shared" si="0"/>
        <v>8</v>
      </c>
      <c r="H21" s="355">
        <f t="shared" si="0"/>
        <v>0</v>
      </c>
      <c r="I21" s="489">
        <f t="shared" si="0"/>
        <v>0</v>
      </c>
      <c r="J21" s="458">
        <f t="shared" si="0"/>
        <v>3</v>
      </c>
      <c r="K21" s="355">
        <f t="shared" si="0"/>
        <v>14</v>
      </c>
      <c r="L21" s="355">
        <f t="shared" si="0"/>
        <v>1</v>
      </c>
      <c r="M21" s="356">
        <f>SUM(J21/(J21+K21))</f>
        <v>0.17647058823529413</v>
      </c>
    </row>
    <row r="22" spans="1:13" ht="18.75" hidden="1" thickTop="1" x14ac:dyDescent="0.25">
      <c r="A22" s="632" t="s">
        <v>580</v>
      </c>
      <c r="B22" s="254">
        <v>45351</v>
      </c>
      <c r="C22" s="27" t="s">
        <v>453</v>
      </c>
      <c r="D22" s="27">
        <v>1</v>
      </c>
      <c r="E22" s="27">
        <v>0</v>
      </c>
      <c r="F22" s="27">
        <v>1</v>
      </c>
      <c r="G22" s="27">
        <v>1</v>
      </c>
      <c r="H22" s="27">
        <v>0</v>
      </c>
      <c r="I22" s="28">
        <v>0</v>
      </c>
      <c r="J22" s="364">
        <v>1</v>
      </c>
      <c r="K22" s="27"/>
      <c r="L22" s="27"/>
      <c r="M22" s="28"/>
    </row>
    <row r="23" spans="1:13" hidden="1" x14ac:dyDescent="0.25">
      <c r="A23" s="633"/>
      <c r="B23" s="255">
        <v>45344</v>
      </c>
      <c r="C23" s="9" t="s">
        <v>8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3"/>
      <c r="B24" s="255">
        <v>45337</v>
      </c>
      <c r="C24" s="9" t="s">
        <v>552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3"/>
      <c r="B25" s="255">
        <v>45330</v>
      </c>
      <c r="C25" s="9" t="s">
        <v>555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3"/>
      <c r="B26" s="255">
        <v>45323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3"/>
      <c r="B27" s="255">
        <v>45316</v>
      </c>
      <c r="C27" s="9" t="s">
        <v>453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3"/>
      <c r="B28" s="255">
        <v>45302</v>
      </c>
      <c r="C28" s="9" t="s">
        <v>552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3"/>
      <c r="B29" s="255">
        <v>45281</v>
      </c>
      <c r="C29" s="9" t="s">
        <v>555</v>
      </c>
      <c r="D29" s="9">
        <v>1</v>
      </c>
      <c r="E29" s="9">
        <v>0</v>
      </c>
      <c r="F29" s="9">
        <v>2</v>
      </c>
      <c r="G29" s="9">
        <v>2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45253</v>
      </c>
      <c r="C30" s="9" t="s">
        <v>552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3"/>
      <c r="B31" s="255">
        <v>45246</v>
      </c>
      <c r="C31" s="9" t="s">
        <v>555</v>
      </c>
      <c r="D31" s="9">
        <v>1</v>
      </c>
      <c r="E31" s="9">
        <v>0</v>
      </c>
      <c r="F31" s="9">
        <v>2</v>
      </c>
      <c r="G31" s="9">
        <v>2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3"/>
      <c r="B32" s="255">
        <v>45239</v>
      </c>
      <c r="C32" s="9" t="s">
        <v>553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3"/>
      <c r="B33" s="255">
        <v>45232</v>
      </c>
      <c r="C33" s="9" t="s">
        <v>453</v>
      </c>
      <c r="D33" s="9">
        <v>1</v>
      </c>
      <c r="E33" s="9">
        <v>0</v>
      </c>
      <c r="F33" s="9">
        <v>2</v>
      </c>
      <c r="G33" s="9">
        <v>2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3"/>
      <c r="B34" s="255">
        <v>45225</v>
      </c>
      <c r="C34" s="9" t="s">
        <v>8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3"/>
      <c r="B35" s="255">
        <v>45218</v>
      </c>
      <c r="C35" s="9" t="s">
        <v>552</v>
      </c>
      <c r="D35" s="9">
        <v>1</v>
      </c>
      <c r="E35" s="9">
        <v>1</v>
      </c>
      <c r="F35" s="9">
        <v>0</v>
      </c>
      <c r="G35" s="9">
        <v>1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idden="1" x14ac:dyDescent="0.25">
      <c r="A36" s="633"/>
      <c r="B36" s="255">
        <v>45211</v>
      </c>
      <c r="C36" s="9" t="s">
        <v>555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3"/>
      <c r="B37" s="255">
        <v>45204</v>
      </c>
      <c r="C37" s="9" t="s">
        <v>553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3"/>
      <c r="B38" s="255">
        <v>45197</v>
      </c>
      <c r="C38" s="9" t="s">
        <v>453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t="18.75" hidden="1" thickBot="1" x14ac:dyDescent="0.3">
      <c r="A39" s="634"/>
      <c r="B39" s="256">
        <v>45183</v>
      </c>
      <c r="C39" s="31" t="s">
        <v>552</v>
      </c>
      <c r="D39" s="31">
        <v>1</v>
      </c>
      <c r="E39" s="31">
        <v>0</v>
      </c>
      <c r="F39" s="31">
        <v>0</v>
      </c>
      <c r="G39" s="31">
        <v>0</v>
      </c>
      <c r="H39" s="31">
        <v>0</v>
      </c>
      <c r="I39" s="32">
        <v>0</v>
      </c>
      <c r="J39" s="366">
        <v>1</v>
      </c>
      <c r="K39" s="31"/>
      <c r="L39" s="31"/>
      <c r="M39" s="32"/>
    </row>
    <row r="40" spans="1:13" ht="19.5" thickTop="1" thickBot="1" x14ac:dyDescent="0.3">
      <c r="A40" s="433" t="s">
        <v>45</v>
      </c>
      <c r="B40" s="414" t="s">
        <v>580</v>
      </c>
      <c r="C40" s="355" t="s">
        <v>452</v>
      </c>
      <c r="D40" s="355">
        <f t="shared" ref="D40:L40" si="1">SUM(D22:D39)</f>
        <v>18</v>
      </c>
      <c r="E40" s="355">
        <f t="shared" si="1"/>
        <v>4</v>
      </c>
      <c r="F40" s="355">
        <f t="shared" si="1"/>
        <v>11</v>
      </c>
      <c r="G40" s="355">
        <f t="shared" si="1"/>
        <v>15</v>
      </c>
      <c r="H40" s="355">
        <f t="shared" si="1"/>
        <v>0</v>
      </c>
      <c r="I40" s="467">
        <f t="shared" si="1"/>
        <v>0</v>
      </c>
      <c r="J40" s="191">
        <f t="shared" si="1"/>
        <v>12</v>
      </c>
      <c r="K40" s="124">
        <f t="shared" si="1"/>
        <v>6</v>
      </c>
      <c r="L40" s="124">
        <f t="shared" si="1"/>
        <v>0</v>
      </c>
      <c r="M40" s="294">
        <f>SUM(J40/(J40+K40))</f>
        <v>0.66666666666666663</v>
      </c>
    </row>
    <row r="41" spans="1:13" ht="18.75" hidden="1" thickTop="1" x14ac:dyDescent="0.25">
      <c r="A41" s="632" t="s">
        <v>554</v>
      </c>
      <c r="B41" s="254">
        <v>44966</v>
      </c>
      <c r="C41" s="27" t="s">
        <v>452</v>
      </c>
      <c r="D41" s="27">
        <v>1</v>
      </c>
      <c r="E41" s="27">
        <v>2</v>
      </c>
      <c r="F41" s="27">
        <v>1</v>
      </c>
      <c r="G41" s="27">
        <v>3</v>
      </c>
      <c r="H41" s="27">
        <v>0</v>
      </c>
      <c r="I41" s="297">
        <v>0</v>
      </c>
      <c r="J41" s="279"/>
      <c r="K41" s="27">
        <v>1</v>
      </c>
      <c r="L41" s="27"/>
      <c r="M41" s="28"/>
    </row>
    <row r="42" spans="1:13" hidden="1" x14ac:dyDescent="0.25">
      <c r="A42" s="633"/>
      <c r="B42" s="255">
        <v>44959</v>
      </c>
      <c r="C42" s="9" t="s">
        <v>453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44952</v>
      </c>
      <c r="C43" s="9" t="s">
        <v>552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idden="1" x14ac:dyDescent="0.25">
      <c r="A44" s="633"/>
      <c r="B44" s="255">
        <v>44938</v>
      </c>
      <c r="C44" s="9" t="s">
        <v>8</v>
      </c>
      <c r="D44" s="9">
        <v>1</v>
      </c>
      <c r="E44" s="9">
        <v>0</v>
      </c>
      <c r="F44" s="9">
        <v>3</v>
      </c>
      <c r="G44" s="9">
        <v>3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idden="1" x14ac:dyDescent="0.25">
      <c r="A45" s="633"/>
      <c r="B45" s="255">
        <v>44917</v>
      </c>
      <c r="C45" s="9" t="s">
        <v>452</v>
      </c>
      <c r="D45" s="9">
        <v>1</v>
      </c>
      <c r="E45" s="9">
        <v>0</v>
      </c>
      <c r="F45" s="9">
        <v>1</v>
      </c>
      <c r="G45" s="9">
        <v>1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44875</v>
      </c>
      <c r="C46" s="9" t="s">
        <v>453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255">
        <v>44868</v>
      </c>
      <c r="C47" s="9" t="s">
        <v>552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3"/>
      <c r="B48" s="255">
        <v>44861</v>
      </c>
      <c r="C48" s="9" t="s">
        <v>553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44854</v>
      </c>
      <c r="C49" s="9" t="s">
        <v>8</v>
      </c>
      <c r="D49" s="9">
        <v>1</v>
      </c>
      <c r="E49" s="9">
        <v>0</v>
      </c>
      <c r="F49" s="9">
        <v>2</v>
      </c>
      <c r="G49" s="9">
        <v>2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idden="1" x14ac:dyDescent="0.25">
      <c r="A50" s="633"/>
      <c r="B50" s="255">
        <v>44847</v>
      </c>
      <c r="C50" s="9" t="s">
        <v>452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3"/>
      <c r="B51" s="255">
        <v>44833</v>
      </c>
      <c r="C51" s="9" t="s">
        <v>552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3"/>
      <c r="B52" s="255">
        <v>44826</v>
      </c>
      <c r="C52" s="9" t="s">
        <v>553</v>
      </c>
      <c r="D52" s="9">
        <v>1</v>
      </c>
      <c r="E52" s="9">
        <v>1</v>
      </c>
      <c r="F52" s="9">
        <v>1</v>
      </c>
      <c r="G52" s="9">
        <v>2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t="18.75" hidden="1" thickBot="1" x14ac:dyDescent="0.3">
      <c r="A53" s="634"/>
      <c r="B53" s="256">
        <v>44819</v>
      </c>
      <c r="C53" s="31" t="s">
        <v>8</v>
      </c>
      <c r="D53" s="31">
        <v>1</v>
      </c>
      <c r="E53" s="31">
        <v>0</v>
      </c>
      <c r="F53" s="31">
        <v>0</v>
      </c>
      <c r="G53" s="31">
        <v>0</v>
      </c>
      <c r="H53" s="31">
        <v>0</v>
      </c>
      <c r="I53" s="299">
        <v>0</v>
      </c>
      <c r="J53" s="341"/>
      <c r="K53" s="31">
        <v>1</v>
      </c>
      <c r="L53" s="31"/>
      <c r="M53" s="32"/>
    </row>
    <row r="54" spans="1:13" ht="19.5" thickTop="1" thickBot="1" x14ac:dyDescent="0.3">
      <c r="A54" s="433" t="s">
        <v>45</v>
      </c>
      <c r="B54" s="414" t="s">
        <v>554</v>
      </c>
      <c r="C54" s="355" t="s">
        <v>555</v>
      </c>
      <c r="D54" s="355">
        <f t="shared" ref="D54:L54" si="2">SUM(D41:D53)</f>
        <v>13</v>
      </c>
      <c r="E54" s="355">
        <f t="shared" si="2"/>
        <v>3</v>
      </c>
      <c r="F54" s="355">
        <f t="shared" si="2"/>
        <v>10</v>
      </c>
      <c r="G54" s="355">
        <f t="shared" si="2"/>
        <v>13</v>
      </c>
      <c r="H54" s="355">
        <f t="shared" si="2"/>
        <v>0</v>
      </c>
      <c r="I54" s="467">
        <f t="shared" si="2"/>
        <v>0</v>
      </c>
      <c r="J54" s="191">
        <f t="shared" si="2"/>
        <v>5</v>
      </c>
      <c r="K54" s="124">
        <f t="shared" si="2"/>
        <v>8</v>
      </c>
      <c r="L54" s="124">
        <f t="shared" si="2"/>
        <v>0</v>
      </c>
      <c r="M54" s="294">
        <f>SUM(J54/(J54+K54))</f>
        <v>0.38461538461538464</v>
      </c>
    </row>
    <row r="55" spans="1:13" ht="18.75" hidden="1" thickTop="1" x14ac:dyDescent="0.25">
      <c r="A55" s="659" t="s">
        <v>500</v>
      </c>
      <c r="B55" s="254">
        <v>43888</v>
      </c>
      <c r="C55" s="27" t="s">
        <v>8</v>
      </c>
      <c r="D55" s="27">
        <v>1</v>
      </c>
      <c r="E55" s="27">
        <v>1</v>
      </c>
      <c r="F55" s="27">
        <v>0</v>
      </c>
      <c r="G55" s="27">
        <v>1</v>
      </c>
      <c r="H55" s="27">
        <v>0</v>
      </c>
      <c r="I55" s="297">
        <v>0</v>
      </c>
      <c r="J55" s="279"/>
      <c r="K55" s="27">
        <v>1</v>
      </c>
      <c r="L55" s="27"/>
      <c r="M55" s="28"/>
    </row>
    <row r="56" spans="1:13" hidden="1" x14ac:dyDescent="0.25">
      <c r="A56" s="631"/>
      <c r="B56" s="255">
        <v>43874</v>
      </c>
      <c r="C56" s="9" t="s">
        <v>453</v>
      </c>
      <c r="D56" s="9">
        <v>1</v>
      </c>
      <c r="E56" s="9">
        <v>1</v>
      </c>
      <c r="F56" s="9">
        <v>1</v>
      </c>
      <c r="G56" s="9">
        <v>2</v>
      </c>
      <c r="H56" s="9">
        <v>1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43776</v>
      </c>
      <c r="C57" s="9" t="s">
        <v>452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43769</v>
      </c>
      <c r="C58" s="9" t="s">
        <v>8</v>
      </c>
      <c r="D58" s="9">
        <v>1</v>
      </c>
      <c r="E58" s="9">
        <v>1</v>
      </c>
      <c r="F58" s="9">
        <v>0</v>
      </c>
      <c r="G58" s="9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255">
        <v>43762</v>
      </c>
      <c r="C59" s="9" t="s">
        <v>455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/>
      <c r="L59" s="9">
        <v>1</v>
      </c>
      <c r="M59" s="29"/>
    </row>
    <row r="60" spans="1:13" hidden="1" x14ac:dyDescent="0.25">
      <c r="A60" s="631"/>
      <c r="B60" s="255">
        <v>43755</v>
      </c>
      <c r="C60" s="9" t="s">
        <v>453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255">
        <v>43748</v>
      </c>
      <c r="C61" s="9" t="s">
        <v>9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255">
        <v>43741</v>
      </c>
      <c r="C62" s="9" t="s">
        <v>452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255">
        <v>43734</v>
      </c>
      <c r="C63" s="9" t="s">
        <v>8</v>
      </c>
      <c r="D63" s="9">
        <v>1</v>
      </c>
      <c r="E63" s="9">
        <v>1</v>
      </c>
      <c r="F63" s="9">
        <v>0</v>
      </c>
      <c r="G63" s="9">
        <v>1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43727</v>
      </c>
      <c r="C64" s="9" t="s">
        <v>455</v>
      </c>
      <c r="D64" s="9">
        <v>1</v>
      </c>
      <c r="E64" s="9">
        <v>0</v>
      </c>
      <c r="F64" s="9">
        <v>1</v>
      </c>
      <c r="G64" s="9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t="18.75" hidden="1" thickBot="1" x14ac:dyDescent="0.3">
      <c r="A65" s="630"/>
      <c r="B65" s="256">
        <v>43720</v>
      </c>
      <c r="C65" s="31" t="s">
        <v>453</v>
      </c>
      <c r="D65" s="31">
        <v>1</v>
      </c>
      <c r="E65" s="31">
        <v>0</v>
      </c>
      <c r="F65" s="31">
        <v>0</v>
      </c>
      <c r="G65" s="31">
        <v>0</v>
      </c>
      <c r="H65" s="31">
        <v>0</v>
      </c>
      <c r="I65" s="299">
        <v>0</v>
      </c>
      <c r="J65" s="341"/>
      <c r="K65" s="31">
        <v>1</v>
      </c>
      <c r="L65" s="31"/>
      <c r="M65" s="32"/>
    </row>
    <row r="66" spans="1:13" s="1" customFormat="1" ht="19.5" thickTop="1" thickBot="1" x14ac:dyDescent="0.3">
      <c r="A66" s="142" t="s">
        <v>45</v>
      </c>
      <c r="B66" s="126" t="s">
        <v>500</v>
      </c>
      <c r="C66" s="124" t="s">
        <v>48</v>
      </c>
      <c r="D66" s="124">
        <f t="shared" ref="D66:L66" si="3">SUM(D55:D65)</f>
        <v>11</v>
      </c>
      <c r="E66" s="124">
        <f t="shared" si="3"/>
        <v>4</v>
      </c>
      <c r="F66" s="124">
        <f t="shared" si="3"/>
        <v>3</v>
      </c>
      <c r="G66" s="124">
        <f t="shared" si="3"/>
        <v>7</v>
      </c>
      <c r="H66" s="124">
        <f t="shared" si="3"/>
        <v>1</v>
      </c>
      <c r="I66" s="247">
        <f t="shared" si="3"/>
        <v>0</v>
      </c>
      <c r="J66" s="191">
        <f t="shared" si="3"/>
        <v>2</v>
      </c>
      <c r="K66" s="124">
        <f t="shared" si="3"/>
        <v>8</v>
      </c>
      <c r="L66" s="124">
        <f t="shared" si="3"/>
        <v>1</v>
      </c>
      <c r="M66" s="294">
        <f>SUM(J66/(J66+K66))</f>
        <v>0.2</v>
      </c>
    </row>
    <row r="67" spans="1:13" ht="18.75" hidden="1" thickTop="1" x14ac:dyDescent="0.25">
      <c r="A67" s="659" t="s">
        <v>454</v>
      </c>
      <c r="B67" s="254">
        <v>43524</v>
      </c>
      <c r="C67" s="27" t="s">
        <v>8</v>
      </c>
      <c r="D67" s="27">
        <v>1</v>
      </c>
      <c r="E67" s="27">
        <v>1</v>
      </c>
      <c r="F67" s="27">
        <v>1</v>
      </c>
      <c r="G67" s="27">
        <v>2</v>
      </c>
      <c r="H67" s="27">
        <v>0</v>
      </c>
      <c r="I67" s="28">
        <v>0</v>
      </c>
      <c r="J67" s="364"/>
      <c r="K67" s="27">
        <v>1</v>
      </c>
      <c r="L67" s="27"/>
      <c r="M67" s="28"/>
    </row>
    <row r="68" spans="1:13" hidden="1" x14ac:dyDescent="0.25">
      <c r="A68" s="631"/>
      <c r="B68" s="255">
        <v>43517</v>
      </c>
      <c r="C68" s="9" t="s">
        <v>455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365">
        <v>1</v>
      </c>
      <c r="K68" s="9"/>
      <c r="L68" s="9"/>
      <c r="M68" s="29"/>
    </row>
    <row r="69" spans="1:13" hidden="1" x14ac:dyDescent="0.25">
      <c r="A69" s="631"/>
      <c r="B69" s="255">
        <v>43510</v>
      </c>
      <c r="C69" s="9" t="s">
        <v>453</v>
      </c>
      <c r="D69" s="9">
        <v>1</v>
      </c>
      <c r="E69" s="9">
        <v>1</v>
      </c>
      <c r="F69" s="9">
        <v>1</v>
      </c>
      <c r="G69" s="9">
        <v>2</v>
      </c>
      <c r="H69" s="9">
        <v>0</v>
      </c>
      <c r="I69" s="29">
        <v>0</v>
      </c>
      <c r="J69" s="365">
        <v>1</v>
      </c>
      <c r="K69" s="9"/>
      <c r="L69" s="9"/>
      <c r="M69" s="29"/>
    </row>
    <row r="70" spans="1:13" hidden="1" x14ac:dyDescent="0.25">
      <c r="A70" s="631"/>
      <c r="B70" s="255">
        <v>43468</v>
      </c>
      <c r="C70" s="9" t="s">
        <v>453</v>
      </c>
      <c r="D70" s="9">
        <v>1</v>
      </c>
      <c r="E70" s="9">
        <v>0</v>
      </c>
      <c r="F70" s="9">
        <v>2</v>
      </c>
      <c r="G70" s="9">
        <v>2</v>
      </c>
      <c r="H70" s="9">
        <v>0</v>
      </c>
      <c r="I70" s="29">
        <v>0</v>
      </c>
      <c r="J70" s="365"/>
      <c r="K70" s="9">
        <v>1</v>
      </c>
      <c r="L70" s="9"/>
      <c r="M70" s="29"/>
    </row>
    <row r="71" spans="1:13" hidden="1" x14ac:dyDescent="0.25">
      <c r="A71" s="631"/>
      <c r="B71" s="255">
        <v>43454</v>
      </c>
      <c r="C71" s="9" t="s">
        <v>9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365"/>
      <c r="K71" s="9">
        <v>1</v>
      </c>
      <c r="L71" s="9"/>
      <c r="M71" s="29"/>
    </row>
    <row r="72" spans="1:13" hidden="1" x14ac:dyDescent="0.25">
      <c r="A72" s="631"/>
      <c r="B72" s="255">
        <v>43447</v>
      </c>
      <c r="C72" s="9" t="s">
        <v>452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">
        <v>0</v>
      </c>
      <c r="J72" s="365">
        <v>1</v>
      </c>
      <c r="K72" s="9"/>
      <c r="L72" s="9"/>
      <c r="M72" s="29"/>
    </row>
    <row r="73" spans="1:13" hidden="1" x14ac:dyDescent="0.25">
      <c r="A73" s="631"/>
      <c r="B73" s="255">
        <v>43440</v>
      </c>
      <c r="C73" s="9" t="s">
        <v>8</v>
      </c>
      <c r="D73" s="9">
        <v>1</v>
      </c>
      <c r="E73" s="9">
        <v>0</v>
      </c>
      <c r="F73" s="9">
        <v>2</v>
      </c>
      <c r="G73" s="9">
        <v>2</v>
      </c>
      <c r="H73" s="9">
        <v>0</v>
      </c>
      <c r="I73" s="29">
        <v>0</v>
      </c>
      <c r="J73" s="365">
        <v>1</v>
      </c>
      <c r="K73" s="9"/>
      <c r="L73" s="9"/>
      <c r="M73" s="29"/>
    </row>
    <row r="74" spans="1:13" hidden="1" x14ac:dyDescent="0.25">
      <c r="A74" s="631"/>
      <c r="B74" s="255">
        <v>43433</v>
      </c>
      <c r="C74" s="9" t="s">
        <v>455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365">
        <v>1</v>
      </c>
      <c r="K74" s="9"/>
      <c r="L74" s="9"/>
      <c r="M74" s="29"/>
    </row>
    <row r="75" spans="1:13" hidden="1" x14ac:dyDescent="0.25">
      <c r="A75" s="631"/>
      <c r="B75" s="255">
        <v>43426</v>
      </c>
      <c r="C75" s="9" t="s">
        <v>453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365"/>
      <c r="K75" s="9">
        <v>1</v>
      </c>
      <c r="L75" s="9"/>
      <c r="M75" s="29"/>
    </row>
    <row r="76" spans="1:13" hidden="1" x14ac:dyDescent="0.25">
      <c r="A76" s="631"/>
      <c r="B76" s="255">
        <v>43419</v>
      </c>
      <c r="C76" s="9" t="s">
        <v>9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365"/>
      <c r="K76" s="9">
        <v>1</v>
      </c>
      <c r="L76" s="9"/>
      <c r="M76" s="29"/>
    </row>
    <row r="77" spans="1:13" hidden="1" x14ac:dyDescent="0.25">
      <c r="A77" s="631"/>
      <c r="B77" s="255">
        <v>43412</v>
      </c>
      <c r="C77" s="9" t="s">
        <v>452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365"/>
      <c r="K77" s="9">
        <v>1</v>
      </c>
      <c r="L77" s="9"/>
      <c r="M77" s="29"/>
    </row>
    <row r="78" spans="1:13" hidden="1" x14ac:dyDescent="0.25">
      <c r="A78" s="631"/>
      <c r="B78" s="255">
        <v>43405</v>
      </c>
      <c r="C78" s="9" t="s">
        <v>8</v>
      </c>
      <c r="D78" s="9">
        <v>1</v>
      </c>
      <c r="E78" s="9">
        <v>2</v>
      </c>
      <c r="F78" s="9">
        <v>2</v>
      </c>
      <c r="G78" s="9">
        <v>4</v>
      </c>
      <c r="H78" s="9">
        <v>0</v>
      </c>
      <c r="I78" s="29">
        <v>0</v>
      </c>
      <c r="J78" s="365">
        <v>1</v>
      </c>
      <c r="K78" s="9"/>
      <c r="L78" s="9"/>
      <c r="M78" s="29"/>
    </row>
    <row r="79" spans="1:13" hidden="1" x14ac:dyDescent="0.25">
      <c r="A79" s="631"/>
      <c r="B79" s="255">
        <v>43398</v>
      </c>
      <c r="C79" s="9" t="s">
        <v>455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">
        <v>0</v>
      </c>
      <c r="J79" s="365"/>
      <c r="K79" s="9">
        <v>1</v>
      </c>
      <c r="L79" s="9"/>
      <c r="M79" s="29"/>
    </row>
    <row r="80" spans="1:13" hidden="1" x14ac:dyDescent="0.25">
      <c r="A80" s="631"/>
      <c r="B80" s="255">
        <v>43391</v>
      </c>
      <c r="C80" s="9" t="s">
        <v>453</v>
      </c>
      <c r="D80" s="9">
        <v>1</v>
      </c>
      <c r="E80" s="9">
        <v>0</v>
      </c>
      <c r="F80" s="9">
        <v>2</v>
      </c>
      <c r="G80" s="9">
        <v>2</v>
      </c>
      <c r="H80" s="9">
        <v>0</v>
      </c>
      <c r="I80" s="29">
        <v>0</v>
      </c>
      <c r="J80" s="365"/>
      <c r="K80" s="9">
        <v>1</v>
      </c>
      <c r="L80" s="9"/>
      <c r="M80" s="29"/>
    </row>
    <row r="81" spans="1:13" hidden="1" x14ac:dyDescent="0.25">
      <c r="A81" s="631"/>
      <c r="B81" s="255">
        <v>43384</v>
      </c>
      <c r="C81" s="9" t="s">
        <v>9</v>
      </c>
      <c r="D81" s="9">
        <v>1</v>
      </c>
      <c r="E81" s="9">
        <v>1</v>
      </c>
      <c r="F81" s="9">
        <v>2</v>
      </c>
      <c r="G81" s="9">
        <v>3</v>
      </c>
      <c r="H81" s="9">
        <v>0</v>
      </c>
      <c r="I81" s="29">
        <v>0</v>
      </c>
      <c r="J81" s="365">
        <v>1</v>
      </c>
      <c r="K81" s="9"/>
      <c r="L81" s="9"/>
      <c r="M81" s="29"/>
    </row>
    <row r="82" spans="1:13" hidden="1" x14ac:dyDescent="0.25">
      <c r="A82" s="631"/>
      <c r="B82" s="255">
        <v>43377</v>
      </c>
      <c r="C82" s="9" t="s">
        <v>452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365"/>
      <c r="K82" s="9">
        <v>1</v>
      </c>
      <c r="L82" s="9"/>
      <c r="M82" s="29"/>
    </row>
    <row r="83" spans="1:13" hidden="1" x14ac:dyDescent="0.25">
      <c r="A83" s="631"/>
      <c r="B83" s="255">
        <v>43370</v>
      </c>
      <c r="C83" s="9" t="s">
        <v>8</v>
      </c>
      <c r="D83" s="9">
        <v>1</v>
      </c>
      <c r="E83" s="9">
        <v>0</v>
      </c>
      <c r="F83" s="9">
        <v>2</v>
      </c>
      <c r="G83" s="9">
        <v>2</v>
      </c>
      <c r="H83" s="9">
        <v>0</v>
      </c>
      <c r="I83" s="29">
        <v>0</v>
      </c>
      <c r="J83" s="365">
        <v>1</v>
      </c>
      <c r="K83" s="9"/>
      <c r="L83" s="9"/>
      <c r="M83" s="29"/>
    </row>
    <row r="84" spans="1:13" hidden="1" x14ac:dyDescent="0.25">
      <c r="A84" s="631"/>
      <c r="B84" s="255">
        <v>43363</v>
      </c>
      <c r="C84" s="9" t="s">
        <v>455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">
        <v>0</v>
      </c>
      <c r="J84" s="365">
        <v>1</v>
      </c>
      <c r="K84" s="9"/>
      <c r="L84" s="9"/>
      <c r="M84" s="29"/>
    </row>
    <row r="85" spans="1:13" ht="18.75" hidden="1" thickBot="1" x14ac:dyDescent="0.3">
      <c r="A85" s="630"/>
      <c r="B85" s="256">
        <v>43356</v>
      </c>
      <c r="C85" s="31" t="s">
        <v>453</v>
      </c>
      <c r="D85" s="31">
        <v>1</v>
      </c>
      <c r="E85" s="31">
        <v>0</v>
      </c>
      <c r="F85" s="31">
        <v>0</v>
      </c>
      <c r="G85" s="31">
        <v>0</v>
      </c>
      <c r="H85" s="31">
        <v>0</v>
      </c>
      <c r="I85" s="32">
        <v>0</v>
      </c>
      <c r="J85" s="366"/>
      <c r="K85" s="31">
        <v>1</v>
      </c>
      <c r="L85" s="31"/>
      <c r="M85" s="32"/>
    </row>
    <row r="86" spans="1:13" s="1" customFormat="1" ht="19.5" thickTop="1" thickBot="1" x14ac:dyDescent="0.3">
      <c r="A86" s="142" t="s">
        <v>45</v>
      </c>
      <c r="B86" s="126" t="s">
        <v>454</v>
      </c>
      <c r="C86" s="124" t="s">
        <v>48</v>
      </c>
      <c r="D86" s="124">
        <f t="shared" ref="D86:I86" si="4">SUM(D67:D85)</f>
        <v>19</v>
      </c>
      <c r="E86" s="124">
        <f t="shared" si="4"/>
        <v>5</v>
      </c>
      <c r="F86" s="124">
        <f t="shared" si="4"/>
        <v>19</v>
      </c>
      <c r="G86" s="124">
        <f t="shared" si="4"/>
        <v>24</v>
      </c>
      <c r="H86" s="124">
        <f t="shared" si="4"/>
        <v>0</v>
      </c>
      <c r="I86" s="124">
        <f t="shared" si="4"/>
        <v>0</v>
      </c>
      <c r="J86" s="191">
        <f>SUM(J67:J85)</f>
        <v>9</v>
      </c>
      <c r="K86" s="124">
        <f>SUM(K67:K85)</f>
        <v>10</v>
      </c>
      <c r="L86" s="124">
        <f>SUM(L67:L85)</f>
        <v>0</v>
      </c>
      <c r="M86" s="294">
        <f>SUM(J86/(J86+K86))</f>
        <v>0.47368421052631576</v>
      </c>
    </row>
    <row r="87" spans="1:13" ht="18.75" hidden="1" thickTop="1" x14ac:dyDescent="0.25">
      <c r="A87" s="659" t="s">
        <v>285</v>
      </c>
      <c r="B87" s="26">
        <v>43139</v>
      </c>
      <c r="C87" s="27" t="s">
        <v>8</v>
      </c>
      <c r="D87" s="27">
        <v>1</v>
      </c>
      <c r="E87" s="27">
        <v>1</v>
      </c>
      <c r="F87" s="27">
        <v>0</v>
      </c>
      <c r="G87" s="27">
        <v>1</v>
      </c>
      <c r="H87" s="27">
        <v>0</v>
      </c>
      <c r="I87" s="28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13">
        <v>43132</v>
      </c>
      <c r="C88" s="9" t="s">
        <v>10</v>
      </c>
      <c r="D88" s="9">
        <v>1</v>
      </c>
      <c r="E88" s="9">
        <v>1</v>
      </c>
      <c r="F88" s="9">
        <v>0</v>
      </c>
      <c r="G88" s="9">
        <v>1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43118</v>
      </c>
      <c r="C89" s="9" t="s">
        <v>9</v>
      </c>
      <c r="D89" s="9">
        <v>1</v>
      </c>
      <c r="E89" s="9">
        <v>1</v>
      </c>
      <c r="F89" s="9">
        <v>1</v>
      </c>
      <c r="G89" s="9">
        <v>2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43104</v>
      </c>
      <c r="C90" s="9" t="s">
        <v>11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43090</v>
      </c>
      <c r="C91" s="9" t="s">
        <v>8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43083</v>
      </c>
      <c r="C92" s="9" t="s">
        <v>10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43076</v>
      </c>
      <c r="C93" s="9" t="s">
        <v>27</v>
      </c>
      <c r="D93" s="9">
        <v>1</v>
      </c>
      <c r="E93" s="9">
        <v>1</v>
      </c>
      <c r="F93" s="9">
        <v>0</v>
      </c>
      <c r="G93" s="9">
        <v>1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43069</v>
      </c>
      <c r="C94" s="9" t="s">
        <v>9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43062</v>
      </c>
      <c r="C95" s="9" t="s">
        <v>11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43055</v>
      </c>
      <c r="C96" s="9" t="s">
        <v>8</v>
      </c>
      <c r="D96" s="9">
        <v>1</v>
      </c>
      <c r="E96" s="9">
        <v>1</v>
      </c>
      <c r="F96" s="9">
        <v>0</v>
      </c>
      <c r="G96" s="9">
        <v>1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43041</v>
      </c>
      <c r="C97" s="9" t="s">
        <v>27</v>
      </c>
      <c r="D97" s="9">
        <v>1</v>
      </c>
      <c r="E97" s="9">
        <v>1</v>
      </c>
      <c r="F97" s="9">
        <v>1</v>
      </c>
      <c r="G97" s="9">
        <v>2</v>
      </c>
      <c r="H97" s="9">
        <v>0</v>
      </c>
      <c r="I97" s="29">
        <v>0</v>
      </c>
      <c r="J97" s="280"/>
      <c r="K97" s="9"/>
      <c r="L97" s="9">
        <v>1</v>
      </c>
      <c r="M97" s="29"/>
    </row>
    <row r="98" spans="1:13" hidden="1" x14ac:dyDescent="0.25">
      <c r="A98" s="631"/>
      <c r="B98" s="13">
        <v>43034</v>
      </c>
      <c r="C98" s="9" t="s">
        <v>9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43027</v>
      </c>
      <c r="C99" s="9" t="s">
        <v>11</v>
      </c>
      <c r="D99" s="9">
        <v>1</v>
      </c>
      <c r="E99" s="9">
        <v>0</v>
      </c>
      <c r="F99" s="9">
        <v>1</v>
      </c>
      <c r="G99" s="9">
        <v>1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43020</v>
      </c>
      <c r="C100" s="9" t="s">
        <v>8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43013</v>
      </c>
      <c r="C101" s="9" t="s">
        <v>10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43006</v>
      </c>
      <c r="C102" s="9" t="s">
        <v>27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42999</v>
      </c>
      <c r="C103" s="9" t="s">
        <v>9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/>
      <c r="K103" s="9"/>
      <c r="L103" s="9">
        <v>1</v>
      </c>
      <c r="M103" s="29"/>
    </row>
    <row r="104" spans="1:13" ht="18.75" hidden="1" thickBot="1" x14ac:dyDescent="0.3">
      <c r="A104" s="630"/>
      <c r="B104" s="30">
        <v>42992</v>
      </c>
      <c r="C104" s="31" t="s">
        <v>11</v>
      </c>
      <c r="D104" s="31">
        <v>1</v>
      </c>
      <c r="E104" s="31">
        <v>0</v>
      </c>
      <c r="F104" s="31">
        <v>1</v>
      </c>
      <c r="G104" s="31">
        <v>1</v>
      </c>
      <c r="H104" s="31">
        <v>0</v>
      </c>
      <c r="I104" s="32">
        <v>0</v>
      </c>
      <c r="J104" s="280"/>
      <c r="K104" s="9">
        <v>1</v>
      </c>
      <c r="L104" s="9"/>
      <c r="M104" s="29"/>
    </row>
    <row r="105" spans="1:13" s="1" customFormat="1" ht="19.5" thickTop="1" thickBot="1" x14ac:dyDescent="0.3">
      <c r="A105" s="142" t="s">
        <v>45</v>
      </c>
      <c r="B105" s="126" t="s">
        <v>285</v>
      </c>
      <c r="C105" s="124" t="s">
        <v>7</v>
      </c>
      <c r="D105" s="124">
        <f t="shared" ref="D105:I105" si="5">SUM(D87:D104)</f>
        <v>18</v>
      </c>
      <c r="E105" s="124">
        <f t="shared" si="5"/>
        <v>7</v>
      </c>
      <c r="F105" s="124">
        <f t="shared" si="5"/>
        <v>4</v>
      </c>
      <c r="G105" s="124">
        <f t="shared" si="5"/>
        <v>11</v>
      </c>
      <c r="H105" s="124">
        <f t="shared" si="5"/>
        <v>0</v>
      </c>
      <c r="I105" s="125">
        <f t="shared" si="5"/>
        <v>0</v>
      </c>
      <c r="J105" s="191">
        <f>SUM(J87:J104)</f>
        <v>5</v>
      </c>
      <c r="K105" s="124">
        <f>SUM(K87:K104)</f>
        <v>11</v>
      </c>
      <c r="L105" s="124">
        <f>SUM(L87:L104)</f>
        <v>2</v>
      </c>
      <c r="M105" s="294">
        <f>SUM(J105/(J105+K105))</f>
        <v>0.3125</v>
      </c>
    </row>
    <row r="106" spans="1:13" ht="18.75" hidden="1" thickTop="1" x14ac:dyDescent="0.25">
      <c r="A106" s="659" t="s">
        <v>35</v>
      </c>
      <c r="B106" s="26">
        <v>42796</v>
      </c>
      <c r="C106" s="27" t="s">
        <v>27</v>
      </c>
      <c r="D106" s="27">
        <v>1</v>
      </c>
      <c r="E106" s="27">
        <v>0</v>
      </c>
      <c r="F106" s="27">
        <v>0</v>
      </c>
      <c r="G106" s="27">
        <v>0</v>
      </c>
      <c r="H106" s="27">
        <v>0</v>
      </c>
      <c r="I106" s="28">
        <v>0</v>
      </c>
      <c r="J106" s="280"/>
      <c r="K106" s="9">
        <v>1</v>
      </c>
      <c r="L106" s="9"/>
      <c r="M106" s="29"/>
    </row>
    <row r="107" spans="1:13" hidden="1" x14ac:dyDescent="0.25">
      <c r="A107" s="631"/>
      <c r="B107" s="13">
        <v>42789</v>
      </c>
      <c r="C107" s="9" t="s">
        <v>9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42740</v>
      </c>
      <c r="C108" s="9" t="s">
        <v>8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42712</v>
      </c>
      <c r="C109" s="9" t="s">
        <v>27</v>
      </c>
      <c r="D109" s="9">
        <v>1</v>
      </c>
      <c r="E109" s="9">
        <v>0</v>
      </c>
      <c r="F109" s="9">
        <v>1</v>
      </c>
      <c r="G109" s="9">
        <v>1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42705</v>
      </c>
      <c r="C110" s="9" t="s">
        <v>9</v>
      </c>
      <c r="D110" s="9">
        <v>1</v>
      </c>
      <c r="E110" s="9">
        <v>1</v>
      </c>
      <c r="F110" s="9">
        <v>1</v>
      </c>
      <c r="G110" s="9">
        <v>2</v>
      </c>
      <c r="H110" s="9">
        <v>0</v>
      </c>
      <c r="I110" s="29">
        <v>0</v>
      </c>
      <c r="J110" s="280"/>
      <c r="K110" s="9"/>
      <c r="L110" s="9">
        <v>1</v>
      </c>
      <c r="M110" s="29"/>
    </row>
    <row r="111" spans="1:13" hidden="1" x14ac:dyDescent="0.25">
      <c r="A111" s="631"/>
      <c r="B111" s="13">
        <v>42698</v>
      </c>
      <c r="C111" s="9" t="s">
        <v>11</v>
      </c>
      <c r="D111" s="9">
        <v>1</v>
      </c>
      <c r="E111" s="9">
        <v>1</v>
      </c>
      <c r="F111" s="9">
        <v>0</v>
      </c>
      <c r="G111" s="9">
        <v>1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42691</v>
      </c>
      <c r="C112" s="9" t="s">
        <v>8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42684</v>
      </c>
      <c r="C113" s="9" t="s">
        <v>10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42677</v>
      </c>
      <c r="C114" s="9" t="s">
        <v>27</v>
      </c>
      <c r="D114" s="9">
        <v>1</v>
      </c>
      <c r="E114" s="9">
        <v>1</v>
      </c>
      <c r="F114" s="9">
        <v>1</v>
      </c>
      <c r="G114" s="9">
        <v>2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31"/>
      <c r="B115" s="13">
        <v>42670</v>
      </c>
      <c r="C115" s="9" t="s">
        <v>9</v>
      </c>
      <c r="D115" s="9">
        <v>1</v>
      </c>
      <c r="E115" s="9">
        <v>1</v>
      </c>
      <c r="F115" s="9">
        <v>1</v>
      </c>
      <c r="G115" s="9">
        <v>2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42663</v>
      </c>
      <c r="C116" s="9" t="s">
        <v>11</v>
      </c>
      <c r="D116" s="9">
        <v>1</v>
      </c>
      <c r="E116" s="9">
        <v>0</v>
      </c>
      <c r="F116" s="9">
        <v>1</v>
      </c>
      <c r="G116" s="9">
        <v>1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42649</v>
      </c>
      <c r="C117" s="9" t="s">
        <v>10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42642</v>
      </c>
      <c r="C118" s="9" t="s">
        <v>27</v>
      </c>
      <c r="D118" s="9">
        <v>1</v>
      </c>
      <c r="E118" s="9">
        <v>0</v>
      </c>
      <c r="F118" s="9">
        <v>2</v>
      </c>
      <c r="G118" s="9">
        <v>2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42635</v>
      </c>
      <c r="C119" s="9" t="s">
        <v>9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t="18.75" hidden="1" thickBot="1" x14ac:dyDescent="0.3">
      <c r="A120" s="630"/>
      <c r="B120" s="30">
        <v>42628</v>
      </c>
      <c r="C120" s="31" t="s">
        <v>11</v>
      </c>
      <c r="D120" s="31">
        <v>1</v>
      </c>
      <c r="E120" s="31">
        <v>0</v>
      </c>
      <c r="F120" s="31">
        <v>0</v>
      </c>
      <c r="G120" s="31">
        <v>0</v>
      </c>
      <c r="H120" s="31">
        <v>0</v>
      </c>
      <c r="I120" s="32">
        <v>0</v>
      </c>
      <c r="J120" s="280">
        <v>1</v>
      </c>
      <c r="K120" s="9"/>
      <c r="L120" s="9"/>
      <c r="M120" s="29"/>
    </row>
    <row r="121" spans="1:13" s="1" customFormat="1" ht="19.5" thickTop="1" thickBot="1" x14ac:dyDescent="0.3">
      <c r="A121" s="142" t="s">
        <v>45</v>
      </c>
      <c r="B121" s="126" t="s">
        <v>18</v>
      </c>
      <c r="C121" s="124" t="s">
        <v>7</v>
      </c>
      <c r="D121" s="124">
        <f t="shared" ref="D121:I121" si="6">SUM(D106:D120)</f>
        <v>15</v>
      </c>
      <c r="E121" s="124">
        <f t="shared" si="6"/>
        <v>4</v>
      </c>
      <c r="F121" s="124">
        <f t="shared" si="6"/>
        <v>9</v>
      </c>
      <c r="G121" s="124">
        <f t="shared" si="6"/>
        <v>13</v>
      </c>
      <c r="H121" s="124">
        <f t="shared" si="6"/>
        <v>0</v>
      </c>
      <c r="I121" s="125">
        <f t="shared" si="6"/>
        <v>0</v>
      </c>
      <c r="J121" s="191">
        <f>SUM(J106:J120)</f>
        <v>8</v>
      </c>
      <c r="K121" s="124">
        <f>SUM(K106:K120)</f>
        <v>6</v>
      </c>
      <c r="L121" s="124">
        <f>SUM(L106:L120)</f>
        <v>1</v>
      </c>
      <c r="M121" s="294">
        <f>SUM(J121/(J121+K121))</f>
        <v>0.5714285714285714</v>
      </c>
    </row>
    <row r="122" spans="1:13" ht="18.75" hidden="1" thickTop="1" x14ac:dyDescent="0.25">
      <c r="A122" s="659" t="s">
        <v>17</v>
      </c>
      <c r="B122" s="26">
        <v>42432</v>
      </c>
      <c r="C122" s="27" t="s">
        <v>14</v>
      </c>
      <c r="D122" s="27">
        <v>1</v>
      </c>
      <c r="E122" s="27">
        <v>1</v>
      </c>
      <c r="F122" s="27">
        <v>0</v>
      </c>
      <c r="G122" s="27">
        <v>1</v>
      </c>
      <c r="H122" s="27">
        <v>0</v>
      </c>
      <c r="I122" s="28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42425</v>
      </c>
      <c r="C123" s="9" t="s">
        <v>8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42418</v>
      </c>
      <c r="C124" s="9" t="s">
        <v>12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42390</v>
      </c>
      <c r="C125" s="9" t="s">
        <v>8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42355</v>
      </c>
      <c r="C126" s="9" t="s">
        <v>10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">
        <v>0</v>
      </c>
      <c r="J126" s="280"/>
      <c r="K126" s="9"/>
      <c r="L126" s="9">
        <v>1</v>
      </c>
      <c r="M126" s="29"/>
    </row>
    <row r="127" spans="1:13" hidden="1" x14ac:dyDescent="0.25">
      <c r="A127" s="631"/>
      <c r="B127" s="13">
        <v>42348</v>
      </c>
      <c r="C127" s="9" t="s">
        <v>14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42334</v>
      </c>
      <c r="C128" s="9" t="s">
        <v>12</v>
      </c>
      <c r="D128" s="9">
        <v>1</v>
      </c>
      <c r="E128" s="9">
        <v>0</v>
      </c>
      <c r="F128" s="9">
        <v>2</v>
      </c>
      <c r="G128" s="9">
        <v>2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42327</v>
      </c>
      <c r="C129" s="9" t="s">
        <v>13</v>
      </c>
      <c r="D129" s="9">
        <v>1</v>
      </c>
      <c r="E129" s="9">
        <v>1</v>
      </c>
      <c r="F129" s="9">
        <v>1</v>
      </c>
      <c r="G129" s="9">
        <v>2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42320</v>
      </c>
      <c r="C130" s="9" t="s">
        <v>10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/>
      <c r="K130" s="9"/>
      <c r="L130" s="9">
        <v>1</v>
      </c>
      <c r="M130" s="29"/>
    </row>
    <row r="131" spans="1:13" hidden="1" x14ac:dyDescent="0.25">
      <c r="A131" s="631"/>
      <c r="B131" s="13">
        <v>42313</v>
      </c>
      <c r="C131" s="9" t="s">
        <v>14</v>
      </c>
      <c r="D131" s="9">
        <v>1</v>
      </c>
      <c r="E131" s="9">
        <v>0</v>
      </c>
      <c r="F131" s="9">
        <v>2</v>
      </c>
      <c r="G131" s="9">
        <v>2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42306</v>
      </c>
      <c r="C132" s="9" t="s">
        <v>8</v>
      </c>
      <c r="D132" s="9">
        <v>1</v>
      </c>
      <c r="E132" s="9">
        <v>0</v>
      </c>
      <c r="F132" s="9">
        <v>1</v>
      </c>
      <c r="G132" s="9">
        <v>1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42299</v>
      </c>
      <c r="C133" s="9" t="s">
        <v>12</v>
      </c>
      <c r="D133" s="9">
        <v>1</v>
      </c>
      <c r="E133" s="9">
        <v>1</v>
      </c>
      <c r="F133" s="9">
        <v>1</v>
      </c>
      <c r="G133" s="9">
        <v>2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42292</v>
      </c>
      <c r="C134" s="9" t="s">
        <v>13</v>
      </c>
      <c r="D134" s="9">
        <v>1</v>
      </c>
      <c r="E134" s="9">
        <v>0</v>
      </c>
      <c r="F134" s="9">
        <v>2</v>
      </c>
      <c r="G134" s="9">
        <v>2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42285</v>
      </c>
      <c r="C135" s="9" t="s">
        <v>10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42278</v>
      </c>
      <c r="C136" s="9" t="s">
        <v>14</v>
      </c>
      <c r="D136" s="9">
        <v>1</v>
      </c>
      <c r="E136" s="9">
        <v>0</v>
      </c>
      <c r="F136" s="9">
        <v>1</v>
      </c>
      <c r="G136" s="9">
        <v>1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42271</v>
      </c>
      <c r="C137" s="9" t="s">
        <v>8</v>
      </c>
      <c r="D137" s="9">
        <v>1</v>
      </c>
      <c r="E137" s="9">
        <v>0</v>
      </c>
      <c r="F137" s="9">
        <v>1</v>
      </c>
      <c r="G137" s="9">
        <v>1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t="18.75" hidden="1" thickBot="1" x14ac:dyDescent="0.3">
      <c r="A138" s="630"/>
      <c r="B138" s="30">
        <v>42264</v>
      </c>
      <c r="C138" s="31" t="s">
        <v>12</v>
      </c>
      <c r="D138" s="31">
        <v>1</v>
      </c>
      <c r="E138" s="31">
        <v>0</v>
      </c>
      <c r="F138" s="31">
        <v>2</v>
      </c>
      <c r="G138" s="31">
        <v>2</v>
      </c>
      <c r="H138" s="31">
        <v>0</v>
      </c>
      <c r="I138" s="32">
        <v>0</v>
      </c>
      <c r="J138" s="280"/>
      <c r="K138" s="9">
        <v>1</v>
      </c>
      <c r="L138" s="9"/>
      <c r="M138" s="29"/>
    </row>
    <row r="139" spans="1:13" s="1" customFormat="1" ht="19.5" thickTop="1" thickBot="1" x14ac:dyDescent="0.3">
      <c r="A139" s="142" t="s">
        <v>45</v>
      </c>
      <c r="B139" s="126" t="s">
        <v>17</v>
      </c>
      <c r="C139" s="124" t="s">
        <v>7</v>
      </c>
      <c r="D139" s="124">
        <f t="shared" ref="D139:I139" si="7">SUM(D122:D138)</f>
        <v>17</v>
      </c>
      <c r="E139" s="124">
        <f t="shared" si="7"/>
        <v>3</v>
      </c>
      <c r="F139" s="124">
        <f t="shared" si="7"/>
        <v>16</v>
      </c>
      <c r="G139" s="124">
        <f t="shared" si="7"/>
        <v>19</v>
      </c>
      <c r="H139" s="124">
        <f t="shared" si="7"/>
        <v>0</v>
      </c>
      <c r="I139" s="125">
        <f t="shared" si="7"/>
        <v>0</v>
      </c>
      <c r="J139" s="191">
        <f>SUM(J122:J138)</f>
        <v>10</v>
      </c>
      <c r="K139" s="124">
        <f>SUM(K122:K138)</f>
        <v>5</v>
      </c>
      <c r="L139" s="124">
        <f>SUM(L122:L138)</f>
        <v>2</v>
      </c>
      <c r="M139" s="294">
        <f>SUM(J139/(J139+K139))</f>
        <v>0.66666666666666663</v>
      </c>
    </row>
    <row r="140" spans="1:13" ht="18.75" hidden="1" thickTop="1" x14ac:dyDescent="0.25">
      <c r="A140" s="659" t="s">
        <v>16</v>
      </c>
      <c r="B140" s="26">
        <v>42068</v>
      </c>
      <c r="C140" s="27" t="s">
        <v>10</v>
      </c>
      <c r="D140" s="27">
        <v>1</v>
      </c>
      <c r="E140" s="27">
        <v>0</v>
      </c>
      <c r="F140" s="27">
        <v>0</v>
      </c>
      <c r="G140" s="27">
        <v>0</v>
      </c>
      <c r="H140" s="27">
        <v>0</v>
      </c>
      <c r="I140" s="28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42061</v>
      </c>
      <c r="C141" s="9" t="s">
        <v>14</v>
      </c>
      <c r="D141" s="9">
        <v>1</v>
      </c>
      <c r="E141" s="9">
        <v>1</v>
      </c>
      <c r="F141" s="9">
        <v>0</v>
      </c>
      <c r="G141" s="9">
        <v>1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42054</v>
      </c>
      <c r="C142" s="9" t="s">
        <v>8</v>
      </c>
      <c r="D142" s="9">
        <v>1</v>
      </c>
      <c r="E142" s="9">
        <v>0</v>
      </c>
      <c r="F142" s="9">
        <v>2</v>
      </c>
      <c r="G142" s="9">
        <v>2</v>
      </c>
      <c r="H142" s="9">
        <v>0</v>
      </c>
      <c r="I142" s="29">
        <v>0</v>
      </c>
      <c r="J142" s="280"/>
      <c r="K142" s="9"/>
      <c r="L142" s="9">
        <v>1</v>
      </c>
      <c r="M142" s="29"/>
    </row>
    <row r="143" spans="1:13" hidden="1" x14ac:dyDescent="0.25">
      <c r="A143" s="631"/>
      <c r="B143" s="13">
        <v>42040</v>
      </c>
      <c r="C143" s="9" t="s">
        <v>13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42026</v>
      </c>
      <c r="C144" s="9" t="s">
        <v>14</v>
      </c>
      <c r="D144" s="9">
        <v>1</v>
      </c>
      <c r="E144" s="9">
        <v>1</v>
      </c>
      <c r="F144" s="9">
        <v>0</v>
      </c>
      <c r="G144" s="9">
        <v>1</v>
      </c>
      <c r="H144" s="9">
        <v>1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42019</v>
      </c>
      <c r="C145" s="9" t="s">
        <v>8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42012</v>
      </c>
      <c r="C146" s="9" t="s">
        <v>12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41991</v>
      </c>
      <c r="C147" s="9" t="s">
        <v>13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41977</v>
      </c>
      <c r="C148" s="9" t="s">
        <v>14</v>
      </c>
      <c r="D148" s="9">
        <v>1</v>
      </c>
      <c r="E148" s="9">
        <v>1</v>
      </c>
      <c r="F148" s="9">
        <v>0</v>
      </c>
      <c r="G148" s="9">
        <v>1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41970</v>
      </c>
      <c r="C149" s="9" t="s">
        <v>8</v>
      </c>
      <c r="D149" s="9">
        <v>1</v>
      </c>
      <c r="E149" s="9">
        <v>0</v>
      </c>
      <c r="F149" s="9">
        <v>2</v>
      </c>
      <c r="G149" s="9">
        <v>2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31"/>
      <c r="B150" s="13">
        <v>41963</v>
      </c>
      <c r="C150" s="9" t="s">
        <v>12</v>
      </c>
      <c r="D150" s="9">
        <v>1</v>
      </c>
      <c r="E150" s="9">
        <v>1</v>
      </c>
      <c r="F150" s="9">
        <v>1</v>
      </c>
      <c r="G150" s="9">
        <v>2</v>
      </c>
      <c r="H150" s="9">
        <v>0</v>
      </c>
      <c r="I150" s="29">
        <v>1</v>
      </c>
      <c r="J150" s="280"/>
      <c r="K150" s="9"/>
      <c r="L150" s="9">
        <v>1</v>
      </c>
      <c r="M150" s="29"/>
    </row>
    <row r="151" spans="1:13" hidden="1" x14ac:dyDescent="0.25">
      <c r="A151" s="631"/>
      <c r="B151" s="13">
        <v>41949</v>
      </c>
      <c r="C151" s="9" t="s">
        <v>10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41942</v>
      </c>
      <c r="C152" s="9" t="s">
        <v>14</v>
      </c>
      <c r="D152" s="9">
        <v>1</v>
      </c>
      <c r="E152" s="9">
        <v>0</v>
      </c>
      <c r="F152" s="9">
        <v>2</v>
      </c>
      <c r="G152" s="9">
        <v>2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41935</v>
      </c>
      <c r="C153" s="9" t="s">
        <v>8</v>
      </c>
      <c r="D153" s="9">
        <v>1</v>
      </c>
      <c r="E153" s="9">
        <v>2</v>
      </c>
      <c r="F153" s="9">
        <v>0</v>
      </c>
      <c r="G153" s="9">
        <v>2</v>
      </c>
      <c r="H153" s="9">
        <v>0</v>
      </c>
      <c r="I153" s="29">
        <v>0</v>
      </c>
      <c r="J153" s="280"/>
      <c r="K153" s="9"/>
      <c r="L153" s="9">
        <v>1</v>
      </c>
      <c r="M153" s="29"/>
    </row>
    <row r="154" spans="1:13" hidden="1" x14ac:dyDescent="0.25">
      <c r="A154" s="631"/>
      <c r="B154" s="13">
        <v>41928</v>
      </c>
      <c r="C154" s="9" t="s">
        <v>12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41921</v>
      </c>
      <c r="C155" s="9" t="s">
        <v>13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/>
      <c r="K155" s="9"/>
      <c r="L155" s="9">
        <v>1</v>
      </c>
      <c r="M155" s="29"/>
    </row>
    <row r="156" spans="1:13" hidden="1" x14ac:dyDescent="0.25">
      <c r="A156" s="631"/>
      <c r="B156" s="13">
        <v>41914</v>
      </c>
      <c r="C156" s="9" t="s">
        <v>10</v>
      </c>
      <c r="D156" s="9">
        <v>1</v>
      </c>
      <c r="E156" s="9">
        <v>2</v>
      </c>
      <c r="F156" s="9">
        <v>0</v>
      </c>
      <c r="G156" s="9">
        <v>2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41907</v>
      </c>
      <c r="C157" s="9" t="s">
        <v>14</v>
      </c>
      <c r="D157" s="9">
        <v>1</v>
      </c>
      <c r="E157" s="9">
        <v>1</v>
      </c>
      <c r="F157" s="9">
        <v>0</v>
      </c>
      <c r="G157" s="9">
        <v>1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41900</v>
      </c>
      <c r="C158" s="9" t="s">
        <v>8</v>
      </c>
      <c r="D158" s="9">
        <v>1</v>
      </c>
      <c r="E158" s="9">
        <v>1</v>
      </c>
      <c r="F158" s="9">
        <v>0</v>
      </c>
      <c r="G158" s="9">
        <v>1</v>
      </c>
      <c r="H158" s="9">
        <v>1</v>
      </c>
      <c r="I158" s="29">
        <v>0</v>
      </c>
      <c r="J158" s="280">
        <v>1</v>
      </c>
      <c r="K158" s="9"/>
      <c r="L158" s="9"/>
      <c r="M158" s="29"/>
    </row>
    <row r="159" spans="1:13" ht="18.75" hidden="1" thickBot="1" x14ac:dyDescent="0.3">
      <c r="A159" s="630"/>
      <c r="B159" s="30">
        <v>41893</v>
      </c>
      <c r="C159" s="31" t="s">
        <v>12</v>
      </c>
      <c r="D159" s="31">
        <v>1</v>
      </c>
      <c r="E159" s="31">
        <v>0</v>
      </c>
      <c r="F159" s="31">
        <v>1</v>
      </c>
      <c r="G159" s="31">
        <v>1</v>
      </c>
      <c r="H159" s="31">
        <v>0</v>
      </c>
      <c r="I159" s="32">
        <v>0</v>
      </c>
      <c r="J159" s="280">
        <v>1</v>
      </c>
      <c r="K159" s="9"/>
      <c r="L159" s="9"/>
      <c r="M159" s="29"/>
    </row>
    <row r="160" spans="1:13" s="1" customFormat="1" ht="19.5" thickTop="1" thickBot="1" x14ac:dyDescent="0.3">
      <c r="A160" s="142" t="s">
        <v>45</v>
      </c>
      <c r="B160" s="126" t="s">
        <v>16</v>
      </c>
      <c r="C160" s="124" t="s">
        <v>7</v>
      </c>
      <c r="D160" s="124">
        <f t="shared" ref="D160:I160" si="8">SUM(D140:D159)</f>
        <v>20</v>
      </c>
      <c r="E160" s="124">
        <f t="shared" si="8"/>
        <v>10</v>
      </c>
      <c r="F160" s="124">
        <f t="shared" si="8"/>
        <v>9</v>
      </c>
      <c r="G160" s="124">
        <f t="shared" si="8"/>
        <v>19</v>
      </c>
      <c r="H160" s="124">
        <f t="shared" si="8"/>
        <v>2</v>
      </c>
      <c r="I160" s="125">
        <f t="shared" si="8"/>
        <v>1</v>
      </c>
      <c r="J160" s="191">
        <f>SUM(J140:J159)</f>
        <v>7</v>
      </c>
      <c r="K160" s="124">
        <f>SUM(K140:K159)</f>
        <v>9</v>
      </c>
      <c r="L160" s="124">
        <f>SUM(L140:L159)</f>
        <v>4</v>
      </c>
      <c r="M160" s="294">
        <f>SUM(J160/(J160+K160))</f>
        <v>0.4375</v>
      </c>
    </row>
    <row r="161" spans="1:13" ht="18.75" hidden="1" thickTop="1" x14ac:dyDescent="0.25">
      <c r="A161" s="659" t="s">
        <v>15</v>
      </c>
      <c r="B161" s="26">
        <v>41662</v>
      </c>
      <c r="C161" s="27" t="s">
        <v>10</v>
      </c>
      <c r="D161" s="27">
        <v>1</v>
      </c>
      <c r="E161" s="27">
        <v>0</v>
      </c>
      <c r="F161" s="27">
        <v>0</v>
      </c>
      <c r="G161" s="27">
        <v>0</v>
      </c>
      <c r="H161" s="27">
        <v>0</v>
      </c>
      <c r="I161" s="28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41648</v>
      </c>
      <c r="C162" s="9" t="s">
        <v>14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41627</v>
      </c>
      <c r="C163" s="9" t="s">
        <v>12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41620</v>
      </c>
      <c r="C164" s="9" t="s">
        <v>13</v>
      </c>
      <c r="D164" s="9">
        <v>1</v>
      </c>
      <c r="E164" s="9">
        <v>1</v>
      </c>
      <c r="F164" s="9">
        <v>0</v>
      </c>
      <c r="G164" s="9">
        <v>1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41613</v>
      </c>
      <c r="C165" s="9" t="s">
        <v>10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/>
      <c r="L165" s="9">
        <v>1</v>
      </c>
      <c r="M165" s="29"/>
    </row>
    <row r="166" spans="1:13" hidden="1" x14ac:dyDescent="0.25">
      <c r="A166" s="631"/>
      <c r="B166" s="13">
        <v>41606</v>
      </c>
      <c r="C166" s="9" t="s">
        <v>7</v>
      </c>
      <c r="D166" s="9">
        <v>1</v>
      </c>
      <c r="E166" s="9">
        <v>1</v>
      </c>
      <c r="F166" s="9">
        <v>0</v>
      </c>
      <c r="G166" s="9">
        <v>1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41599</v>
      </c>
      <c r="C167" s="9" t="s">
        <v>14</v>
      </c>
      <c r="D167" s="9">
        <v>1</v>
      </c>
      <c r="E167" s="9">
        <v>0</v>
      </c>
      <c r="F167" s="9">
        <v>1</v>
      </c>
      <c r="G167" s="9">
        <v>1</v>
      </c>
      <c r="H167" s="9">
        <v>0</v>
      </c>
      <c r="I167" s="29">
        <v>0</v>
      </c>
      <c r="J167" s="280"/>
      <c r="K167" s="9"/>
      <c r="L167" s="9">
        <v>1</v>
      </c>
      <c r="M167" s="29"/>
    </row>
    <row r="168" spans="1:13" hidden="1" x14ac:dyDescent="0.25">
      <c r="A168" s="631"/>
      <c r="B168" s="13">
        <v>41578</v>
      </c>
      <c r="C168" s="9" t="s">
        <v>10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>
        <v>1</v>
      </c>
      <c r="L168" s="9"/>
      <c r="M168" s="29"/>
    </row>
    <row r="169" spans="1:13" hidden="1" x14ac:dyDescent="0.25">
      <c r="A169" s="631"/>
      <c r="B169" s="13">
        <v>41571</v>
      </c>
      <c r="C169" s="9" t="s">
        <v>7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/>
      <c r="L169" s="9">
        <v>1</v>
      </c>
      <c r="M169" s="29"/>
    </row>
    <row r="170" spans="1:13" hidden="1" x14ac:dyDescent="0.25">
      <c r="A170" s="631"/>
      <c r="B170" s="13">
        <v>41550</v>
      </c>
      <c r="C170" s="9" t="s">
        <v>13</v>
      </c>
      <c r="D170" s="9">
        <v>1</v>
      </c>
      <c r="E170" s="9">
        <v>0</v>
      </c>
      <c r="F170" s="9">
        <v>1</v>
      </c>
      <c r="G170" s="9">
        <v>1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41543</v>
      </c>
      <c r="C171" s="9" t="s">
        <v>10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41536</v>
      </c>
      <c r="C172" s="9" t="s">
        <v>7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t="18.75" hidden="1" thickBot="1" x14ac:dyDescent="0.3">
      <c r="A173" s="630"/>
      <c r="B173" s="30">
        <v>41529</v>
      </c>
      <c r="C173" s="31" t="s">
        <v>14</v>
      </c>
      <c r="D173" s="31">
        <v>1</v>
      </c>
      <c r="E173" s="31">
        <v>1</v>
      </c>
      <c r="F173" s="31">
        <v>0</v>
      </c>
      <c r="G173" s="31">
        <v>1</v>
      </c>
      <c r="H173" s="31">
        <v>0</v>
      </c>
      <c r="I173" s="32">
        <v>0</v>
      </c>
      <c r="J173" s="280"/>
      <c r="K173" s="9">
        <v>1</v>
      </c>
      <c r="L173" s="9"/>
      <c r="M173" s="29"/>
    </row>
    <row r="174" spans="1:13" s="1" customFormat="1" ht="19.5" thickTop="1" thickBot="1" x14ac:dyDescent="0.3">
      <c r="A174" s="142" t="s">
        <v>45</v>
      </c>
      <c r="B174" s="126" t="s">
        <v>15</v>
      </c>
      <c r="C174" s="124" t="s">
        <v>8</v>
      </c>
      <c r="D174" s="124">
        <f t="shared" ref="D174:I174" si="9">SUM(D161:D173)</f>
        <v>13</v>
      </c>
      <c r="E174" s="124">
        <f t="shared" si="9"/>
        <v>3</v>
      </c>
      <c r="F174" s="124">
        <f t="shared" si="9"/>
        <v>3</v>
      </c>
      <c r="G174" s="124">
        <f t="shared" si="9"/>
        <v>6</v>
      </c>
      <c r="H174" s="124">
        <f t="shared" si="9"/>
        <v>0</v>
      </c>
      <c r="I174" s="125">
        <f t="shared" si="9"/>
        <v>0</v>
      </c>
      <c r="J174" s="191">
        <f>SUM(J161:J173)</f>
        <v>3</v>
      </c>
      <c r="K174" s="124">
        <f>SUM(K161:K173)</f>
        <v>7</v>
      </c>
      <c r="L174" s="124">
        <f>SUM(L161:L173)</f>
        <v>3</v>
      </c>
      <c r="M174" s="294">
        <f>SUM(J174/(J174+K174))</f>
        <v>0.3</v>
      </c>
    </row>
    <row r="175" spans="1:13" ht="18.75" hidden="1" thickTop="1" x14ac:dyDescent="0.25">
      <c r="A175" s="659" t="s">
        <v>22</v>
      </c>
      <c r="B175" s="26">
        <v>41333</v>
      </c>
      <c r="C175" s="27" t="s">
        <v>20</v>
      </c>
      <c r="D175" s="27">
        <v>1</v>
      </c>
      <c r="E175" s="27">
        <v>0</v>
      </c>
      <c r="F175" s="27">
        <v>0</v>
      </c>
      <c r="G175" s="27">
        <v>0</v>
      </c>
      <c r="H175" s="27">
        <v>0</v>
      </c>
      <c r="I175" s="28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41326</v>
      </c>
      <c r="C176" s="9" t="s">
        <v>7</v>
      </c>
      <c r="D176" s="9">
        <v>1</v>
      </c>
      <c r="E176" s="9">
        <v>0</v>
      </c>
      <c r="F176" s="9">
        <v>1</v>
      </c>
      <c r="G176" s="9">
        <v>1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41312</v>
      </c>
      <c r="C177" s="9" t="s">
        <v>12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41305</v>
      </c>
      <c r="C178" s="9" t="s">
        <v>13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41298</v>
      </c>
      <c r="C179" s="9" t="s">
        <v>20</v>
      </c>
      <c r="D179" s="9">
        <v>1</v>
      </c>
      <c r="E179" s="9">
        <v>0</v>
      </c>
      <c r="F179" s="9">
        <v>0</v>
      </c>
      <c r="G179" s="9">
        <v>0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idden="1" x14ac:dyDescent="0.25">
      <c r="A180" s="631"/>
      <c r="B180" s="13">
        <v>41291</v>
      </c>
      <c r="C180" s="9" t="s">
        <v>7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">
        <v>0</v>
      </c>
      <c r="J180" s="280"/>
      <c r="K180" s="9"/>
      <c r="L180" s="9">
        <v>1</v>
      </c>
      <c r="M180" s="29"/>
    </row>
    <row r="181" spans="1:13" hidden="1" x14ac:dyDescent="0.25">
      <c r="A181" s="631"/>
      <c r="B181" s="13">
        <v>41284</v>
      </c>
      <c r="C181" s="9" t="s">
        <v>21</v>
      </c>
      <c r="D181" s="9">
        <v>1</v>
      </c>
      <c r="E181" s="9">
        <v>0</v>
      </c>
      <c r="F181" s="9">
        <v>1</v>
      </c>
      <c r="G181" s="9">
        <v>1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41263</v>
      </c>
      <c r="C182" s="9" t="s">
        <v>12</v>
      </c>
      <c r="D182" s="9">
        <v>1</v>
      </c>
      <c r="E182" s="9">
        <v>0</v>
      </c>
      <c r="F182" s="9">
        <v>1</v>
      </c>
      <c r="G182" s="9">
        <v>1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41256</v>
      </c>
      <c r="C183" s="9" t="s">
        <v>13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41249</v>
      </c>
      <c r="C184" s="9" t="s">
        <v>20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idden="1" x14ac:dyDescent="0.25">
      <c r="A185" s="631"/>
      <c r="B185" s="13">
        <v>41242</v>
      </c>
      <c r="C185" s="9" t="s">
        <v>7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41235</v>
      </c>
      <c r="C186" s="9" t="s">
        <v>21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>
        <v>1</v>
      </c>
      <c r="K186" s="9"/>
      <c r="L186" s="9"/>
      <c r="M186" s="29"/>
    </row>
    <row r="187" spans="1:13" hidden="1" x14ac:dyDescent="0.25">
      <c r="A187" s="631"/>
      <c r="B187" s="13">
        <v>41221</v>
      </c>
      <c r="C187" s="9" t="s">
        <v>13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31"/>
      <c r="B188" s="13">
        <v>41186</v>
      </c>
      <c r="C188" s="9" t="s">
        <v>13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idden="1" x14ac:dyDescent="0.25">
      <c r="A189" s="631"/>
      <c r="B189" s="13">
        <v>41179</v>
      </c>
      <c r="C189" s="9" t="s">
        <v>20</v>
      </c>
      <c r="D189" s="9">
        <v>1</v>
      </c>
      <c r="E189" s="9">
        <v>0</v>
      </c>
      <c r="F189" s="9">
        <v>0</v>
      </c>
      <c r="G189" s="9">
        <v>0</v>
      </c>
      <c r="H189" s="9">
        <v>0</v>
      </c>
      <c r="I189" s="29">
        <v>0</v>
      </c>
      <c r="J189" s="280"/>
      <c r="K189" s="9">
        <v>1</v>
      </c>
      <c r="L189" s="9"/>
      <c r="M189" s="29"/>
    </row>
    <row r="190" spans="1:13" hidden="1" x14ac:dyDescent="0.25">
      <c r="A190" s="631"/>
      <c r="B190" s="13">
        <v>41172</v>
      </c>
      <c r="C190" s="9" t="s">
        <v>7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t="18.75" hidden="1" thickBot="1" x14ac:dyDescent="0.3">
      <c r="A191" s="630"/>
      <c r="B191" s="30">
        <v>41165</v>
      </c>
      <c r="C191" s="31" t="s">
        <v>21</v>
      </c>
      <c r="D191" s="31">
        <v>1</v>
      </c>
      <c r="E191" s="31">
        <v>2</v>
      </c>
      <c r="F191" s="31">
        <v>0</v>
      </c>
      <c r="G191" s="31">
        <v>2</v>
      </c>
      <c r="H191" s="31">
        <v>0</v>
      </c>
      <c r="I191" s="32">
        <v>1</v>
      </c>
      <c r="J191" s="280"/>
      <c r="K191" s="9"/>
      <c r="L191" s="9">
        <v>1</v>
      </c>
      <c r="M191" s="29"/>
    </row>
    <row r="192" spans="1:13" s="1" customFormat="1" ht="19.5" thickTop="1" thickBot="1" x14ac:dyDescent="0.3">
      <c r="A192" s="142" t="s">
        <v>45</v>
      </c>
      <c r="B192" s="126" t="s">
        <v>22</v>
      </c>
      <c r="C192" s="124" t="s">
        <v>19</v>
      </c>
      <c r="D192" s="124">
        <f t="shared" ref="D192:I192" si="10">SUM(D175:D191)</f>
        <v>17</v>
      </c>
      <c r="E192" s="124">
        <f t="shared" si="10"/>
        <v>2</v>
      </c>
      <c r="F192" s="124">
        <f t="shared" si="10"/>
        <v>3</v>
      </c>
      <c r="G192" s="124">
        <f t="shared" si="10"/>
        <v>5</v>
      </c>
      <c r="H192" s="247">
        <f t="shared" si="10"/>
        <v>0</v>
      </c>
      <c r="I192" s="248">
        <f t="shared" si="10"/>
        <v>1</v>
      </c>
      <c r="J192" s="191">
        <f>SUM(J175:J191)</f>
        <v>4</v>
      </c>
      <c r="K192" s="124">
        <f>SUM(K175:K191)</f>
        <v>11</v>
      </c>
      <c r="L192" s="124">
        <f>SUM(L175:L191)</f>
        <v>2</v>
      </c>
      <c r="M192" s="294">
        <f>SUM(J192/(J192+K192))</f>
        <v>0.26666666666666666</v>
      </c>
    </row>
    <row r="193" spans="1:13" ht="18.75" hidden="1" thickTop="1" x14ac:dyDescent="0.25">
      <c r="A193" s="659" t="s">
        <v>23</v>
      </c>
      <c r="B193" s="26">
        <v>40969</v>
      </c>
      <c r="C193" s="27" t="s">
        <v>13</v>
      </c>
      <c r="D193" s="27">
        <v>1</v>
      </c>
      <c r="E193" s="27">
        <v>0</v>
      </c>
      <c r="F193" s="27">
        <v>0</v>
      </c>
      <c r="G193" s="27">
        <v>0</v>
      </c>
      <c r="H193" s="27">
        <v>0</v>
      </c>
      <c r="I193" s="28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40962</v>
      </c>
      <c r="C194" s="9" t="s">
        <v>20</v>
      </c>
      <c r="D194" s="9">
        <v>1</v>
      </c>
      <c r="E194" s="9">
        <v>0</v>
      </c>
      <c r="F194" s="9">
        <v>2</v>
      </c>
      <c r="G194" s="9">
        <v>2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idden="1" x14ac:dyDescent="0.25">
      <c r="A195" s="631"/>
      <c r="B195" s="13">
        <v>40955</v>
      </c>
      <c r="C195" s="9" t="s">
        <v>7</v>
      </c>
      <c r="D195" s="9">
        <v>1</v>
      </c>
      <c r="E195" s="9">
        <v>1</v>
      </c>
      <c r="F195" s="9">
        <v>1</v>
      </c>
      <c r="G195" s="9">
        <v>2</v>
      </c>
      <c r="H195" s="9">
        <v>0</v>
      </c>
      <c r="I195" s="29">
        <v>0</v>
      </c>
      <c r="J195" s="280">
        <v>1</v>
      </c>
      <c r="K195" s="9"/>
      <c r="L195" s="9"/>
      <c r="M195" s="29"/>
    </row>
    <row r="196" spans="1:13" hidden="1" x14ac:dyDescent="0.25">
      <c r="A196" s="631"/>
      <c r="B196" s="13">
        <v>40941</v>
      </c>
      <c r="C196" s="9" t="s">
        <v>21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40934</v>
      </c>
      <c r="C197" s="9" t="s">
        <v>13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/>
      <c r="K197" s="9"/>
      <c r="L197" s="9">
        <v>1</v>
      </c>
      <c r="M197" s="29"/>
    </row>
    <row r="198" spans="1:13" hidden="1" x14ac:dyDescent="0.25">
      <c r="A198" s="631"/>
      <c r="B198" s="13">
        <v>40927</v>
      </c>
      <c r="C198" s="9" t="s">
        <v>20</v>
      </c>
      <c r="D198" s="9">
        <v>1</v>
      </c>
      <c r="E198" s="9">
        <v>0</v>
      </c>
      <c r="F198" s="9">
        <v>0</v>
      </c>
      <c r="G198" s="9">
        <v>0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idden="1" x14ac:dyDescent="0.25">
      <c r="A199" s="631"/>
      <c r="B199" s="13">
        <v>40920</v>
      </c>
      <c r="C199" s="9" t="s">
        <v>7</v>
      </c>
      <c r="D199" s="9">
        <v>1</v>
      </c>
      <c r="E199" s="9">
        <v>0</v>
      </c>
      <c r="F199" s="9">
        <v>1</v>
      </c>
      <c r="G199" s="9">
        <v>1</v>
      </c>
      <c r="H199" s="9">
        <v>0</v>
      </c>
      <c r="I199" s="29">
        <v>0</v>
      </c>
      <c r="J199" s="280">
        <v>1</v>
      </c>
      <c r="K199" s="9"/>
      <c r="L199" s="9"/>
      <c r="M199" s="29"/>
    </row>
    <row r="200" spans="1:13" hidden="1" x14ac:dyDescent="0.25">
      <c r="A200" s="631"/>
      <c r="B200" s="13">
        <v>40899</v>
      </c>
      <c r="C200" s="9" t="s">
        <v>19</v>
      </c>
      <c r="D200" s="9">
        <v>1</v>
      </c>
      <c r="E200" s="9">
        <v>0</v>
      </c>
      <c r="F200" s="9">
        <v>0</v>
      </c>
      <c r="G200" s="9">
        <v>0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idden="1" x14ac:dyDescent="0.25">
      <c r="A201" s="631"/>
      <c r="B201" s="13">
        <v>40892</v>
      </c>
      <c r="C201" s="9" t="s">
        <v>21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40885</v>
      </c>
      <c r="C202" s="9" t="s">
        <v>13</v>
      </c>
      <c r="D202" s="9">
        <v>1</v>
      </c>
      <c r="E202" s="9">
        <v>0</v>
      </c>
      <c r="F202" s="9">
        <v>2</v>
      </c>
      <c r="G202" s="9">
        <v>2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40878</v>
      </c>
      <c r="C203" s="9" t="s">
        <v>20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idden="1" x14ac:dyDescent="0.25">
      <c r="A204" s="631"/>
      <c r="B204" s="13">
        <v>40871</v>
      </c>
      <c r="C204" s="9" t="s">
        <v>7</v>
      </c>
      <c r="D204" s="9">
        <v>1</v>
      </c>
      <c r="E204" s="9">
        <v>1</v>
      </c>
      <c r="F204" s="9">
        <v>1</v>
      </c>
      <c r="G204" s="9">
        <v>2</v>
      </c>
      <c r="H204" s="9">
        <v>0</v>
      </c>
      <c r="I204" s="29">
        <v>0</v>
      </c>
      <c r="J204" s="280">
        <v>1</v>
      </c>
      <c r="K204" s="9"/>
      <c r="L204" s="9"/>
      <c r="M204" s="29"/>
    </row>
    <row r="205" spans="1:13" hidden="1" x14ac:dyDescent="0.25">
      <c r="A205" s="631"/>
      <c r="B205" s="13">
        <v>40857</v>
      </c>
      <c r="C205" s="9" t="s">
        <v>21</v>
      </c>
      <c r="D205" s="9">
        <v>1</v>
      </c>
      <c r="E205" s="9">
        <v>1</v>
      </c>
      <c r="F205" s="9">
        <v>0</v>
      </c>
      <c r="G205" s="9">
        <v>1</v>
      </c>
      <c r="H205" s="9">
        <v>0</v>
      </c>
      <c r="I205" s="29">
        <v>0</v>
      </c>
      <c r="J205" s="280">
        <v>1</v>
      </c>
      <c r="K205" s="9"/>
      <c r="L205" s="9"/>
      <c r="M205" s="29"/>
    </row>
    <row r="206" spans="1:13" hidden="1" x14ac:dyDescent="0.25">
      <c r="A206" s="631"/>
      <c r="B206" s="13">
        <v>40850</v>
      </c>
      <c r="C206" s="9" t="s">
        <v>13</v>
      </c>
      <c r="D206" s="9">
        <v>1</v>
      </c>
      <c r="E206" s="9">
        <v>0</v>
      </c>
      <c r="F206" s="9">
        <v>1</v>
      </c>
      <c r="G206" s="9">
        <v>1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40843</v>
      </c>
      <c r="C207" s="9" t="s">
        <v>20</v>
      </c>
      <c r="D207" s="9">
        <v>1</v>
      </c>
      <c r="E207" s="9">
        <v>1</v>
      </c>
      <c r="F207" s="9">
        <v>1</v>
      </c>
      <c r="G207" s="9">
        <v>2</v>
      </c>
      <c r="H207" s="9">
        <v>1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40836</v>
      </c>
      <c r="C208" s="9" t="s">
        <v>7</v>
      </c>
      <c r="D208" s="9">
        <v>1</v>
      </c>
      <c r="E208" s="9">
        <v>0</v>
      </c>
      <c r="F208" s="9">
        <v>1</v>
      </c>
      <c r="G208" s="9">
        <v>1</v>
      </c>
      <c r="H208" s="9">
        <v>0</v>
      </c>
      <c r="I208" s="29">
        <v>0</v>
      </c>
      <c r="J208" s="280"/>
      <c r="K208" s="9">
        <v>1</v>
      </c>
      <c r="L208" s="9"/>
      <c r="M208" s="29"/>
    </row>
    <row r="209" spans="1:13" hidden="1" x14ac:dyDescent="0.25">
      <c r="A209" s="631"/>
      <c r="B209" s="13">
        <v>40829</v>
      </c>
      <c r="C209" s="9" t="s">
        <v>19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>
        <v>1</v>
      </c>
      <c r="K209" s="9"/>
      <c r="L209" s="9"/>
      <c r="M209" s="29"/>
    </row>
    <row r="210" spans="1:13" hidden="1" x14ac:dyDescent="0.25">
      <c r="A210" s="631"/>
      <c r="B210" s="13">
        <v>40822</v>
      </c>
      <c r="C210" s="9" t="s">
        <v>21</v>
      </c>
      <c r="D210" s="9">
        <v>1</v>
      </c>
      <c r="E210" s="9">
        <v>0</v>
      </c>
      <c r="F210" s="9">
        <v>1</v>
      </c>
      <c r="G210" s="9">
        <v>1</v>
      </c>
      <c r="H210" s="9">
        <v>0</v>
      </c>
      <c r="I210" s="29">
        <v>0</v>
      </c>
      <c r="J210" s="280">
        <v>1</v>
      </c>
      <c r="K210" s="9"/>
      <c r="L210" s="9"/>
      <c r="M210" s="29"/>
    </row>
    <row r="211" spans="1:13" hidden="1" x14ac:dyDescent="0.25">
      <c r="A211" s="631"/>
      <c r="B211" s="13">
        <v>40808</v>
      </c>
      <c r="C211" s="9" t="s">
        <v>20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>
        <v>1</v>
      </c>
      <c r="K211" s="9"/>
      <c r="L211" s="9"/>
      <c r="M211" s="29"/>
    </row>
    <row r="212" spans="1:13" ht="18.75" hidden="1" thickBot="1" x14ac:dyDescent="0.3">
      <c r="A212" s="630"/>
      <c r="B212" s="30">
        <v>40801</v>
      </c>
      <c r="C212" s="31" t="s">
        <v>7</v>
      </c>
      <c r="D212" s="31">
        <v>1</v>
      </c>
      <c r="E212" s="31">
        <v>0</v>
      </c>
      <c r="F212" s="31">
        <v>0</v>
      </c>
      <c r="G212" s="31">
        <v>0</v>
      </c>
      <c r="H212" s="31">
        <v>0</v>
      </c>
      <c r="I212" s="32">
        <v>0</v>
      </c>
      <c r="J212" s="280">
        <v>1</v>
      </c>
      <c r="K212" s="9"/>
      <c r="L212" s="9"/>
      <c r="M212" s="29"/>
    </row>
    <row r="213" spans="1:13" s="1" customFormat="1" ht="19.5" thickTop="1" thickBot="1" x14ac:dyDescent="0.3">
      <c r="A213" s="142" t="s">
        <v>45</v>
      </c>
      <c r="B213" s="126" t="s">
        <v>23</v>
      </c>
      <c r="C213" s="124" t="s">
        <v>12</v>
      </c>
      <c r="D213" s="124">
        <f t="shared" ref="D213:I213" si="11">SUM(D193:D212)</f>
        <v>20</v>
      </c>
      <c r="E213" s="124">
        <f t="shared" si="11"/>
        <v>4</v>
      </c>
      <c r="F213" s="124">
        <f t="shared" si="11"/>
        <v>11</v>
      </c>
      <c r="G213" s="124">
        <f t="shared" si="11"/>
        <v>15</v>
      </c>
      <c r="H213" s="124">
        <f t="shared" si="11"/>
        <v>1</v>
      </c>
      <c r="I213" s="125">
        <f t="shared" si="11"/>
        <v>0</v>
      </c>
      <c r="J213" s="191">
        <f>SUM(J193:J212)</f>
        <v>12</v>
      </c>
      <c r="K213" s="124">
        <f>SUM(K193:K212)</f>
        <v>7</v>
      </c>
      <c r="L213" s="124">
        <f>SUM(L193:L212)</f>
        <v>1</v>
      </c>
      <c r="M213" s="294">
        <f>SUM(J213/(J213+K213))</f>
        <v>0.63157894736842102</v>
      </c>
    </row>
    <row r="214" spans="1:13" ht="19.5" thickTop="1" thickBot="1" x14ac:dyDescent="0.3">
      <c r="C214" s="136" t="s">
        <v>24</v>
      </c>
      <c r="D214" s="137">
        <f t="shared" ref="D214:L214" si="12">SUM(D66+D86+D105+D121+D139+D160+D174+D192+D213+D54+D40+D21)</f>
        <v>199</v>
      </c>
      <c r="E214" s="137">
        <f t="shared" si="12"/>
        <v>52</v>
      </c>
      <c r="F214" s="137">
        <f t="shared" si="12"/>
        <v>103</v>
      </c>
      <c r="G214" s="137">
        <f t="shared" si="12"/>
        <v>155</v>
      </c>
      <c r="H214" s="137">
        <f t="shared" si="12"/>
        <v>4</v>
      </c>
      <c r="I214" s="139">
        <f t="shared" si="12"/>
        <v>2</v>
      </c>
      <c r="J214" s="444">
        <f t="shared" si="12"/>
        <v>80</v>
      </c>
      <c r="K214" s="91">
        <f t="shared" si="12"/>
        <v>102</v>
      </c>
      <c r="L214" s="450">
        <f t="shared" si="12"/>
        <v>17</v>
      </c>
      <c r="M214" s="396">
        <f>SUM(J214/(J214+K214))</f>
        <v>0.43956043956043955</v>
      </c>
    </row>
    <row r="215" spans="1:13" ht="18.75" thickBot="1" x14ac:dyDescent="0.3">
      <c r="C215" s="143" t="s">
        <v>25</v>
      </c>
      <c r="D215" s="24"/>
      <c r="E215" s="25">
        <f>SUM(E214/D214)</f>
        <v>0.2613065326633166</v>
      </c>
      <c r="F215" s="25">
        <f>SUM(F214/D214)</f>
        <v>0.51758793969849248</v>
      </c>
      <c r="G215" s="144">
        <f>SUM(G214/D214)</f>
        <v>0.77889447236180909</v>
      </c>
      <c r="H215" s="20"/>
      <c r="I215" s="20"/>
      <c r="J215" s="307">
        <f>SUM(J214/D214)</f>
        <v>0.4020100502512563</v>
      </c>
      <c r="K215" s="77">
        <f>SUM(K214/D214)</f>
        <v>0.51256281407035176</v>
      </c>
      <c r="L215" s="95">
        <f>SUM(L214/D214)</f>
        <v>8.5427135678391955E-2</v>
      </c>
    </row>
    <row r="216" spans="1:13" ht="18.75" thickBot="1" x14ac:dyDescent="0.3">
      <c r="C216" s="133" t="s">
        <v>26</v>
      </c>
      <c r="D216" s="134">
        <f>SUM(D214/12)</f>
        <v>16.583333333333332</v>
      </c>
      <c r="E216" s="134">
        <f>SUM(E215*D216)</f>
        <v>4.333333333333333</v>
      </c>
      <c r="F216" s="134">
        <f>SUM(F215*D216)</f>
        <v>8.5833333333333339</v>
      </c>
      <c r="G216" s="135">
        <f>SUM(G215*D216)</f>
        <v>12.916666666666666</v>
      </c>
      <c r="J216" s="308">
        <f>SUM(J214/12)</f>
        <v>6.666666666666667</v>
      </c>
      <c r="K216" s="97">
        <f>SUM(K214/12)</f>
        <v>8.5</v>
      </c>
      <c r="L216" s="98">
        <f>SUM(L214/12)</f>
        <v>1.4166666666666667</v>
      </c>
    </row>
    <row r="217" spans="1:13" ht="18.75" thickTop="1" x14ac:dyDescent="0.25">
      <c r="A217" s="665" t="s">
        <v>42</v>
      </c>
      <c r="B217" s="45" t="s">
        <v>36</v>
      </c>
      <c r="C217" s="46" t="s">
        <v>12</v>
      </c>
      <c r="D217" s="47"/>
      <c r="E217" s="27">
        <v>8</v>
      </c>
      <c r="F217" s="27">
        <v>8</v>
      </c>
      <c r="G217" s="28">
        <v>16</v>
      </c>
    </row>
    <row r="218" spans="1:13" x14ac:dyDescent="0.25">
      <c r="A218" s="666"/>
      <c r="B218" s="36" t="s">
        <v>37</v>
      </c>
      <c r="C218" s="5" t="s">
        <v>12</v>
      </c>
      <c r="D218" s="37"/>
      <c r="E218" s="9">
        <v>2</v>
      </c>
      <c r="F218" s="9">
        <v>7</v>
      </c>
      <c r="G218" s="29">
        <v>9</v>
      </c>
    </row>
    <row r="219" spans="1:13" x14ac:dyDescent="0.25">
      <c r="A219" s="666"/>
      <c r="B219" s="36" t="s">
        <v>38</v>
      </c>
      <c r="C219" s="5" t="s">
        <v>12</v>
      </c>
      <c r="D219" s="37"/>
      <c r="E219" s="9">
        <v>9</v>
      </c>
      <c r="F219" s="9">
        <v>7</v>
      </c>
      <c r="G219" s="29">
        <v>16</v>
      </c>
    </row>
    <row r="220" spans="1:13" x14ac:dyDescent="0.25">
      <c r="A220" s="666"/>
      <c r="B220" s="36" t="s">
        <v>39</v>
      </c>
      <c r="C220" s="36" t="s">
        <v>12</v>
      </c>
      <c r="D220" s="37"/>
      <c r="E220" s="9">
        <v>2</v>
      </c>
      <c r="F220" s="9">
        <v>7</v>
      </c>
      <c r="G220" s="29">
        <v>9</v>
      </c>
    </row>
    <row r="221" spans="1:13" x14ac:dyDescent="0.25">
      <c r="A221" s="666"/>
      <c r="B221" s="38" t="s">
        <v>40</v>
      </c>
      <c r="C221" s="39" t="s">
        <v>12</v>
      </c>
      <c r="D221" s="40"/>
      <c r="E221" s="23">
        <v>5</v>
      </c>
      <c r="F221" s="23">
        <v>5</v>
      </c>
      <c r="G221" s="48">
        <v>10</v>
      </c>
    </row>
    <row r="222" spans="1:13" ht="18.75" thickBot="1" x14ac:dyDescent="0.3">
      <c r="A222" s="667"/>
      <c r="B222" s="38" t="s">
        <v>41</v>
      </c>
      <c r="C222" s="39" t="s">
        <v>13</v>
      </c>
      <c r="D222" s="40"/>
      <c r="E222" s="23">
        <v>6</v>
      </c>
      <c r="F222" s="23">
        <v>12</v>
      </c>
      <c r="G222" s="48">
        <v>18</v>
      </c>
    </row>
    <row r="223" spans="1:13" ht="18.75" thickBot="1" x14ac:dyDescent="0.3">
      <c r="A223" s="49" t="s">
        <v>45</v>
      </c>
      <c r="B223" s="41" t="s">
        <v>42</v>
      </c>
      <c r="C223" s="42"/>
      <c r="D223" s="42"/>
      <c r="E223" s="43">
        <f>SUM(E217:E222)</f>
        <v>32</v>
      </c>
      <c r="F223" s="43">
        <f>SUM(F217:F222)</f>
        <v>46</v>
      </c>
      <c r="G223" s="50">
        <f>SUM(G217:G222)</f>
        <v>78</v>
      </c>
    </row>
    <row r="224" spans="1:13" ht="18.75" thickBot="1" x14ac:dyDescent="0.3">
      <c r="A224" s="51" t="s">
        <v>46</v>
      </c>
      <c r="B224" s="52" t="s">
        <v>581</v>
      </c>
      <c r="C224" s="53"/>
      <c r="D224" s="53"/>
      <c r="E224" s="54">
        <f>SUM(E214+E223)</f>
        <v>84</v>
      </c>
      <c r="F224" s="54">
        <f>SUM(F214+F223)</f>
        <v>149</v>
      </c>
      <c r="G224" s="55">
        <f>SUM(E224+F224)</f>
        <v>233</v>
      </c>
    </row>
    <row r="225" ht="18.75" thickTop="1" x14ac:dyDescent="0.25"/>
  </sheetData>
  <autoFilter ref="A2:I224" xr:uid="{00000000-0009-0000-0000-000085000000}"/>
  <mergeCells count="14">
    <mergeCell ref="A1:M1"/>
    <mergeCell ref="A87:A104"/>
    <mergeCell ref="A217:A222"/>
    <mergeCell ref="A106:A120"/>
    <mergeCell ref="A193:A212"/>
    <mergeCell ref="A122:A138"/>
    <mergeCell ref="A140:A159"/>
    <mergeCell ref="A161:A173"/>
    <mergeCell ref="A175:A191"/>
    <mergeCell ref="A67:A85"/>
    <mergeCell ref="A55:A65"/>
    <mergeCell ref="A41:A53"/>
    <mergeCell ref="A22:A39"/>
    <mergeCell ref="A3:A20"/>
  </mergeCells>
  <printOptions horizontalCentered="1" verticalCentered="1"/>
  <pageMargins left="0.2" right="0.2" top="0.25" bottom="0.25" header="0.25" footer="0.3"/>
  <pageSetup scale="73" orientation="landscape" r:id="rId1"/>
  <rowBreaks count="1" manualBreakCount="1">
    <brk id="160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892F2-B49B-4AD0-BCA7-7C9F2D6B9954}">
  <sheetPr>
    <pageSetUpPr fitToPage="1"/>
  </sheetPr>
  <dimension ref="A1:M44"/>
  <sheetViews>
    <sheetView zoomScale="75" zoomScaleNormal="75" workbookViewId="0">
      <selection sqref="A1:M1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8.75" thickBot="1" x14ac:dyDescent="0.3">
      <c r="A1" s="671" t="s">
        <v>605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45715</v>
      </c>
      <c r="C3" s="27" t="s">
        <v>20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3"/>
      <c r="B4" s="255">
        <v>45708</v>
      </c>
      <c r="C4" s="9" t="s">
        <v>553</v>
      </c>
      <c r="D4" s="9">
        <v>1</v>
      </c>
      <c r="E4" s="9">
        <v>0</v>
      </c>
      <c r="F4" s="9">
        <v>2</v>
      </c>
      <c r="G4" s="9">
        <v>2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3"/>
      <c r="B5" s="255">
        <v>45701</v>
      </c>
      <c r="C5" s="9" t="s">
        <v>8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3"/>
      <c r="B6" s="255">
        <v>45694</v>
      </c>
      <c r="C6" s="9" t="s">
        <v>625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3"/>
      <c r="B7" s="255">
        <v>45687</v>
      </c>
      <c r="C7" s="9" t="s">
        <v>453</v>
      </c>
      <c r="D7" s="9">
        <v>1</v>
      </c>
      <c r="E7" s="9">
        <v>3</v>
      </c>
      <c r="F7" s="9">
        <v>0</v>
      </c>
      <c r="G7" s="15">
        <v>3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3"/>
      <c r="B8" s="255">
        <v>45680</v>
      </c>
      <c r="C8" s="9" t="s">
        <v>20</v>
      </c>
      <c r="D8" s="9">
        <v>1</v>
      </c>
      <c r="E8" s="9">
        <v>1</v>
      </c>
      <c r="F8" s="9">
        <v>0</v>
      </c>
      <c r="G8" s="15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3"/>
      <c r="B9" s="255">
        <v>45673</v>
      </c>
      <c r="C9" s="9" t="s">
        <v>553</v>
      </c>
      <c r="D9" s="9">
        <v>1</v>
      </c>
      <c r="E9" s="9">
        <v>0</v>
      </c>
      <c r="F9" s="9">
        <v>2</v>
      </c>
      <c r="G9" s="15">
        <v>2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3"/>
      <c r="B10" s="255">
        <v>45666</v>
      </c>
      <c r="C10" s="9" t="s">
        <v>8</v>
      </c>
      <c r="D10" s="9">
        <v>1</v>
      </c>
      <c r="E10" s="9">
        <v>0</v>
      </c>
      <c r="F10" s="9">
        <v>1</v>
      </c>
      <c r="G10" s="15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3"/>
      <c r="B11" s="255">
        <v>45645</v>
      </c>
      <c r="C11" s="9" t="s">
        <v>625</v>
      </c>
      <c r="D11" s="9">
        <v>1</v>
      </c>
      <c r="E11" s="9">
        <v>0</v>
      </c>
      <c r="F11" s="9">
        <v>1</v>
      </c>
      <c r="G11" s="15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3"/>
      <c r="B12" s="255">
        <v>45638</v>
      </c>
      <c r="C12" s="9" t="s">
        <v>453</v>
      </c>
      <c r="D12" s="9">
        <v>1</v>
      </c>
      <c r="E12" s="9">
        <v>1</v>
      </c>
      <c r="F12" s="9">
        <v>1</v>
      </c>
      <c r="G12" s="15">
        <v>2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3"/>
      <c r="B13" s="255">
        <v>45631</v>
      </c>
      <c r="C13" s="9" t="s">
        <v>20</v>
      </c>
      <c r="D13" s="9">
        <v>1</v>
      </c>
      <c r="E13" s="9">
        <v>1</v>
      </c>
      <c r="F13" s="9">
        <v>0</v>
      </c>
      <c r="G13" s="15">
        <v>1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3"/>
      <c r="B14" s="255">
        <v>45624</v>
      </c>
      <c r="C14" s="9" t="s">
        <v>553</v>
      </c>
      <c r="D14" s="9">
        <v>1</v>
      </c>
      <c r="E14" s="9">
        <v>2</v>
      </c>
      <c r="F14" s="9">
        <v>0</v>
      </c>
      <c r="G14" s="15">
        <v>2</v>
      </c>
      <c r="H14" s="9">
        <v>1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3"/>
      <c r="B15" s="255">
        <v>45617</v>
      </c>
      <c r="C15" s="9" t="s">
        <v>8</v>
      </c>
      <c r="D15" s="9">
        <v>1</v>
      </c>
      <c r="E15" s="9">
        <v>1</v>
      </c>
      <c r="F15" s="9">
        <v>0</v>
      </c>
      <c r="G15" s="15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3"/>
      <c r="B16" s="255">
        <v>45610</v>
      </c>
      <c r="C16" s="9" t="s">
        <v>625</v>
      </c>
      <c r="D16" s="9">
        <v>1</v>
      </c>
      <c r="E16" s="9">
        <v>1</v>
      </c>
      <c r="F16" s="9">
        <v>0</v>
      </c>
      <c r="G16" s="15">
        <v>1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x14ac:dyDescent="0.25">
      <c r="A17" s="633"/>
      <c r="B17" s="255">
        <v>45603</v>
      </c>
      <c r="C17" s="9" t="s">
        <v>453</v>
      </c>
      <c r="D17" s="9">
        <v>1</v>
      </c>
      <c r="E17" s="9">
        <v>1</v>
      </c>
      <c r="F17" s="9">
        <v>2</v>
      </c>
      <c r="G17" s="15">
        <v>3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3"/>
      <c r="B18" s="255">
        <v>45589</v>
      </c>
      <c r="C18" s="9" t="s">
        <v>553</v>
      </c>
      <c r="D18" s="9">
        <v>1</v>
      </c>
      <c r="E18" s="9">
        <v>0</v>
      </c>
      <c r="F18" s="9">
        <v>1</v>
      </c>
      <c r="G18" s="15">
        <v>1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3"/>
      <c r="B19" s="255">
        <v>45582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x14ac:dyDescent="0.25">
      <c r="A20" s="633"/>
      <c r="B20" s="255">
        <v>45575</v>
      </c>
      <c r="C20" s="9" t="s">
        <v>625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x14ac:dyDescent="0.25">
      <c r="A21" s="633"/>
      <c r="B21" s="255">
        <v>45568</v>
      </c>
      <c r="C21" s="9" t="s">
        <v>453</v>
      </c>
      <c r="D21" s="9">
        <v>1</v>
      </c>
      <c r="E21" s="9">
        <v>1</v>
      </c>
      <c r="F21" s="9">
        <v>0</v>
      </c>
      <c r="G21" s="9">
        <v>1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x14ac:dyDescent="0.25">
      <c r="A22" s="633"/>
      <c r="B22" s="255">
        <v>45561</v>
      </c>
      <c r="C22" s="9" t="s">
        <v>20</v>
      </c>
      <c r="D22" s="9">
        <v>1</v>
      </c>
      <c r="E22" s="9">
        <v>0</v>
      </c>
      <c r="F22" s="9">
        <v>3</v>
      </c>
      <c r="G22" s="9">
        <v>3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t="18.75" thickBot="1" x14ac:dyDescent="0.3">
      <c r="A23" s="634"/>
      <c r="B23" s="256">
        <v>45554</v>
      </c>
      <c r="C23" s="31" t="s">
        <v>553</v>
      </c>
      <c r="D23" s="31">
        <v>1</v>
      </c>
      <c r="E23" s="31">
        <v>0</v>
      </c>
      <c r="F23" s="31">
        <v>1</v>
      </c>
      <c r="G23" s="31">
        <v>1</v>
      </c>
      <c r="H23" s="31">
        <v>0</v>
      </c>
      <c r="I23" s="32">
        <v>0</v>
      </c>
      <c r="J23" s="366"/>
      <c r="K23" s="31">
        <v>1</v>
      </c>
      <c r="L23" s="31"/>
      <c r="M23" s="32"/>
    </row>
    <row r="24" spans="1:13" ht="19.5" thickTop="1" thickBot="1" x14ac:dyDescent="0.3">
      <c r="A24" s="487" t="s">
        <v>45</v>
      </c>
      <c r="B24" s="488" t="s">
        <v>624</v>
      </c>
      <c r="C24" s="355" t="s">
        <v>10</v>
      </c>
      <c r="D24" s="355">
        <f t="shared" ref="D24:L24" si="0">SUM(D3:D23)</f>
        <v>21</v>
      </c>
      <c r="E24" s="355">
        <f t="shared" si="0"/>
        <v>13</v>
      </c>
      <c r="F24" s="355">
        <f t="shared" si="0"/>
        <v>17</v>
      </c>
      <c r="G24" s="355">
        <f t="shared" si="0"/>
        <v>30</v>
      </c>
      <c r="H24" s="355">
        <f t="shared" si="0"/>
        <v>1</v>
      </c>
      <c r="I24" s="489">
        <f t="shared" si="0"/>
        <v>0</v>
      </c>
      <c r="J24" s="458">
        <f t="shared" si="0"/>
        <v>10</v>
      </c>
      <c r="K24" s="355">
        <f t="shared" si="0"/>
        <v>9</v>
      </c>
      <c r="L24" s="355">
        <f t="shared" si="0"/>
        <v>2</v>
      </c>
      <c r="M24" s="356">
        <f>SUM(J24/(J24+K24))</f>
        <v>0.52631578947368418</v>
      </c>
    </row>
    <row r="25" spans="1:13" ht="18.75" hidden="1" thickTop="1" x14ac:dyDescent="0.25">
      <c r="A25" s="642" t="s">
        <v>580</v>
      </c>
      <c r="B25" s="254">
        <v>45351</v>
      </c>
      <c r="C25" s="27" t="s">
        <v>452</v>
      </c>
      <c r="D25" s="27">
        <v>1</v>
      </c>
      <c r="E25" s="27">
        <v>1</v>
      </c>
      <c r="F25" s="27">
        <v>3</v>
      </c>
      <c r="G25" s="27">
        <v>4</v>
      </c>
      <c r="H25" s="27">
        <v>0</v>
      </c>
      <c r="I25" s="28">
        <v>0</v>
      </c>
      <c r="J25" s="364"/>
      <c r="K25" s="27">
        <v>1</v>
      </c>
      <c r="L25" s="27"/>
      <c r="M25" s="28"/>
    </row>
    <row r="26" spans="1:13" hidden="1" x14ac:dyDescent="0.25">
      <c r="A26" s="636"/>
      <c r="B26" s="255">
        <v>45344</v>
      </c>
      <c r="C26" s="9" t="s">
        <v>552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">
        <v>1</v>
      </c>
      <c r="J26" s="365"/>
      <c r="K26" s="9"/>
      <c r="L26" s="9">
        <v>1</v>
      </c>
      <c r="M26" s="29"/>
    </row>
    <row r="27" spans="1:13" hidden="1" x14ac:dyDescent="0.25">
      <c r="A27" s="636"/>
      <c r="B27" s="255">
        <v>45337</v>
      </c>
      <c r="C27" s="9" t="s">
        <v>553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45330</v>
      </c>
      <c r="C28" s="9" t="s">
        <v>8</v>
      </c>
      <c r="D28" s="9">
        <v>1</v>
      </c>
      <c r="E28" s="9">
        <v>0</v>
      </c>
      <c r="F28" s="9">
        <v>2</v>
      </c>
      <c r="G28" s="9">
        <v>2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6"/>
      <c r="B29" s="255">
        <v>45316</v>
      </c>
      <c r="C29" s="9" t="s">
        <v>452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6"/>
      <c r="B30" s="255">
        <v>45309</v>
      </c>
      <c r="C30" s="9" t="s">
        <v>552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45267</v>
      </c>
      <c r="C31" s="9" t="s">
        <v>452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6"/>
      <c r="B32" s="255">
        <v>45260</v>
      </c>
      <c r="C32" s="9" t="s">
        <v>552</v>
      </c>
      <c r="D32" s="9">
        <v>1</v>
      </c>
      <c r="E32" s="9">
        <v>1</v>
      </c>
      <c r="F32" s="9">
        <v>2</v>
      </c>
      <c r="G32" s="9">
        <v>3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6"/>
      <c r="B33" s="255">
        <v>45253</v>
      </c>
      <c r="C33" s="9" t="s">
        <v>553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6"/>
      <c r="B34" s="255">
        <v>45246</v>
      </c>
      <c r="C34" s="9" t="s">
        <v>8</v>
      </c>
      <c r="D34" s="9">
        <v>1</v>
      </c>
      <c r="E34" s="9">
        <v>1</v>
      </c>
      <c r="F34" s="9">
        <v>1</v>
      </c>
      <c r="G34" s="9">
        <v>2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6"/>
      <c r="B35" s="255">
        <v>45239</v>
      </c>
      <c r="C35" s="9" t="s">
        <v>555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365"/>
      <c r="K35" s="9"/>
      <c r="L35" s="9">
        <v>1</v>
      </c>
      <c r="M35" s="29"/>
    </row>
    <row r="36" spans="1:13" hidden="1" x14ac:dyDescent="0.25">
      <c r="A36" s="636"/>
      <c r="B36" s="255">
        <v>45232</v>
      </c>
      <c r="C36" s="9" t="s">
        <v>452</v>
      </c>
      <c r="D36" s="9">
        <v>1</v>
      </c>
      <c r="E36" s="9">
        <v>0</v>
      </c>
      <c r="F36" s="9">
        <v>2</v>
      </c>
      <c r="G36" s="9">
        <v>2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6"/>
      <c r="B37" s="255">
        <v>45225</v>
      </c>
      <c r="C37" s="9" t="s">
        <v>552</v>
      </c>
      <c r="D37" s="9">
        <v>1</v>
      </c>
      <c r="E37" s="9">
        <v>1</v>
      </c>
      <c r="F37" s="9">
        <v>1</v>
      </c>
      <c r="G37" s="9">
        <v>2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6"/>
      <c r="B38" s="255">
        <v>45218</v>
      </c>
      <c r="C38" s="9" t="s">
        <v>553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/>
      <c r="L38" s="9">
        <v>1</v>
      </c>
      <c r="M38" s="29"/>
    </row>
    <row r="39" spans="1:13" ht="18.75" hidden="1" thickBot="1" x14ac:dyDescent="0.3">
      <c r="A39" s="637"/>
      <c r="B39" s="256">
        <v>45211</v>
      </c>
      <c r="C39" s="31" t="s">
        <v>8</v>
      </c>
      <c r="D39" s="31">
        <v>1</v>
      </c>
      <c r="E39" s="31">
        <v>0</v>
      </c>
      <c r="F39" s="31">
        <v>0</v>
      </c>
      <c r="G39" s="31">
        <v>0</v>
      </c>
      <c r="H39" s="31">
        <v>0</v>
      </c>
      <c r="I39" s="32">
        <v>0</v>
      </c>
      <c r="J39" s="366"/>
      <c r="K39" s="31">
        <v>1</v>
      </c>
      <c r="L39" s="31"/>
      <c r="M39" s="32"/>
    </row>
    <row r="40" spans="1:13" ht="19.5" thickTop="1" thickBot="1" x14ac:dyDescent="0.3">
      <c r="A40" s="487" t="s">
        <v>45</v>
      </c>
      <c r="B40" s="488" t="s">
        <v>580</v>
      </c>
      <c r="C40" s="355" t="s">
        <v>453</v>
      </c>
      <c r="D40" s="355">
        <f t="shared" ref="D40:L40" si="1">SUM(D25:D39)</f>
        <v>15</v>
      </c>
      <c r="E40" s="355">
        <f t="shared" si="1"/>
        <v>6</v>
      </c>
      <c r="F40" s="355">
        <f t="shared" si="1"/>
        <v>13</v>
      </c>
      <c r="G40" s="355">
        <f t="shared" si="1"/>
        <v>19</v>
      </c>
      <c r="H40" s="355">
        <f t="shared" si="1"/>
        <v>0</v>
      </c>
      <c r="I40" s="489">
        <f t="shared" si="1"/>
        <v>1</v>
      </c>
      <c r="J40" s="458">
        <f t="shared" si="1"/>
        <v>6</v>
      </c>
      <c r="K40" s="355">
        <f t="shared" si="1"/>
        <v>6</v>
      </c>
      <c r="L40" s="355">
        <f t="shared" si="1"/>
        <v>3</v>
      </c>
      <c r="M40" s="356">
        <f>SUM(J40/(J40+K40))</f>
        <v>0.5</v>
      </c>
    </row>
    <row r="41" spans="1:13" ht="19.5" thickTop="1" thickBot="1" x14ac:dyDescent="0.3">
      <c r="C41" s="136" t="s">
        <v>24</v>
      </c>
      <c r="D41" s="137">
        <f t="shared" ref="D41:L41" si="2">SUM(D40+D24)</f>
        <v>36</v>
      </c>
      <c r="E41" s="137">
        <f t="shared" si="2"/>
        <v>19</v>
      </c>
      <c r="F41" s="137">
        <f t="shared" si="2"/>
        <v>30</v>
      </c>
      <c r="G41" s="137">
        <f t="shared" si="2"/>
        <v>49</v>
      </c>
      <c r="H41" s="137">
        <f t="shared" si="2"/>
        <v>1</v>
      </c>
      <c r="I41" s="139">
        <f t="shared" si="2"/>
        <v>1</v>
      </c>
      <c r="J41" s="444">
        <f t="shared" si="2"/>
        <v>16</v>
      </c>
      <c r="K41" s="91">
        <f t="shared" si="2"/>
        <v>15</v>
      </c>
      <c r="L41" s="450">
        <f t="shared" si="2"/>
        <v>5</v>
      </c>
      <c r="M41" s="396">
        <f>SUM(J41/(J41+K41))</f>
        <v>0.5161290322580645</v>
      </c>
    </row>
    <row r="42" spans="1:13" ht="18.75" thickBot="1" x14ac:dyDescent="0.3">
      <c r="C42" s="143" t="s">
        <v>25</v>
      </c>
      <c r="D42" s="24"/>
      <c r="E42" s="25">
        <f>SUM(E41/D41)</f>
        <v>0.52777777777777779</v>
      </c>
      <c r="F42" s="25">
        <f>SUM(F41/D41)</f>
        <v>0.83333333333333337</v>
      </c>
      <c r="G42" s="144">
        <f>SUM(G41/D41)</f>
        <v>1.3611111111111112</v>
      </c>
      <c r="H42" s="20"/>
      <c r="I42" s="20"/>
      <c r="J42" s="307">
        <f>SUM(J41/D41)</f>
        <v>0.44444444444444442</v>
      </c>
      <c r="K42" s="77">
        <f>SUM(K41/D41)</f>
        <v>0.41666666666666669</v>
      </c>
      <c r="L42" s="95">
        <f>SUM(L41/D41)</f>
        <v>0.1388888888888889</v>
      </c>
    </row>
    <row r="43" spans="1:13" ht="18.75" thickBot="1" x14ac:dyDescent="0.3">
      <c r="C43" s="133" t="s">
        <v>26</v>
      </c>
      <c r="D43" s="134">
        <f>SUM(D41/2)</f>
        <v>18</v>
      </c>
      <c r="E43" s="134">
        <f>SUM(E42*D43)</f>
        <v>9.5</v>
      </c>
      <c r="F43" s="134">
        <f>SUM(F42*D43)</f>
        <v>15</v>
      </c>
      <c r="G43" s="135">
        <f>SUM(G42*D43)</f>
        <v>24.5</v>
      </c>
      <c r="J43" s="308">
        <f>SUM(J41/2)</f>
        <v>8</v>
      </c>
      <c r="K43" s="97">
        <f>SUM(K41/2)</f>
        <v>7.5</v>
      </c>
      <c r="L43" s="98">
        <f>SUM(L41/2)</f>
        <v>2.5</v>
      </c>
    </row>
    <row r="44" spans="1:13" ht="18.75" thickTop="1" x14ac:dyDescent="0.25"/>
  </sheetData>
  <mergeCells count="3">
    <mergeCell ref="A1:M1"/>
    <mergeCell ref="A25:A39"/>
    <mergeCell ref="A3:A23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0E118-209F-4359-8E93-6B96E2AE0A53}">
  <sheetPr>
    <tabColor rgb="FFFF0000"/>
    <pageSetUpPr fitToPage="1"/>
  </sheetPr>
  <dimension ref="A1:M15"/>
  <sheetViews>
    <sheetView zoomScale="75" zoomScaleNormal="75" workbookViewId="0">
      <selection activeCell="L21" sqref="L21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13" width="9.140625" style="16" customWidth="1"/>
    <col min="14" max="16384" width="9.140625" style="16"/>
  </cols>
  <sheetData>
    <row r="1" spans="1:13" ht="18.75" thickBot="1" x14ac:dyDescent="0.3">
      <c r="A1" s="671" t="s">
        <v>616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2" t="s">
        <v>580</v>
      </c>
      <c r="B3" s="254">
        <v>45281</v>
      </c>
      <c r="C3" s="27" t="s">
        <v>453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idden="1" x14ac:dyDescent="0.25">
      <c r="A4" s="636"/>
      <c r="B4" s="255">
        <v>45274</v>
      </c>
      <c r="C4" s="9" t="s">
        <v>552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idden="1" x14ac:dyDescent="0.25">
      <c r="A5" s="636"/>
      <c r="B5" s="255">
        <v>45267</v>
      </c>
      <c r="C5" s="9" t="s">
        <v>553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idden="1" x14ac:dyDescent="0.25">
      <c r="A6" s="636"/>
      <c r="B6" s="255">
        <v>45260</v>
      </c>
      <c r="C6" s="9" t="s">
        <v>452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idden="1" x14ac:dyDescent="0.25">
      <c r="A7" s="636"/>
      <c r="B7" s="255">
        <v>45246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idden="1" x14ac:dyDescent="0.25">
      <c r="A8" s="636"/>
      <c r="B8" s="255">
        <v>45239</v>
      </c>
      <c r="C8" s="9" t="s">
        <v>552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idden="1" x14ac:dyDescent="0.25">
      <c r="A9" s="636"/>
      <c r="B9" s="255">
        <v>45204</v>
      </c>
      <c r="C9" s="9" t="s">
        <v>552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ht="18.75" hidden="1" thickBot="1" x14ac:dyDescent="0.3">
      <c r="A10" s="637"/>
      <c r="B10" s="256">
        <v>45190</v>
      </c>
      <c r="C10" s="31" t="s">
        <v>452</v>
      </c>
      <c r="D10" s="31">
        <v>1</v>
      </c>
      <c r="E10" s="31">
        <v>0</v>
      </c>
      <c r="F10" s="31">
        <v>2</v>
      </c>
      <c r="G10" s="31">
        <v>2</v>
      </c>
      <c r="H10" s="31">
        <v>0</v>
      </c>
      <c r="I10" s="32">
        <v>0</v>
      </c>
      <c r="J10" s="366">
        <v>1</v>
      </c>
      <c r="K10" s="31"/>
      <c r="L10" s="31"/>
      <c r="M10" s="32"/>
    </row>
    <row r="11" spans="1:13" ht="19.5" thickTop="1" thickBot="1" x14ac:dyDescent="0.3">
      <c r="A11" s="487" t="s">
        <v>45</v>
      </c>
      <c r="B11" s="488" t="s">
        <v>580</v>
      </c>
      <c r="C11" s="355" t="s">
        <v>8</v>
      </c>
      <c r="D11" s="355">
        <f t="shared" ref="D11:L11" si="0">SUM(D3:D10)</f>
        <v>8</v>
      </c>
      <c r="E11" s="355">
        <f t="shared" si="0"/>
        <v>1</v>
      </c>
      <c r="F11" s="355">
        <f t="shared" si="0"/>
        <v>4</v>
      </c>
      <c r="G11" s="355">
        <f t="shared" si="0"/>
        <v>5</v>
      </c>
      <c r="H11" s="355">
        <f t="shared" si="0"/>
        <v>0</v>
      </c>
      <c r="I11" s="489">
        <f t="shared" si="0"/>
        <v>0</v>
      </c>
      <c r="J11" s="458">
        <f t="shared" si="0"/>
        <v>2</v>
      </c>
      <c r="K11" s="355">
        <f t="shared" si="0"/>
        <v>6</v>
      </c>
      <c r="L11" s="355">
        <f t="shared" si="0"/>
        <v>0</v>
      </c>
      <c r="M11" s="356">
        <f>SUM(J11/(J11+K11))</f>
        <v>0.25</v>
      </c>
    </row>
    <row r="12" spans="1:13" ht="19.5" thickTop="1" thickBot="1" x14ac:dyDescent="0.3">
      <c r="C12" s="136" t="s">
        <v>24</v>
      </c>
      <c r="D12" s="137">
        <f t="shared" ref="D12:L12" si="1">SUM(D11)</f>
        <v>8</v>
      </c>
      <c r="E12" s="137">
        <f t="shared" si="1"/>
        <v>1</v>
      </c>
      <c r="F12" s="137">
        <f t="shared" si="1"/>
        <v>4</v>
      </c>
      <c r="G12" s="137">
        <f t="shared" si="1"/>
        <v>5</v>
      </c>
      <c r="H12" s="137">
        <f t="shared" si="1"/>
        <v>0</v>
      </c>
      <c r="I12" s="139">
        <f t="shared" si="1"/>
        <v>0</v>
      </c>
      <c r="J12" s="444">
        <f t="shared" si="1"/>
        <v>2</v>
      </c>
      <c r="K12" s="91">
        <f t="shared" si="1"/>
        <v>6</v>
      </c>
      <c r="L12" s="450">
        <f t="shared" si="1"/>
        <v>0</v>
      </c>
      <c r="M12" s="396">
        <f>SUM(J12/(J12+K12))</f>
        <v>0.25</v>
      </c>
    </row>
    <row r="13" spans="1:13" ht="18.75" thickBot="1" x14ac:dyDescent="0.3">
      <c r="C13" s="143" t="s">
        <v>25</v>
      </c>
      <c r="D13" s="24"/>
      <c r="E13" s="25">
        <f>SUM(E12/D12)</f>
        <v>0.125</v>
      </c>
      <c r="F13" s="25">
        <f>SUM(F12/D12)</f>
        <v>0.5</v>
      </c>
      <c r="G13" s="144">
        <f>SUM(G12/D12)</f>
        <v>0.625</v>
      </c>
      <c r="H13" s="20"/>
      <c r="I13" s="20"/>
      <c r="J13" s="307">
        <f>SUM(J12/D12)</f>
        <v>0.25</v>
      </c>
      <c r="K13" s="77">
        <f>SUM(K12/D12)</f>
        <v>0.75</v>
      </c>
      <c r="L13" s="95">
        <f>SUM(L12/D12)</f>
        <v>0</v>
      </c>
    </row>
    <row r="14" spans="1:13" ht="18.75" thickBot="1" x14ac:dyDescent="0.3">
      <c r="C14" s="133" t="s">
        <v>26</v>
      </c>
      <c r="D14" s="134">
        <f>SUM(D12/1)</f>
        <v>8</v>
      </c>
      <c r="E14" s="134">
        <f>SUM(E13*D14)</f>
        <v>1</v>
      </c>
      <c r="F14" s="134">
        <f>SUM(F13*D14)</f>
        <v>4</v>
      </c>
      <c r="G14" s="135">
        <f>SUM(G13*D14)</f>
        <v>5</v>
      </c>
      <c r="J14" s="308">
        <f>SUM(J12/1)</f>
        <v>2</v>
      </c>
      <c r="K14" s="97">
        <f>SUM(K12/1)</f>
        <v>6</v>
      </c>
      <c r="L14" s="98">
        <f>SUM(L12/1)</f>
        <v>0</v>
      </c>
    </row>
    <row r="15" spans="1:13" ht="18.75" thickTop="1" x14ac:dyDescent="0.25"/>
  </sheetData>
  <mergeCells count="2">
    <mergeCell ref="A1:M1"/>
    <mergeCell ref="A3:A10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0000"/>
    <pageSetUpPr fitToPage="1"/>
  </sheetPr>
  <dimension ref="A1:M7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359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s="22" customFormat="1" ht="19.5" thickTop="1" thickBot="1" x14ac:dyDescent="0.3">
      <c r="A2" s="332"/>
      <c r="B2" s="346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s="22" customFormat="1" ht="18.75" hidden="1" thickTop="1" x14ac:dyDescent="0.25">
      <c r="A3" s="632" t="s">
        <v>500</v>
      </c>
      <c r="B3" s="254">
        <v>43888</v>
      </c>
      <c r="C3" s="27" t="s">
        <v>453</v>
      </c>
      <c r="D3" s="27">
        <v>1</v>
      </c>
      <c r="E3" s="27">
        <v>0</v>
      </c>
      <c r="F3" s="27">
        <v>2</v>
      </c>
      <c r="G3" s="27">
        <v>2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s="22" customFormat="1" hidden="1" x14ac:dyDescent="0.25">
      <c r="A4" s="633"/>
      <c r="B4" s="255">
        <v>43881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s="22" customFormat="1" hidden="1" x14ac:dyDescent="0.25">
      <c r="A5" s="633"/>
      <c r="B5" s="255">
        <v>43867</v>
      </c>
      <c r="C5" s="9" t="s">
        <v>455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s="22" customFormat="1" hidden="1" x14ac:dyDescent="0.25">
      <c r="A6" s="633"/>
      <c r="B6" s="255">
        <v>43804</v>
      </c>
      <c r="C6" s="9" t="s">
        <v>453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s="22" customFormat="1" hidden="1" x14ac:dyDescent="0.25">
      <c r="A7" s="633"/>
      <c r="B7" s="255">
        <v>43776</v>
      </c>
      <c r="C7" s="9" t="s">
        <v>48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s="22" customFormat="1" hidden="1" x14ac:dyDescent="0.25">
      <c r="A8" s="633"/>
      <c r="B8" s="255">
        <v>43762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8">
        <v>0</v>
      </c>
      <c r="J8" s="280"/>
      <c r="K8" s="9"/>
      <c r="L8" s="9">
        <v>1</v>
      </c>
      <c r="M8" s="29"/>
    </row>
    <row r="9" spans="1:13" s="22" customFormat="1" hidden="1" x14ac:dyDescent="0.25">
      <c r="A9" s="633"/>
      <c r="B9" s="255">
        <v>43748</v>
      </c>
      <c r="C9" s="9" t="s">
        <v>455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s="22" customFormat="1" ht="18.75" hidden="1" thickBot="1" x14ac:dyDescent="0.3">
      <c r="A10" s="634"/>
      <c r="B10" s="256">
        <v>43741</v>
      </c>
      <c r="C10" s="31" t="s">
        <v>48</v>
      </c>
      <c r="D10" s="31">
        <v>1</v>
      </c>
      <c r="E10" s="31">
        <v>1</v>
      </c>
      <c r="F10" s="31">
        <v>1</v>
      </c>
      <c r="G10" s="31">
        <v>2</v>
      </c>
      <c r="H10" s="31">
        <v>0</v>
      </c>
      <c r="I10" s="299">
        <v>0</v>
      </c>
      <c r="J10" s="341">
        <v>1</v>
      </c>
      <c r="K10" s="31"/>
      <c r="L10" s="31"/>
      <c r="M10" s="32"/>
    </row>
    <row r="11" spans="1:13" s="1" customFormat="1" ht="19.5" thickTop="1" thickBot="1" x14ac:dyDescent="0.3">
      <c r="A11" s="142" t="s">
        <v>45</v>
      </c>
      <c r="B11" s="126" t="s">
        <v>500</v>
      </c>
      <c r="C11" s="124" t="s">
        <v>452</v>
      </c>
      <c r="D11" s="124">
        <f t="shared" ref="D11:L11" si="0">SUM(D3:D10)</f>
        <v>8</v>
      </c>
      <c r="E11" s="124">
        <f t="shared" si="0"/>
        <v>1</v>
      </c>
      <c r="F11" s="124">
        <f t="shared" si="0"/>
        <v>4</v>
      </c>
      <c r="G11" s="124">
        <f t="shared" si="0"/>
        <v>5</v>
      </c>
      <c r="H11" s="124">
        <f t="shared" si="0"/>
        <v>0</v>
      </c>
      <c r="I11" s="247">
        <f t="shared" si="0"/>
        <v>0</v>
      </c>
      <c r="J11" s="191">
        <f t="shared" si="0"/>
        <v>2</v>
      </c>
      <c r="K11" s="124">
        <f t="shared" si="0"/>
        <v>5</v>
      </c>
      <c r="L11" s="124">
        <f t="shared" si="0"/>
        <v>1</v>
      </c>
      <c r="M11" s="294">
        <f>SUM(J11/(J11+K11))</f>
        <v>0.2857142857142857</v>
      </c>
    </row>
    <row r="12" spans="1:13" s="22" customFormat="1" ht="18.75" hidden="1" thickTop="1" x14ac:dyDescent="0.25">
      <c r="A12" s="659" t="s">
        <v>454</v>
      </c>
      <c r="B12" s="254">
        <v>43524</v>
      </c>
      <c r="C12" s="27" t="s">
        <v>453</v>
      </c>
      <c r="D12" s="27">
        <v>1</v>
      </c>
      <c r="E12" s="27">
        <v>0</v>
      </c>
      <c r="F12" s="27">
        <v>0</v>
      </c>
      <c r="G12" s="27">
        <v>0</v>
      </c>
      <c r="H12" s="27">
        <v>0</v>
      </c>
      <c r="I12" s="28">
        <v>0</v>
      </c>
      <c r="J12" s="364"/>
      <c r="K12" s="27">
        <v>1</v>
      </c>
      <c r="L12" s="27"/>
      <c r="M12" s="28"/>
    </row>
    <row r="13" spans="1:13" s="22" customFormat="1" hidden="1" x14ac:dyDescent="0.25">
      <c r="A13" s="631"/>
      <c r="B13" s="255">
        <v>43510</v>
      </c>
      <c r="C13" s="9" t="s">
        <v>9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s="22" customFormat="1" hidden="1" x14ac:dyDescent="0.25">
      <c r="A14" s="631"/>
      <c r="B14" s="255">
        <v>43503</v>
      </c>
      <c r="C14" s="9" t="s">
        <v>455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s="22" customFormat="1" hidden="1" x14ac:dyDescent="0.25">
      <c r="A15" s="631"/>
      <c r="B15" s="255">
        <v>43468</v>
      </c>
      <c r="C15" s="9" t="s">
        <v>9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s="22" customFormat="1" hidden="1" x14ac:dyDescent="0.25">
      <c r="A16" s="631"/>
      <c r="B16" s="255">
        <v>43447</v>
      </c>
      <c r="C16" s="9" t="s">
        <v>48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s="22" customFormat="1" hidden="1" x14ac:dyDescent="0.25">
      <c r="A17" s="631"/>
      <c r="B17" s="255">
        <v>43440</v>
      </c>
      <c r="C17" s="9" t="s">
        <v>453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s="22" customFormat="1" hidden="1" x14ac:dyDescent="0.25">
      <c r="A18" s="631"/>
      <c r="B18" s="255">
        <v>43433</v>
      </c>
      <c r="C18" s="9" t="s">
        <v>8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s="22" customFormat="1" hidden="1" x14ac:dyDescent="0.25">
      <c r="A19" s="631"/>
      <c r="B19" s="255">
        <v>43412</v>
      </c>
      <c r="C19" s="9" t="s">
        <v>48</v>
      </c>
      <c r="D19" s="9">
        <v>1</v>
      </c>
      <c r="E19" s="9">
        <v>1</v>
      </c>
      <c r="F19" s="9">
        <v>0</v>
      </c>
      <c r="G19" s="9">
        <v>1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s="22" customFormat="1" hidden="1" x14ac:dyDescent="0.25">
      <c r="A20" s="631"/>
      <c r="B20" s="255">
        <v>43391</v>
      </c>
      <c r="C20" s="9" t="s">
        <v>9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s="22" customFormat="1" hidden="1" x14ac:dyDescent="0.25">
      <c r="A21" s="631"/>
      <c r="B21" s="255">
        <v>43384</v>
      </c>
      <c r="C21" s="9" t="s">
        <v>455</v>
      </c>
      <c r="D21" s="9">
        <v>1</v>
      </c>
      <c r="E21" s="9">
        <v>0</v>
      </c>
      <c r="F21" s="9">
        <v>3</v>
      </c>
      <c r="G21" s="9">
        <v>3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s="22" customFormat="1" hidden="1" x14ac:dyDescent="0.25">
      <c r="A22" s="631"/>
      <c r="B22" s="255">
        <v>43377</v>
      </c>
      <c r="C22" s="9" t="s">
        <v>48</v>
      </c>
      <c r="D22" s="9">
        <v>1</v>
      </c>
      <c r="E22" s="9">
        <v>0</v>
      </c>
      <c r="F22" s="9">
        <v>3</v>
      </c>
      <c r="G22" s="9">
        <v>3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s="22" customFormat="1" hidden="1" x14ac:dyDescent="0.25">
      <c r="A23" s="631"/>
      <c r="B23" s="255">
        <v>43363</v>
      </c>
      <c r="C23" s="9" t="s">
        <v>8</v>
      </c>
      <c r="D23" s="9">
        <v>1</v>
      </c>
      <c r="E23" s="9">
        <v>1</v>
      </c>
      <c r="F23" s="9">
        <v>1</v>
      </c>
      <c r="G23" s="9">
        <v>2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s="22" customFormat="1" ht="18.75" hidden="1" thickBot="1" x14ac:dyDescent="0.3">
      <c r="A24" s="630"/>
      <c r="B24" s="256">
        <v>43356</v>
      </c>
      <c r="C24" s="31" t="s">
        <v>9</v>
      </c>
      <c r="D24" s="31">
        <v>1</v>
      </c>
      <c r="E24" s="31">
        <v>0</v>
      </c>
      <c r="F24" s="31">
        <v>2</v>
      </c>
      <c r="G24" s="31">
        <v>2</v>
      </c>
      <c r="H24" s="31">
        <v>0</v>
      </c>
      <c r="I24" s="32">
        <v>0</v>
      </c>
      <c r="J24" s="366"/>
      <c r="K24" s="31"/>
      <c r="L24" s="31">
        <v>1</v>
      </c>
      <c r="M24" s="32"/>
    </row>
    <row r="25" spans="1:13" s="1" customFormat="1" ht="19.5" thickTop="1" thickBot="1" x14ac:dyDescent="0.3">
      <c r="A25" s="142" t="s">
        <v>45</v>
      </c>
      <c r="B25" s="126" t="s">
        <v>454</v>
      </c>
      <c r="C25" s="124" t="s">
        <v>452</v>
      </c>
      <c r="D25" s="124">
        <f t="shared" ref="D25:I25" si="1">SUM(D12:D24)</f>
        <v>13</v>
      </c>
      <c r="E25" s="124">
        <f t="shared" si="1"/>
        <v>2</v>
      </c>
      <c r="F25" s="124">
        <f t="shared" si="1"/>
        <v>10</v>
      </c>
      <c r="G25" s="124">
        <f t="shared" si="1"/>
        <v>12</v>
      </c>
      <c r="H25" s="124">
        <f t="shared" si="1"/>
        <v>0</v>
      </c>
      <c r="I25" s="124">
        <f t="shared" si="1"/>
        <v>0</v>
      </c>
      <c r="J25" s="191">
        <f>SUM(J12:J24)</f>
        <v>8</v>
      </c>
      <c r="K25" s="124">
        <f>SUM(K12:K24)</f>
        <v>3</v>
      </c>
      <c r="L25" s="124">
        <f>SUM(L12:L24)</f>
        <v>2</v>
      </c>
      <c r="M25" s="294">
        <f>SUM(J25/(J25+K25))</f>
        <v>0.72727272727272729</v>
      </c>
    </row>
    <row r="26" spans="1:13" ht="18.75" hidden="1" thickTop="1" x14ac:dyDescent="0.25">
      <c r="A26" s="673" t="s">
        <v>285</v>
      </c>
      <c r="B26" s="26">
        <v>43160</v>
      </c>
      <c r="C26" s="27" t="s">
        <v>10</v>
      </c>
      <c r="D26" s="27">
        <v>1</v>
      </c>
      <c r="E26" s="27">
        <v>0</v>
      </c>
      <c r="F26" s="27">
        <v>2</v>
      </c>
      <c r="G26" s="27">
        <v>2</v>
      </c>
      <c r="H26" s="27">
        <v>0</v>
      </c>
      <c r="I26" s="28">
        <v>0</v>
      </c>
      <c r="J26" s="280">
        <v>1</v>
      </c>
      <c r="K26" s="9"/>
      <c r="L26" s="9"/>
      <c r="M26" s="29"/>
    </row>
    <row r="27" spans="1:13" hidden="1" x14ac:dyDescent="0.25">
      <c r="A27" s="674"/>
      <c r="B27" s="13">
        <v>43153</v>
      </c>
      <c r="C27" s="9" t="s">
        <v>7</v>
      </c>
      <c r="D27" s="9">
        <v>1</v>
      </c>
      <c r="E27" s="9">
        <v>0</v>
      </c>
      <c r="F27" s="9">
        <v>2</v>
      </c>
      <c r="G27" s="9">
        <v>2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t="18.75" hidden="1" thickTop="1" x14ac:dyDescent="0.25">
      <c r="A28" s="674"/>
      <c r="B28" s="13">
        <v>43146</v>
      </c>
      <c r="C28" s="9" t="s">
        <v>27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74"/>
      <c r="B29" s="13">
        <v>43139</v>
      </c>
      <c r="C29" s="9" t="s">
        <v>11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74"/>
      <c r="B30" s="13">
        <v>43132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74"/>
      <c r="B31" s="13">
        <v>43076</v>
      </c>
      <c r="C31" s="9" t="s">
        <v>10</v>
      </c>
      <c r="D31" s="9">
        <v>1</v>
      </c>
      <c r="E31" s="9">
        <v>0</v>
      </c>
      <c r="F31" s="9">
        <v>2</v>
      </c>
      <c r="G31" s="9">
        <v>2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74"/>
      <c r="B32" s="13">
        <v>43069</v>
      </c>
      <c r="C32" s="9" t="s">
        <v>7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74"/>
      <c r="B33" s="13">
        <v>43062</v>
      </c>
      <c r="C33" s="9" t="s">
        <v>27</v>
      </c>
      <c r="D33" s="9">
        <v>1</v>
      </c>
      <c r="E33" s="9">
        <v>0</v>
      </c>
      <c r="F33" s="9">
        <v>3</v>
      </c>
      <c r="G33" s="9">
        <v>3</v>
      </c>
      <c r="H33" s="9">
        <v>0</v>
      </c>
      <c r="I33" s="29">
        <v>0</v>
      </c>
      <c r="J33" s="280">
        <v>1</v>
      </c>
      <c r="K33" s="9"/>
      <c r="L33" s="9"/>
      <c r="M33" s="29"/>
    </row>
    <row r="34" spans="1:13" hidden="1" x14ac:dyDescent="0.25">
      <c r="A34" s="674"/>
      <c r="B34" s="13">
        <v>43055</v>
      </c>
      <c r="C34" s="9" t="s">
        <v>11</v>
      </c>
      <c r="D34" s="9">
        <v>1</v>
      </c>
      <c r="E34" s="9">
        <v>1</v>
      </c>
      <c r="F34" s="9">
        <v>1</v>
      </c>
      <c r="G34" s="9">
        <v>2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74"/>
      <c r="B35" s="13">
        <v>43048</v>
      </c>
      <c r="C35" s="9" t="s">
        <v>8</v>
      </c>
      <c r="D35" s="9">
        <v>1</v>
      </c>
      <c r="E35" s="9">
        <v>0</v>
      </c>
      <c r="F35" s="9">
        <v>2</v>
      </c>
      <c r="G35" s="9">
        <v>2</v>
      </c>
      <c r="H35" s="9">
        <v>0</v>
      </c>
      <c r="I35" s="29">
        <v>0</v>
      </c>
      <c r="J35" s="280"/>
      <c r="K35" s="9">
        <v>1</v>
      </c>
      <c r="L35" s="9"/>
      <c r="M35" s="29"/>
    </row>
    <row r="36" spans="1:13" hidden="1" x14ac:dyDescent="0.25">
      <c r="A36" s="674"/>
      <c r="B36" s="13">
        <v>43034</v>
      </c>
      <c r="C36" s="9" t="s">
        <v>7</v>
      </c>
      <c r="D36" s="9">
        <v>1</v>
      </c>
      <c r="E36" s="9">
        <v>0</v>
      </c>
      <c r="F36" s="9">
        <v>2</v>
      </c>
      <c r="G36" s="9">
        <v>2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74"/>
      <c r="B37" s="13">
        <v>43013</v>
      </c>
      <c r="C37" s="9" t="s">
        <v>8</v>
      </c>
      <c r="D37" s="9">
        <v>1</v>
      </c>
      <c r="E37" s="9">
        <v>0</v>
      </c>
      <c r="F37" s="9">
        <v>2</v>
      </c>
      <c r="G37" s="9">
        <v>2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74"/>
      <c r="B38" s="13">
        <v>43006</v>
      </c>
      <c r="C38" s="9" t="s">
        <v>10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t="18.75" hidden="1" thickBot="1" x14ac:dyDescent="0.3">
      <c r="A39" s="675"/>
      <c r="B39" s="30">
        <v>42999</v>
      </c>
      <c r="C39" s="31" t="s">
        <v>7</v>
      </c>
      <c r="D39" s="31">
        <v>1</v>
      </c>
      <c r="E39" s="31">
        <v>0</v>
      </c>
      <c r="F39" s="31">
        <v>0</v>
      </c>
      <c r="G39" s="31">
        <v>0</v>
      </c>
      <c r="H39" s="31">
        <v>0</v>
      </c>
      <c r="I39" s="32">
        <v>0</v>
      </c>
      <c r="J39" s="280"/>
      <c r="K39" s="9"/>
      <c r="L39" s="9">
        <v>1</v>
      </c>
      <c r="M39" s="29"/>
    </row>
    <row r="40" spans="1:13" s="1" customFormat="1" ht="19.5" thickTop="1" thickBot="1" x14ac:dyDescent="0.3">
      <c r="A40" s="142" t="s">
        <v>45</v>
      </c>
      <c r="B40" s="126" t="s">
        <v>285</v>
      </c>
      <c r="C40" s="124" t="s">
        <v>9</v>
      </c>
      <c r="D40" s="124">
        <f t="shared" ref="D40:I40" si="2">SUM(D26:D39)</f>
        <v>14</v>
      </c>
      <c r="E40" s="124">
        <f t="shared" si="2"/>
        <v>2</v>
      </c>
      <c r="F40" s="124">
        <f t="shared" si="2"/>
        <v>18</v>
      </c>
      <c r="G40" s="124">
        <f t="shared" si="2"/>
        <v>20</v>
      </c>
      <c r="H40" s="124">
        <f t="shared" si="2"/>
        <v>0</v>
      </c>
      <c r="I40" s="125">
        <f t="shared" si="2"/>
        <v>0</v>
      </c>
      <c r="J40" s="191">
        <f>SUM(J26:J39)</f>
        <v>8</v>
      </c>
      <c r="K40" s="124">
        <f>SUM(K26:K39)</f>
        <v>5</v>
      </c>
      <c r="L40" s="124">
        <f>SUM(L26:L39)</f>
        <v>1</v>
      </c>
      <c r="M40" s="294">
        <f>SUM(J40/(J40+K40))</f>
        <v>0.61538461538461542</v>
      </c>
    </row>
    <row r="41" spans="1:13" ht="18.75" hidden="1" thickTop="1" x14ac:dyDescent="0.25">
      <c r="A41" s="673" t="s">
        <v>23</v>
      </c>
      <c r="B41" s="26">
        <v>40969</v>
      </c>
      <c r="C41" s="27" t="s">
        <v>7</v>
      </c>
      <c r="D41" s="27">
        <v>1</v>
      </c>
      <c r="E41" s="27">
        <v>2</v>
      </c>
      <c r="F41" s="27">
        <v>0</v>
      </c>
      <c r="G41" s="27">
        <v>2</v>
      </c>
      <c r="H41" s="27">
        <v>0</v>
      </c>
      <c r="I41" s="28">
        <v>0</v>
      </c>
      <c r="J41" s="280"/>
      <c r="K41" s="9">
        <v>1</v>
      </c>
      <c r="L41" s="9"/>
      <c r="M41" s="29"/>
    </row>
    <row r="42" spans="1:13" hidden="1" x14ac:dyDescent="0.25">
      <c r="A42" s="674"/>
      <c r="B42" s="13">
        <v>40955</v>
      </c>
      <c r="C42" s="9" t="s">
        <v>19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74"/>
      <c r="B43" s="13">
        <v>40941</v>
      </c>
      <c r="C43" s="9" t="s">
        <v>12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74"/>
      <c r="B44" s="13">
        <v>40927</v>
      </c>
      <c r="C44" s="9" t="s">
        <v>13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74"/>
      <c r="B45" s="13">
        <v>40920</v>
      </c>
      <c r="C45" s="9" t="s">
        <v>19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74"/>
      <c r="B46" s="13">
        <v>40899</v>
      </c>
      <c r="C46" s="9" t="s">
        <v>20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/>
      <c r="L46" s="9">
        <v>1</v>
      </c>
      <c r="M46" s="29"/>
    </row>
    <row r="47" spans="1:13" hidden="1" x14ac:dyDescent="0.25">
      <c r="A47" s="674"/>
      <c r="B47" s="13">
        <v>40892</v>
      </c>
      <c r="C47" s="9" t="s">
        <v>12</v>
      </c>
      <c r="D47" s="9">
        <v>1</v>
      </c>
      <c r="E47" s="9">
        <v>0</v>
      </c>
      <c r="F47" s="9">
        <v>2</v>
      </c>
      <c r="G47" s="9">
        <v>2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74"/>
      <c r="B48" s="13">
        <v>40885</v>
      </c>
      <c r="C48" s="9" t="s">
        <v>7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74"/>
      <c r="B49" s="13">
        <v>40878</v>
      </c>
      <c r="C49" s="9" t="s">
        <v>13</v>
      </c>
      <c r="D49" s="9">
        <v>1</v>
      </c>
      <c r="E49" s="9">
        <v>0</v>
      </c>
      <c r="F49" s="9">
        <v>3</v>
      </c>
      <c r="G49" s="9">
        <v>3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74"/>
      <c r="B50" s="13">
        <v>40871</v>
      </c>
      <c r="C50" s="9" t="s">
        <v>19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74"/>
      <c r="B51" s="13">
        <v>40864</v>
      </c>
      <c r="C51" s="9" t="s">
        <v>20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280"/>
      <c r="K51" s="9"/>
      <c r="L51" s="9">
        <v>1</v>
      </c>
      <c r="M51" s="29"/>
    </row>
    <row r="52" spans="1:13" hidden="1" x14ac:dyDescent="0.25">
      <c r="A52" s="674"/>
      <c r="B52" s="13">
        <v>40857</v>
      </c>
      <c r="C52" s="9" t="s">
        <v>12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74"/>
      <c r="B53" s="13">
        <v>40850</v>
      </c>
      <c r="C53" s="9" t="s">
        <v>7</v>
      </c>
      <c r="D53" s="9">
        <v>1</v>
      </c>
      <c r="E53" s="9">
        <v>1</v>
      </c>
      <c r="F53" s="9">
        <v>0</v>
      </c>
      <c r="G53" s="9">
        <v>1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74"/>
      <c r="B54" s="13">
        <v>40843</v>
      </c>
      <c r="C54" s="9" t="s">
        <v>13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74"/>
      <c r="B55" s="13">
        <v>40836</v>
      </c>
      <c r="C55" s="9" t="s">
        <v>19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74"/>
      <c r="B56" s="13">
        <v>40829</v>
      </c>
      <c r="C56" s="9" t="s">
        <v>20</v>
      </c>
      <c r="D56" s="9">
        <v>1</v>
      </c>
      <c r="E56" s="9">
        <v>0</v>
      </c>
      <c r="F56" s="9">
        <v>3</v>
      </c>
      <c r="G56" s="9">
        <v>3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74"/>
      <c r="B57" s="13">
        <v>40822</v>
      </c>
      <c r="C57" s="9" t="s">
        <v>12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t="18.75" hidden="1" thickBot="1" x14ac:dyDescent="0.3">
      <c r="A58" s="675"/>
      <c r="B58" s="30">
        <v>40801</v>
      </c>
      <c r="C58" s="31" t="s">
        <v>19</v>
      </c>
      <c r="D58" s="31">
        <v>1</v>
      </c>
      <c r="E58" s="31">
        <v>0</v>
      </c>
      <c r="F58" s="31">
        <v>1</v>
      </c>
      <c r="G58" s="31">
        <v>1</v>
      </c>
      <c r="H58" s="31">
        <v>0</v>
      </c>
      <c r="I58" s="32">
        <v>0</v>
      </c>
      <c r="J58" s="280">
        <v>1</v>
      </c>
      <c r="K58" s="9"/>
      <c r="L58" s="9"/>
      <c r="M58" s="29"/>
    </row>
    <row r="59" spans="1:13" s="1" customFormat="1" ht="19.5" thickTop="1" thickBot="1" x14ac:dyDescent="0.3">
      <c r="A59" s="142" t="s">
        <v>45</v>
      </c>
      <c r="B59" s="126" t="s">
        <v>23</v>
      </c>
      <c r="C59" s="124" t="s">
        <v>21</v>
      </c>
      <c r="D59" s="124">
        <f t="shared" ref="D59:L59" si="3">SUM(D41:D58)</f>
        <v>18</v>
      </c>
      <c r="E59" s="124">
        <f t="shared" si="3"/>
        <v>3</v>
      </c>
      <c r="F59" s="124">
        <f t="shared" si="3"/>
        <v>15</v>
      </c>
      <c r="G59" s="124">
        <f t="shared" si="3"/>
        <v>18</v>
      </c>
      <c r="H59" s="124">
        <f t="shared" si="3"/>
        <v>0</v>
      </c>
      <c r="I59" s="124">
        <f t="shared" si="3"/>
        <v>0</v>
      </c>
      <c r="J59" s="191">
        <f t="shared" si="3"/>
        <v>7</v>
      </c>
      <c r="K59" s="124">
        <f t="shared" si="3"/>
        <v>9</v>
      </c>
      <c r="L59" s="124">
        <f t="shared" si="3"/>
        <v>2</v>
      </c>
      <c r="M59" s="294">
        <f>SUM(J59/(J59+K59))</f>
        <v>0.4375</v>
      </c>
    </row>
    <row r="60" spans="1:13" ht="19.5" thickTop="1" thickBot="1" x14ac:dyDescent="0.3">
      <c r="C60" s="136" t="s">
        <v>24</v>
      </c>
      <c r="D60" s="137">
        <f t="shared" ref="D60:L60" si="4">SUM(D11+D59+D40+D25)</f>
        <v>53</v>
      </c>
      <c r="E60" s="137">
        <f t="shared" si="4"/>
        <v>8</v>
      </c>
      <c r="F60" s="137">
        <f t="shared" si="4"/>
        <v>47</v>
      </c>
      <c r="G60" s="137">
        <f t="shared" si="4"/>
        <v>55</v>
      </c>
      <c r="H60" s="137">
        <f t="shared" si="4"/>
        <v>0</v>
      </c>
      <c r="I60" s="139">
        <f t="shared" si="4"/>
        <v>0</v>
      </c>
      <c r="J60" s="392">
        <f t="shared" si="4"/>
        <v>25</v>
      </c>
      <c r="K60" s="137">
        <f t="shared" si="4"/>
        <v>22</v>
      </c>
      <c r="L60" s="139">
        <f t="shared" si="4"/>
        <v>6</v>
      </c>
      <c r="M60" s="396">
        <f>SUM(J60/(J60+K60))</f>
        <v>0.53191489361702127</v>
      </c>
    </row>
    <row r="61" spans="1:13" ht="18.75" thickBot="1" x14ac:dyDescent="0.3">
      <c r="C61" s="143" t="s">
        <v>25</v>
      </c>
      <c r="D61" s="24"/>
      <c r="E61" s="25">
        <f>SUM(E60/D60)</f>
        <v>0.15094339622641509</v>
      </c>
      <c r="F61" s="25">
        <f>SUM(F60/D60)</f>
        <v>0.8867924528301887</v>
      </c>
      <c r="G61" s="144">
        <f>SUM(G60/D60)</f>
        <v>1.0377358490566038</v>
      </c>
      <c r="H61" s="20"/>
      <c r="I61" s="20"/>
      <c r="J61" s="283">
        <f>SUM(J60/D60)</f>
        <v>0.47169811320754718</v>
      </c>
      <c r="K61" s="21">
        <f>SUM(K60/D60)</f>
        <v>0.41509433962264153</v>
      </c>
      <c r="L61" s="132">
        <f>SUM(L60/D60)</f>
        <v>0.11320754716981132</v>
      </c>
    </row>
    <row r="62" spans="1:13" ht="18.75" thickBot="1" x14ac:dyDescent="0.3">
      <c r="C62" s="133" t="s">
        <v>26</v>
      </c>
      <c r="D62" s="134">
        <f>SUM(D60/4)</f>
        <v>13.25</v>
      </c>
      <c r="E62" s="134">
        <f>SUM(E61*D62)</f>
        <v>2</v>
      </c>
      <c r="F62" s="134">
        <f>SUM(F61*D62)</f>
        <v>11.75</v>
      </c>
      <c r="G62" s="135">
        <f>SUM(G61*D62)</f>
        <v>13.75</v>
      </c>
      <c r="J62" s="284">
        <f>SUM(J60/4)</f>
        <v>6.25</v>
      </c>
      <c r="K62" s="134">
        <f>SUM(K60/4)</f>
        <v>5.5</v>
      </c>
      <c r="L62" s="135">
        <f>SUM(L60/4)</f>
        <v>1.5</v>
      </c>
    </row>
    <row r="63" spans="1:13" ht="18.75" thickTop="1" x14ac:dyDescent="0.25">
      <c r="A63" s="665" t="s">
        <v>42</v>
      </c>
      <c r="B63" s="45" t="s">
        <v>36</v>
      </c>
      <c r="C63" s="46" t="s">
        <v>21</v>
      </c>
      <c r="D63" s="47"/>
      <c r="E63" s="27">
        <v>4</v>
      </c>
      <c r="F63" s="27">
        <v>13</v>
      </c>
      <c r="G63" s="28">
        <v>17</v>
      </c>
    </row>
    <row r="64" spans="1:13" x14ac:dyDescent="0.25">
      <c r="A64" s="666"/>
      <c r="B64" s="36" t="s">
        <v>37</v>
      </c>
      <c r="C64" s="5" t="s">
        <v>21</v>
      </c>
      <c r="D64" s="37"/>
      <c r="E64" s="9">
        <v>5</v>
      </c>
      <c r="F64" s="9">
        <v>12</v>
      </c>
      <c r="G64" s="29">
        <v>17</v>
      </c>
    </row>
    <row r="65" spans="1:7" x14ac:dyDescent="0.25">
      <c r="A65" s="666"/>
      <c r="B65" s="36" t="s">
        <v>38</v>
      </c>
      <c r="C65" s="5" t="s">
        <v>48</v>
      </c>
      <c r="D65" s="37"/>
      <c r="E65" s="9">
        <v>3</v>
      </c>
      <c r="F65" s="9">
        <v>10</v>
      </c>
      <c r="G65" s="29">
        <v>13</v>
      </c>
    </row>
    <row r="66" spans="1:7" x14ac:dyDescent="0.25">
      <c r="A66" s="666"/>
      <c r="B66" s="36" t="s">
        <v>39</v>
      </c>
      <c r="C66" s="36" t="s">
        <v>12</v>
      </c>
      <c r="D66" s="37"/>
      <c r="E66" s="9">
        <v>2</v>
      </c>
      <c r="F66" s="9">
        <v>7</v>
      </c>
      <c r="G66" s="29">
        <v>9</v>
      </c>
    </row>
    <row r="67" spans="1:7" x14ac:dyDescent="0.25">
      <c r="A67" s="666"/>
      <c r="B67" s="38" t="s">
        <v>40</v>
      </c>
      <c r="C67" s="39" t="s">
        <v>12</v>
      </c>
      <c r="D67" s="40"/>
      <c r="E67" s="23">
        <v>2</v>
      </c>
      <c r="F67" s="23">
        <v>9</v>
      </c>
      <c r="G67" s="48">
        <v>11</v>
      </c>
    </row>
    <row r="68" spans="1:7" ht="18.75" thickBot="1" x14ac:dyDescent="0.3">
      <c r="A68" s="667"/>
      <c r="B68" s="38" t="s">
        <v>41</v>
      </c>
      <c r="C68" s="39" t="s">
        <v>21</v>
      </c>
      <c r="D68" s="40"/>
      <c r="E68" s="23">
        <v>7</v>
      </c>
      <c r="F68" s="23">
        <v>24</v>
      </c>
      <c r="G68" s="48">
        <v>31</v>
      </c>
    </row>
    <row r="69" spans="1:7" ht="18.75" thickBot="1" x14ac:dyDescent="0.3">
      <c r="A69" s="49" t="s">
        <v>45</v>
      </c>
      <c r="B69" s="41" t="s">
        <v>42</v>
      </c>
      <c r="C69" s="42"/>
      <c r="D69" s="42"/>
      <c r="E69" s="43">
        <f>SUM(E63:E68)</f>
        <v>23</v>
      </c>
      <c r="F69" s="43">
        <f>SUM(F63:F68)</f>
        <v>75</v>
      </c>
      <c r="G69" s="50">
        <f>SUM(G63:G68)</f>
        <v>98</v>
      </c>
    </row>
    <row r="70" spans="1:7" ht="18.75" thickBot="1" x14ac:dyDescent="0.3">
      <c r="A70" s="51" t="s">
        <v>46</v>
      </c>
      <c r="B70" s="52" t="s">
        <v>481</v>
      </c>
      <c r="C70" s="53"/>
      <c r="D70" s="53"/>
      <c r="E70" s="54">
        <f>SUM(E60+E69)</f>
        <v>31</v>
      </c>
      <c r="F70" s="54">
        <f>SUM(F60+F69)</f>
        <v>122</v>
      </c>
      <c r="G70" s="55">
        <f>SUM(E70+F70)</f>
        <v>153</v>
      </c>
    </row>
    <row r="71" spans="1:7" ht="18.75" thickTop="1" x14ac:dyDescent="0.25"/>
  </sheetData>
  <mergeCells count="6">
    <mergeCell ref="A41:A58"/>
    <mergeCell ref="A63:A68"/>
    <mergeCell ref="A26:A39"/>
    <mergeCell ref="A1:M1"/>
    <mergeCell ref="A12:A24"/>
    <mergeCell ref="A3:A10"/>
  </mergeCells>
  <printOptions horizontalCentered="1" verticalCentered="1"/>
  <pageMargins left="0.2" right="0.2" top="0.25" bottom="0.25" header="0.25" footer="0.3"/>
  <pageSetup scale="86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0000"/>
    <pageSetUpPr fitToPage="1"/>
  </sheetPr>
  <dimension ref="A1:K9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7" style="16" bestFit="1" customWidth="1"/>
    <col min="4" max="4" width="9.5703125" style="16" bestFit="1" customWidth="1"/>
    <col min="5" max="5" width="9.7109375" style="16" bestFit="1" customWidth="1"/>
    <col min="6" max="9" width="9.5703125" style="16" bestFit="1" customWidth="1"/>
    <col min="10" max="10" width="9.5703125" style="20" bestFit="1" customWidth="1"/>
    <col min="11" max="11" width="9.5703125" style="16" bestFit="1" customWidth="1"/>
    <col min="12" max="16384" width="9.140625" style="16"/>
  </cols>
  <sheetData>
    <row r="1" spans="1:11" ht="19.5" thickTop="1" thickBot="1" x14ac:dyDescent="0.3">
      <c r="A1" s="698" t="s">
        <v>359</v>
      </c>
      <c r="B1" s="699"/>
      <c r="C1" s="699"/>
      <c r="D1" s="699"/>
      <c r="E1" s="699"/>
      <c r="F1" s="699"/>
      <c r="G1" s="699"/>
      <c r="H1" s="699"/>
      <c r="I1" s="699"/>
      <c r="J1" s="699"/>
      <c r="K1" s="700"/>
    </row>
    <row r="2" spans="1:11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28</v>
      </c>
      <c r="F2" s="198" t="s">
        <v>29</v>
      </c>
      <c r="G2" s="198" t="s">
        <v>30</v>
      </c>
      <c r="H2" s="198" t="s">
        <v>31</v>
      </c>
      <c r="I2" s="198" t="s">
        <v>32</v>
      </c>
      <c r="J2" s="235" t="s">
        <v>33</v>
      </c>
      <c r="K2" s="199" t="s">
        <v>34</v>
      </c>
    </row>
    <row r="3" spans="1:11" ht="18.75" hidden="1" thickTop="1" x14ac:dyDescent="0.25">
      <c r="A3" s="659" t="s">
        <v>35</v>
      </c>
      <c r="B3" s="26">
        <v>42796</v>
      </c>
      <c r="C3" s="27" t="s">
        <v>10</v>
      </c>
      <c r="D3" s="27">
        <v>1</v>
      </c>
      <c r="E3" s="27">
        <v>45</v>
      </c>
      <c r="F3" s="27">
        <v>1</v>
      </c>
      <c r="G3" s="27">
        <v>0</v>
      </c>
      <c r="H3" s="27">
        <v>0</v>
      </c>
      <c r="I3" s="27">
        <v>1</v>
      </c>
      <c r="J3" s="78">
        <v>1</v>
      </c>
      <c r="K3" s="28">
        <v>0</v>
      </c>
    </row>
    <row r="4" spans="1:11" hidden="1" x14ac:dyDescent="0.25">
      <c r="A4" s="631"/>
      <c r="B4" s="13">
        <v>42789</v>
      </c>
      <c r="C4" s="9" t="s">
        <v>7</v>
      </c>
      <c r="D4" s="9">
        <v>1</v>
      </c>
      <c r="E4" s="9">
        <v>45</v>
      </c>
      <c r="F4" s="9">
        <v>1</v>
      </c>
      <c r="G4" s="9">
        <v>0</v>
      </c>
      <c r="H4" s="9">
        <v>0</v>
      </c>
      <c r="I4" s="9">
        <v>8</v>
      </c>
      <c r="J4" s="74">
        <v>8</v>
      </c>
      <c r="K4" s="29">
        <v>0</v>
      </c>
    </row>
    <row r="5" spans="1:11" hidden="1" x14ac:dyDescent="0.25">
      <c r="A5" s="631"/>
      <c r="B5" s="13">
        <v>42775</v>
      </c>
      <c r="C5" s="9" t="s">
        <v>11</v>
      </c>
      <c r="D5" s="9">
        <v>1</v>
      </c>
      <c r="E5" s="9">
        <v>45</v>
      </c>
      <c r="F5" s="9">
        <v>1</v>
      </c>
      <c r="G5" s="9">
        <v>0</v>
      </c>
      <c r="H5" s="9">
        <v>0</v>
      </c>
      <c r="I5" s="9">
        <v>7</v>
      </c>
      <c r="J5" s="74">
        <v>7</v>
      </c>
      <c r="K5" s="29">
        <v>0</v>
      </c>
    </row>
    <row r="6" spans="1:11" hidden="1" x14ac:dyDescent="0.25">
      <c r="A6" s="631"/>
      <c r="B6" s="13">
        <v>42754</v>
      </c>
      <c r="C6" s="9" t="s">
        <v>7</v>
      </c>
      <c r="D6" s="9">
        <v>1</v>
      </c>
      <c r="E6" s="9">
        <v>45</v>
      </c>
      <c r="F6" s="9">
        <v>0</v>
      </c>
      <c r="G6" s="9">
        <v>1</v>
      </c>
      <c r="H6" s="9">
        <v>0</v>
      </c>
      <c r="I6" s="9">
        <v>8</v>
      </c>
      <c r="J6" s="74">
        <v>8</v>
      </c>
      <c r="K6" s="29">
        <v>0</v>
      </c>
    </row>
    <row r="7" spans="1:11" hidden="1" x14ac:dyDescent="0.25">
      <c r="A7" s="631"/>
      <c r="B7" s="13">
        <v>42740</v>
      </c>
      <c r="C7" s="9" t="s">
        <v>11</v>
      </c>
      <c r="D7" s="9">
        <v>1</v>
      </c>
      <c r="E7" s="9">
        <v>45</v>
      </c>
      <c r="F7" s="9">
        <v>0</v>
      </c>
      <c r="G7" s="9">
        <v>0</v>
      </c>
      <c r="H7" s="9">
        <v>1</v>
      </c>
      <c r="I7" s="9">
        <v>6</v>
      </c>
      <c r="J7" s="74">
        <v>6</v>
      </c>
      <c r="K7" s="29">
        <v>0</v>
      </c>
    </row>
    <row r="8" spans="1:11" hidden="1" x14ac:dyDescent="0.25">
      <c r="A8" s="631"/>
      <c r="B8" s="13">
        <v>42712</v>
      </c>
      <c r="C8" s="9" t="s">
        <v>10</v>
      </c>
      <c r="D8" s="9">
        <v>1</v>
      </c>
      <c r="E8" s="9">
        <v>45</v>
      </c>
      <c r="F8" s="9">
        <v>0</v>
      </c>
      <c r="G8" s="9">
        <v>1</v>
      </c>
      <c r="H8" s="9">
        <v>0</v>
      </c>
      <c r="I8" s="9">
        <v>5</v>
      </c>
      <c r="J8" s="74">
        <v>5</v>
      </c>
      <c r="K8" s="29">
        <v>0</v>
      </c>
    </row>
    <row r="9" spans="1:11" hidden="1" x14ac:dyDescent="0.25">
      <c r="A9" s="631"/>
      <c r="B9" s="13">
        <v>42705</v>
      </c>
      <c r="C9" s="9" t="s">
        <v>7</v>
      </c>
      <c r="D9" s="9">
        <v>1</v>
      </c>
      <c r="E9" s="9">
        <v>45</v>
      </c>
      <c r="F9" s="9">
        <v>0</v>
      </c>
      <c r="G9" s="9">
        <v>0</v>
      </c>
      <c r="H9" s="9">
        <v>1</v>
      </c>
      <c r="I9" s="9">
        <v>8</v>
      </c>
      <c r="J9" s="74">
        <v>8</v>
      </c>
      <c r="K9" s="29">
        <v>0</v>
      </c>
    </row>
    <row r="10" spans="1:11" hidden="1" x14ac:dyDescent="0.25">
      <c r="A10" s="631"/>
      <c r="B10" s="13">
        <v>42698</v>
      </c>
      <c r="C10" s="9" t="s">
        <v>27</v>
      </c>
      <c r="D10" s="9">
        <v>1</v>
      </c>
      <c r="E10" s="9">
        <v>45</v>
      </c>
      <c r="F10" s="9">
        <v>0</v>
      </c>
      <c r="G10" s="9">
        <v>1</v>
      </c>
      <c r="H10" s="9">
        <v>0</v>
      </c>
      <c r="I10" s="9">
        <v>7</v>
      </c>
      <c r="J10" s="74">
        <v>7</v>
      </c>
      <c r="K10" s="29">
        <v>0</v>
      </c>
    </row>
    <row r="11" spans="1:11" hidden="1" x14ac:dyDescent="0.25">
      <c r="A11" s="631"/>
      <c r="B11" s="13">
        <v>42691</v>
      </c>
      <c r="C11" s="9" t="s">
        <v>11</v>
      </c>
      <c r="D11" s="9">
        <v>1</v>
      </c>
      <c r="E11" s="9">
        <v>45</v>
      </c>
      <c r="F11" s="9">
        <v>0</v>
      </c>
      <c r="G11" s="9">
        <v>0</v>
      </c>
      <c r="H11" s="9">
        <v>1</v>
      </c>
      <c r="I11" s="9">
        <v>3</v>
      </c>
      <c r="J11" s="74">
        <v>3</v>
      </c>
      <c r="K11" s="29">
        <v>0</v>
      </c>
    </row>
    <row r="12" spans="1:11" hidden="1" x14ac:dyDescent="0.25">
      <c r="A12" s="631"/>
      <c r="B12" s="13">
        <v>42684</v>
      </c>
      <c r="C12" s="9" t="s">
        <v>8</v>
      </c>
      <c r="D12" s="9">
        <v>1</v>
      </c>
      <c r="E12" s="9">
        <v>45</v>
      </c>
      <c r="F12" s="9">
        <v>1</v>
      </c>
      <c r="G12" s="9">
        <v>0</v>
      </c>
      <c r="H12" s="9">
        <v>0</v>
      </c>
      <c r="I12" s="9">
        <v>0</v>
      </c>
      <c r="J12" s="74">
        <v>0</v>
      </c>
      <c r="K12" s="29">
        <v>1</v>
      </c>
    </row>
    <row r="13" spans="1:11" hidden="1" x14ac:dyDescent="0.25">
      <c r="A13" s="631"/>
      <c r="B13" s="13">
        <v>42670</v>
      </c>
      <c r="C13" s="9" t="s">
        <v>7</v>
      </c>
      <c r="D13" s="9">
        <v>1</v>
      </c>
      <c r="E13" s="9">
        <v>45</v>
      </c>
      <c r="F13" s="9">
        <v>0</v>
      </c>
      <c r="G13" s="15">
        <v>1</v>
      </c>
      <c r="H13" s="9">
        <v>0</v>
      </c>
      <c r="I13" s="9">
        <v>8</v>
      </c>
      <c r="J13" s="74">
        <v>8</v>
      </c>
      <c r="K13" s="29">
        <v>0</v>
      </c>
    </row>
    <row r="14" spans="1:11" hidden="1" x14ac:dyDescent="0.25">
      <c r="A14" s="631"/>
      <c r="B14" s="13">
        <v>42663</v>
      </c>
      <c r="C14" s="9" t="s">
        <v>27</v>
      </c>
      <c r="D14" s="9">
        <v>1</v>
      </c>
      <c r="E14" s="9">
        <v>45</v>
      </c>
      <c r="F14" s="9">
        <v>0</v>
      </c>
      <c r="G14" s="15">
        <v>1</v>
      </c>
      <c r="H14" s="9">
        <v>0</v>
      </c>
      <c r="I14" s="9">
        <v>8</v>
      </c>
      <c r="J14" s="74">
        <v>8</v>
      </c>
      <c r="K14" s="29">
        <v>0</v>
      </c>
    </row>
    <row r="15" spans="1:11" hidden="1" x14ac:dyDescent="0.25">
      <c r="A15" s="631"/>
      <c r="B15" s="13">
        <v>42656</v>
      </c>
      <c r="C15" s="9" t="s">
        <v>11</v>
      </c>
      <c r="D15" s="9">
        <v>1</v>
      </c>
      <c r="E15" s="9">
        <v>45</v>
      </c>
      <c r="F15" s="9">
        <v>0</v>
      </c>
      <c r="G15" s="15">
        <v>1</v>
      </c>
      <c r="H15" s="9">
        <v>0</v>
      </c>
      <c r="I15" s="9">
        <v>7</v>
      </c>
      <c r="J15" s="74">
        <v>7</v>
      </c>
      <c r="K15" s="29">
        <v>0</v>
      </c>
    </row>
    <row r="16" spans="1:11" hidden="1" x14ac:dyDescent="0.25">
      <c r="A16" s="631"/>
      <c r="B16" s="13">
        <v>42649</v>
      </c>
      <c r="C16" s="9" t="s">
        <v>8</v>
      </c>
      <c r="D16" s="9">
        <v>1</v>
      </c>
      <c r="E16" s="9">
        <v>45</v>
      </c>
      <c r="F16" s="9">
        <v>0</v>
      </c>
      <c r="G16" s="15">
        <v>1</v>
      </c>
      <c r="H16" s="9">
        <v>0</v>
      </c>
      <c r="I16" s="9">
        <v>6</v>
      </c>
      <c r="J16" s="74">
        <v>6</v>
      </c>
      <c r="K16" s="29">
        <v>0</v>
      </c>
    </row>
    <row r="17" spans="1:11" hidden="1" x14ac:dyDescent="0.25">
      <c r="A17" s="631"/>
      <c r="B17" s="13">
        <v>42642</v>
      </c>
      <c r="C17" s="9" t="s">
        <v>10</v>
      </c>
      <c r="D17" s="9">
        <v>1</v>
      </c>
      <c r="E17" s="9">
        <v>45</v>
      </c>
      <c r="F17" s="9">
        <v>0</v>
      </c>
      <c r="G17" s="15">
        <v>1</v>
      </c>
      <c r="H17" s="9">
        <v>0</v>
      </c>
      <c r="I17" s="9">
        <v>6</v>
      </c>
      <c r="J17" s="74">
        <v>6</v>
      </c>
      <c r="K17" s="29">
        <v>0</v>
      </c>
    </row>
    <row r="18" spans="1:11" ht="18.75" hidden="1" thickBot="1" x14ac:dyDescent="0.3">
      <c r="A18" s="630"/>
      <c r="B18" s="30">
        <v>42635</v>
      </c>
      <c r="C18" s="31" t="s">
        <v>7</v>
      </c>
      <c r="D18" s="31">
        <v>1</v>
      </c>
      <c r="E18" s="31">
        <v>45</v>
      </c>
      <c r="F18" s="31">
        <v>1</v>
      </c>
      <c r="G18" s="31">
        <v>0</v>
      </c>
      <c r="H18" s="31">
        <v>0</v>
      </c>
      <c r="I18" s="31">
        <v>1</v>
      </c>
      <c r="J18" s="79">
        <v>1</v>
      </c>
      <c r="K18" s="32">
        <v>0</v>
      </c>
    </row>
    <row r="19" spans="1:11" ht="19.5" thickTop="1" thickBot="1" x14ac:dyDescent="0.3">
      <c r="A19" s="142" t="s">
        <v>45</v>
      </c>
      <c r="B19" s="126" t="s">
        <v>18</v>
      </c>
      <c r="C19" s="124" t="s">
        <v>9</v>
      </c>
      <c r="D19" s="124">
        <f t="shared" ref="D19:I19" si="0">SUM(D3:D18)</f>
        <v>16</v>
      </c>
      <c r="E19" s="124">
        <f t="shared" si="0"/>
        <v>720</v>
      </c>
      <c r="F19" s="124">
        <f t="shared" si="0"/>
        <v>5</v>
      </c>
      <c r="G19" s="247">
        <f t="shared" si="0"/>
        <v>8</v>
      </c>
      <c r="H19" s="248">
        <f t="shared" si="0"/>
        <v>3</v>
      </c>
      <c r="I19" s="216">
        <f t="shared" si="0"/>
        <v>89</v>
      </c>
      <c r="J19" s="167">
        <f>SUM(I19/D19)</f>
        <v>5.5625</v>
      </c>
      <c r="K19" s="125">
        <f>SUM(K3:K18)</f>
        <v>1</v>
      </c>
    </row>
    <row r="20" spans="1:11" ht="18.75" hidden="1" thickTop="1" x14ac:dyDescent="0.25">
      <c r="A20" s="659" t="s">
        <v>17</v>
      </c>
      <c r="B20" s="26">
        <v>42432</v>
      </c>
      <c r="C20" s="27" t="s">
        <v>8</v>
      </c>
      <c r="D20" s="27">
        <v>1</v>
      </c>
      <c r="E20" s="27">
        <v>45</v>
      </c>
      <c r="F20" s="27">
        <v>1</v>
      </c>
      <c r="G20" s="27">
        <v>0</v>
      </c>
      <c r="H20" s="27">
        <v>0</v>
      </c>
      <c r="I20" s="27">
        <v>3</v>
      </c>
      <c r="J20" s="78">
        <v>3</v>
      </c>
      <c r="K20" s="28">
        <v>0</v>
      </c>
    </row>
    <row r="21" spans="1:11" hidden="1" x14ac:dyDescent="0.25">
      <c r="A21" s="631"/>
      <c r="B21" s="13">
        <v>42425</v>
      </c>
      <c r="C21" s="9" t="s">
        <v>12</v>
      </c>
      <c r="D21" s="9">
        <v>1</v>
      </c>
      <c r="E21" s="9">
        <v>45</v>
      </c>
      <c r="F21" s="9">
        <v>0</v>
      </c>
      <c r="G21" s="9">
        <v>0</v>
      </c>
      <c r="H21" s="9">
        <v>1</v>
      </c>
      <c r="I21" s="9">
        <v>1</v>
      </c>
      <c r="J21" s="74">
        <v>1</v>
      </c>
      <c r="K21" s="29">
        <v>0</v>
      </c>
    </row>
    <row r="22" spans="1:11" hidden="1" x14ac:dyDescent="0.25">
      <c r="A22" s="631"/>
      <c r="B22" s="13">
        <v>42418</v>
      </c>
      <c r="C22" s="9" t="s">
        <v>13</v>
      </c>
      <c r="D22" s="9">
        <v>1</v>
      </c>
      <c r="E22" s="9">
        <v>45</v>
      </c>
      <c r="F22" s="9">
        <v>0</v>
      </c>
      <c r="G22" s="9">
        <v>1</v>
      </c>
      <c r="H22" s="9">
        <v>0</v>
      </c>
      <c r="I22" s="9">
        <v>7</v>
      </c>
      <c r="J22" s="74">
        <v>7</v>
      </c>
      <c r="K22" s="29">
        <v>0</v>
      </c>
    </row>
    <row r="23" spans="1:11" hidden="1" x14ac:dyDescent="0.25">
      <c r="A23" s="631"/>
      <c r="B23" s="13">
        <v>42404</v>
      </c>
      <c r="C23" s="9" t="s">
        <v>7</v>
      </c>
      <c r="D23" s="9">
        <v>1</v>
      </c>
      <c r="E23" s="9">
        <v>45</v>
      </c>
      <c r="F23" s="9">
        <v>0</v>
      </c>
      <c r="G23" s="9">
        <v>0</v>
      </c>
      <c r="H23" s="9">
        <v>1</v>
      </c>
      <c r="I23" s="9">
        <v>4</v>
      </c>
      <c r="J23" s="74">
        <v>4</v>
      </c>
      <c r="K23" s="29">
        <v>0</v>
      </c>
    </row>
    <row r="24" spans="1:11" hidden="1" x14ac:dyDescent="0.25">
      <c r="A24" s="631"/>
      <c r="B24" s="13">
        <v>42397</v>
      </c>
      <c r="C24" s="9" t="s">
        <v>8</v>
      </c>
      <c r="D24" s="9">
        <v>1</v>
      </c>
      <c r="E24" s="9">
        <v>45</v>
      </c>
      <c r="F24" s="9">
        <v>1</v>
      </c>
      <c r="G24" s="9">
        <v>0</v>
      </c>
      <c r="H24" s="9">
        <v>0</v>
      </c>
      <c r="I24" s="9">
        <v>1</v>
      </c>
      <c r="J24" s="74">
        <v>1</v>
      </c>
      <c r="K24" s="29">
        <v>0</v>
      </c>
    </row>
    <row r="25" spans="1:11" hidden="1" x14ac:dyDescent="0.25">
      <c r="A25" s="631"/>
      <c r="B25" s="13">
        <v>42376</v>
      </c>
      <c r="C25" s="9" t="s">
        <v>14</v>
      </c>
      <c r="D25" s="9">
        <v>1</v>
      </c>
      <c r="E25" s="9">
        <v>45</v>
      </c>
      <c r="F25" s="9">
        <v>1</v>
      </c>
      <c r="G25" s="9">
        <v>0</v>
      </c>
      <c r="H25" s="9">
        <v>0</v>
      </c>
      <c r="I25" s="9">
        <v>2</v>
      </c>
      <c r="J25" s="74">
        <v>2</v>
      </c>
      <c r="K25" s="29">
        <v>0</v>
      </c>
    </row>
    <row r="26" spans="1:11" hidden="1" x14ac:dyDescent="0.25">
      <c r="A26" s="631"/>
      <c r="B26" s="13">
        <v>42355</v>
      </c>
      <c r="C26" s="9" t="s">
        <v>7</v>
      </c>
      <c r="D26" s="9">
        <v>1</v>
      </c>
      <c r="E26" s="9">
        <v>45</v>
      </c>
      <c r="F26" s="9">
        <v>0</v>
      </c>
      <c r="G26" s="9">
        <v>0</v>
      </c>
      <c r="H26" s="9">
        <v>1</v>
      </c>
      <c r="I26" s="9">
        <v>3</v>
      </c>
      <c r="J26" s="74">
        <v>3</v>
      </c>
      <c r="K26" s="29">
        <v>0</v>
      </c>
    </row>
    <row r="27" spans="1:11" hidden="1" x14ac:dyDescent="0.25">
      <c r="A27" s="631"/>
      <c r="B27" s="13">
        <v>42334</v>
      </c>
      <c r="C27" s="9" t="s">
        <v>13</v>
      </c>
      <c r="D27" s="9">
        <v>1</v>
      </c>
      <c r="E27" s="9">
        <v>45</v>
      </c>
      <c r="F27" s="9">
        <v>1</v>
      </c>
      <c r="G27" s="9">
        <v>0</v>
      </c>
      <c r="H27" s="9">
        <v>0</v>
      </c>
      <c r="I27" s="9">
        <v>3</v>
      </c>
      <c r="J27" s="74">
        <v>3</v>
      </c>
      <c r="K27" s="29">
        <v>0</v>
      </c>
    </row>
    <row r="28" spans="1:11" hidden="1" x14ac:dyDescent="0.25">
      <c r="A28" s="631"/>
      <c r="B28" s="13">
        <v>42320</v>
      </c>
      <c r="C28" s="9" t="s">
        <v>7</v>
      </c>
      <c r="D28" s="9">
        <v>1</v>
      </c>
      <c r="E28" s="9">
        <v>45</v>
      </c>
      <c r="F28" s="9">
        <v>0</v>
      </c>
      <c r="G28" s="9">
        <v>0</v>
      </c>
      <c r="H28" s="9">
        <v>1</v>
      </c>
      <c r="I28" s="9">
        <v>6</v>
      </c>
      <c r="J28" s="74">
        <v>6</v>
      </c>
      <c r="K28" s="29">
        <v>0</v>
      </c>
    </row>
    <row r="29" spans="1:11" hidden="1" x14ac:dyDescent="0.25">
      <c r="A29" s="631"/>
      <c r="B29" s="13">
        <v>42313</v>
      </c>
      <c r="C29" s="9" t="s">
        <v>8</v>
      </c>
      <c r="D29" s="9">
        <v>1</v>
      </c>
      <c r="E29" s="9">
        <v>45</v>
      </c>
      <c r="F29" s="9">
        <v>1</v>
      </c>
      <c r="G29" s="9">
        <v>0</v>
      </c>
      <c r="H29" s="9">
        <v>0</v>
      </c>
      <c r="I29" s="9">
        <v>3</v>
      </c>
      <c r="J29" s="74">
        <v>3</v>
      </c>
      <c r="K29" s="29">
        <v>0</v>
      </c>
    </row>
    <row r="30" spans="1:11" hidden="1" x14ac:dyDescent="0.25">
      <c r="A30" s="631"/>
      <c r="B30" s="13">
        <v>42299</v>
      </c>
      <c r="C30" s="9" t="s">
        <v>13</v>
      </c>
      <c r="D30" s="9">
        <v>1</v>
      </c>
      <c r="E30" s="9">
        <v>45</v>
      </c>
      <c r="F30" s="9">
        <v>1</v>
      </c>
      <c r="G30" s="9">
        <v>0</v>
      </c>
      <c r="H30" s="9">
        <v>0</v>
      </c>
      <c r="I30" s="9">
        <v>5</v>
      </c>
      <c r="J30" s="74">
        <v>5</v>
      </c>
      <c r="K30" s="29">
        <v>0</v>
      </c>
    </row>
    <row r="31" spans="1:11" hidden="1" x14ac:dyDescent="0.25">
      <c r="A31" s="631"/>
      <c r="B31" s="13">
        <v>42292</v>
      </c>
      <c r="C31" s="9" t="s">
        <v>14</v>
      </c>
      <c r="D31" s="9">
        <v>1</v>
      </c>
      <c r="E31" s="9">
        <v>45</v>
      </c>
      <c r="F31" s="9">
        <v>1</v>
      </c>
      <c r="G31" s="9">
        <v>0</v>
      </c>
      <c r="H31" s="9">
        <v>0</v>
      </c>
      <c r="I31" s="9">
        <v>2</v>
      </c>
      <c r="J31" s="74">
        <v>2</v>
      </c>
      <c r="K31" s="29">
        <v>0</v>
      </c>
    </row>
    <row r="32" spans="1:11" ht="18.75" hidden="1" thickBot="1" x14ac:dyDescent="0.3">
      <c r="A32" s="630"/>
      <c r="B32" s="30">
        <v>42285</v>
      </c>
      <c r="C32" s="31" t="s">
        <v>7</v>
      </c>
      <c r="D32" s="31">
        <v>1</v>
      </c>
      <c r="E32" s="31">
        <v>45</v>
      </c>
      <c r="F32" s="31">
        <v>0</v>
      </c>
      <c r="G32" s="31">
        <v>1</v>
      </c>
      <c r="H32" s="31">
        <v>0</v>
      </c>
      <c r="I32" s="31">
        <v>7</v>
      </c>
      <c r="J32" s="79">
        <v>7</v>
      </c>
      <c r="K32" s="32">
        <v>0</v>
      </c>
    </row>
    <row r="33" spans="1:11" ht="19.5" thickTop="1" thickBot="1" x14ac:dyDescent="0.3">
      <c r="A33" s="142" t="s">
        <v>45</v>
      </c>
      <c r="B33" s="126" t="s">
        <v>17</v>
      </c>
      <c r="C33" s="124" t="s">
        <v>10</v>
      </c>
      <c r="D33" s="124">
        <f t="shared" ref="D33:I33" si="1">SUM(D20:D32)</f>
        <v>13</v>
      </c>
      <c r="E33" s="124">
        <f t="shared" si="1"/>
        <v>585</v>
      </c>
      <c r="F33" s="124">
        <f t="shared" si="1"/>
        <v>7</v>
      </c>
      <c r="G33" s="247">
        <f t="shared" si="1"/>
        <v>2</v>
      </c>
      <c r="H33" s="248">
        <f t="shared" si="1"/>
        <v>4</v>
      </c>
      <c r="I33" s="249">
        <f t="shared" si="1"/>
        <v>47</v>
      </c>
      <c r="J33" s="372">
        <f>SUM(I33/D33)</f>
        <v>3.6153846153846154</v>
      </c>
      <c r="K33" s="252">
        <f>SUM(K20:K32)</f>
        <v>0</v>
      </c>
    </row>
    <row r="34" spans="1:11" ht="18.75" hidden="1" thickTop="1" x14ac:dyDescent="0.25">
      <c r="A34" s="659" t="s">
        <v>16</v>
      </c>
      <c r="B34" s="26">
        <v>42061</v>
      </c>
      <c r="C34" s="27" t="s">
        <v>8</v>
      </c>
      <c r="D34" s="27">
        <v>1</v>
      </c>
      <c r="E34" s="27">
        <v>45</v>
      </c>
      <c r="F34" s="27">
        <v>0</v>
      </c>
      <c r="G34" s="27">
        <v>1</v>
      </c>
      <c r="H34" s="27">
        <v>0</v>
      </c>
      <c r="I34" s="27">
        <v>5</v>
      </c>
      <c r="J34" s="78">
        <v>5</v>
      </c>
      <c r="K34" s="28">
        <v>0</v>
      </c>
    </row>
    <row r="35" spans="1:11" hidden="1" x14ac:dyDescent="0.25">
      <c r="A35" s="631"/>
      <c r="B35" s="13">
        <v>42054</v>
      </c>
      <c r="C35" s="9" t="s">
        <v>12</v>
      </c>
      <c r="D35" s="9">
        <v>1</v>
      </c>
      <c r="E35" s="9">
        <v>45</v>
      </c>
      <c r="F35" s="9">
        <v>0</v>
      </c>
      <c r="G35" s="9">
        <v>0</v>
      </c>
      <c r="H35" s="9">
        <v>1</v>
      </c>
      <c r="I35" s="9">
        <v>4</v>
      </c>
      <c r="J35" s="74">
        <v>4</v>
      </c>
      <c r="K35" s="29">
        <v>0</v>
      </c>
    </row>
    <row r="36" spans="1:11" hidden="1" x14ac:dyDescent="0.25">
      <c r="A36" s="631"/>
      <c r="B36" s="13">
        <v>42047</v>
      </c>
      <c r="C36" s="9" t="s">
        <v>13</v>
      </c>
      <c r="D36" s="9">
        <v>1</v>
      </c>
      <c r="E36" s="9">
        <v>45</v>
      </c>
      <c r="F36" s="9">
        <v>0</v>
      </c>
      <c r="G36" s="9">
        <v>1</v>
      </c>
      <c r="H36" s="9">
        <v>0</v>
      </c>
      <c r="I36" s="9">
        <v>5</v>
      </c>
      <c r="J36" s="74">
        <v>5</v>
      </c>
      <c r="K36" s="29">
        <v>0</v>
      </c>
    </row>
    <row r="37" spans="1:11" hidden="1" x14ac:dyDescent="0.25">
      <c r="A37" s="631"/>
      <c r="B37" s="13">
        <v>42040</v>
      </c>
      <c r="C37" s="9" t="s">
        <v>14</v>
      </c>
      <c r="D37" s="9">
        <v>1</v>
      </c>
      <c r="E37" s="9">
        <v>35</v>
      </c>
      <c r="F37" s="9">
        <v>0</v>
      </c>
      <c r="G37" s="9">
        <v>0</v>
      </c>
      <c r="H37" s="9">
        <v>1</v>
      </c>
      <c r="I37" s="9">
        <v>3</v>
      </c>
      <c r="J37" s="74">
        <v>3.86</v>
      </c>
      <c r="K37" s="29">
        <v>0</v>
      </c>
    </row>
    <row r="38" spans="1:11" hidden="1" x14ac:dyDescent="0.25">
      <c r="A38" s="631"/>
      <c r="B38" s="13">
        <v>42033</v>
      </c>
      <c r="C38" s="9" t="s">
        <v>7</v>
      </c>
      <c r="D38" s="9">
        <v>1</v>
      </c>
      <c r="E38" s="9">
        <v>45</v>
      </c>
      <c r="F38" s="9">
        <v>1</v>
      </c>
      <c r="G38" s="9">
        <v>0</v>
      </c>
      <c r="H38" s="9">
        <v>0</v>
      </c>
      <c r="I38" s="9">
        <v>2</v>
      </c>
      <c r="J38" s="74">
        <v>2</v>
      </c>
      <c r="K38" s="29">
        <v>0</v>
      </c>
    </row>
    <row r="39" spans="1:11" hidden="1" x14ac:dyDescent="0.25">
      <c r="A39" s="631"/>
      <c r="B39" s="13">
        <v>42012</v>
      </c>
      <c r="C39" s="9" t="s">
        <v>13</v>
      </c>
      <c r="D39" s="9">
        <v>1</v>
      </c>
      <c r="E39" s="9">
        <v>45</v>
      </c>
      <c r="F39" s="9">
        <v>0</v>
      </c>
      <c r="G39" s="9">
        <v>1</v>
      </c>
      <c r="H39" s="9">
        <v>0</v>
      </c>
      <c r="I39" s="9">
        <v>3</v>
      </c>
      <c r="J39" s="74">
        <v>3</v>
      </c>
      <c r="K39" s="29">
        <v>0</v>
      </c>
    </row>
    <row r="40" spans="1:11" hidden="1" x14ac:dyDescent="0.25">
      <c r="A40" s="631"/>
      <c r="B40" s="13">
        <v>41991</v>
      </c>
      <c r="C40" s="9" t="s">
        <v>14</v>
      </c>
      <c r="D40" s="9">
        <v>1</v>
      </c>
      <c r="E40" s="9">
        <v>45</v>
      </c>
      <c r="F40" s="9">
        <v>0</v>
      </c>
      <c r="G40" s="9">
        <v>0</v>
      </c>
      <c r="H40" s="9">
        <v>1</v>
      </c>
      <c r="I40" s="9">
        <v>5</v>
      </c>
      <c r="J40" s="74">
        <v>5</v>
      </c>
      <c r="K40" s="29">
        <v>0</v>
      </c>
    </row>
    <row r="41" spans="1:11" hidden="1" x14ac:dyDescent="0.25">
      <c r="A41" s="631"/>
      <c r="B41" s="13">
        <v>41970</v>
      </c>
      <c r="C41" s="9" t="s">
        <v>12</v>
      </c>
      <c r="D41" s="9">
        <v>1</v>
      </c>
      <c r="E41" s="9">
        <v>45</v>
      </c>
      <c r="F41" s="9">
        <v>0</v>
      </c>
      <c r="G41" s="9">
        <v>1</v>
      </c>
      <c r="H41" s="9">
        <v>0</v>
      </c>
      <c r="I41" s="9">
        <v>3</v>
      </c>
      <c r="J41" s="74">
        <v>3</v>
      </c>
      <c r="K41" s="29">
        <v>0</v>
      </c>
    </row>
    <row r="42" spans="1:11" hidden="1" x14ac:dyDescent="0.25">
      <c r="A42" s="631"/>
      <c r="B42" s="13">
        <v>41963</v>
      </c>
      <c r="C42" s="9" t="s">
        <v>13</v>
      </c>
      <c r="D42" s="9">
        <v>1</v>
      </c>
      <c r="E42" s="9">
        <v>45</v>
      </c>
      <c r="F42" s="9">
        <v>1</v>
      </c>
      <c r="G42" s="9">
        <v>0</v>
      </c>
      <c r="H42" s="9">
        <v>0</v>
      </c>
      <c r="I42" s="9">
        <v>3</v>
      </c>
      <c r="J42" s="74">
        <v>3</v>
      </c>
      <c r="K42" s="29">
        <v>0</v>
      </c>
    </row>
    <row r="43" spans="1:11" hidden="1" x14ac:dyDescent="0.25">
      <c r="A43" s="631"/>
      <c r="B43" s="13">
        <v>41956</v>
      </c>
      <c r="C43" s="9" t="s">
        <v>14</v>
      </c>
      <c r="D43" s="9">
        <v>1</v>
      </c>
      <c r="E43" s="9">
        <v>45</v>
      </c>
      <c r="F43" s="9">
        <v>0</v>
      </c>
      <c r="G43" s="9">
        <v>0</v>
      </c>
      <c r="H43" s="9">
        <v>1</v>
      </c>
      <c r="I43" s="9">
        <v>6</v>
      </c>
      <c r="J43" s="74">
        <v>6</v>
      </c>
      <c r="K43" s="29">
        <v>0</v>
      </c>
    </row>
    <row r="44" spans="1:11" hidden="1" x14ac:dyDescent="0.25">
      <c r="A44" s="631"/>
      <c r="B44" s="13">
        <v>41949</v>
      </c>
      <c r="C44" s="9" t="s">
        <v>7</v>
      </c>
      <c r="D44" s="9">
        <v>1</v>
      </c>
      <c r="E44" s="9">
        <v>45</v>
      </c>
      <c r="F44" s="9">
        <v>1</v>
      </c>
      <c r="G44" s="9">
        <v>0</v>
      </c>
      <c r="H44" s="9">
        <v>0</v>
      </c>
      <c r="I44" s="9">
        <v>1</v>
      </c>
      <c r="J44" s="74">
        <v>1</v>
      </c>
      <c r="K44" s="29">
        <v>0</v>
      </c>
    </row>
    <row r="45" spans="1:11" hidden="1" x14ac:dyDescent="0.25">
      <c r="A45" s="631"/>
      <c r="B45" s="13">
        <v>41942</v>
      </c>
      <c r="C45" s="9" t="s">
        <v>8</v>
      </c>
      <c r="D45" s="9">
        <v>1</v>
      </c>
      <c r="E45" s="9">
        <v>45</v>
      </c>
      <c r="F45" s="9">
        <v>0</v>
      </c>
      <c r="G45" s="9">
        <v>1</v>
      </c>
      <c r="H45" s="9">
        <v>0</v>
      </c>
      <c r="I45" s="9">
        <v>6</v>
      </c>
      <c r="J45" s="74">
        <v>6</v>
      </c>
      <c r="K45" s="29">
        <v>0</v>
      </c>
    </row>
    <row r="46" spans="1:11" hidden="1" x14ac:dyDescent="0.25">
      <c r="A46" s="631"/>
      <c r="B46" s="13">
        <v>41935</v>
      </c>
      <c r="C46" s="9" t="s">
        <v>12</v>
      </c>
      <c r="D46" s="9">
        <v>1</v>
      </c>
      <c r="E46" s="9">
        <v>45</v>
      </c>
      <c r="F46" s="15">
        <v>1</v>
      </c>
      <c r="G46" s="9">
        <v>0</v>
      </c>
      <c r="H46" s="9">
        <v>0</v>
      </c>
      <c r="I46" s="9">
        <v>2</v>
      </c>
      <c r="J46" s="74">
        <v>2</v>
      </c>
      <c r="K46" s="29">
        <v>0</v>
      </c>
    </row>
    <row r="47" spans="1:11" hidden="1" x14ac:dyDescent="0.25">
      <c r="A47" s="631"/>
      <c r="B47" s="13">
        <v>41928</v>
      </c>
      <c r="C47" s="9" t="s">
        <v>13</v>
      </c>
      <c r="D47" s="9">
        <v>1</v>
      </c>
      <c r="E47" s="9">
        <v>45</v>
      </c>
      <c r="F47" s="15">
        <v>1</v>
      </c>
      <c r="G47" s="9">
        <v>0</v>
      </c>
      <c r="H47" s="9">
        <v>0</v>
      </c>
      <c r="I47" s="9">
        <v>2</v>
      </c>
      <c r="J47" s="74">
        <v>2</v>
      </c>
      <c r="K47" s="29">
        <v>0</v>
      </c>
    </row>
    <row r="48" spans="1:11" hidden="1" x14ac:dyDescent="0.25">
      <c r="A48" s="631"/>
      <c r="B48" s="13">
        <v>41914</v>
      </c>
      <c r="C48" s="9" t="s">
        <v>7</v>
      </c>
      <c r="D48" s="9">
        <v>1</v>
      </c>
      <c r="E48" s="9">
        <v>45</v>
      </c>
      <c r="F48" s="15">
        <v>1</v>
      </c>
      <c r="G48" s="9">
        <v>0</v>
      </c>
      <c r="H48" s="9">
        <v>0</v>
      </c>
      <c r="I48" s="9">
        <v>4</v>
      </c>
      <c r="J48" s="74">
        <v>4</v>
      </c>
      <c r="K48" s="29">
        <v>0</v>
      </c>
    </row>
    <row r="49" spans="1:11" hidden="1" x14ac:dyDescent="0.25">
      <c r="A49" s="631"/>
      <c r="B49" s="13">
        <v>41900</v>
      </c>
      <c r="C49" s="9" t="s">
        <v>12</v>
      </c>
      <c r="D49" s="9">
        <v>1</v>
      </c>
      <c r="E49" s="9">
        <v>45</v>
      </c>
      <c r="F49" s="15">
        <v>1</v>
      </c>
      <c r="G49" s="9">
        <v>0</v>
      </c>
      <c r="H49" s="9">
        <v>0</v>
      </c>
      <c r="I49" s="9">
        <v>2</v>
      </c>
      <c r="J49" s="74">
        <v>2</v>
      </c>
      <c r="K49" s="29">
        <v>0</v>
      </c>
    </row>
    <row r="50" spans="1:11" ht="18.75" hidden="1" thickBot="1" x14ac:dyDescent="0.3">
      <c r="A50" s="630"/>
      <c r="B50" s="30">
        <v>41893</v>
      </c>
      <c r="C50" s="31" t="s">
        <v>13</v>
      </c>
      <c r="D50" s="31">
        <v>1</v>
      </c>
      <c r="E50" s="31">
        <v>45</v>
      </c>
      <c r="F50" s="33">
        <v>1</v>
      </c>
      <c r="G50" s="31">
        <v>0</v>
      </c>
      <c r="H50" s="31">
        <v>0</v>
      </c>
      <c r="I50" s="31">
        <v>5</v>
      </c>
      <c r="J50" s="79">
        <v>5</v>
      </c>
      <c r="K50" s="32">
        <v>0</v>
      </c>
    </row>
    <row r="51" spans="1:11" ht="19.5" thickTop="1" thickBot="1" x14ac:dyDescent="0.3">
      <c r="A51" s="142" t="s">
        <v>45</v>
      </c>
      <c r="B51" s="126" t="s">
        <v>16</v>
      </c>
      <c r="C51" s="124" t="s">
        <v>10</v>
      </c>
      <c r="D51" s="124">
        <f t="shared" ref="D51:I51" si="2">SUM(D34:D50)</f>
        <v>17</v>
      </c>
      <c r="E51" s="124">
        <f t="shared" si="2"/>
        <v>755</v>
      </c>
      <c r="F51" s="124">
        <f t="shared" si="2"/>
        <v>8</v>
      </c>
      <c r="G51" s="247">
        <f t="shared" si="2"/>
        <v>5</v>
      </c>
      <c r="H51" s="248">
        <f t="shared" si="2"/>
        <v>4</v>
      </c>
      <c r="I51" s="216">
        <f t="shared" si="2"/>
        <v>61</v>
      </c>
      <c r="J51" s="167">
        <f>SUM(I51/D51)</f>
        <v>3.5882352941176472</v>
      </c>
      <c r="K51" s="125">
        <f>SUM(K34:K50)</f>
        <v>0</v>
      </c>
    </row>
    <row r="52" spans="1:11" ht="18.75" hidden="1" thickTop="1" x14ac:dyDescent="0.25">
      <c r="A52" s="659" t="s">
        <v>15</v>
      </c>
      <c r="B52" s="26">
        <v>41697</v>
      </c>
      <c r="C52" s="27" t="s">
        <v>10</v>
      </c>
      <c r="D52" s="27">
        <v>1</v>
      </c>
      <c r="E52" s="27">
        <v>45</v>
      </c>
      <c r="F52" s="27">
        <v>0</v>
      </c>
      <c r="G52" s="27">
        <v>1</v>
      </c>
      <c r="H52" s="27">
        <v>0</v>
      </c>
      <c r="I52" s="27">
        <v>6</v>
      </c>
      <c r="J52" s="78">
        <v>6</v>
      </c>
      <c r="K52" s="28">
        <v>0</v>
      </c>
    </row>
    <row r="53" spans="1:11" hidden="1" x14ac:dyDescent="0.25">
      <c r="A53" s="631"/>
      <c r="B53" s="13">
        <v>41690</v>
      </c>
      <c r="C53" s="9" t="s">
        <v>7</v>
      </c>
      <c r="D53" s="9">
        <v>1</v>
      </c>
      <c r="E53" s="9">
        <v>45</v>
      </c>
      <c r="F53" s="9">
        <v>1</v>
      </c>
      <c r="G53" s="9">
        <v>0</v>
      </c>
      <c r="H53" s="9">
        <v>0</v>
      </c>
      <c r="I53" s="9">
        <v>4</v>
      </c>
      <c r="J53" s="74">
        <v>4</v>
      </c>
      <c r="K53" s="29">
        <v>0</v>
      </c>
    </row>
    <row r="54" spans="1:11" hidden="1" x14ac:dyDescent="0.25">
      <c r="A54" s="631"/>
      <c r="B54" s="13">
        <v>41683</v>
      </c>
      <c r="C54" s="9" t="s">
        <v>14</v>
      </c>
      <c r="D54" s="9">
        <v>1</v>
      </c>
      <c r="E54" s="9">
        <v>45</v>
      </c>
      <c r="F54" s="9">
        <v>0</v>
      </c>
      <c r="G54" s="9">
        <v>1</v>
      </c>
      <c r="H54" s="9">
        <v>0</v>
      </c>
      <c r="I54" s="9">
        <v>5</v>
      </c>
      <c r="J54" s="74">
        <v>5</v>
      </c>
      <c r="K54" s="29">
        <v>0</v>
      </c>
    </row>
    <row r="55" spans="1:11" hidden="1" x14ac:dyDescent="0.25">
      <c r="A55" s="631"/>
      <c r="B55" s="13">
        <v>41676</v>
      </c>
      <c r="C55" s="9" t="s">
        <v>12</v>
      </c>
      <c r="D55" s="9">
        <v>1</v>
      </c>
      <c r="E55" s="9">
        <v>45</v>
      </c>
      <c r="F55" s="9">
        <v>0</v>
      </c>
      <c r="G55" s="9">
        <v>1</v>
      </c>
      <c r="H55" s="9">
        <v>0</v>
      </c>
      <c r="I55" s="9">
        <v>6</v>
      </c>
      <c r="J55" s="74">
        <v>6</v>
      </c>
      <c r="K55" s="29">
        <v>0</v>
      </c>
    </row>
    <row r="56" spans="1:11" hidden="1" x14ac:dyDescent="0.25">
      <c r="A56" s="631"/>
      <c r="B56" s="13">
        <v>41655</v>
      </c>
      <c r="C56" s="9" t="s">
        <v>7</v>
      </c>
      <c r="D56" s="9">
        <v>1</v>
      </c>
      <c r="E56" s="9">
        <v>45</v>
      </c>
      <c r="F56" s="9">
        <v>0</v>
      </c>
      <c r="G56" s="9">
        <v>1</v>
      </c>
      <c r="H56" s="9">
        <v>0</v>
      </c>
      <c r="I56" s="9">
        <v>7</v>
      </c>
      <c r="J56" s="74">
        <v>7</v>
      </c>
      <c r="K56" s="29">
        <v>0</v>
      </c>
    </row>
    <row r="57" spans="1:11" hidden="1" x14ac:dyDescent="0.25">
      <c r="A57" s="631"/>
      <c r="B57" s="13">
        <v>41648</v>
      </c>
      <c r="C57" s="9" t="s">
        <v>14</v>
      </c>
      <c r="D57" s="9">
        <v>1</v>
      </c>
      <c r="E57" s="9">
        <v>45</v>
      </c>
      <c r="F57" s="9">
        <v>0</v>
      </c>
      <c r="G57" s="9">
        <v>1</v>
      </c>
      <c r="H57" s="9">
        <v>0</v>
      </c>
      <c r="I57" s="9">
        <v>6</v>
      </c>
      <c r="J57" s="74">
        <v>6</v>
      </c>
      <c r="K57" s="29">
        <v>0</v>
      </c>
    </row>
    <row r="58" spans="1:11" hidden="1" x14ac:dyDescent="0.25">
      <c r="A58" s="631"/>
      <c r="B58" s="13">
        <v>41627</v>
      </c>
      <c r="C58" s="9" t="s">
        <v>12</v>
      </c>
      <c r="D58" s="9">
        <v>1</v>
      </c>
      <c r="E58" s="9">
        <v>45</v>
      </c>
      <c r="F58" s="9">
        <v>1</v>
      </c>
      <c r="G58" s="9">
        <v>0</v>
      </c>
      <c r="H58" s="9">
        <v>0</v>
      </c>
      <c r="I58" s="9">
        <v>3</v>
      </c>
      <c r="J58" s="74">
        <v>3</v>
      </c>
      <c r="K58" s="29">
        <v>0</v>
      </c>
    </row>
    <row r="59" spans="1:11" hidden="1" x14ac:dyDescent="0.25">
      <c r="A59" s="631"/>
      <c r="B59" s="13">
        <v>41620</v>
      </c>
      <c r="C59" s="9" t="s">
        <v>13</v>
      </c>
      <c r="D59" s="9">
        <v>1</v>
      </c>
      <c r="E59" s="9">
        <v>45</v>
      </c>
      <c r="F59" s="9">
        <v>0</v>
      </c>
      <c r="G59" s="9">
        <v>1</v>
      </c>
      <c r="H59" s="9">
        <v>0</v>
      </c>
      <c r="I59" s="9">
        <v>5</v>
      </c>
      <c r="J59" s="74">
        <v>5</v>
      </c>
      <c r="K59" s="29">
        <v>0</v>
      </c>
    </row>
    <row r="60" spans="1:11" hidden="1" x14ac:dyDescent="0.25">
      <c r="A60" s="631"/>
      <c r="B60" s="13">
        <v>41613</v>
      </c>
      <c r="C60" s="9" t="s">
        <v>10</v>
      </c>
      <c r="D60" s="9">
        <v>1</v>
      </c>
      <c r="E60" s="9">
        <v>45</v>
      </c>
      <c r="F60" s="9">
        <v>0</v>
      </c>
      <c r="G60" s="9">
        <v>0</v>
      </c>
      <c r="H60" s="9">
        <v>1</v>
      </c>
      <c r="I60" s="9">
        <v>3</v>
      </c>
      <c r="J60" s="74">
        <v>3</v>
      </c>
      <c r="K60" s="29">
        <v>0</v>
      </c>
    </row>
    <row r="61" spans="1:11" hidden="1" x14ac:dyDescent="0.25">
      <c r="A61" s="631"/>
      <c r="B61" s="13">
        <v>41606</v>
      </c>
      <c r="C61" s="9" t="s">
        <v>7</v>
      </c>
      <c r="D61" s="9">
        <v>1</v>
      </c>
      <c r="E61" s="9">
        <v>45</v>
      </c>
      <c r="F61" s="9">
        <v>0</v>
      </c>
      <c r="G61" s="9">
        <v>1</v>
      </c>
      <c r="H61" s="9">
        <v>0</v>
      </c>
      <c r="I61" s="9">
        <v>6</v>
      </c>
      <c r="J61" s="74">
        <v>6</v>
      </c>
      <c r="K61" s="29">
        <v>0</v>
      </c>
    </row>
    <row r="62" spans="1:11" hidden="1" x14ac:dyDescent="0.25">
      <c r="A62" s="631"/>
      <c r="B62" s="13">
        <v>41599</v>
      </c>
      <c r="C62" s="9" t="s">
        <v>14</v>
      </c>
      <c r="D62" s="9">
        <v>1</v>
      </c>
      <c r="E62" s="9">
        <v>45</v>
      </c>
      <c r="F62" s="9">
        <v>0</v>
      </c>
      <c r="G62" s="9">
        <v>0</v>
      </c>
      <c r="H62" s="9">
        <v>1</v>
      </c>
      <c r="I62" s="9">
        <v>6</v>
      </c>
      <c r="J62" s="74">
        <v>6</v>
      </c>
      <c r="K62" s="29">
        <v>0</v>
      </c>
    </row>
    <row r="63" spans="1:11" hidden="1" x14ac:dyDescent="0.25">
      <c r="A63" s="631"/>
      <c r="B63" s="13">
        <v>41592</v>
      </c>
      <c r="C63" s="9" t="s">
        <v>12</v>
      </c>
      <c r="D63" s="9">
        <v>1</v>
      </c>
      <c r="E63" s="9">
        <v>45</v>
      </c>
      <c r="F63" s="9">
        <v>0</v>
      </c>
      <c r="G63" s="9">
        <v>0</v>
      </c>
      <c r="H63" s="9">
        <v>1</v>
      </c>
      <c r="I63" s="9">
        <v>4</v>
      </c>
      <c r="J63" s="74">
        <v>4</v>
      </c>
      <c r="K63" s="29">
        <v>0</v>
      </c>
    </row>
    <row r="64" spans="1:11" hidden="1" x14ac:dyDescent="0.25">
      <c r="A64" s="631"/>
      <c r="B64" s="13">
        <v>41585</v>
      </c>
      <c r="C64" s="9" t="s">
        <v>13</v>
      </c>
      <c r="D64" s="9">
        <v>1</v>
      </c>
      <c r="E64" s="9">
        <v>45</v>
      </c>
      <c r="F64" s="9">
        <v>1</v>
      </c>
      <c r="G64" s="9">
        <v>0</v>
      </c>
      <c r="H64" s="9">
        <v>0</v>
      </c>
      <c r="I64" s="9">
        <v>2</v>
      </c>
      <c r="J64" s="74">
        <v>2</v>
      </c>
      <c r="K64" s="29">
        <v>0</v>
      </c>
    </row>
    <row r="65" spans="1:11" hidden="1" x14ac:dyDescent="0.25">
      <c r="A65" s="631"/>
      <c r="B65" s="13">
        <v>41578</v>
      </c>
      <c r="C65" s="9" t="s">
        <v>10</v>
      </c>
      <c r="D65" s="9">
        <v>1</v>
      </c>
      <c r="E65" s="9">
        <v>45</v>
      </c>
      <c r="F65" s="9">
        <v>0</v>
      </c>
      <c r="G65" s="9">
        <v>1</v>
      </c>
      <c r="H65" s="9">
        <v>0</v>
      </c>
      <c r="I65" s="9">
        <v>7</v>
      </c>
      <c r="J65" s="74">
        <v>7</v>
      </c>
      <c r="K65" s="29">
        <v>0</v>
      </c>
    </row>
    <row r="66" spans="1:11" hidden="1" x14ac:dyDescent="0.25">
      <c r="A66" s="631"/>
      <c r="B66" s="13">
        <v>41571</v>
      </c>
      <c r="C66" s="9" t="s">
        <v>7</v>
      </c>
      <c r="D66" s="9">
        <v>1</v>
      </c>
      <c r="E66" s="9">
        <v>45</v>
      </c>
      <c r="F66" s="9">
        <v>0</v>
      </c>
      <c r="G66" s="9">
        <v>0</v>
      </c>
      <c r="H66" s="9">
        <v>1</v>
      </c>
      <c r="I66" s="9">
        <v>2</v>
      </c>
      <c r="J66" s="74">
        <v>2</v>
      </c>
      <c r="K66" s="29">
        <v>0</v>
      </c>
    </row>
    <row r="67" spans="1:11" hidden="1" x14ac:dyDescent="0.25">
      <c r="A67" s="631"/>
      <c r="B67" s="13">
        <v>41564</v>
      </c>
      <c r="C67" s="9" t="s">
        <v>14</v>
      </c>
      <c r="D67" s="9">
        <v>1</v>
      </c>
      <c r="E67" s="9">
        <v>45</v>
      </c>
      <c r="F67" s="9">
        <v>0</v>
      </c>
      <c r="G67" s="9">
        <v>1</v>
      </c>
      <c r="H67" s="9">
        <v>0</v>
      </c>
      <c r="I67" s="9">
        <v>5</v>
      </c>
      <c r="J67" s="74">
        <v>5</v>
      </c>
      <c r="K67" s="29">
        <v>0</v>
      </c>
    </row>
    <row r="68" spans="1:11" hidden="1" x14ac:dyDescent="0.25">
      <c r="A68" s="631"/>
      <c r="B68" s="13">
        <v>41557</v>
      </c>
      <c r="C68" s="9" t="s">
        <v>12</v>
      </c>
      <c r="D68" s="9">
        <v>1</v>
      </c>
      <c r="E68" s="9">
        <v>45</v>
      </c>
      <c r="F68" s="9">
        <v>0</v>
      </c>
      <c r="G68" s="9">
        <v>0</v>
      </c>
      <c r="H68" s="9">
        <v>1</v>
      </c>
      <c r="I68" s="9">
        <v>4</v>
      </c>
      <c r="J68" s="74">
        <v>4</v>
      </c>
      <c r="K68" s="29">
        <v>0</v>
      </c>
    </row>
    <row r="69" spans="1:11" ht="18.75" hidden="1" thickBot="1" x14ac:dyDescent="0.3">
      <c r="A69" s="630"/>
      <c r="B69" s="30">
        <v>41529</v>
      </c>
      <c r="C69" s="31" t="s">
        <v>14</v>
      </c>
      <c r="D69" s="31">
        <v>1</v>
      </c>
      <c r="E69" s="31">
        <v>45</v>
      </c>
      <c r="F69" s="31">
        <v>0</v>
      </c>
      <c r="G69" s="31">
        <v>1</v>
      </c>
      <c r="H69" s="31">
        <v>0</v>
      </c>
      <c r="I69" s="31">
        <v>5</v>
      </c>
      <c r="J69" s="79">
        <v>5</v>
      </c>
      <c r="K69" s="32">
        <v>0</v>
      </c>
    </row>
    <row r="70" spans="1:11" ht="19.5" thickTop="1" thickBot="1" x14ac:dyDescent="0.3">
      <c r="A70" s="142" t="s">
        <v>45</v>
      </c>
      <c r="B70" s="126" t="s">
        <v>15</v>
      </c>
      <c r="C70" s="124" t="s">
        <v>8</v>
      </c>
      <c r="D70" s="124">
        <f t="shared" ref="D70:I70" si="3">SUM(D52:D69)</f>
        <v>18</v>
      </c>
      <c r="E70" s="124">
        <f t="shared" si="3"/>
        <v>810</v>
      </c>
      <c r="F70" s="124">
        <f t="shared" si="3"/>
        <v>3</v>
      </c>
      <c r="G70" s="124">
        <f t="shared" si="3"/>
        <v>10</v>
      </c>
      <c r="H70" s="247">
        <f t="shared" si="3"/>
        <v>5</v>
      </c>
      <c r="I70" s="248">
        <f t="shared" si="3"/>
        <v>86</v>
      </c>
      <c r="J70" s="373">
        <f>SUM(I70/D70)</f>
        <v>4.7777777777777777</v>
      </c>
      <c r="K70" s="125">
        <f>SUM(K52:K69)</f>
        <v>0</v>
      </c>
    </row>
    <row r="71" spans="1:11" ht="18.75" hidden="1" thickTop="1" x14ac:dyDescent="0.25">
      <c r="A71" s="659" t="s">
        <v>22</v>
      </c>
      <c r="B71" s="26">
        <v>41319</v>
      </c>
      <c r="C71" s="27" t="s">
        <v>21</v>
      </c>
      <c r="D71" s="27">
        <v>1</v>
      </c>
      <c r="E71" s="27">
        <v>45</v>
      </c>
      <c r="F71" s="27">
        <v>0</v>
      </c>
      <c r="G71" s="27">
        <v>1</v>
      </c>
      <c r="H71" s="27">
        <v>0</v>
      </c>
      <c r="I71" s="27">
        <v>5</v>
      </c>
      <c r="J71" s="78">
        <v>5</v>
      </c>
      <c r="K71" s="28">
        <v>0</v>
      </c>
    </row>
    <row r="72" spans="1:11" hidden="1" x14ac:dyDescent="0.25">
      <c r="A72" s="631"/>
      <c r="B72" s="13">
        <v>41312</v>
      </c>
      <c r="C72" s="9" t="s">
        <v>12</v>
      </c>
      <c r="D72" s="9">
        <v>1</v>
      </c>
      <c r="E72" s="9">
        <v>45</v>
      </c>
      <c r="F72" s="9">
        <v>0</v>
      </c>
      <c r="G72" s="9">
        <v>1</v>
      </c>
      <c r="H72" s="9">
        <v>0</v>
      </c>
      <c r="I72" s="9">
        <v>6</v>
      </c>
      <c r="J72" s="74">
        <v>6</v>
      </c>
      <c r="K72" s="29">
        <v>0</v>
      </c>
    </row>
    <row r="73" spans="1:11" hidden="1" x14ac:dyDescent="0.25">
      <c r="A73" s="631"/>
      <c r="B73" s="13">
        <v>41298</v>
      </c>
      <c r="C73" s="9" t="s">
        <v>20</v>
      </c>
      <c r="D73" s="9">
        <v>1</v>
      </c>
      <c r="E73" s="9">
        <v>45</v>
      </c>
      <c r="F73" s="9">
        <v>1</v>
      </c>
      <c r="G73" s="9">
        <v>0</v>
      </c>
      <c r="H73" s="9">
        <v>0</v>
      </c>
      <c r="I73" s="9">
        <v>4</v>
      </c>
      <c r="J73" s="74">
        <v>4</v>
      </c>
      <c r="K73" s="29">
        <v>0</v>
      </c>
    </row>
    <row r="74" spans="1:11" hidden="1" x14ac:dyDescent="0.25">
      <c r="A74" s="631"/>
      <c r="B74" s="13">
        <v>41284</v>
      </c>
      <c r="C74" s="9" t="s">
        <v>21</v>
      </c>
      <c r="D74" s="9">
        <v>1</v>
      </c>
      <c r="E74" s="9">
        <v>45</v>
      </c>
      <c r="F74" s="9">
        <v>1</v>
      </c>
      <c r="G74" s="9">
        <v>0</v>
      </c>
      <c r="H74" s="9">
        <v>0</v>
      </c>
      <c r="I74" s="9">
        <v>4</v>
      </c>
      <c r="J74" s="74">
        <v>4</v>
      </c>
      <c r="K74" s="29">
        <v>0</v>
      </c>
    </row>
    <row r="75" spans="1:11" hidden="1" x14ac:dyDescent="0.25">
      <c r="A75" s="631"/>
      <c r="B75" s="13">
        <v>41263</v>
      </c>
      <c r="C75" s="9" t="s">
        <v>12</v>
      </c>
      <c r="D75" s="9">
        <v>1</v>
      </c>
      <c r="E75" s="9">
        <v>45</v>
      </c>
      <c r="F75" s="9">
        <v>1</v>
      </c>
      <c r="G75" s="9">
        <v>0</v>
      </c>
      <c r="H75" s="9">
        <v>0</v>
      </c>
      <c r="I75" s="9">
        <v>3</v>
      </c>
      <c r="J75" s="74">
        <v>3</v>
      </c>
      <c r="K75" s="29">
        <v>0</v>
      </c>
    </row>
    <row r="76" spans="1:11" hidden="1" x14ac:dyDescent="0.25">
      <c r="A76" s="631"/>
      <c r="B76" s="13">
        <v>41256</v>
      </c>
      <c r="C76" s="9" t="s">
        <v>13</v>
      </c>
      <c r="D76" s="9">
        <v>1</v>
      </c>
      <c r="E76" s="9">
        <v>45</v>
      </c>
      <c r="F76" s="9">
        <v>0</v>
      </c>
      <c r="G76" s="9">
        <v>1</v>
      </c>
      <c r="H76" s="9">
        <v>0</v>
      </c>
      <c r="I76" s="9">
        <v>6</v>
      </c>
      <c r="J76" s="74">
        <v>6</v>
      </c>
      <c r="K76" s="29">
        <v>0</v>
      </c>
    </row>
    <row r="77" spans="1:11" hidden="1" x14ac:dyDescent="0.25">
      <c r="A77" s="631"/>
      <c r="B77" s="13">
        <v>41249</v>
      </c>
      <c r="C77" s="9" t="s">
        <v>20</v>
      </c>
      <c r="D77" s="9">
        <v>1</v>
      </c>
      <c r="E77" s="9">
        <v>45</v>
      </c>
      <c r="F77" s="9">
        <v>0</v>
      </c>
      <c r="G77" s="9">
        <v>1</v>
      </c>
      <c r="H77" s="9">
        <v>0</v>
      </c>
      <c r="I77" s="9">
        <v>8</v>
      </c>
      <c r="J77" s="74">
        <v>8</v>
      </c>
      <c r="K77" s="29">
        <v>0</v>
      </c>
    </row>
    <row r="78" spans="1:11" hidden="1" x14ac:dyDescent="0.25">
      <c r="A78" s="631"/>
      <c r="B78" s="13">
        <v>41242</v>
      </c>
      <c r="C78" s="9" t="s">
        <v>7</v>
      </c>
      <c r="D78" s="9">
        <v>1</v>
      </c>
      <c r="E78" s="9">
        <v>45</v>
      </c>
      <c r="F78" s="9">
        <v>0</v>
      </c>
      <c r="G78" s="9">
        <v>1</v>
      </c>
      <c r="H78" s="9">
        <v>0</v>
      </c>
      <c r="I78" s="9">
        <v>9</v>
      </c>
      <c r="J78" s="74">
        <v>9</v>
      </c>
      <c r="K78" s="29">
        <v>0</v>
      </c>
    </row>
    <row r="79" spans="1:11" hidden="1" x14ac:dyDescent="0.25">
      <c r="A79" s="631"/>
      <c r="B79" s="13">
        <v>41235</v>
      </c>
      <c r="C79" s="9" t="s">
        <v>21</v>
      </c>
      <c r="D79" s="9">
        <v>1</v>
      </c>
      <c r="E79" s="9">
        <v>45</v>
      </c>
      <c r="F79" s="9">
        <v>1</v>
      </c>
      <c r="G79" s="9">
        <v>0</v>
      </c>
      <c r="H79" s="9">
        <v>0</v>
      </c>
      <c r="I79" s="9">
        <v>0</v>
      </c>
      <c r="J79" s="74">
        <v>0</v>
      </c>
      <c r="K79" s="29">
        <v>1</v>
      </c>
    </row>
    <row r="80" spans="1:11" hidden="1" x14ac:dyDescent="0.25">
      <c r="A80" s="631"/>
      <c r="B80" s="13">
        <v>41228</v>
      </c>
      <c r="C80" s="9" t="s">
        <v>12</v>
      </c>
      <c r="D80" s="9">
        <v>1</v>
      </c>
      <c r="E80" s="9">
        <v>45</v>
      </c>
      <c r="F80" s="9">
        <v>1</v>
      </c>
      <c r="G80" s="9">
        <v>0</v>
      </c>
      <c r="H80" s="9">
        <v>0</v>
      </c>
      <c r="I80" s="9">
        <v>4</v>
      </c>
      <c r="J80" s="74">
        <v>4</v>
      </c>
      <c r="K80" s="29">
        <v>0</v>
      </c>
    </row>
    <row r="81" spans="1:11" hidden="1" x14ac:dyDescent="0.25">
      <c r="A81" s="631"/>
      <c r="B81" s="13">
        <v>41221</v>
      </c>
      <c r="C81" s="9" t="s">
        <v>13</v>
      </c>
      <c r="D81" s="9">
        <v>1</v>
      </c>
      <c r="E81" s="9">
        <v>45</v>
      </c>
      <c r="F81" s="9">
        <v>0</v>
      </c>
      <c r="G81" s="9">
        <v>1</v>
      </c>
      <c r="H81" s="9">
        <v>0</v>
      </c>
      <c r="I81" s="9">
        <v>6</v>
      </c>
      <c r="J81" s="74">
        <v>6</v>
      </c>
      <c r="K81" s="29">
        <v>0</v>
      </c>
    </row>
    <row r="82" spans="1:11" hidden="1" x14ac:dyDescent="0.25">
      <c r="A82" s="631"/>
      <c r="B82" s="13">
        <v>41214</v>
      </c>
      <c r="C82" s="9" t="s">
        <v>20</v>
      </c>
      <c r="D82" s="9">
        <v>1</v>
      </c>
      <c r="E82" s="9">
        <v>45</v>
      </c>
      <c r="F82" s="9">
        <v>0</v>
      </c>
      <c r="G82" s="9">
        <v>0</v>
      </c>
      <c r="H82" s="9">
        <v>1</v>
      </c>
      <c r="I82" s="9">
        <v>5</v>
      </c>
      <c r="J82" s="74">
        <v>5</v>
      </c>
      <c r="K82" s="29">
        <v>0</v>
      </c>
    </row>
    <row r="83" spans="1:11" hidden="1" x14ac:dyDescent="0.25">
      <c r="A83" s="631"/>
      <c r="B83" s="13">
        <v>41207</v>
      </c>
      <c r="C83" s="9" t="s">
        <v>7</v>
      </c>
      <c r="D83" s="9">
        <v>1</v>
      </c>
      <c r="E83" s="9">
        <v>45</v>
      </c>
      <c r="F83" s="9">
        <v>0</v>
      </c>
      <c r="G83" s="9">
        <v>1</v>
      </c>
      <c r="H83" s="9">
        <v>0</v>
      </c>
      <c r="I83" s="9">
        <v>8</v>
      </c>
      <c r="J83" s="74">
        <v>8</v>
      </c>
      <c r="K83" s="29">
        <v>0</v>
      </c>
    </row>
    <row r="84" spans="1:11" hidden="1" x14ac:dyDescent="0.25">
      <c r="A84" s="631"/>
      <c r="B84" s="13">
        <v>41200</v>
      </c>
      <c r="C84" s="9" t="s">
        <v>21</v>
      </c>
      <c r="D84" s="9">
        <v>1</v>
      </c>
      <c r="E84" s="9">
        <v>45</v>
      </c>
      <c r="F84" s="9">
        <v>0</v>
      </c>
      <c r="G84" s="9">
        <v>1</v>
      </c>
      <c r="H84" s="9">
        <v>0</v>
      </c>
      <c r="I84" s="9">
        <v>10</v>
      </c>
      <c r="J84" s="74">
        <v>10</v>
      </c>
      <c r="K84" s="29">
        <v>0</v>
      </c>
    </row>
    <row r="85" spans="1:11" hidden="1" x14ac:dyDescent="0.25">
      <c r="A85" s="631"/>
      <c r="B85" s="13">
        <v>41186</v>
      </c>
      <c r="C85" s="9" t="s">
        <v>13</v>
      </c>
      <c r="D85" s="9">
        <v>1</v>
      </c>
      <c r="E85" s="9">
        <v>45</v>
      </c>
      <c r="F85" s="9">
        <v>0</v>
      </c>
      <c r="G85" s="9">
        <v>1</v>
      </c>
      <c r="H85" s="9">
        <v>0</v>
      </c>
      <c r="I85" s="9">
        <v>2</v>
      </c>
      <c r="J85" s="74">
        <v>2</v>
      </c>
      <c r="K85" s="29">
        <v>0</v>
      </c>
    </row>
    <row r="86" spans="1:11" ht="18.75" hidden="1" thickBot="1" x14ac:dyDescent="0.3">
      <c r="A86" s="630"/>
      <c r="B86" s="30">
        <v>41179</v>
      </c>
      <c r="C86" s="31" t="s">
        <v>20</v>
      </c>
      <c r="D86" s="31">
        <v>1</v>
      </c>
      <c r="E86" s="31">
        <v>45</v>
      </c>
      <c r="F86" s="31">
        <v>0</v>
      </c>
      <c r="G86" s="31">
        <v>1</v>
      </c>
      <c r="H86" s="31">
        <v>0</v>
      </c>
      <c r="I86" s="31">
        <v>7</v>
      </c>
      <c r="J86" s="79">
        <v>7</v>
      </c>
      <c r="K86" s="32">
        <v>0</v>
      </c>
    </row>
    <row r="87" spans="1:11" ht="19.5" thickTop="1" thickBot="1" x14ac:dyDescent="0.3">
      <c r="A87" s="142" t="s">
        <v>45</v>
      </c>
      <c r="B87" s="126" t="s">
        <v>22</v>
      </c>
      <c r="C87" s="124" t="s">
        <v>19</v>
      </c>
      <c r="D87" s="124">
        <f t="shared" ref="D87:I87" si="4">SUM(D71:D86)</f>
        <v>16</v>
      </c>
      <c r="E87" s="124">
        <f t="shared" si="4"/>
        <v>720</v>
      </c>
      <c r="F87" s="124">
        <f t="shared" si="4"/>
        <v>5</v>
      </c>
      <c r="G87" s="124">
        <f t="shared" si="4"/>
        <v>10</v>
      </c>
      <c r="H87" s="124">
        <f t="shared" si="4"/>
        <v>1</v>
      </c>
      <c r="I87" s="124">
        <f t="shared" si="4"/>
        <v>87</v>
      </c>
      <c r="J87" s="167">
        <f>SUM(I87/D87)</f>
        <v>5.4375</v>
      </c>
      <c r="K87" s="125">
        <f>SUM(K71:K86)</f>
        <v>1</v>
      </c>
    </row>
    <row r="88" spans="1:11" ht="19.5" hidden="1" thickTop="1" thickBot="1" x14ac:dyDescent="0.3">
      <c r="A88" s="158" t="s">
        <v>23</v>
      </c>
      <c r="B88" s="234">
        <v>40836</v>
      </c>
      <c r="C88" s="56" t="s">
        <v>19</v>
      </c>
      <c r="D88" s="56">
        <v>1</v>
      </c>
      <c r="E88" s="56">
        <v>45</v>
      </c>
      <c r="F88" s="56">
        <v>1</v>
      </c>
      <c r="G88" s="56">
        <v>0</v>
      </c>
      <c r="H88" s="56">
        <v>0</v>
      </c>
      <c r="I88" s="56">
        <v>0</v>
      </c>
      <c r="J88" s="121">
        <v>0</v>
      </c>
      <c r="K88" s="57">
        <v>1</v>
      </c>
    </row>
    <row r="89" spans="1:11" ht="19.5" thickTop="1" thickBot="1" x14ac:dyDescent="0.3">
      <c r="A89" s="142" t="s">
        <v>45</v>
      </c>
      <c r="B89" s="126" t="s">
        <v>23</v>
      </c>
      <c r="C89" s="124" t="s">
        <v>21</v>
      </c>
      <c r="D89" s="124">
        <f t="shared" ref="D89:I89" si="5">SUM(D88)</f>
        <v>1</v>
      </c>
      <c r="E89" s="124">
        <f t="shared" si="5"/>
        <v>45</v>
      </c>
      <c r="F89" s="124">
        <f t="shared" si="5"/>
        <v>1</v>
      </c>
      <c r="G89" s="124">
        <f t="shared" si="5"/>
        <v>0</v>
      </c>
      <c r="H89" s="124">
        <f t="shared" si="5"/>
        <v>0</v>
      </c>
      <c r="I89" s="124">
        <f t="shared" si="5"/>
        <v>0</v>
      </c>
      <c r="J89" s="167">
        <f>SUM(I89/D89)</f>
        <v>0</v>
      </c>
      <c r="K89" s="125">
        <f>SUM(K88)</f>
        <v>1</v>
      </c>
    </row>
    <row r="90" spans="1:11" ht="18.75" thickTop="1" x14ac:dyDescent="0.25">
      <c r="C90" s="90" t="s">
        <v>24</v>
      </c>
      <c r="D90" s="91">
        <f t="shared" ref="D90:I90" si="6">SUM(D19+D33+D51+D70+D87+D89)</f>
        <v>81</v>
      </c>
      <c r="E90" s="91">
        <f t="shared" si="6"/>
        <v>3635</v>
      </c>
      <c r="F90" s="91">
        <f t="shared" si="6"/>
        <v>29</v>
      </c>
      <c r="G90" s="91">
        <f t="shared" si="6"/>
        <v>35</v>
      </c>
      <c r="H90" s="91">
        <f t="shared" si="6"/>
        <v>17</v>
      </c>
      <c r="I90" s="91">
        <f t="shared" si="6"/>
        <v>370</v>
      </c>
      <c r="J90" s="92">
        <f>SUM(I90/D90)</f>
        <v>4.5679012345679011</v>
      </c>
      <c r="K90" s="93">
        <f>SUM(K19+K33+K51+K70+K87+K89)</f>
        <v>3</v>
      </c>
    </row>
    <row r="91" spans="1:11" x14ac:dyDescent="0.25">
      <c r="C91" s="94" t="s">
        <v>25</v>
      </c>
      <c r="D91" s="75"/>
      <c r="E91" s="76">
        <f>SUM(E90/D90)</f>
        <v>44.876543209876544</v>
      </c>
      <c r="F91" s="76">
        <f>SUM(F90/D90)</f>
        <v>0.35802469135802467</v>
      </c>
      <c r="G91" s="76">
        <f>SUM(G90/D90)</f>
        <v>0.43209876543209874</v>
      </c>
      <c r="H91" s="77">
        <f>SUM(H90/D90)</f>
        <v>0.20987654320987653</v>
      </c>
      <c r="I91" s="77">
        <f>SUM(I90/D90)</f>
        <v>4.5679012345679011</v>
      </c>
      <c r="J91" s="77">
        <f>SUM(I90/D90)</f>
        <v>4.5679012345679011</v>
      </c>
      <c r="K91" s="95">
        <f>SUM(K90/D90)</f>
        <v>3.7037037037037035E-2</v>
      </c>
    </row>
    <row r="92" spans="1:11" ht="18.75" thickBot="1" x14ac:dyDescent="0.3">
      <c r="C92" s="96" t="s">
        <v>26</v>
      </c>
      <c r="D92" s="97">
        <f>SUM(D90/6)</f>
        <v>13.5</v>
      </c>
      <c r="E92" s="97">
        <f>SUM(E91*D92)</f>
        <v>605.83333333333337</v>
      </c>
      <c r="F92" s="97">
        <f>SUM(F91*D92)</f>
        <v>4.833333333333333</v>
      </c>
      <c r="G92" s="97">
        <f>SUM(G91*D92)</f>
        <v>5.833333333333333</v>
      </c>
      <c r="H92" s="97">
        <f>SUM(H91*D92)</f>
        <v>2.833333333333333</v>
      </c>
      <c r="I92" s="97">
        <f>SUM(I91*D92)</f>
        <v>61.666666666666664</v>
      </c>
      <c r="J92" s="97">
        <f>SUM(I90/D90)</f>
        <v>4.5679012345679011</v>
      </c>
      <c r="K92" s="98">
        <f>SUM(K91*D92)</f>
        <v>0.5</v>
      </c>
    </row>
    <row r="93" spans="1:11" ht="18.75" thickTop="1" x14ac:dyDescent="0.25"/>
  </sheetData>
  <mergeCells count="6">
    <mergeCell ref="A1:K1"/>
    <mergeCell ref="A20:A32"/>
    <mergeCell ref="A34:A50"/>
    <mergeCell ref="A52:A69"/>
    <mergeCell ref="A71:A86"/>
    <mergeCell ref="A3:A18"/>
  </mergeCells>
  <printOptions horizontalCentered="1" verticalCentered="1"/>
  <pageMargins left="0.2" right="0.2" top="0.25" bottom="0.25" header="0.25" footer="0.3"/>
  <pageSetup orientation="landscape" r:id="rId1"/>
  <rowBreaks count="1" manualBreakCount="1">
    <brk id="51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M10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602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45701</v>
      </c>
      <c r="C3" s="27" t="s">
        <v>20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45694</v>
      </c>
      <c r="C4" s="9" t="s">
        <v>10</v>
      </c>
      <c r="D4" s="9">
        <v>1</v>
      </c>
      <c r="E4" s="9">
        <v>1</v>
      </c>
      <c r="F4" s="9">
        <v>1</v>
      </c>
      <c r="G4" s="9">
        <v>2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45687</v>
      </c>
      <c r="C5" s="9" t="s">
        <v>553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45680</v>
      </c>
      <c r="C6" s="9" t="s">
        <v>453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45673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45666</v>
      </c>
      <c r="C8" s="9" t="s">
        <v>20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45645</v>
      </c>
      <c r="C9" s="9" t="s">
        <v>10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45631</v>
      </c>
      <c r="C10" s="9" t="s">
        <v>453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45624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45617</v>
      </c>
      <c r="C12" s="9" t="s">
        <v>20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x14ac:dyDescent="0.25">
      <c r="A13" s="636"/>
      <c r="B13" s="255">
        <v>45610</v>
      </c>
      <c r="C13" s="9" t="s">
        <v>10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45603</v>
      </c>
      <c r="C14" s="9" t="s">
        <v>553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45589</v>
      </c>
      <c r="C15" s="9" t="s">
        <v>8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45582</v>
      </c>
      <c r="C16" s="9" t="s">
        <v>20</v>
      </c>
      <c r="D16" s="9">
        <v>1</v>
      </c>
      <c r="E16" s="9">
        <v>1</v>
      </c>
      <c r="F16" s="9">
        <v>1</v>
      </c>
      <c r="G16" s="9">
        <v>2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45575</v>
      </c>
      <c r="C17" s="9" t="s">
        <v>10</v>
      </c>
      <c r="D17" s="9">
        <v>1</v>
      </c>
      <c r="E17" s="9">
        <v>0</v>
      </c>
      <c r="F17" s="9">
        <v>3</v>
      </c>
      <c r="G17" s="9">
        <v>3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6"/>
      <c r="B18" s="255">
        <v>45568</v>
      </c>
      <c r="C18" s="9" t="s">
        <v>553</v>
      </c>
      <c r="D18" s="9">
        <v>1</v>
      </c>
      <c r="E18" s="9">
        <v>1</v>
      </c>
      <c r="F18" s="9">
        <v>1</v>
      </c>
      <c r="G18" s="9">
        <v>2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x14ac:dyDescent="0.25">
      <c r="A19" s="636"/>
      <c r="B19" s="255">
        <v>45561</v>
      </c>
      <c r="C19" s="9" t="s">
        <v>453</v>
      </c>
      <c r="D19" s="9">
        <v>1</v>
      </c>
      <c r="E19" s="9">
        <v>1</v>
      </c>
      <c r="F19" s="9">
        <v>1</v>
      </c>
      <c r="G19" s="9">
        <v>2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x14ac:dyDescent="0.25">
      <c r="A20" s="636"/>
      <c r="B20" s="255">
        <v>45554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t="18.75" thickBot="1" x14ac:dyDescent="0.3">
      <c r="A21" s="637"/>
      <c r="B21" s="256">
        <v>45547</v>
      </c>
      <c r="C21" s="31" t="s">
        <v>20</v>
      </c>
      <c r="D21" s="31">
        <v>1</v>
      </c>
      <c r="E21" s="31">
        <v>0</v>
      </c>
      <c r="F21" s="31">
        <v>1</v>
      </c>
      <c r="G21" s="31">
        <v>1</v>
      </c>
      <c r="H21" s="31">
        <v>0</v>
      </c>
      <c r="I21" s="32">
        <v>0</v>
      </c>
      <c r="J21" s="366">
        <v>1</v>
      </c>
      <c r="K21" s="31"/>
      <c r="L21" s="31"/>
      <c r="M21" s="32"/>
    </row>
    <row r="22" spans="1:13" ht="19.5" thickTop="1" thickBot="1" x14ac:dyDescent="0.3">
      <c r="A22" s="487" t="s">
        <v>45</v>
      </c>
      <c r="B22" s="488" t="s">
        <v>624</v>
      </c>
      <c r="C22" s="355" t="s">
        <v>625</v>
      </c>
      <c r="D22" s="355">
        <f t="shared" ref="D22:L22" si="0">SUM(D3:D21)</f>
        <v>19</v>
      </c>
      <c r="E22" s="355">
        <f t="shared" si="0"/>
        <v>5</v>
      </c>
      <c r="F22" s="355">
        <f t="shared" si="0"/>
        <v>14</v>
      </c>
      <c r="G22" s="355">
        <f t="shared" si="0"/>
        <v>19</v>
      </c>
      <c r="H22" s="355">
        <f t="shared" si="0"/>
        <v>0</v>
      </c>
      <c r="I22" s="489">
        <f t="shared" si="0"/>
        <v>0</v>
      </c>
      <c r="J22" s="458">
        <f t="shared" si="0"/>
        <v>9</v>
      </c>
      <c r="K22" s="355">
        <f t="shared" si="0"/>
        <v>6</v>
      </c>
      <c r="L22" s="355">
        <f t="shared" si="0"/>
        <v>4</v>
      </c>
      <c r="M22" s="356">
        <f>SUM(J22/(J22+K22))</f>
        <v>0.6</v>
      </c>
    </row>
    <row r="23" spans="1:13" ht="18.75" hidden="1" thickTop="1" x14ac:dyDescent="0.25">
      <c r="A23" s="642" t="s">
        <v>580</v>
      </c>
      <c r="B23" s="254">
        <v>45351</v>
      </c>
      <c r="C23" s="27" t="s">
        <v>552</v>
      </c>
      <c r="D23" s="27">
        <v>1</v>
      </c>
      <c r="E23" s="27">
        <v>0</v>
      </c>
      <c r="F23" s="27">
        <v>0</v>
      </c>
      <c r="G23" s="27">
        <v>0</v>
      </c>
      <c r="H23" s="27">
        <v>0</v>
      </c>
      <c r="I23" s="28">
        <v>0</v>
      </c>
      <c r="J23" s="364"/>
      <c r="K23" s="27">
        <v>1</v>
      </c>
      <c r="L23" s="27"/>
      <c r="M23" s="28"/>
    </row>
    <row r="24" spans="1:13" hidden="1" x14ac:dyDescent="0.25">
      <c r="A24" s="636"/>
      <c r="B24" s="255">
        <v>45344</v>
      </c>
      <c r="C24" s="9" t="s">
        <v>553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/>
      <c r="L24" s="9">
        <v>1</v>
      </c>
      <c r="M24" s="29"/>
    </row>
    <row r="25" spans="1:13" hidden="1" x14ac:dyDescent="0.25">
      <c r="A25" s="636"/>
      <c r="B25" s="255">
        <v>45330</v>
      </c>
      <c r="C25" s="9" t="s">
        <v>452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45323</v>
      </c>
      <c r="C26" s="9" t="s">
        <v>453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6"/>
      <c r="B27" s="255">
        <v>45316</v>
      </c>
      <c r="C27" s="9" t="s">
        <v>552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45309</v>
      </c>
      <c r="C28" s="9" t="s">
        <v>553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45302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45281</v>
      </c>
      <c r="C30" s="9" t="s">
        <v>452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45267</v>
      </c>
      <c r="C31" s="9" t="s">
        <v>552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6"/>
      <c r="B32" s="255">
        <v>45260</v>
      </c>
      <c r="C32" s="9" t="s">
        <v>553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6"/>
      <c r="B33" s="255">
        <v>45253</v>
      </c>
      <c r="C33" s="9" t="s">
        <v>8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6"/>
      <c r="B34" s="255">
        <v>45246</v>
      </c>
      <c r="C34" s="9" t="s">
        <v>452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6"/>
      <c r="B35" s="255">
        <v>45239</v>
      </c>
      <c r="C35" s="9" t="s">
        <v>453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/>
      <c r="K35" s="9"/>
      <c r="L35" s="9">
        <v>1</v>
      </c>
      <c r="M35" s="29"/>
    </row>
    <row r="36" spans="1:13" hidden="1" x14ac:dyDescent="0.25">
      <c r="A36" s="636"/>
      <c r="B36" s="255">
        <v>45232</v>
      </c>
      <c r="C36" s="9" t="s">
        <v>552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6"/>
      <c r="B37" s="255">
        <v>45225</v>
      </c>
      <c r="C37" s="9" t="s">
        <v>553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6"/>
      <c r="B38" s="255">
        <v>45218</v>
      </c>
      <c r="C38" s="9" t="s">
        <v>8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/>
      <c r="L38" s="9">
        <v>1</v>
      </c>
      <c r="M38" s="29"/>
    </row>
    <row r="39" spans="1:13" hidden="1" x14ac:dyDescent="0.25">
      <c r="A39" s="636"/>
      <c r="B39" s="255">
        <v>45211</v>
      </c>
      <c r="C39" s="9" t="s">
        <v>452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idden="1" x14ac:dyDescent="0.25">
      <c r="A40" s="636"/>
      <c r="B40" s="255">
        <v>45204</v>
      </c>
      <c r="C40" s="9" t="s">
        <v>453</v>
      </c>
      <c r="D40" s="9">
        <v>1</v>
      </c>
      <c r="E40" s="9">
        <v>2</v>
      </c>
      <c r="F40" s="9">
        <v>1</v>
      </c>
      <c r="G40" s="9">
        <v>3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36"/>
      <c r="B41" s="255">
        <v>45197</v>
      </c>
      <c r="C41" s="9" t="s">
        <v>552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idden="1" x14ac:dyDescent="0.25">
      <c r="A42" s="636"/>
      <c r="B42" s="255">
        <v>45190</v>
      </c>
      <c r="C42" s="9" t="s">
        <v>553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365"/>
      <c r="K42" s="9"/>
      <c r="L42" s="9">
        <v>1</v>
      </c>
      <c r="M42" s="29"/>
    </row>
    <row r="43" spans="1:13" ht="18.75" hidden="1" thickBot="1" x14ac:dyDescent="0.3">
      <c r="A43" s="637"/>
      <c r="B43" s="256">
        <v>45183</v>
      </c>
      <c r="C43" s="31" t="s">
        <v>8</v>
      </c>
      <c r="D43" s="31">
        <v>1</v>
      </c>
      <c r="E43" s="31">
        <v>0</v>
      </c>
      <c r="F43" s="31">
        <v>0</v>
      </c>
      <c r="G43" s="31">
        <v>0</v>
      </c>
      <c r="H43" s="31">
        <v>0</v>
      </c>
      <c r="I43" s="32">
        <v>0</v>
      </c>
      <c r="J43" s="366"/>
      <c r="K43" s="31">
        <v>1</v>
      </c>
      <c r="L43" s="31"/>
      <c r="M43" s="32"/>
    </row>
    <row r="44" spans="1:13" ht="19.5" thickTop="1" thickBot="1" x14ac:dyDescent="0.3">
      <c r="A44" s="487" t="s">
        <v>45</v>
      </c>
      <c r="B44" s="488" t="s">
        <v>580</v>
      </c>
      <c r="C44" s="355" t="s">
        <v>555</v>
      </c>
      <c r="D44" s="355">
        <f t="shared" ref="D44:L44" si="1">SUM(D23:D43)</f>
        <v>21</v>
      </c>
      <c r="E44" s="355">
        <f t="shared" si="1"/>
        <v>2</v>
      </c>
      <c r="F44" s="355">
        <f t="shared" si="1"/>
        <v>4</v>
      </c>
      <c r="G44" s="355">
        <f t="shared" si="1"/>
        <v>6</v>
      </c>
      <c r="H44" s="355">
        <f t="shared" si="1"/>
        <v>0</v>
      </c>
      <c r="I44" s="489">
        <f t="shared" si="1"/>
        <v>0</v>
      </c>
      <c r="J44" s="458">
        <f t="shared" si="1"/>
        <v>4</v>
      </c>
      <c r="K44" s="355">
        <f t="shared" si="1"/>
        <v>13</v>
      </c>
      <c r="L44" s="355">
        <f t="shared" si="1"/>
        <v>4</v>
      </c>
      <c r="M44" s="356">
        <f>SUM(J44/(J44+K44))</f>
        <v>0.23529411764705882</v>
      </c>
    </row>
    <row r="45" spans="1:13" ht="18.75" hidden="1" thickTop="1" x14ac:dyDescent="0.25">
      <c r="A45" s="632" t="s">
        <v>554</v>
      </c>
      <c r="B45" s="254">
        <v>44966</v>
      </c>
      <c r="C45" s="27" t="s">
        <v>452</v>
      </c>
      <c r="D45" s="27">
        <v>1</v>
      </c>
      <c r="E45" s="27">
        <v>0</v>
      </c>
      <c r="F45" s="27">
        <v>2</v>
      </c>
      <c r="G45" s="27">
        <v>2</v>
      </c>
      <c r="H45" s="27">
        <v>0</v>
      </c>
      <c r="I45" s="297">
        <v>0</v>
      </c>
      <c r="J45" s="279"/>
      <c r="K45" s="27">
        <v>1</v>
      </c>
      <c r="L45" s="27"/>
      <c r="M45" s="28"/>
    </row>
    <row r="46" spans="1:13" hidden="1" x14ac:dyDescent="0.25">
      <c r="A46" s="633"/>
      <c r="B46" s="255">
        <v>44959</v>
      </c>
      <c r="C46" s="9" t="s">
        <v>453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255">
        <v>44952</v>
      </c>
      <c r="C47" s="9" t="s">
        <v>552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idden="1" x14ac:dyDescent="0.25">
      <c r="A48" s="633"/>
      <c r="B48" s="255">
        <v>44945</v>
      </c>
      <c r="C48" s="9" t="s">
        <v>553</v>
      </c>
      <c r="D48" s="9">
        <v>1</v>
      </c>
      <c r="E48" s="9">
        <v>1</v>
      </c>
      <c r="F48" s="9">
        <v>0</v>
      </c>
      <c r="G48" s="9">
        <v>1</v>
      </c>
      <c r="H48" s="9">
        <v>1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44938</v>
      </c>
      <c r="C49" s="9" t="s">
        <v>8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255">
        <v>44917</v>
      </c>
      <c r="C50" s="9" t="s">
        <v>452</v>
      </c>
      <c r="D50" s="9">
        <v>1</v>
      </c>
      <c r="E50" s="9">
        <v>0</v>
      </c>
      <c r="F50" s="9">
        <v>2</v>
      </c>
      <c r="G50" s="9">
        <v>2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idden="1" x14ac:dyDescent="0.25">
      <c r="A51" s="633"/>
      <c r="B51" s="255">
        <v>44903</v>
      </c>
      <c r="C51" s="9" t="s">
        <v>552</v>
      </c>
      <c r="D51" s="9">
        <v>1</v>
      </c>
      <c r="E51" s="9">
        <v>0</v>
      </c>
      <c r="F51" s="9">
        <v>2</v>
      </c>
      <c r="G51" s="9">
        <v>2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idden="1" x14ac:dyDescent="0.25">
      <c r="A52" s="633"/>
      <c r="B52" s="255">
        <v>44896</v>
      </c>
      <c r="C52" s="9" t="s">
        <v>553</v>
      </c>
      <c r="D52" s="9">
        <v>1</v>
      </c>
      <c r="E52" s="9">
        <v>1</v>
      </c>
      <c r="F52" s="9">
        <v>0</v>
      </c>
      <c r="G52" s="9">
        <v>1</v>
      </c>
      <c r="H52" s="9">
        <v>0</v>
      </c>
      <c r="I52" s="298">
        <v>0</v>
      </c>
      <c r="J52" s="280"/>
      <c r="K52" s="9"/>
      <c r="L52" s="9">
        <v>1</v>
      </c>
      <c r="M52" s="29"/>
    </row>
    <row r="53" spans="1:13" hidden="1" x14ac:dyDescent="0.25">
      <c r="A53" s="633"/>
      <c r="B53" s="255">
        <v>44882</v>
      </c>
      <c r="C53" s="9" t="s">
        <v>452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3"/>
      <c r="B54" s="255">
        <v>44875</v>
      </c>
      <c r="C54" s="9" t="s">
        <v>453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idden="1" x14ac:dyDescent="0.25">
      <c r="A55" s="633"/>
      <c r="B55" s="255">
        <v>44868</v>
      </c>
      <c r="C55" s="9" t="s">
        <v>552</v>
      </c>
      <c r="D55" s="9">
        <v>1</v>
      </c>
      <c r="E55" s="9">
        <v>2</v>
      </c>
      <c r="F55" s="9">
        <v>0</v>
      </c>
      <c r="G55" s="9">
        <v>2</v>
      </c>
      <c r="H55" s="9">
        <v>1</v>
      </c>
      <c r="I55" s="298">
        <v>0</v>
      </c>
      <c r="J55" s="280">
        <v>1</v>
      </c>
      <c r="K55" s="9"/>
      <c r="L55" s="9"/>
      <c r="M55" s="29"/>
    </row>
    <row r="56" spans="1:13" hidden="1" x14ac:dyDescent="0.25">
      <c r="A56" s="633"/>
      <c r="B56" s="255">
        <v>44861</v>
      </c>
      <c r="C56" s="9" t="s">
        <v>553</v>
      </c>
      <c r="D56" s="9">
        <v>1</v>
      </c>
      <c r="E56" s="9">
        <v>0</v>
      </c>
      <c r="F56" s="9">
        <v>2</v>
      </c>
      <c r="G56" s="9">
        <v>2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3"/>
      <c r="B57" s="255">
        <v>44854</v>
      </c>
      <c r="C57" s="9" t="s">
        <v>8</v>
      </c>
      <c r="D57" s="9">
        <v>1</v>
      </c>
      <c r="E57" s="9">
        <v>1</v>
      </c>
      <c r="F57" s="9">
        <v>1</v>
      </c>
      <c r="G57" s="9">
        <v>2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3"/>
      <c r="B58" s="255">
        <v>44833</v>
      </c>
      <c r="C58" s="9" t="s">
        <v>552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3"/>
      <c r="B59" s="255">
        <v>44826</v>
      </c>
      <c r="C59" s="9" t="s">
        <v>553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>
        <v>1</v>
      </c>
      <c r="K59" s="9"/>
      <c r="L59" s="9"/>
      <c r="M59" s="29"/>
    </row>
    <row r="60" spans="1:13" ht="18.75" hidden="1" thickBot="1" x14ac:dyDescent="0.3">
      <c r="A60" s="634"/>
      <c r="B60" s="256">
        <v>44819</v>
      </c>
      <c r="C60" s="31" t="s">
        <v>8</v>
      </c>
      <c r="D60" s="31">
        <v>1</v>
      </c>
      <c r="E60" s="31">
        <v>0</v>
      </c>
      <c r="F60" s="31">
        <v>2</v>
      </c>
      <c r="G60" s="31">
        <v>2</v>
      </c>
      <c r="H60" s="31">
        <v>0</v>
      </c>
      <c r="I60" s="299">
        <v>0</v>
      </c>
      <c r="J60" s="341"/>
      <c r="K60" s="31">
        <v>1</v>
      </c>
      <c r="L60" s="31"/>
      <c r="M60" s="32"/>
    </row>
    <row r="61" spans="1:13" ht="19.5" thickTop="1" thickBot="1" x14ac:dyDescent="0.3">
      <c r="A61" s="433" t="s">
        <v>45</v>
      </c>
      <c r="B61" s="414" t="s">
        <v>554</v>
      </c>
      <c r="C61" s="355" t="s">
        <v>555</v>
      </c>
      <c r="D61" s="355">
        <f t="shared" ref="D61:L61" si="2">SUM(D45:D60)</f>
        <v>16</v>
      </c>
      <c r="E61" s="355">
        <f t="shared" si="2"/>
        <v>5</v>
      </c>
      <c r="F61" s="355">
        <f t="shared" si="2"/>
        <v>13</v>
      </c>
      <c r="G61" s="355">
        <f t="shared" si="2"/>
        <v>18</v>
      </c>
      <c r="H61" s="355">
        <f t="shared" si="2"/>
        <v>2</v>
      </c>
      <c r="I61" s="467">
        <f t="shared" si="2"/>
        <v>0</v>
      </c>
      <c r="J61" s="191">
        <f t="shared" si="2"/>
        <v>6</v>
      </c>
      <c r="K61" s="124">
        <f t="shared" si="2"/>
        <v>9</v>
      </c>
      <c r="L61" s="124">
        <f t="shared" si="2"/>
        <v>1</v>
      </c>
      <c r="M61" s="294">
        <f>SUM(J61/(J61+K61))</f>
        <v>0.4</v>
      </c>
    </row>
    <row r="62" spans="1:13" ht="18.75" hidden="1" thickTop="1" x14ac:dyDescent="0.25">
      <c r="A62" s="659" t="s">
        <v>540</v>
      </c>
      <c r="B62" s="254">
        <v>44641</v>
      </c>
      <c r="C62" s="27" t="s">
        <v>453</v>
      </c>
      <c r="D62" s="27">
        <v>1</v>
      </c>
      <c r="E62" s="27">
        <v>0</v>
      </c>
      <c r="F62" s="27">
        <v>1</v>
      </c>
      <c r="G62" s="27">
        <v>1</v>
      </c>
      <c r="H62" s="27">
        <v>0</v>
      </c>
      <c r="I62" s="297">
        <v>0</v>
      </c>
      <c r="J62" s="279">
        <v>1</v>
      </c>
      <c r="K62" s="27"/>
      <c r="L62" s="27"/>
      <c r="M62" s="28"/>
    </row>
    <row r="63" spans="1:13" hidden="1" x14ac:dyDescent="0.25">
      <c r="A63" s="631"/>
      <c r="B63" s="255">
        <v>44637</v>
      </c>
      <c r="C63" s="9" t="s">
        <v>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/>
      <c r="L63" s="9">
        <v>1</v>
      </c>
      <c r="M63" s="29"/>
    </row>
    <row r="64" spans="1:13" hidden="1" x14ac:dyDescent="0.25">
      <c r="A64" s="631"/>
      <c r="B64" s="255">
        <v>44630</v>
      </c>
      <c r="C64" s="9" t="s">
        <v>455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44623</v>
      </c>
      <c r="C65" s="9" t="s">
        <v>453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44616</v>
      </c>
      <c r="C66" s="9" t="s">
        <v>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44609</v>
      </c>
      <c r="C67" s="9" t="s">
        <v>455</v>
      </c>
      <c r="D67" s="9">
        <v>1</v>
      </c>
      <c r="E67" s="9">
        <v>1</v>
      </c>
      <c r="F67" s="9">
        <v>0</v>
      </c>
      <c r="G67" s="9">
        <v>1</v>
      </c>
      <c r="H67" s="9">
        <v>1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44602</v>
      </c>
      <c r="C68" s="9" t="s">
        <v>453</v>
      </c>
      <c r="D68" s="9">
        <v>1</v>
      </c>
      <c r="E68" s="9">
        <v>1</v>
      </c>
      <c r="F68" s="9">
        <v>1</v>
      </c>
      <c r="G68" s="9">
        <v>2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44595</v>
      </c>
      <c r="C69" s="9" t="s">
        <v>8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8">
        <v>1</v>
      </c>
      <c r="J69" s="280"/>
      <c r="K69" s="9"/>
      <c r="L69" s="9">
        <v>1</v>
      </c>
      <c r="M69" s="29"/>
    </row>
    <row r="70" spans="1:13" hidden="1" x14ac:dyDescent="0.25">
      <c r="A70" s="631"/>
      <c r="B70" s="255">
        <v>44546</v>
      </c>
      <c r="C70" s="9" t="s">
        <v>455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255">
        <v>44539</v>
      </c>
      <c r="C71" s="9" t="s">
        <v>453</v>
      </c>
      <c r="D71" s="9">
        <v>1</v>
      </c>
      <c r="E71" s="9">
        <v>1</v>
      </c>
      <c r="F71" s="9">
        <v>1</v>
      </c>
      <c r="G71" s="9">
        <v>2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255">
        <v>44532</v>
      </c>
      <c r="C72" s="9" t="s">
        <v>8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44525</v>
      </c>
      <c r="C73" s="9" t="s">
        <v>455</v>
      </c>
      <c r="D73" s="9">
        <v>1</v>
      </c>
      <c r="E73" s="9">
        <v>1</v>
      </c>
      <c r="F73" s="9">
        <v>0</v>
      </c>
      <c r="G73" s="9">
        <v>1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255">
        <v>44518</v>
      </c>
      <c r="C74" s="9" t="s">
        <v>453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44511</v>
      </c>
      <c r="C75" s="9" t="s">
        <v>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255">
        <v>44504</v>
      </c>
      <c r="C76" s="9" t="s">
        <v>455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t="18.75" hidden="1" thickBot="1" x14ac:dyDescent="0.3">
      <c r="A77" s="630"/>
      <c r="B77" s="256">
        <v>44497</v>
      </c>
      <c r="C77" s="31" t="s">
        <v>453</v>
      </c>
      <c r="D77" s="31">
        <v>1</v>
      </c>
      <c r="E77" s="31">
        <v>0</v>
      </c>
      <c r="F77" s="31">
        <v>0</v>
      </c>
      <c r="G77" s="31">
        <v>0</v>
      </c>
      <c r="H77" s="31">
        <v>0</v>
      </c>
      <c r="I77" s="299">
        <v>0</v>
      </c>
      <c r="J77" s="341"/>
      <c r="K77" s="31">
        <v>1</v>
      </c>
      <c r="L77" s="31"/>
      <c r="M77" s="32"/>
    </row>
    <row r="78" spans="1:13" s="1" customFormat="1" ht="19.5" thickTop="1" thickBot="1" x14ac:dyDescent="0.3">
      <c r="A78" s="142" t="s">
        <v>45</v>
      </c>
      <c r="B78" s="126" t="s">
        <v>540</v>
      </c>
      <c r="C78" s="124" t="s">
        <v>48</v>
      </c>
      <c r="D78" s="124">
        <f t="shared" ref="D78:L78" si="3">SUM(D62:D77)</f>
        <v>16</v>
      </c>
      <c r="E78" s="124">
        <f t="shared" si="3"/>
        <v>5</v>
      </c>
      <c r="F78" s="124">
        <f t="shared" si="3"/>
        <v>4</v>
      </c>
      <c r="G78" s="124">
        <f t="shared" si="3"/>
        <v>9</v>
      </c>
      <c r="H78" s="124">
        <f t="shared" si="3"/>
        <v>1</v>
      </c>
      <c r="I78" s="247">
        <f t="shared" si="3"/>
        <v>1</v>
      </c>
      <c r="J78" s="191">
        <f t="shared" si="3"/>
        <v>7</v>
      </c>
      <c r="K78" s="124">
        <f t="shared" si="3"/>
        <v>7</v>
      </c>
      <c r="L78" s="124">
        <f t="shared" si="3"/>
        <v>2</v>
      </c>
      <c r="M78" s="294">
        <f>SUM(J78/(J78+K78))</f>
        <v>0.5</v>
      </c>
    </row>
    <row r="79" spans="1:13" ht="18.75" hidden="1" thickTop="1" x14ac:dyDescent="0.25">
      <c r="A79" s="659" t="s">
        <v>35</v>
      </c>
      <c r="B79" s="26">
        <v>42796</v>
      </c>
      <c r="C79" s="27" t="s">
        <v>8</v>
      </c>
      <c r="D79" s="27">
        <v>1</v>
      </c>
      <c r="E79" s="27">
        <v>0</v>
      </c>
      <c r="F79" s="27">
        <v>0</v>
      </c>
      <c r="G79" s="27">
        <v>0</v>
      </c>
      <c r="H79" s="27">
        <v>0</v>
      </c>
      <c r="I79" s="28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42789</v>
      </c>
      <c r="C80" s="9" t="s">
        <v>10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42782</v>
      </c>
      <c r="C81" s="9" t="s">
        <v>7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13">
        <v>42775</v>
      </c>
      <c r="C82" s="9" t="s">
        <v>9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42768</v>
      </c>
      <c r="C83" s="9" t="s">
        <v>27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42761</v>
      </c>
      <c r="C84" s="9" t="s">
        <v>8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280"/>
      <c r="K84" s="9"/>
      <c r="L84" s="9">
        <v>1</v>
      </c>
      <c r="M84" s="29"/>
    </row>
    <row r="85" spans="1:13" hidden="1" x14ac:dyDescent="0.25">
      <c r="A85" s="631"/>
      <c r="B85" s="13">
        <v>42754</v>
      </c>
      <c r="C85" s="9" t="s">
        <v>10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42747</v>
      </c>
      <c r="C86" s="9" t="s">
        <v>7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42740</v>
      </c>
      <c r="C87" s="9" t="s">
        <v>9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/>
      <c r="K87" s="9"/>
      <c r="L87" s="9">
        <v>1</v>
      </c>
      <c r="M87" s="29"/>
    </row>
    <row r="88" spans="1:13" hidden="1" x14ac:dyDescent="0.25">
      <c r="A88" s="631"/>
      <c r="B88" s="13">
        <v>42705</v>
      </c>
      <c r="C88" s="9" t="s">
        <v>10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42698</v>
      </c>
      <c r="C89" s="9" t="s">
        <v>7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42691</v>
      </c>
      <c r="C90" s="9" t="s">
        <v>9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/>
      <c r="L90" s="9">
        <v>1</v>
      </c>
      <c r="M90" s="29"/>
    </row>
    <row r="91" spans="1:13" hidden="1" x14ac:dyDescent="0.25">
      <c r="A91" s="631"/>
      <c r="B91" s="13">
        <v>42684</v>
      </c>
      <c r="C91" s="9" t="s">
        <v>27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42677</v>
      </c>
      <c r="C92" s="9" t="s">
        <v>8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42670</v>
      </c>
      <c r="C93" s="9" t="s">
        <v>10</v>
      </c>
      <c r="D93" s="9">
        <v>1</v>
      </c>
      <c r="E93" s="9">
        <v>0</v>
      </c>
      <c r="F93" s="9">
        <v>2</v>
      </c>
      <c r="G93" s="9">
        <v>2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42663</v>
      </c>
      <c r="C94" s="9" t="s">
        <v>7</v>
      </c>
      <c r="D94" s="9">
        <v>1</v>
      </c>
      <c r="E94" s="9">
        <v>1</v>
      </c>
      <c r="F94" s="9">
        <v>0</v>
      </c>
      <c r="G94" s="9">
        <v>1</v>
      </c>
      <c r="H94" s="9">
        <v>0</v>
      </c>
      <c r="I94" s="29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13">
        <v>42656</v>
      </c>
      <c r="C95" s="9" t="s">
        <v>9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42649</v>
      </c>
      <c r="C96" s="9" t="s">
        <v>27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t="18.75" hidden="1" thickBot="1" x14ac:dyDescent="0.3">
      <c r="A97" s="630"/>
      <c r="B97" s="30">
        <v>42642</v>
      </c>
      <c r="C97" s="31" t="s">
        <v>8</v>
      </c>
      <c r="D97" s="31">
        <v>1</v>
      </c>
      <c r="E97" s="31">
        <v>0</v>
      </c>
      <c r="F97" s="31">
        <v>0</v>
      </c>
      <c r="G97" s="31">
        <v>0</v>
      </c>
      <c r="H97" s="31">
        <v>0</v>
      </c>
      <c r="I97" s="32">
        <v>0</v>
      </c>
      <c r="J97" s="280"/>
      <c r="K97" s="9">
        <v>1</v>
      </c>
      <c r="L97" s="9"/>
      <c r="M97" s="29"/>
    </row>
    <row r="98" spans="1:13" s="1" customFormat="1" ht="19.5" thickTop="1" thickBot="1" x14ac:dyDescent="0.3">
      <c r="A98" s="142" t="s">
        <v>45</v>
      </c>
      <c r="B98" s="126" t="s">
        <v>18</v>
      </c>
      <c r="C98" s="124" t="s">
        <v>11</v>
      </c>
      <c r="D98" s="124">
        <f t="shared" ref="D98:I98" si="4">SUM(D79:D97)</f>
        <v>19</v>
      </c>
      <c r="E98" s="124">
        <f t="shared" si="4"/>
        <v>1</v>
      </c>
      <c r="F98" s="124">
        <f t="shared" si="4"/>
        <v>6</v>
      </c>
      <c r="G98" s="124">
        <f t="shared" si="4"/>
        <v>7</v>
      </c>
      <c r="H98" s="124">
        <f t="shared" si="4"/>
        <v>0</v>
      </c>
      <c r="I98" s="125">
        <f t="shared" si="4"/>
        <v>0</v>
      </c>
      <c r="J98" s="191">
        <f>SUM(J79:J97)</f>
        <v>7</v>
      </c>
      <c r="K98" s="124">
        <f>SUM(K79:K97)</f>
        <v>9</v>
      </c>
      <c r="L98" s="124">
        <f>SUM(L79:L97)</f>
        <v>3</v>
      </c>
      <c r="M98" s="294">
        <f>SUM(J98/(J98+K98))</f>
        <v>0.4375</v>
      </c>
    </row>
    <row r="99" spans="1:13" ht="19.5" thickTop="1" thickBot="1" x14ac:dyDescent="0.3">
      <c r="C99" s="136" t="s">
        <v>24</v>
      </c>
      <c r="D99" s="137">
        <f t="shared" ref="D99:L99" si="5">SUM(D78+D98+D61+D44+D22)</f>
        <v>91</v>
      </c>
      <c r="E99" s="137">
        <f t="shared" si="5"/>
        <v>18</v>
      </c>
      <c r="F99" s="137">
        <f t="shared" si="5"/>
        <v>41</v>
      </c>
      <c r="G99" s="137">
        <f t="shared" si="5"/>
        <v>59</v>
      </c>
      <c r="H99" s="137">
        <f t="shared" si="5"/>
        <v>3</v>
      </c>
      <c r="I99" s="139">
        <f t="shared" si="5"/>
        <v>1</v>
      </c>
      <c r="J99" s="444">
        <f t="shared" si="5"/>
        <v>33</v>
      </c>
      <c r="K99" s="91">
        <f t="shared" si="5"/>
        <v>44</v>
      </c>
      <c r="L99" s="450">
        <f t="shared" si="5"/>
        <v>14</v>
      </c>
      <c r="M99" s="396">
        <f>SUM(J99/(J99+K99))</f>
        <v>0.42857142857142855</v>
      </c>
    </row>
    <row r="100" spans="1:13" ht="18.75" thickBot="1" x14ac:dyDescent="0.3">
      <c r="C100" s="143" t="s">
        <v>25</v>
      </c>
      <c r="D100" s="24"/>
      <c r="E100" s="25">
        <f>SUM(E99/D99)</f>
        <v>0.19780219780219779</v>
      </c>
      <c r="F100" s="25">
        <f>SUM(F99/D99)</f>
        <v>0.45054945054945056</v>
      </c>
      <c r="G100" s="144">
        <f>SUM(G99/D99)</f>
        <v>0.64835164835164838</v>
      </c>
      <c r="H100" s="20"/>
      <c r="I100" s="20"/>
      <c r="J100" s="307">
        <f>SUM(J99/D99)</f>
        <v>0.36263736263736263</v>
      </c>
      <c r="K100" s="77">
        <f>SUM(K99/D99)</f>
        <v>0.48351648351648352</v>
      </c>
      <c r="L100" s="95">
        <f>SUM(L99/D99)</f>
        <v>0.15384615384615385</v>
      </c>
    </row>
    <row r="101" spans="1:13" ht="18.75" thickBot="1" x14ac:dyDescent="0.3">
      <c r="C101" s="133" t="s">
        <v>26</v>
      </c>
      <c r="D101" s="134">
        <f>SUM(D99/5)</f>
        <v>18.2</v>
      </c>
      <c r="E101" s="134">
        <f>SUM(E100*D101)</f>
        <v>3.5999999999999996</v>
      </c>
      <c r="F101" s="134">
        <f>SUM(F100*D101)</f>
        <v>8.1999999999999993</v>
      </c>
      <c r="G101" s="135">
        <f>SUM(G100*D101)</f>
        <v>11.8</v>
      </c>
      <c r="J101" s="308">
        <f>SUM(J99/5)</f>
        <v>6.6</v>
      </c>
      <c r="K101" s="97">
        <f>SUM(K99/5)</f>
        <v>8.8000000000000007</v>
      </c>
      <c r="L101" s="98">
        <f>SUM(L99/5)</f>
        <v>2.8</v>
      </c>
    </row>
    <row r="102" spans="1:13" ht="18.75" thickTop="1" x14ac:dyDescent="0.25"/>
  </sheetData>
  <mergeCells count="6">
    <mergeCell ref="A79:A97"/>
    <mergeCell ref="A1:M1"/>
    <mergeCell ref="A62:A77"/>
    <mergeCell ref="A45:A60"/>
    <mergeCell ref="A23:A43"/>
    <mergeCell ref="A3:A2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23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4" width="9.28515625" style="16" customWidth="1"/>
    <col min="5" max="6" width="8.140625" style="16" customWidth="1"/>
    <col min="7" max="7" width="10.7109375" style="16" customWidth="1"/>
    <col min="8" max="8" width="10.140625" style="16" customWidth="1"/>
    <col min="9" max="9" width="9.28515625" style="16" customWidth="1"/>
    <col min="10" max="16384" width="9.140625" style="16"/>
  </cols>
  <sheetData>
    <row r="1" spans="1:13" ht="19.5" thickTop="1" thickBot="1" x14ac:dyDescent="0.3">
      <c r="A1" s="626" t="s">
        <v>303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453</v>
      </c>
      <c r="D3" s="27">
        <v>1</v>
      </c>
      <c r="E3" s="27">
        <v>1</v>
      </c>
      <c r="F3" s="27">
        <v>1</v>
      </c>
      <c r="G3" s="27">
        <v>2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8</v>
      </c>
      <c r="D4" s="9">
        <v>1</v>
      </c>
      <c r="E4" s="9">
        <v>1</v>
      </c>
      <c r="F4" s="9">
        <v>1</v>
      </c>
      <c r="G4" s="9">
        <v>2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45694</v>
      </c>
      <c r="C5" s="9" t="s">
        <v>10</v>
      </c>
      <c r="D5" s="9">
        <v>1</v>
      </c>
      <c r="E5" s="9">
        <v>2</v>
      </c>
      <c r="F5" s="9">
        <v>1</v>
      </c>
      <c r="G5" s="9">
        <v>3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45687</v>
      </c>
      <c r="C6" s="9" t="s">
        <v>553</v>
      </c>
      <c r="D6" s="9">
        <v>1</v>
      </c>
      <c r="E6" s="9">
        <v>1</v>
      </c>
      <c r="F6" s="9">
        <v>1</v>
      </c>
      <c r="G6" s="9">
        <v>2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45673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45666</v>
      </c>
      <c r="C8" s="9" t="s">
        <v>20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45624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45617</v>
      </c>
      <c r="C10" s="9" t="s">
        <v>20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x14ac:dyDescent="0.25">
      <c r="A11" s="636"/>
      <c r="B11" s="255">
        <v>45610</v>
      </c>
      <c r="C11" s="9" t="s">
        <v>10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x14ac:dyDescent="0.25">
      <c r="A12" s="636"/>
      <c r="B12" s="255">
        <v>45603</v>
      </c>
      <c r="C12" s="9" t="s">
        <v>553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x14ac:dyDescent="0.25">
      <c r="A13" s="636"/>
      <c r="B13" s="255">
        <v>45596</v>
      </c>
      <c r="C13" s="9" t="s">
        <v>453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45582</v>
      </c>
      <c r="C14" s="9" t="s">
        <v>20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45575</v>
      </c>
      <c r="C15" s="9" t="s">
        <v>10</v>
      </c>
      <c r="D15" s="9">
        <v>1</v>
      </c>
      <c r="E15" s="9">
        <v>1</v>
      </c>
      <c r="F15" s="9">
        <v>1</v>
      </c>
      <c r="G15" s="9">
        <v>2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45568</v>
      </c>
      <c r="C16" s="9" t="s">
        <v>553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45561</v>
      </c>
      <c r="C17" s="9" t="s">
        <v>453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6"/>
      <c r="B18" s="255">
        <v>45554</v>
      </c>
      <c r="C18" s="9" t="s">
        <v>8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t="18.75" thickBot="1" x14ac:dyDescent="0.3">
      <c r="A19" s="637"/>
      <c r="B19" s="256">
        <v>45547</v>
      </c>
      <c r="C19" s="31" t="s">
        <v>20</v>
      </c>
      <c r="D19" s="31">
        <v>1</v>
      </c>
      <c r="E19" s="31">
        <v>0</v>
      </c>
      <c r="F19" s="31">
        <v>2</v>
      </c>
      <c r="G19" s="31">
        <v>2</v>
      </c>
      <c r="H19" s="31">
        <v>0</v>
      </c>
      <c r="I19" s="32">
        <v>0</v>
      </c>
      <c r="J19" s="366">
        <v>1</v>
      </c>
      <c r="K19" s="31"/>
      <c r="L19" s="31"/>
      <c r="M19" s="32"/>
    </row>
    <row r="20" spans="1:13" ht="19.5" thickTop="1" thickBot="1" x14ac:dyDescent="0.3">
      <c r="A20" s="487" t="s">
        <v>45</v>
      </c>
      <c r="B20" s="488" t="s">
        <v>624</v>
      </c>
      <c r="C20" s="355" t="s">
        <v>625</v>
      </c>
      <c r="D20" s="355">
        <f t="shared" ref="D20:L20" si="0">SUM(D3:D19)</f>
        <v>17</v>
      </c>
      <c r="E20" s="355">
        <f t="shared" si="0"/>
        <v>7</v>
      </c>
      <c r="F20" s="355">
        <f t="shared" si="0"/>
        <v>14</v>
      </c>
      <c r="G20" s="355">
        <f t="shared" si="0"/>
        <v>21</v>
      </c>
      <c r="H20" s="355">
        <f t="shared" si="0"/>
        <v>0</v>
      </c>
      <c r="I20" s="489">
        <f t="shared" si="0"/>
        <v>0</v>
      </c>
      <c r="J20" s="458">
        <f t="shared" si="0"/>
        <v>10</v>
      </c>
      <c r="K20" s="355">
        <f t="shared" si="0"/>
        <v>4</v>
      </c>
      <c r="L20" s="355">
        <f t="shared" si="0"/>
        <v>3</v>
      </c>
      <c r="M20" s="356">
        <f>SUM(J20/(J20+K20))</f>
        <v>0.7142857142857143</v>
      </c>
    </row>
    <row r="21" spans="1:13" ht="18.75" hidden="1" thickTop="1" x14ac:dyDescent="0.25">
      <c r="A21" s="659" t="s">
        <v>580</v>
      </c>
      <c r="B21" s="26">
        <v>45351</v>
      </c>
      <c r="C21" s="27" t="s">
        <v>555</v>
      </c>
      <c r="D21" s="27">
        <v>1</v>
      </c>
      <c r="E21" s="27">
        <v>0</v>
      </c>
      <c r="F21" s="27">
        <v>0</v>
      </c>
      <c r="G21" s="27">
        <v>0</v>
      </c>
      <c r="H21" s="27">
        <v>0</v>
      </c>
      <c r="I21" s="297">
        <v>0</v>
      </c>
      <c r="J21" s="279">
        <v>1</v>
      </c>
      <c r="K21" s="27"/>
      <c r="L21" s="27"/>
      <c r="M21" s="28"/>
    </row>
    <row r="22" spans="1:13" hidden="1" x14ac:dyDescent="0.25">
      <c r="A22" s="631"/>
      <c r="B22" s="13">
        <v>45344</v>
      </c>
      <c r="C22" s="9" t="s">
        <v>453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8">
        <v>0</v>
      </c>
      <c r="J22" s="280"/>
      <c r="K22" s="9"/>
      <c r="L22" s="9">
        <v>1</v>
      </c>
      <c r="M22" s="29"/>
    </row>
    <row r="23" spans="1:13" hidden="1" x14ac:dyDescent="0.25">
      <c r="A23" s="631"/>
      <c r="B23" s="13">
        <v>45337</v>
      </c>
      <c r="C23" s="9" t="s">
        <v>452</v>
      </c>
      <c r="D23" s="9">
        <v>1</v>
      </c>
      <c r="E23" s="9">
        <v>2</v>
      </c>
      <c r="F23" s="9">
        <v>0</v>
      </c>
      <c r="G23" s="9">
        <v>2</v>
      </c>
      <c r="H23" s="9">
        <v>0</v>
      </c>
      <c r="I23" s="298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13">
        <v>45330</v>
      </c>
      <c r="C24" s="9" t="s">
        <v>553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idden="1" x14ac:dyDescent="0.25">
      <c r="A25" s="631"/>
      <c r="B25" s="13">
        <v>45323</v>
      </c>
      <c r="C25" s="9" t="s">
        <v>8</v>
      </c>
      <c r="D25" s="9">
        <v>1</v>
      </c>
      <c r="E25" s="9">
        <v>1</v>
      </c>
      <c r="F25" s="9">
        <v>0</v>
      </c>
      <c r="G25" s="9">
        <v>1</v>
      </c>
      <c r="H25" s="9">
        <v>0</v>
      </c>
      <c r="I25" s="298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45316</v>
      </c>
      <c r="C26" s="9" t="s">
        <v>555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8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45309</v>
      </c>
      <c r="C27" s="9" t="s">
        <v>453</v>
      </c>
      <c r="D27" s="9">
        <v>1</v>
      </c>
      <c r="E27" s="9">
        <v>0</v>
      </c>
      <c r="F27" s="9">
        <v>2</v>
      </c>
      <c r="G27" s="9">
        <v>2</v>
      </c>
      <c r="H27" s="9">
        <v>0</v>
      </c>
      <c r="I27" s="298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45253</v>
      </c>
      <c r="C28" s="9" t="s">
        <v>452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8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45246</v>
      </c>
      <c r="C29" s="9" t="s">
        <v>553</v>
      </c>
      <c r="D29" s="9">
        <v>1</v>
      </c>
      <c r="E29" s="9">
        <v>0</v>
      </c>
      <c r="F29" s="9">
        <v>3</v>
      </c>
      <c r="G29" s="9">
        <v>3</v>
      </c>
      <c r="H29" s="9">
        <v>0</v>
      </c>
      <c r="I29" s="298">
        <v>0</v>
      </c>
      <c r="J29" s="280"/>
      <c r="K29" s="9"/>
      <c r="L29" s="9">
        <v>1</v>
      </c>
      <c r="M29" s="29"/>
    </row>
    <row r="30" spans="1:13" hidden="1" x14ac:dyDescent="0.25">
      <c r="A30" s="631"/>
      <c r="B30" s="13">
        <v>45239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45232</v>
      </c>
      <c r="C31" s="9" t="s">
        <v>555</v>
      </c>
      <c r="D31" s="9">
        <v>1</v>
      </c>
      <c r="E31" s="9">
        <v>1</v>
      </c>
      <c r="F31" s="9">
        <v>0</v>
      </c>
      <c r="G31" s="9">
        <v>1</v>
      </c>
      <c r="H31" s="9">
        <v>1</v>
      </c>
      <c r="I31" s="298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45225</v>
      </c>
      <c r="C32" s="9" t="s">
        <v>453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8">
        <v>0</v>
      </c>
      <c r="J32" s="280">
        <v>1</v>
      </c>
      <c r="K32" s="9"/>
      <c r="L32" s="9"/>
      <c r="M32" s="29"/>
    </row>
    <row r="33" spans="1:13" hidden="1" x14ac:dyDescent="0.25">
      <c r="A33" s="631"/>
      <c r="B33" s="13">
        <v>45218</v>
      </c>
      <c r="C33" s="9" t="s">
        <v>452</v>
      </c>
      <c r="D33" s="9">
        <v>1</v>
      </c>
      <c r="E33" s="9">
        <v>3</v>
      </c>
      <c r="F33" s="9">
        <v>0</v>
      </c>
      <c r="G33" s="9">
        <v>3</v>
      </c>
      <c r="H33" s="9">
        <v>1</v>
      </c>
      <c r="I33" s="298">
        <v>0</v>
      </c>
      <c r="J33" s="280">
        <v>1</v>
      </c>
      <c r="K33" s="9"/>
      <c r="L33" s="9"/>
      <c r="M33" s="29"/>
    </row>
    <row r="34" spans="1:13" hidden="1" x14ac:dyDescent="0.25">
      <c r="A34" s="631"/>
      <c r="B34" s="13">
        <v>45211</v>
      </c>
      <c r="C34" s="9" t="s">
        <v>553</v>
      </c>
      <c r="D34" s="9">
        <v>1</v>
      </c>
      <c r="E34" s="9">
        <v>1</v>
      </c>
      <c r="F34" s="9">
        <v>0</v>
      </c>
      <c r="G34" s="9">
        <v>1</v>
      </c>
      <c r="H34" s="9">
        <v>1</v>
      </c>
      <c r="I34" s="298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45204</v>
      </c>
      <c r="C35" s="9" t="s">
        <v>8</v>
      </c>
      <c r="D35" s="9">
        <v>1</v>
      </c>
      <c r="E35" s="9">
        <v>1</v>
      </c>
      <c r="F35" s="9">
        <v>1</v>
      </c>
      <c r="G35" s="9">
        <v>2</v>
      </c>
      <c r="H35" s="9">
        <v>0</v>
      </c>
      <c r="I35" s="298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13">
        <v>45190</v>
      </c>
      <c r="C36" s="9" t="s">
        <v>453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8">
        <v>0</v>
      </c>
      <c r="J36" s="280">
        <v>1</v>
      </c>
      <c r="K36" s="9"/>
      <c r="L36" s="9"/>
      <c r="M36" s="29"/>
    </row>
    <row r="37" spans="1:13" ht="18.75" hidden="1" thickBot="1" x14ac:dyDescent="0.3">
      <c r="A37" s="630"/>
      <c r="B37" s="30">
        <v>45183</v>
      </c>
      <c r="C37" s="31" t="s">
        <v>452</v>
      </c>
      <c r="D37" s="31">
        <v>1</v>
      </c>
      <c r="E37" s="31">
        <v>0</v>
      </c>
      <c r="F37" s="31">
        <v>0</v>
      </c>
      <c r="G37" s="31">
        <v>0</v>
      </c>
      <c r="H37" s="31">
        <v>0</v>
      </c>
      <c r="I37" s="299">
        <v>0</v>
      </c>
      <c r="J37" s="341"/>
      <c r="K37" s="31">
        <v>1</v>
      </c>
      <c r="L37" s="31"/>
      <c r="M37" s="32"/>
    </row>
    <row r="38" spans="1:13" ht="19.5" thickTop="1" thickBot="1" x14ac:dyDescent="0.3">
      <c r="A38" s="433" t="s">
        <v>45</v>
      </c>
      <c r="B38" s="414" t="s">
        <v>580</v>
      </c>
      <c r="C38" s="355" t="s">
        <v>552</v>
      </c>
      <c r="D38" s="355">
        <f t="shared" ref="D38:L38" si="1">SUM(D21:D37)</f>
        <v>17</v>
      </c>
      <c r="E38" s="355">
        <f t="shared" si="1"/>
        <v>10</v>
      </c>
      <c r="F38" s="355">
        <f t="shared" si="1"/>
        <v>8</v>
      </c>
      <c r="G38" s="355">
        <f t="shared" si="1"/>
        <v>18</v>
      </c>
      <c r="H38" s="355">
        <f t="shared" si="1"/>
        <v>3</v>
      </c>
      <c r="I38" s="467">
        <f t="shared" si="1"/>
        <v>0</v>
      </c>
      <c r="J38" s="191">
        <f t="shared" si="1"/>
        <v>10</v>
      </c>
      <c r="K38" s="124">
        <f t="shared" si="1"/>
        <v>5</v>
      </c>
      <c r="L38" s="124">
        <f t="shared" si="1"/>
        <v>2</v>
      </c>
      <c r="M38" s="294">
        <f>SUM(J38/(J38+K38))</f>
        <v>0.66666666666666663</v>
      </c>
    </row>
    <row r="39" spans="1:13" ht="18.75" hidden="1" thickTop="1" x14ac:dyDescent="0.25">
      <c r="A39" s="642" t="s">
        <v>554</v>
      </c>
      <c r="B39" s="254">
        <v>44966</v>
      </c>
      <c r="C39" s="27" t="s">
        <v>553</v>
      </c>
      <c r="D39" s="27">
        <v>1</v>
      </c>
      <c r="E39" s="27">
        <v>2</v>
      </c>
      <c r="F39" s="27">
        <v>0</v>
      </c>
      <c r="G39" s="27">
        <v>2</v>
      </c>
      <c r="H39" s="27">
        <v>0</v>
      </c>
      <c r="I39" s="28">
        <v>0</v>
      </c>
      <c r="J39" s="364">
        <v>1</v>
      </c>
      <c r="K39" s="27"/>
      <c r="L39" s="27"/>
      <c r="M39" s="28"/>
    </row>
    <row r="40" spans="1:13" hidden="1" x14ac:dyDescent="0.25">
      <c r="A40" s="636"/>
      <c r="B40" s="255">
        <v>44959</v>
      </c>
      <c r="C40" s="9" t="s">
        <v>8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">
        <v>1</v>
      </c>
      <c r="J40" s="365"/>
      <c r="K40" s="9"/>
      <c r="L40" s="9">
        <v>1</v>
      </c>
      <c r="M40" s="29"/>
    </row>
    <row r="41" spans="1:13" hidden="1" x14ac:dyDescent="0.25">
      <c r="A41" s="636"/>
      <c r="B41" s="255">
        <v>44952</v>
      </c>
      <c r="C41" s="9" t="s">
        <v>555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idden="1" x14ac:dyDescent="0.25">
      <c r="A42" s="636"/>
      <c r="B42" s="255">
        <v>44945</v>
      </c>
      <c r="C42" s="9" t="s">
        <v>453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365"/>
      <c r="K42" s="9">
        <v>1</v>
      </c>
      <c r="L42" s="9"/>
      <c r="M42" s="29"/>
    </row>
    <row r="43" spans="1:13" hidden="1" x14ac:dyDescent="0.25">
      <c r="A43" s="636"/>
      <c r="B43" s="255">
        <v>44938</v>
      </c>
      <c r="C43" s="9" t="s">
        <v>452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365"/>
      <c r="K43" s="9">
        <v>1</v>
      </c>
      <c r="L43" s="9"/>
      <c r="M43" s="29"/>
    </row>
    <row r="44" spans="1:13" hidden="1" x14ac:dyDescent="0.25">
      <c r="A44" s="636"/>
      <c r="B44" s="255">
        <v>44917</v>
      </c>
      <c r="C44" s="9" t="s">
        <v>553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365"/>
      <c r="K44" s="9">
        <v>1</v>
      </c>
      <c r="L44" s="9"/>
      <c r="M44" s="29"/>
    </row>
    <row r="45" spans="1:13" hidden="1" x14ac:dyDescent="0.25">
      <c r="A45" s="636"/>
      <c r="B45" s="255">
        <v>44896</v>
      </c>
      <c r="C45" s="9" t="s">
        <v>453</v>
      </c>
      <c r="D45" s="9">
        <v>1</v>
      </c>
      <c r="E45" s="9">
        <v>0</v>
      </c>
      <c r="F45" s="9">
        <v>1</v>
      </c>
      <c r="G45" s="9">
        <v>1</v>
      </c>
      <c r="H45" s="9">
        <v>0</v>
      </c>
      <c r="I45" s="29">
        <v>0</v>
      </c>
      <c r="J45" s="365"/>
      <c r="K45" s="9">
        <v>1</v>
      </c>
      <c r="L45" s="9"/>
      <c r="M45" s="29"/>
    </row>
    <row r="46" spans="1:13" hidden="1" x14ac:dyDescent="0.25">
      <c r="A46" s="636"/>
      <c r="B46" s="255">
        <v>44882</v>
      </c>
      <c r="C46" s="9" t="s">
        <v>553</v>
      </c>
      <c r="D46" s="9">
        <v>1</v>
      </c>
      <c r="E46" s="9">
        <v>2</v>
      </c>
      <c r="F46" s="9">
        <v>1</v>
      </c>
      <c r="G46" s="9">
        <v>3</v>
      </c>
      <c r="H46" s="9">
        <v>1</v>
      </c>
      <c r="I46" s="29">
        <v>0</v>
      </c>
      <c r="J46" s="365">
        <v>1</v>
      </c>
      <c r="K46" s="9"/>
      <c r="L46" s="9"/>
      <c r="M46" s="29"/>
    </row>
    <row r="47" spans="1:13" hidden="1" x14ac:dyDescent="0.25">
      <c r="A47" s="636"/>
      <c r="B47" s="255">
        <v>44875</v>
      </c>
      <c r="C47" s="9" t="s">
        <v>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365"/>
      <c r="K47" s="9">
        <v>1</v>
      </c>
      <c r="L47" s="9"/>
      <c r="M47" s="29"/>
    </row>
    <row r="48" spans="1:13" hidden="1" x14ac:dyDescent="0.25">
      <c r="A48" s="636"/>
      <c r="B48" s="255">
        <v>44868</v>
      </c>
      <c r="C48" s="9" t="s">
        <v>555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">
        <v>0</v>
      </c>
      <c r="J48" s="365"/>
      <c r="K48" s="9">
        <v>1</v>
      </c>
      <c r="L48" s="9"/>
      <c r="M48" s="29"/>
    </row>
    <row r="49" spans="1:13" hidden="1" x14ac:dyDescent="0.25">
      <c r="A49" s="636"/>
      <c r="B49" s="255">
        <v>44861</v>
      </c>
      <c r="C49" s="9" t="s">
        <v>453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365"/>
      <c r="K49" s="9">
        <v>1</v>
      </c>
      <c r="L49" s="9"/>
      <c r="M49" s="29"/>
    </row>
    <row r="50" spans="1:13" hidden="1" x14ac:dyDescent="0.25">
      <c r="A50" s="636"/>
      <c r="B50" s="255">
        <v>44854</v>
      </c>
      <c r="C50" s="9" t="s">
        <v>452</v>
      </c>
      <c r="D50" s="9">
        <v>1</v>
      </c>
      <c r="E50" s="9">
        <v>1</v>
      </c>
      <c r="F50" s="9">
        <v>2</v>
      </c>
      <c r="G50" s="9">
        <v>3</v>
      </c>
      <c r="H50" s="9">
        <v>0</v>
      </c>
      <c r="I50" s="29">
        <v>0</v>
      </c>
      <c r="J50" s="365">
        <v>1</v>
      </c>
      <c r="K50" s="9"/>
      <c r="L50" s="9"/>
      <c r="M50" s="29"/>
    </row>
    <row r="51" spans="1:13" hidden="1" x14ac:dyDescent="0.25">
      <c r="A51" s="636"/>
      <c r="B51" s="255">
        <v>44840</v>
      </c>
      <c r="C51" s="9" t="s">
        <v>8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365"/>
      <c r="K51" s="9">
        <v>1</v>
      </c>
      <c r="L51" s="9"/>
      <c r="M51" s="29"/>
    </row>
    <row r="52" spans="1:13" hidden="1" x14ac:dyDescent="0.25">
      <c r="A52" s="636"/>
      <c r="B52" s="255">
        <v>44833</v>
      </c>
      <c r="C52" s="9" t="s">
        <v>555</v>
      </c>
      <c r="D52" s="9">
        <v>1</v>
      </c>
      <c r="E52" s="9">
        <v>2</v>
      </c>
      <c r="F52" s="9">
        <v>0</v>
      </c>
      <c r="G52" s="9">
        <v>2</v>
      </c>
      <c r="H52" s="9">
        <v>0</v>
      </c>
      <c r="I52" s="29">
        <v>0</v>
      </c>
      <c r="J52" s="365">
        <v>1</v>
      </c>
      <c r="K52" s="9"/>
      <c r="L52" s="9"/>
      <c r="M52" s="29"/>
    </row>
    <row r="53" spans="1:13" hidden="1" x14ac:dyDescent="0.25">
      <c r="A53" s="636"/>
      <c r="B53" s="255">
        <v>44826</v>
      </c>
      <c r="C53" s="9" t="s">
        <v>453</v>
      </c>
      <c r="D53" s="9">
        <v>1</v>
      </c>
      <c r="E53" s="9">
        <v>2</v>
      </c>
      <c r="F53" s="9">
        <v>1</v>
      </c>
      <c r="G53" s="9">
        <v>3</v>
      </c>
      <c r="H53" s="9">
        <v>0</v>
      </c>
      <c r="I53" s="29">
        <v>0</v>
      </c>
      <c r="J53" s="365">
        <v>1</v>
      </c>
      <c r="K53" s="9"/>
      <c r="L53" s="9"/>
      <c r="M53" s="29"/>
    </row>
    <row r="54" spans="1:13" ht="18.75" hidden="1" thickBot="1" x14ac:dyDescent="0.3">
      <c r="A54" s="637"/>
      <c r="B54" s="256">
        <v>44819</v>
      </c>
      <c r="C54" s="31" t="s">
        <v>452</v>
      </c>
      <c r="D54" s="31">
        <v>1</v>
      </c>
      <c r="E54" s="31">
        <v>1</v>
      </c>
      <c r="F54" s="31">
        <v>2</v>
      </c>
      <c r="G54" s="31">
        <v>3</v>
      </c>
      <c r="H54" s="31">
        <v>0</v>
      </c>
      <c r="I54" s="32">
        <v>0</v>
      </c>
      <c r="J54" s="366">
        <v>1</v>
      </c>
      <c r="K54" s="31"/>
      <c r="L54" s="31"/>
      <c r="M54" s="32"/>
    </row>
    <row r="55" spans="1:13" ht="19.5" thickTop="1" thickBot="1" x14ac:dyDescent="0.3">
      <c r="A55" s="433" t="s">
        <v>45</v>
      </c>
      <c r="B55" s="414" t="s">
        <v>554</v>
      </c>
      <c r="C55" s="355" t="s">
        <v>552</v>
      </c>
      <c r="D55" s="355">
        <f t="shared" ref="D55:L55" si="2">SUM(D39:D54)</f>
        <v>16</v>
      </c>
      <c r="E55" s="355">
        <f t="shared" si="2"/>
        <v>12</v>
      </c>
      <c r="F55" s="355">
        <f t="shared" si="2"/>
        <v>10</v>
      </c>
      <c r="G55" s="355">
        <f t="shared" si="2"/>
        <v>22</v>
      </c>
      <c r="H55" s="355">
        <f t="shared" si="2"/>
        <v>1</v>
      </c>
      <c r="I55" s="467">
        <f t="shared" si="2"/>
        <v>1</v>
      </c>
      <c r="J55" s="191">
        <f t="shared" si="2"/>
        <v>7</v>
      </c>
      <c r="K55" s="124">
        <f t="shared" si="2"/>
        <v>8</v>
      </c>
      <c r="L55" s="124">
        <f t="shared" si="2"/>
        <v>1</v>
      </c>
      <c r="M55" s="294">
        <f>SUM(J55/(J55+K55))</f>
        <v>0.46666666666666667</v>
      </c>
    </row>
    <row r="56" spans="1:13" ht="18.75" hidden="1" thickTop="1" x14ac:dyDescent="0.25">
      <c r="A56" s="659" t="s">
        <v>540</v>
      </c>
      <c r="B56" s="254">
        <v>44641</v>
      </c>
      <c r="C56" s="27" t="s">
        <v>48</v>
      </c>
      <c r="D56" s="27">
        <v>1</v>
      </c>
      <c r="E56" s="27">
        <v>0</v>
      </c>
      <c r="F56" s="27">
        <v>0</v>
      </c>
      <c r="G56" s="27">
        <v>0</v>
      </c>
      <c r="H56" s="27">
        <v>0</v>
      </c>
      <c r="I56" s="297">
        <v>0</v>
      </c>
      <c r="J56" s="279"/>
      <c r="K56" s="27">
        <v>1</v>
      </c>
      <c r="L56" s="27"/>
      <c r="M56" s="28"/>
    </row>
    <row r="57" spans="1:13" hidden="1" x14ac:dyDescent="0.25">
      <c r="A57" s="631"/>
      <c r="B57" s="255">
        <v>44637</v>
      </c>
      <c r="C57" s="9" t="s">
        <v>455</v>
      </c>
      <c r="D57" s="9">
        <v>1</v>
      </c>
      <c r="E57" s="9">
        <v>2</v>
      </c>
      <c r="F57" s="9">
        <v>0</v>
      </c>
      <c r="G57" s="9">
        <v>2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255">
        <v>44630</v>
      </c>
      <c r="C58" s="9" t="s">
        <v>8</v>
      </c>
      <c r="D58" s="9">
        <v>1</v>
      </c>
      <c r="E58" s="9">
        <v>1</v>
      </c>
      <c r="F58" s="9">
        <v>0</v>
      </c>
      <c r="G58" s="9">
        <v>1</v>
      </c>
      <c r="H58" s="9">
        <v>0</v>
      </c>
      <c r="I58" s="298">
        <v>1</v>
      </c>
      <c r="J58" s="280"/>
      <c r="K58" s="9"/>
      <c r="L58" s="9">
        <v>1</v>
      </c>
      <c r="M58" s="29"/>
    </row>
    <row r="59" spans="1:13" hidden="1" x14ac:dyDescent="0.25">
      <c r="A59" s="631"/>
      <c r="B59" s="255">
        <v>44623</v>
      </c>
      <c r="C59" s="9" t="s">
        <v>48</v>
      </c>
      <c r="D59" s="9">
        <v>1</v>
      </c>
      <c r="E59" s="9">
        <v>1</v>
      </c>
      <c r="F59" s="9">
        <v>0</v>
      </c>
      <c r="G59" s="9">
        <v>1</v>
      </c>
      <c r="H59" s="9">
        <v>1</v>
      </c>
      <c r="I59" s="298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255">
        <v>44616</v>
      </c>
      <c r="C60" s="9" t="s">
        <v>455</v>
      </c>
      <c r="D60" s="9">
        <v>1</v>
      </c>
      <c r="E60" s="9">
        <v>0</v>
      </c>
      <c r="F60" s="9">
        <v>1</v>
      </c>
      <c r="G60" s="9">
        <v>1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255">
        <v>44609</v>
      </c>
      <c r="C61" s="9" t="s">
        <v>8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8">
        <v>0</v>
      </c>
      <c r="J61" s="280"/>
      <c r="K61" s="9"/>
      <c r="L61" s="9">
        <v>1</v>
      </c>
      <c r="M61" s="29"/>
    </row>
    <row r="62" spans="1:13" hidden="1" x14ac:dyDescent="0.25">
      <c r="A62" s="631"/>
      <c r="B62" s="255">
        <v>44602</v>
      </c>
      <c r="C62" s="9" t="s">
        <v>48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255">
        <v>44595</v>
      </c>
      <c r="C63" s="9" t="s">
        <v>455</v>
      </c>
      <c r="D63" s="9">
        <v>1</v>
      </c>
      <c r="E63" s="9">
        <v>1</v>
      </c>
      <c r="F63" s="9">
        <v>1</v>
      </c>
      <c r="G63" s="15">
        <v>2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44546</v>
      </c>
      <c r="C64" s="9" t="s">
        <v>8</v>
      </c>
      <c r="D64" s="9">
        <v>1</v>
      </c>
      <c r="E64" s="9">
        <v>0</v>
      </c>
      <c r="F64" s="9">
        <v>1</v>
      </c>
      <c r="G64" s="15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44539</v>
      </c>
      <c r="C65" s="9" t="s">
        <v>48</v>
      </c>
      <c r="D65" s="9">
        <v>1</v>
      </c>
      <c r="E65" s="9">
        <v>1</v>
      </c>
      <c r="F65" s="9">
        <v>1</v>
      </c>
      <c r="G65" s="15">
        <v>2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44532</v>
      </c>
      <c r="C66" s="9" t="s">
        <v>455</v>
      </c>
      <c r="D66" s="9">
        <v>1</v>
      </c>
      <c r="E66" s="9">
        <v>2</v>
      </c>
      <c r="F66" s="9">
        <v>1</v>
      </c>
      <c r="G66" s="15">
        <v>3</v>
      </c>
      <c r="H66" s="9">
        <v>0</v>
      </c>
      <c r="I66" s="298">
        <v>0</v>
      </c>
      <c r="J66" s="280"/>
      <c r="K66" s="9"/>
      <c r="L66" s="9">
        <v>1</v>
      </c>
      <c r="M66" s="29"/>
    </row>
    <row r="67" spans="1:13" hidden="1" x14ac:dyDescent="0.25">
      <c r="A67" s="631"/>
      <c r="B67" s="255">
        <v>44518</v>
      </c>
      <c r="C67" s="9" t="s">
        <v>48</v>
      </c>
      <c r="D67" s="9">
        <v>1</v>
      </c>
      <c r="E67" s="9">
        <v>1</v>
      </c>
      <c r="F67" s="9">
        <v>0</v>
      </c>
      <c r="G67" s="15">
        <v>1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44511</v>
      </c>
      <c r="C68" s="9" t="s">
        <v>455</v>
      </c>
      <c r="D68" s="9">
        <v>1</v>
      </c>
      <c r="E68" s="9">
        <v>2</v>
      </c>
      <c r="F68" s="9">
        <v>1</v>
      </c>
      <c r="G68" s="15">
        <v>3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44504</v>
      </c>
      <c r="C69" s="9" t="s">
        <v>8</v>
      </c>
      <c r="D69" s="9">
        <v>1</v>
      </c>
      <c r="E69" s="9">
        <v>1</v>
      </c>
      <c r="F69" s="9">
        <v>1</v>
      </c>
      <c r="G69" s="15">
        <v>2</v>
      </c>
      <c r="H69" s="9">
        <v>0</v>
      </c>
      <c r="I69" s="298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255">
        <v>44497</v>
      </c>
      <c r="C70" s="9" t="s">
        <v>48</v>
      </c>
      <c r="D70" s="9">
        <v>1</v>
      </c>
      <c r="E70" s="9">
        <v>1</v>
      </c>
      <c r="F70" s="9">
        <v>1</v>
      </c>
      <c r="G70" s="15">
        <v>2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44490</v>
      </c>
      <c r="C71" s="9" t="s">
        <v>455</v>
      </c>
      <c r="D71" s="9">
        <v>1</v>
      </c>
      <c r="E71" s="9">
        <v>0</v>
      </c>
      <c r="F71" s="9">
        <v>2</v>
      </c>
      <c r="G71" s="15">
        <v>2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t="18.75" hidden="1" thickBot="1" x14ac:dyDescent="0.3">
      <c r="A72" s="630"/>
      <c r="B72" s="256">
        <v>44483</v>
      </c>
      <c r="C72" s="31" t="s">
        <v>8</v>
      </c>
      <c r="D72" s="31">
        <v>1</v>
      </c>
      <c r="E72" s="31">
        <v>0</v>
      </c>
      <c r="F72" s="31">
        <v>1</v>
      </c>
      <c r="G72" s="33">
        <v>1</v>
      </c>
      <c r="H72" s="31">
        <v>0</v>
      </c>
      <c r="I72" s="299">
        <v>0</v>
      </c>
      <c r="J72" s="341"/>
      <c r="K72" s="31"/>
      <c r="L72" s="31">
        <v>1</v>
      </c>
      <c r="M72" s="32"/>
    </row>
    <row r="73" spans="1:13" s="1" customFormat="1" ht="19.5" thickTop="1" thickBot="1" x14ac:dyDescent="0.3">
      <c r="A73" s="142" t="s">
        <v>45</v>
      </c>
      <c r="B73" s="126" t="s">
        <v>540</v>
      </c>
      <c r="C73" s="124" t="s">
        <v>453</v>
      </c>
      <c r="D73" s="124">
        <f t="shared" ref="D73:L73" si="3">SUM(D56:D72)</f>
        <v>17</v>
      </c>
      <c r="E73" s="124">
        <f t="shared" si="3"/>
        <v>14</v>
      </c>
      <c r="F73" s="124">
        <f t="shared" si="3"/>
        <v>11</v>
      </c>
      <c r="G73" s="124">
        <f t="shared" si="3"/>
        <v>25</v>
      </c>
      <c r="H73" s="124">
        <f t="shared" si="3"/>
        <v>1</v>
      </c>
      <c r="I73" s="247">
        <f t="shared" si="3"/>
        <v>1</v>
      </c>
      <c r="J73" s="191">
        <f t="shared" si="3"/>
        <v>4</v>
      </c>
      <c r="K73" s="124">
        <f t="shared" si="3"/>
        <v>9</v>
      </c>
      <c r="L73" s="124">
        <f t="shared" si="3"/>
        <v>4</v>
      </c>
      <c r="M73" s="294">
        <f>SUM(J73/(J73+K73))</f>
        <v>0.30769230769230771</v>
      </c>
    </row>
    <row r="74" spans="1:13" hidden="1" x14ac:dyDescent="0.25">
      <c r="A74" s="659" t="s">
        <v>500</v>
      </c>
      <c r="B74" s="254">
        <v>43888</v>
      </c>
      <c r="C74" s="27" t="s">
        <v>455</v>
      </c>
      <c r="D74" s="27">
        <v>1</v>
      </c>
      <c r="E74" s="27">
        <v>1</v>
      </c>
      <c r="F74" s="27">
        <v>0</v>
      </c>
      <c r="G74" s="34">
        <v>1</v>
      </c>
      <c r="H74" s="27">
        <v>0</v>
      </c>
      <c r="I74" s="297">
        <v>0</v>
      </c>
      <c r="J74" s="279"/>
      <c r="K74" s="27">
        <v>1</v>
      </c>
      <c r="L74" s="27"/>
      <c r="M74" s="28"/>
    </row>
    <row r="75" spans="1:13" hidden="1" x14ac:dyDescent="0.25">
      <c r="A75" s="631"/>
      <c r="B75" s="255">
        <v>43874</v>
      </c>
      <c r="C75" s="9" t="s">
        <v>452</v>
      </c>
      <c r="D75" s="9">
        <v>1</v>
      </c>
      <c r="E75" s="9">
        <v>3</v>
      </c>
      <c r="F75" s="9">
        <v>1</v>
      </c>
      <c r="G75" s="15">
        <v>4</v>
      </c>
      <c r="H75" s="9">
        <v>0</v>
      </c>
      <c r="I75" s="298">
        <v>1</v>
      </c>
      <c r="J75" s="280"/>
      <c r="K75" s="9"/>
      <c r="L75" s="9">
        <v>1</v>
      </c>
      <c r="M75" s="29"/>
    </row>
    <row r="76" spans="1:13" hidden="1" x14ac:dyDescent="0.25">
      <c r="A76" s="631"/>
      <c r="B76" s="255">
        <v>43853</v>
      </c>
      <c r="C76" s="9" t="s">
        <v>455</v>
      </c>
      <c r="D76" s="9">
        <v>1</v>
      </c>
      <c r="E76" s="9">
        <v>1</v>
      </c>
      <c r="F76" s="9">
        <v>1</v>
      </c>
      <c r="G76" s="15">
        <v>2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255">
        <v>43832</v>
      </c>
      <c r="C77" s="9" t="s">
        <v>452</v>
      </c>
      <c r="D77" s="9">
        <v>1</v>
      </c>
      <c r="E77" s="9">
        <v>2</v>
      </c>
      <c r="F77" s="9">
        <v>1</v>
      </c>
      <c r="G77" s="15">
        <v>3</v>
      </c>
      <c r="H77" s="9">
        <v>0</v>
      </c>
      <c r="I77" s="298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255">
        <v>43818</v>
      </c>
      <c r="C78" s="9" t="s">
        <v>48</v>
      </c>
      <c r="D78" s="9">
        <v>1</v>
      </c>
      <c r="E78" s="9">
        <v>1</v>
      </c>
      <c r="F78" s="9">
        <v>0</v>
      </c>
      <c r="G78" s="15">
        <v>1</v>
      </c>
      <c r="H78" s="9">
        <v>0</v>
      </c>
      <c r="I78" s="298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255">
        <v>43811</v>
      </c>
      <c r="C79" s="9" t="s">
        <v>8</v>
      </c>
      <c r="D79" s="9">
        <v>1</v>
      </c>
      <c r="E79" s="9">
        <v>1</v>
      </c>
      <c r="F79" s="9">
        <v>0</v>
      </c>
      <c r="G79" s="15">
        <v>1</v>
      </c>
      <c r="H79" s="9">
        <v>0</v>
      </c>
      <c r="I79" s="298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255">
        <v>43804</v>
      </c>
      <c r="C80" s="9" t="s">
        <v>455</v>
      </c>
      <c r="D80" s="9">
        <v>1</v>
      </c>
      <c r="E80" s="9">
        <v>2</v>
      </c>
      <c r="F80" s="9">
        <v>0</v>
      </c>
      <c r="G80" s="15">
        <v>2</v>
      </c>
      <c r="H80" s="9">
        <v>0</v>
      </c>
      <c r="I80" s="298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255">
        <v>43797</v>
      </c>
      <c r="C81" s="9" t="s">
        <v>453</v>
      </c>
      <c r="D81" s="9">
        <v>1</v>
      </c>
      <c r="E81" s="9">
        <v>0</v>
      </c>
      <c r="F81" s="9">
        <v>2</v>
      </c>
      <c r="G81" s="15">
        <v>2</v>
      </c>
      <c r="H81" s="9">
        <v>0</v>
      </c>
      <c r="I81" s="298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255">
        <v>43790</v>
      </c>
      <c r="C82" s="9" t="s">
        <v>452</v>
      </c>
      <c r="D82" s="9">
        <v>1</v>
      </c>
      <c r="E82" s="9">
        <v>1</v>
      </c>
      <c r="F82" s="9">
        <v>1</v>
      </c>
      <c r="G82" s="15">
        <v>2</v>
      </c>
      <c r="H82" s="9">
        <v>0</v>
      </c>
      <c r="I82" s="298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255">
        <v>43783</v>
      </c>
      <c r="C83" s="9" t="s">
        <v>48</v>
      </c>
      <c r="D83" s="9">
        <v>1</v>
      </c>
      <c r="E83" s="9">
        <v>1</v>
      </c>
      <c r="F83" s="9">
        <v>2</v>
      </c>
      <c r="G83" s="15">
        <v>3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255">
        <v>43762</v>
      </c>
      <c r="C84" s="9" t="s">
        <v>453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255">
        <v>43755</v>
      </c>
      <c r="C85" s="9" t="s">
        <v>452</v>
      </c>
      <c r="D85" s="9">
        <v>1</v>
      </c>
      <c r="E85" s="9">
        <v>1</v>
      </c>
      <c r="F85" s="9">
        <v>0</v>
      </c>
      <c r="G85" s="9">
        <v>1</v>
      </c>
      <c r="H85" s="9">
        <v>0</v>
      </c>
      <c r="I85" s="298">
        <v>0</v>
      </c>
      <c r="J85" s="280"/>
      <c r="K85" s="9"/>
      <c r="L85" s="9">
        <v>1</v>
      </c>
      <c r="M85" s="29"/>
    </row>
    <row r="86" spans="1:13" hidden="1" x14ac:dyDescent="0.25">
      <c r="A86" s="631"/>
      <c r="B86" s="255">
        <v>43748</v>
      </c>
      <c r="C86" s="9" t="s">
        <v>48</v>
      </c>
      <c r="D86" s="9">
        <v>1</v>
      </c>
      <c r="E86" s="9">
        <v>1</v>
      </c>
      <c r="F86" s="9">
        <v>0</v>
      </c>
      <c r="G86" s="9">
        <v>1</v>
      </c>
      <c r="H86" s="9">
        <v>0</v>
      </c>
      <c r="I86" s="298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255">
        <v>43741</v>
      </c>
      <c r="C87" s="9" t="s">
        <v>8</v>
      </c>
      <c r="D87" s="9">
        <v>1</v>
      </c>
      <c r="E87" s="9">
        <v>1</v>
      </c>
      <c r="F87" s="9">
        <v>2</v>
      </c>
      <c r="G87" s="9">
        <v>3</v>
      </c>
      <c r="H87" s="9">
        <v>0</v>
      </c>
      <c r="I87" s="298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255">
        <v>43734</v>
      </c>
      <c r="C88" s="9" t="s">
        <v>455</v>
      </c>
      <c r="D88" s="9">
        <v>1</v>
      </c>
      <c r="E88" s="9">
        <v>2</v>
      </c>
      <c r="F88" s="9">
        <v>1</v>
      </c>
      <c r="G88" s="9">
        <v>3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255">
        <v>43727</v>
      </c>
      <c r="C89" s="9" t="s">
        <v>453</v>
      </c>
      <c r="D89" s="9">
        <v>1</v>
      </c>
      <c r="E89" s="9">
        <v>2</v>
      </c>
      <c r="F89" s="9">
        <v>0</v>
      </c>
      <c r="G89" s="9">
        <v>2</v>
      </c>
      <c r="H89" s="9">
        <v>1</v>
      </c>
      <c r="I89" s="298">
        <v>0</v>
      </c>
      <c r="J89" s="280">
        <v>1</v>
      </c>
      <c r="K89" s="9"/>
      <c r="L89" s="9"/>
      <c r="M89" s="29"/>
    </row>
    <row r="90" spans="1:13" ht="18.75" hidden="1" thickBot="1" x14ac:dyDescent="0.3">
      <c r="A90" s="630"/>
      <c r="B90" s="256">
        <v>43720</v>
      </c>
      <c r="C90" s="31" t="s">
        <v>452</v>
      </c>
      <c r="D90" s="31">
        <v>1</v>
      </c>
      <c r="E90" s="31">
        <v>2</v>
      </c>
      <c r="F90" s="31">
        <v>1</v>
      </c>
      <c r="G90" s="31">
        <v>3</v>
      </c>
      <c r="H90" s="31">
        <v>1</v>
      </c>
      <c r="I90" s="299">
        <v>0</v>
      </c>
      <c r="J90" s="341">
        <v>1</v>
      </c>
      <c r="K90" s="31"/>
      <c r="L90" s="31"/>
      <c r="M90" s="32"/>
    </row>
    <row r="91" spans="1:13" s="1" customFormat="1" ht="19.5" thickTop="1" thickBot="1" x14ac:dyDescent="0.3">
      <c r="A91" s="142" t="s">
        <v>45</v>
      </c>
      <c r="B91" s="126" t="s">
        <v>500</v>
      </c>
      <c r="C91" s="124" t="s">
        <v>9</v>
      </c>
      <c r="D91" s="124">
        <f t="shared" ref="D91:L91" si="4">SUM(D74:D90)</f>
        <v>17</v>
      </c>
      <c r="E91" s="124">
        <f t="shared" si="4"/>
        <v>22</v>
      </c>
      <c r="F91" s="124">
        <f t="shared" si="4"/>
        <v>12</v>
      </c>
      <c r="G91" s="124">
        <f t="shared" si="4"/>
        <v>34</v>
      </c>
      <c r="H91" s="124">
        <f t="shared" si="4"/>
        <v>2</v>
      </c>
      <c r="I91" s="247">
        <f t="shared" si="4"/>
        <v>1</v>
      </c>
      <c r="J91" s="191">
        <f t="shared" si="4"/>
        <v>6</v>
      </c>
      <c r="K91" s="124">
        <f t="shared" si="4"/>
        <v>9</v>
      </c>
      <c r="L91" s="124">
        <f t="shared" si="4"/>
        <v>2</v>
      </c>
      <c r="M91" s="294">
        <f>SUM(J91/(J91+K91))</f>
        <v>0.4</v>
      </c>
    </row>
    <row r="92" spans="1:13" ht="18.75" hidden="1" thickTop="1" x14ac:dyDescent="0.25">
      <c r="A92" s="638" t="s">
        <v>454</v>
      </c>
      <c r="B92" s="26">
        <v>43524</v>
      </c>
      <c r="C92" s="27" t="s">
        <v>455</v>
      </c>
      <c r="D92" s="27">
        <v>1</v>
      </c>
      <c r="E92" s="27">
        <v>0</v>
      </c>
      <c r="F92" s="27">
        <v>1</v>
      </c>
      <c r="G92" s="27">
        <v>1</v>
      </c>
      <c r="H92" s="27">
        <v>0</v>
      </c>
      <c r="I92" s="297">
        <v>0</v>
      </c>
      <c r="J92" s="279">
        <v>1</v>
      </c>
      <c r="K92" s="27"/>
      <c r="L92" s="27"/>
      <c r="M92" s="28"/>
    </row>
    <row r="93" spans="1:13" hidden="1" x14ac:dyDescent="0.25">
      <c r="A93" s="639"/>
      <c r="B93" s="13">
        <v>43517</v>
      </c>
      <c r="C93" s="9" t="s">
        <v>453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8">
        <v>0</v>
      </c>
      <c r="J93" s="280">
        <v>1</v>
      </c>
      <c r="K93" s="9"/>
      <c r="L93" s="9"/>
      <c r="M93" s="29"/>
    </row>
    <row r="94" spans="1:13" hidden="1" x14ac:dyDescent="0.25">
      <c r="A94" s="639"/>
      <c r="B94" s="13">
        <v>43510</v>
      </c>
      <c r="C94" s="9" t="s">
        <v>452</v>
      </c>
      <c r="D94" s="9">
        <v>1</v>
      </c>
      <c r="E94" s="9">
        <v>1</v>
      </c>
      <c r="F94" s="9">
        <v>0</v>
      </c>
      <c r="G94" s="9">
        <v>1</v>
      </c>
      <c r="H94" s="9">
        <v>0</v>
      </c>
      <c r="I94" s="298">
        <v>0</v>
      </c>
      <c r="J94" s="280"/>
      <c r="K94" s="9">
        <v>1</v>
      </c>
      <c r="L94" s="9"/>
      <c r="M94" s="29"/>
    </row>
    <row r="95" spans="1:13" hidden="1" x14ac:dyDescent="0.25">
      <c r="A95" s="639"/>
      <c r="B95" s="13">
        <v>43503</v>
      </c>
      <c r="C95" s="9" t="s">
        <v>48</v>
      </c>
      <c r="D95" s="9">
        <v>1</v>
      </c>
      <c r="E95" s="9">
        <v>2</v>
      </c>
      <c r="F95" s="9">
        <v>1</v>
      </c>
      <c r="G95" s="9">
        <v>3</v>
      </c>
      <c r="H95" s="9">
        <v>0</v>
      </c>
      <c r="I95" s="298">
        <v>0</v>
      </c>
      <c r="J95" s="280">
        <v>1</v>
      </c>
      <c r="K95" s="9"/>
      <c r="L95" s="9"/>
      <c r="M95" s="29"/>
    </row>
    <row r="96" spans="1:13" hidden="1" x14ac:dyDescent="0.25">
      <c r="A96" s="639"/>
      <c r="B96" s="13">
        <v>43496</v>
      </c>
      <c r="C96" s="9" t="s">
        <v>8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8">
        <v>0</v>
      </c>
      <c r="J96" s="280">
        <v>1</v>
      </c>
      <c r="K96" s="9"/>
      <c r="L96" s="9"/>
      <c r="M96" s="29"/>
    </row>
    <row r="97" spans="1:13" hidden="1" x14ac:dyDescent="0.25">
      <c r="A97" s="639"/>
      <c r="B97" s="13">
        <v>43475</v>
      </c>
      <c r="C97" s="9" t="s">
        <v>453</v>
      </c>
      <c r="D97" s="9">
        <v>1</v>
      </c>
      <c r="E97" s="9">
        <v>3</v>
      </c>
      <c r="F97" s="9">
        <v>0</v>
      </c>
      <c r="G97" s="9">
        <v>3</v>
      </c>
      <c r="H97" s="9">
        <v>0</v>
      </c>
      <c r="I97" s="298">
        <v>0</v>
      </c>
      <c r="J97" s="280">
        <v>1</v>
      </c>
      <c r="K97" s="9"/>
      <c r="L97" s="9"/>
      <c r="M97" s="29"/>
    </row>
    <row r="98" spans="1:13" hidden="1" x14ac:dyDescent="0.25">
      <c r="A98" s="639"/>
      <c r="B98" s="13">
        <v>43468</v>
      </c>
      <c r="C98" s="9" t="s">
        <v>452</v>
      </c>
      <c r="D98" s="9">
        <v>1</v>
      </c>
      <c r="E98" s="9">
        <v>0</v>
      </c>
      <c r="F98" s="9">
        <v>2</v>
      </c>
      <c r="G98" s="9">
        <v>2</v>
      </c>
      <c r="H98" s="9">
        <v>0</v>
      </c>
      <c r="I98" s="298">
        <v>0</v>
      </c>
      <c r="J98" s="280"/>
      <c r="K98" s="9">
        <v>1</v>
      </c>
      <c r="L98" s="9"/>
      <c r="M98" s="29"/>
    </row>
    <row r="99" spans="1:13" hidden="1" x14ac:dyDescent="0.25">
      <c r="A99" s="639"/>
      <c r="B99" s="13">
        <v>43440</v>
      </c>
      <c r="C99" s="9" t="s">
        <v>455</v>
      </c>
      <c r="D99" s="9">
        <v>1</v>
      </c>
      <c r="E99" s="9">
        <v>2</v>
      </c>
      <c r="F99" s="9">
        <v>4</v>
      </c>
      <c r="G99" s="9">
        <v>6</v>
      </c>
      <c r="H99" s="9">
        <v>0</v>
      </c>
      <c r="I99" s="298">
        <v>0</v>
      </c>
      <c r="J99" s="280">
        <v>1</v>
      </c>
      <c r="K99" s="9"/>
      <c r="L99" s="9"/>
      <c r="M99" s="29"/>
    </row>
    <row r="100" spans="1:13" hidden="1" x14ac:dyDescent="0.25">
      <c r="A100" s="639"/>
      <c r="B100" s="13">
        <v>43433</v>
      </c>
      <c r="C100" s="9" t="s">
        <v>453</v>
      </c>
      <c r="D100" s="9">
        <v>1</v>
      </c>
      <c r="E100" s="9">
        <v>1</v>
      </c>
      <c r="F100" s="9">
        <v>1</v>
      </c>
      <c r="G100" s="9">
        <v>2</v>
      </c>
      <c r="H100" s="9">
        <v>0</v>
      </c>
      <c r="I100" s="298">
        <v>1</v>
      </c>
      <c r="J100" s="280"/>
      <c r="K100" s="9"/>
      <c r="L100" s="9">
        <v>1</v>
      </c>
      <c r="M100" s="29"/>
    </row>
    <row r="101" spans="1:13" hidden="1" x14ac:dyDescent="0.25">
      <c r="A101" s="639"/>
      <c r="B101" s="13">
        <v>43426</v>
      </c>
      <c r="C101" s="9" t="s">
        <v>452</v>
      </c>
      <c r="D101" s="9">
        <v>1</v>
      </c>
      <c r="E101" s="9">
        <v>1</v>
      </c>
      <c r="F101" s="9">
        <v>0</v>
      </c>
      <c r="G101" s="9">
        <v>1</v>
      </c>
      <c r="H101" s="9">
        <v>0</v>
      </c>
      <c r="I101" s="298">
        <v>0</v>
      </c>
      <c r="J101" s="280"/>
      <c r="K101" s="9">
        <v>1</v>
      </c>
      <c r="L101" s="9"/>
      <c r="M101" s="29"/>
    </row>
    <row r="102" spans="1:13" hidden="1" x14ac:dyDescent="0.25">
      <c r="A102" s="639"/>
      <c r="B102" s="13">
        <v>43419</v>
      </c>
      <c r="C102" s="9" t="s">
        <v>48</v>
      </c>
      <c r="D102" s="9">
        <v>1</v>
      </c>
      <c r="E102" s="9">
        <v>5</v>
      </c>
      <c r="F102" s="9">
        <v>2</v>
      </c>
      <c r="G102" s="9">
        <v>7</v>
      </c>
      <c r="H102" s="9">
        <v>0</v>
      </c>
      <c r="I102" s="298">
        <v>0</v>
      </c>
      <c r="J102" s="280">
        <v>1</v>
      </c>
      <c r="K102" s="9"/>
      <c r="L102" s="9"/>
      <c r="M102" s="29"/>
    </row>
    <row r="103" spans="1:13" hidden="1" x14ac:dyDescent="0.25">
      <c r="A103" s="639"/>
      <c r="B103" s="13">
        <v>43412</v>
      </c>
      <c r="C103" s="9" t="s">
        <v>8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8">
        <v>0</v>
      </c>
      <c r="J103" s="280"/>
      <c r="K103" s="9">
        <v>1</v>
      </c>
      <c r="L103" s="9"/>
      <c r="M103" s="29"/>
    </row>
    <row r="104" spans="1:13" hidden="1" x14ac:dyDescent="0.25">
      <c r="A104" s="639"/>
      <c r="B104" s="13">
        <v>43405</v>
      </c>
      <c r="C104" s="9" t="s">
        <v>455</v>
      </c>
      <c r="D104" s="9">
        <v>1</v>
      </c>
      <c r="E104" s="9">
        <v>2</v>
      </c>
      <c r="F104" s="9">
        <v>1</v>
      </c>
      <c r="G104" s="9">
        <v>3</v>
      </c>
      <c r="H104" s="9">
        <v>1</v>
      </c>
      <c r="I104" s="298">
        <v>0</v>
      </c>
      <c r="J104" s="280">
        <v>1</v>
      </c>
      <c r="K104" s="9"/>
      <c r="L104" s="9"/>
      <c r="M104" s="29"/>
    </row>
    <row r="105" spans="1:13" hidden="1" x14ac:dyDescent="0.25">
      <c r="A105" s="639"/>
      <c r="B105" s="13">
        <v>43398</v>
      </c>
      <c r="C105" s="9" t="s">
        <v>453</v>
      </c>
      <c r="D105" s="9">
        <v>1</v>
      </c>
      <c r="E105" s="9">
        <v>1</v>
      </c>
      <c r="F105" s="9">
        <v>0</v>
      </c>
      <c r="G105" s="9">
        <v>1</v>
      </c>
      <c r="H105" s="9">
        <v>0</v>
      </c>
      <c r="I105" s="298">
        <v>0</v>
      </c>
      <c r="J105" s="280"/>
      <c r="K105" s="9">
        <v>1</v>
      </c>
      <c r="L105" s="9"/>
      <c r="M105" s="29"/>
    </row>
    <row r="106" spans="1:13" hidden="1" x14ac:dyDescent="0.25">
      <c r="A106" s="639"/>
      <c r="B106" s="13">
        <v>43391</v>
      </c>
      <c r="C106" s="9" t="s">
        <v>452</v>
      </c>
      <c r="D106" s="9">
        <v>1</v>
      </c>
      <c r="E106" s="9">
        <v>1</v>
      </c>
      <c r="F106" s="9">
        <v>0</v>
      </c>
      <c r="G106" s="9">
        <v>1</v>
      </c>
      <c r="H106" s="9">
        <v>1</v>
      </c>
      <c r="I106" s="298">
        <v>0</v>
      </c>
      <c r="J106" s="280">
        <v>1</v>
      </c>
      <c r="K106" s="9"/>
      <c r="L106" s="9"/>
      <c r="M106" s="29"/>
    </row>
    <row r="107" spans="1:13" hidden="1" x14ac:dyDescent="0.25">
      <c r="A107" s="639"/>
      <c r="B107" s="13">
        <v>43384</v>
      </c>
      <c r="C107" s="9" t="s">
        <v>48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8">
        <v>0</v>
      </c>
      <c r="J107" s="280"/>
      <c r="K107" s="9">
        <v>1</v>
      </c>
      <c r="L107" s="9"/>
      <c r="M107" s="29"/>
    </row>
    <row r="108" spans="1:13" hidden="1" x14ac:dyDescent="0.25">
      <c r="A108" s="639"/>
      <c r="B108" s="13">
        <v>43377</v>
      </c>
      <c r="C108" s="9" t="s">
        <v>8</v>
      </c>
      <c r="D108" s="9">
        <v>1</v>
      </c>
      <c r="E108" s="9">
        <v>1</v>
      </c>
      <c r="F108" s="9">
        <v>0</v>
      </c>
      <c r="G108" s="9">
        <v>1</v>
      </c>
      <c r="H108" s="9">
        <v>0</v>
      </c>
      <c r="I108" s="298">
        <v>0</v>
      </c>
      <c r="J108" s="280"/>
      <c r="K108" s="9">
        <v>1</v>
      </c>
      <c r="L108" s="9"/>
      <c r="M108" s="29"/>
    </row>
    <row r="109" spans="1:13" hidden="1" x14ac:dyDescent="0.25">
      <c r="A109" s="639"/>
      <c r="B109" s="13">
        <v>43370</v>
      </c>
      <c r="C109" s="9" t="s">
        <v>455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8">
        <v>0</v>
      </c>
      <c r="J109" s="280"/>
      <c r="K109" s="9">
        <v>1</v>
      </c>
      <c r="L109" s="9"/>
      <c r="M109" s="29"/>
    </row>
    <row r="110" spans="1:13" hidden="1" x14ac:dyDescent="0.25">
      <c r="A110" s="639"/>
      <c r="B110" s="13">
        <v>43363</v>
      </c>
      <c r="C110" s="9" t="s">
        <v>453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8">
        <v>0</v>
      </c>
      <c r="J110" s="280"/>
      <c r="K110" s="9">
        <v>1</v>
      </c>
      <c r="L110" s="9"/>
      <c r="M110" s="29"/>
    </row>
    <row r="111" spans="1:13" ht="18.75" hidden="1" thickBot="1" x14ac:dyDescent="0.3">
      <c r="A111" s="640"/>
      <c r="B111" s="30">
        <v>43356</v>
      </c>
      <c r="C111" s="31" t="s">
        <v>452</v>
      </c>
      <c r="D111" s="31">
        <v>1</v>
      </c>
      <c r="E111" s="31">
        <v>1</v>
      </c>
      <c r="F111" s="31">
        <v>0</v>
      </c>
      <c r="G111" s="31">
        <v>1</v>
      </c>
      <c r="H111" s="31">
        <v>0</v>
      </c>
      <c r="I111" s="299">
        <v>1</v>
      </c>
      <c r="J111" s="341"/>
      <c r="K111" s="31"/>
      <c r="L111" s="31">
        <v>1</v>
      </c>
      <c r="M111" s="32"/>
    </row>
    <row r="112" spans="1:13" s="1" customFormat="1" ht="19.5" thickTop="1" thickBot="1" x14ac:dyDescent="0.3">
      <c r="A112" s="142" t="s">
        <v>45</v>
      </c>
      <c r="B112" s="126" t="s">
        <v>454</v>
      </c>
      <c r="C112" s="124" t="s">
        <v>9</v>
      </c>
      <c r="D112" s="124">
        <f t="shared" ref="D112:I112" si="5">SUM(D92:D111)</f>
        <v>20</v>
      </c>
      <c r="E112" s="124">
        <f t="shared" si="5"/>
        <v>22</v>
      </c>
      <c r="F112" s="124">
        <f t="shared" si="5"/>
        <v>13</v>
      </c>
      <c r="G112" s="124">
        <f t="shared" si="5"/>
        <v>35</v>
      </c>
      <c r="H112" s="247">
        <f t="shared" si="5"/>
        <v>2</v>
      </c>
      <c r="I112" s="248">
        <f t="shared" si="5"/>
        <v>2</v>
      </c>
      <c r="J112" s="191">
        <f>SUM(J92:J111)</f>
        <v>9</v>
      </c>
      <c r="K112" s="124">
        <f>SUM(K92:K111)</f>
        <v>9</v>
      </c>
      <c r="L112" s="124">
        <f>SUM(L92:L111)</f>
        <v>2</v>
      </c>
      <c r="M112" s="294">
        <f>SUM(J112/(J112+K112))</f>
        <v>0.5</v>
      </c>
    </row>
    <row r="113" spans="1:13" ht="19.5" hidden="1" thickTop="1" thickBot="1" x14ac:dyDescent="0.3">
      <c r="A113" s="629" t="s">
        <v>285</v>
      </c>
      <c r="B113" s="26">
        <v>43160</v>
      </c>
      <c r="C113" s="27" t="s">
        <v>8</v>
      </c>
      <c r="D113" s="27">
        <v>1</v>
      </c>
      <c r="E113" s="27">
        <v>0</v>
      </c>
      <c r="F113" s="27">
        <v>1</v>
      </c>
      <c r="G113" s="27">
        <v>1</v>
      </c>
      <c r="H113" s="27">
        <v>0</v>
      </c>
      <c r="I113" s="28">
        <v>0</v>
      </c>
      <c r="J113" s="280"/>
      <c r="K113" s="9">
        <v>1</v>
      </c>
      <c r="L113" s="9"/>
      <c r="M113" s="29"/>
    </row>
    <row r="114" spans="1:13" ht="19.5" hidden="1" thickTop="1" thickBot="1" x14ac:dyDescent="0.3">
      <c r="A114" s="629"/>
      <c r="B114" s="13">
        <v>43153</v>
      </c>
      <c r="C114" s="9" t="s">
        <v>10</v>
      </c>
      <c r="D114" s="9">
        <v>1</v>
      </c>
      <c r="E114" s="9">
        <v>4</v>
      </c>
      <c r="F114" s="9">
        <v>1</v>
      </c>
      <c r="G114" s="9">
        <v>5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t="19.5" hidden="1" thickTop="1" thickBot="1" x14ac:dyDescent="0.3">
      <c r="A115" s="629"/>
      <c r="B115" s="13">
        <v>43146</v>
      </c>
      <c r="C115" s="9" t="s">
        <v>7</v>
      </c>
      <c r="D115" s="9">
        <v>1</v>
      </c>
      <c r="E115" s="9">
        <v>1</v>
      </c>
      <c r="F115" s="9">
        <v>0</v>
      </c>
      <c r="G115" s="9">
        <v>1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t="19.5" hidden="1" thickTop="1" thickBot="1" x14ac:dyDescent="0.3">
      <c r="A116" s="629"/>
      <c r="B116" s="13">
        <v>43139</v>
      </c>
      <c r="C116" s="9" t="s">
        <v>9</v>
      </c>
      <c r="D116" s="9">
        <v>1</v>
      </c>
      <c r="E116" s="9">
        <v>2</v>
      </c>
      <c r="F116" s="9">
        <v>1</v>
      </c>
      <c r="G116" s="9">
        <v>3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t="19.5" hidden="1" thickTop="1" thickBot="1" x14ac:dyDescent="0.3">
      <c r="A117" s="629"/>
      <c r="B117" s="13">
        <v>43132</v>
      </c>
      <c r="C117" s="9" t="s">
        <v>27</v>
      </c>
      <c r="D117" s="9">
        <v>1</v>
      </c>
      <c r="E117" s="9">
        <v>1</v>
      </c>
      <c r="F117" s="9">
        <v>0</v>
      </c>
      <c r="G117" s="9">
        <v>1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t="19.5" hidden="1" thickTop="1" thickBot="1" x14ac:dyDescent="0.3">
      <c r="A118" s="629"/>
      <c r="B118" s="13">
        <v>43125</v>
      </c>
      <c r="C118" s="9" t="s">
        <v>8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t="19.5" hidden="1" thickTop="1" thickBot="1" x14ac:dyDescent="0.3">
      <c r="A119" s="629"/>
      <c r="B119" s="13">
        <v>43104</v>
      </c>
      <c r="C119" s="9" t="s">
        <v>7</v>
      </c>
      <c r="D119" s="9">
        <v>1</v>
      </c>
      <c r="E119" s="9">
        <v>3</v>
      </c>
      <c r="F119" s="9">
        <v>0</v>
      </c>
      <c r="G119" s="9">
        <v>3</v>
      </c>
      <c r="H119" s="9">
        <v>1</v>
      </c>
      <c r="I119" s="29">
        <v>0</v>
      </c>
      <c r="J119" s="280">
        <v>1</v>
      </c>
      <c r="K119" s="9"/>
      <c r="L119" s="9"/>
      <c r="M119" s="29"/>
    </row>
    <row r="120" spans="1:13" ht="19.5" hidden="1" thickTop="1" thickBot="1" x14ac:dyDescent="0.3">
      <c r="A120" s="629"/>
      <c r="B120" s="13">
        <v>43090</v>
      </c>
      <c r="C120" s="9" t="s">
        <v>9</v>
      </c>
      <c r="D120" s="9">
        <v>1</v>
      </c>
      <c r="E120" s="9">
        <v>2</v>
      </c>
      <c r="F120" s="9">
        <v>1</v>
      </c>
      <c r="G120" s="9">
        <v>3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t="19.5" hidden="1" thickTop="1" thickBot="1" x14ac:dyDescent="0.3">
      <c r="A121" s="629"/>
      <c r="B121" s="13">
        <v>43083</v>
      </c>
      <c r="C121" s="9" t="s">
        <v>27</v>
      </c>
      <c r="D121" s="9">
        <v>1</v>
      </c>
      <c r="E121" s="9">
        <v>3</v>
      </c>
      <c r="F121" s="9">
        <v>1</v>
      </c>
      <c r="G121" s="9">
        <v>4</v>
      </c>
      <c r="H121" s="9">
        <v>0</v>
      </c>
      <c r="I121" s="29">
        <v>0</v>
      </c>
      <c r="J121" s="280"/>
      <c r="K121" s="9"/>
      <c r="L121" s="9">
        <v>1</v>
      </c>
      <c r="M121" s="29"/>
    </row>
    <row r="122" spans="1:13" ht="19.5" hidden="1" thickTop="1" thickBot="1" x14ac:dyDescent="0.3">
      <c r="A122" s="629"/>
      <c r="B122" s="13">
        <v>43069</v>
      </c>
      <c r="C122" s="9" t="s">
        <v>10</v>
      </c>
      <c r="D122" s="9">
        <v>1</v>
      </c>
      <c r="E122" s="9">
        <v>2</v>
      </c>
      <c r="F122" s="9">
        <v>1</v>
      </c>
      <c r="G122" s="9">
        <v>3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t="19.5" hidden="1" thickTop="1" thickBot="1" x14ac:dyDescent="0.3">
      <c r="A123" s="629"/>
      <c r="B123" s="13">
        <v>43055</v>
      </c>
      <c r="C123" s="9" t="s">
        <v>9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t="19.5" hidden="1" thickTop="1" thickBot="1" x14ac:dyDescent="0.3">
      <c r="A124" s="629"/>
      <c r="B124" s="13">
        <v>43048</v>
      </c>
      <c r="C124" s="9" t="s">
        <v>27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t="19.5" hidden="1" thickTop="1" thickBot="1" x14ac:dyDescent="0.3">
      <c r="A125" s="629"/>
      <c r="B125" s="13">
        <v>43041</v>
      </c>
      <c r="C125" s="9" t="s">
        <v>8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t="19.5" hidden="1" thickTop="1" thickBot="1" x14ac:dyDescent="0.3">
      <c r="A126" s="629"/>
      <c r="B126" s="13">
        <v>43034</v>
      </c>
      <c r="C126" s="9" t="s">
        <v>10</v>
      </c>
      <c r="D126" s="9">
        <v>1</v>
      </c>
      <c r="E126" s="9">
        <v>4</v>
      </c>
      <c r="F126" s="9">
        <v>1</v>
      </c>
      <c r="G126" s="9">
        <v>5</v>
      </c>
      <c r="H126" s="9">
        <v>1</v>
      </c>
      <c r="I126" s="29">
        <v>0</v>
      </c>
      <c r="J126" s="280">
        <v>1</v>
      </c>
      <c r="K126" s="9"/>
      <c r="L126" s="9"/>
      <c r="M126" s="29"/>
    </row>
    <row r="127" spans="1:13" ht="19.5" hidden="1" thickTop="1" thickBot="1" x14ac:dyDescent="0.3">
      <c r="A127" s="629"/>
      <c r="B127" s="13">
        <v>43020</v>
      </c>
      <c r="C127" s="9" t="s">
        <v>9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t="19.5" hidden="1" thickTop="1" thickBot="1" x14ac:dyDescent="0.3">
      <c r="A128" s="629"/>
      <c r="B128" s="13">
        <v>43013</v>
      </c>
      <c r="C128" s="9" t="s">
        <v>27</v>
      </c>
      <c r="D128" s="9">
        <v>1</v>
      </c>
      <c r="E128" s="9">
        <v>1</v>
      </c>
      <c r="F128" s="9">
        <v>2</v>
      </c>
      <c r="G128" s="9">
        <v>3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t="19.5" hidden="1" thickTop="1" thickBot="1" x14ac:dyDescent="0.3">
      <c r="A129" s="629"/>
      <c r="B129" s="13">
        <v>43006</v>
      </c>
      <c r="C129" s="9" t="s">
        <v>8</v>
      </c>
      <c r="D129" s="9">
        <v>1</v>
      </c>
      <c r="E129" s="9">
        <v>2</v>
      </c>
      <c r="F129" s="9">
        <v>1</v>
      </c>
      <c r="G129" s="9">
        <v>3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t="19.5" hidden="1" thickTop="1" thickBot="1" x14ac:dyDescent="0.3">
      <c r="A130" s="629"/>
      <c r="B130" s="13">
        <v>42999</v>
      </c>
      <c r="C130" s="9" t="s">
        <v>10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/>
      <c r="K130" s="9"/>
      <c r="L130" s="9">
        <v>1</v>
      </c>
      <c r="M130" s="29"/>
    </row>
    <row r="131" spans="1:13" ht="19.5" hidden="1" thickTop="1" thickBot="1" x14ac:dyDescent="0.3">
      <c r="A131" s="629"/>
      <c r="B131" s="30">
        <v>42992</v>
      </c>
      <c r="C131" s="31" t="s">
        <v>7</v>
      </c>
      <c r="D131" s="31">
        <v>1</v>
      </c>
      <c r="E131" s="31">
        <v>2</v>
      </c>
      <c r="F131" s="31">
        <v>1</v>
      </c>
      <c r="G131" s="31">
        <v>3</v>
      </c>
      <c r="H131" s="31">
        <v>0</v>
      </c>
      <c r="I131" s="32">
        <v>0</v>
      </c>
      <c r="J131" s="281">
        <v>1</v>
      </c>
      <c r="K131" s="23"/>
      <c r="L131" s="23"/>
      <c r="M131" s="48"/>
    </row>
    <row r="132" spans="1:13" s="7" customFormat="1" ht="19.5" thickTop="1" thickBot="1" x14ac:dyDescent="0.3">
      <c r="A132" s="142" t="s">
        <v>45</v>
      </c>
      <c r="B132" s="126" t="s">
        <v>285</v>
      </c>
      <c r="C132" s="124" t="s">
        <v>11</v>
      </c>
      <c r="D132" s="247">
        <f t="shared" ref="D132:L132" si="6">SUM(D113:D131)</f>
        <v>19</v>
      </c>
      <c r="E132" s="248">
        <f t="shared" si="6"/>
        <v>27</v>
      </c>
      <c r="F132" s="216">
        <f t="shared" si="6"/>
        <v>13</v>
      </c>
      <c r="G132" s="124">
        <f t="shared" si="6"/>
        <v>40</v>
      </c>
      <c r="H132" s="124">
        <f t="shared" si="6"/>
        <v>2</v>
      </c>
      <c r="I132" s="124">
        <f t="shared" si="6"/>
        <v>0</v>
      </c>
      <c r="J132" s="268">
        <f t="shared" si="6"/>
        <v>9</v>
      </c>
      <c r="K132" s="185">
        <f t="shared" si="6"/>
        <v>8</v>
      </c>
      <c r="L132" s="185">
        <f t="shared" si="6"/>
        <v>2</v>
      </c>
      <c r="M132" s="186">
        <f>SUM(J132/(J132+K132))</f>
        <v>0.52941176470588236</v>
      </c>
    </row>
    <row r="133" spans="1:13" ht="19.5" hidden="1" thickTop="1" thickBot="1" x14ac:dyDescent="0.3">
      <c r="A133" s="629" t="s">
        <v>18</v>
      </c>
      <c r="B133" s="26">
        <v>42789</v>
      </c>
      <c r="C133" s="27" t="s">
        <v>10</v>
      </c>
      <c r="D133" s="27">
        <v>1</v>
      </c>
      <c r="E133" s="27">
        <v>1</v>
      </c>
      <c r="F133" s="27">
        <v>1</v>
      </c>
      <c r="G133" s="27">
        <v>2</v>
      </c>
      <c r="H133" s="27">
        <v>0</v>
      </c>
      <c r="I133" s="28">
        <v>0</v>
      </c>
      <c r="J133" s="282">
        <v>1</v>
      </c>
      <c r="K133" s="8"/>
      <c r="L133" s="8"/>
      <c r="M133" s="113"/>
    </row>
    <row r="134" spans="1:13" ht="19.5" hidden="1" thickTop="1" thickBot="1" x14ac:dyDescent="0.3">
      <c r="A134" s="629"/>
      <c r="B134" s="13">
        <v>42775</v>
      </c>
      <c r="C134" s="9" t="s">
        <v>9</v>
      </c>
      <c r="D134" s="9">
        <v>1</v>
      </c>
      <c r="E134" s="9">
        <v>3</v>
      </c>
      <c r="F134" s="9">
        <v>3</v>
      </c>
      <c r="G134" s="9">
        <v>6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t="19.5" hidden="1" thickTop="1" thickBot="1" x14ac:dyDescent="0.3">
      <c r="A135" s="629"/>
      <c r="B135" s="13">
        <v>42768</v>
      </c>
      <c r="C135" s="9" t="s">
        <v>27</v>
      </c>
      <c r="D135" s="9">
        <v>1</v>
      </c>
      <c r="E135" s="9">
        <v>2</v>
      </c>
      <c r="F135" s="9">
        <v>0</v>
      </c>
      <c r="G135" s="9">
        <v>2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t="19.5" hidden="1" thickTop="1" thickBot="1" x14ac:dyDescent="0.3">
      <c r="A136" s="629"/>
      <c r="B136" s="13">
        <v>42761</v>
      </c>
      <c r="C136" s="9" t="s">
        <v>8</v>
      </c>
      <c r="D136" s="9">
        <v>1</v>
      </c>
      <c r="E136" s="9">
        <v>1</v>
      </c>
      <c r="F136" s="9">
        <v>0</v>
      </c>
      <c r="G136" s="9">
        <v>1</v>
      </c>
      <c r="H136" s="9">
        <v>0</v>
      </c>
      <c r="I136" s="29">
        <v>0</v>
      </c>
      <c r="J136" s="280"/>
      <c r="K136" s="9"/>
      <c r="L136" s="9">
        <v>1</v>
      </c>
      <c r="M136" s="29"/>
    </row>
    <row r="137" spans="1:13" ht="19.5" hidden="1" thickTop="1" thickBot="1" x14ac:dyDescent="0.3">
      <c r="A137" s="629"/>
      <c r="B137" s="13">
        <v>42747</v>
      </c>
      <c r="C137" s="9" t="s">
        <v>7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t="19.5" hidden="1" thickTop="1" thickBot="1" x14ac:dyDescent="0.3">
      <c r="A138" s="629"/>
      <c r="B138" s="13">
        <v>42740</v>
      </c>
      <c r="C138" s="9" t="s">
        <v>9</v>
      </c>
      <c r="D138" s="9">
        <v>1</v>
      </c>
      <c r="E138" s="9">
        <v>1</v>
      </c>
      <c r="F138" s="9">
        <v>0</v>
      </c>
      <c r="G138" s="9">
        <v>1</v>
      </c>
      <c r="H138" s="9">
        <v>0</v>
      </c>
      <c r="I138" s="29">
        <v>0</v>
      </c>
      <c r="J138" s="280"/>
      <c r="K138" s="9"/>
      <c r="L138" s="9">
        <v>1</v>
      </c>
      <c r="M138" s="29"/>
    </row>
    <row r="139" spans="1:13" ht="19.5" hidden="1" thickTop="1" thickBot="1" x14ac:dyDescent="0.3">
      <c r="A139" s="629"/>
      <c r="B139" s="13">
        <v>42705</v>
      </c>
      <c r="C139" s="9" t="s">
        <v>10</v>
      </c>
      <c r="D139" s="9">
        <v>1</v>
      </c>
      <c r="E139" s="9">
        <v>3</v>
      </c>
      <c r="F139" s="9">
        <v>2</v>
      </c>
      <c r="G139" s="9">
        <v>5</v>
      </c>
      <c r="H139" s="9">
        <v>1</v>
      </c>
      <c r="I139" s="29">
        <v>0</v>
      </c>
      <c r="J139" s="280">
        <v>1</v>
      </c>
      <c r="K139" s="9"/>
      <c r="L139" s="9"/>
      <c r="M139" s="29"/>
    </row>
    <row r="140" spans="1:13" ht="19.5" hidden="1" thickTop="1" thickBot="1" x14ac:dyDescent="0.3">
      <c r="A140" s="629"/>
      <c r="B140" s="13">
        <v>42698</v>
      </c>
      <c r="C140" s="9" t="s">
        <v>7</v>
      </c>
      <c r="D140" s="9">
        <v>1</v>
      </c>
      <c r="E140" s="9">
        <v>1</v>
      </c>
      <c r="F140" s="9">
        <v>1</v>
      </c>
      <c r="G140" s="9">
        <v>2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t="19.5" hidden="1" thickTop="1" thickBot="1" x14ac:dyDescent="0.3">
      <c r="A141" s="629"/>
      <c r="B141" s="13">
        <v>42684</v>
      </c>
      <c r="C141" s="9" t="s">
        <v>27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t="19.5" hidden="1" thickTop="1" thickBot="1" x14ac:dyDescent="0.3">
      <c r="A142" s="629"/>
      <c r="B142" s="13">
        <v>42677</v>
      </c>
      <c r="C142" s="9" t="s">
        <v>8</v>
      </c>
      <c r="D142" s="9">
        <v>1</v>
      </c>
      <c r="E142" s="9">
        <v>1</v>
      </c>
      <c r="F142" s="9">
        <v>1</v>
      </c>
      <c r="G142" s="9">
        <v>2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t="19.5" hidden="1" thickTop="1" thickBot="1" x14ac:dyDescent="0.3">
      <c r="A143" s="629"/>
      <c r="B143" s="13">
        <v>42670</v>
      </c>
      <c r="C143" s="9" t="s">
        <v>10</v>
      </c>
      <c r="D143" s="9">
        <v>1</v>
      </c>
      <c r="E143" s="9">
        <v>4</v>
      </c>
      <c r="F143" s="9">
        <v>2</v>
      </c>
      <c r="G143" s="9">
        <v>6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t="19.5" hidden="1" thickTop="1" thickBot="1" x14ac:dyDescent="0.3">
      <c r="A144" s="629"/>
      <c r="B144" s="13">
        <v>42663</v>
      </c>
      <c r="C144" s="9" t="s">
        <v>7</v>
      </c>
      <c r="D144" s="9">
        <v>1</v>
      </c>
      <c r="E144" s="9">
        <v>1</v>
      </c>
      <c r="F144" s="9">
        <v>0</v>
      </c>
      <c r="G144" s="9">
        <v>1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t="19.5" hidden="1" thickTop="1" thickBot="1" x14ac:dyDescent="0.3">
      <c r="A145" s="629"/>
      <c r="B145" s="13">
        <v>42656</v>
      </c>
      <c r="C145" s="9" t="s">
        <v>9</v>
      </c>
      <c r="D145" s="9">
        <v>1</v>
      </c>
      <c r="E145" s="9">
        <v>1</v>
      </c>
      <c r="F145" s="9">
        <v>1</v>
      </c>
      <c r="G145" s="9">
        <v>2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t="19.5" hidden="1" thickTop="1" thickBot="1" x14ac:dyDescent="0.3">
      <c r="A146" s="629"/>
      <c r="B146" s="13">
        <v>42635</v>
      </c>
      <c r="C146" s="9" t="s">
        <v>10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t="19.5" hidden="1" thickTop="1" thickBot="1" x14ac:dyDescent="0.3">
      <c r="A147" s="629"/>
      <c r="B147" s="30">
        <v>42628</v>
      </c>
      <c r="C147" s="31" t="s">
        <v>7</v>
      </c>
      <c r="D147" s="31">
        <v>1</v>
      </c>
      <c r="E147" s="31">
        <v>1</v>
      </c>
      <c r="F147" s="31">
        <v>0</v>
      </c>
      <c r="G147" s="31">
        <v>1</v>
      </c>
      <c r="H147" s="31">
        <v>0</v>
      </c>
      <c r="I147" s="32">
        <v>0</v>
      </c>
      <c r="J147" s="281"/>
      <c r="K147" s="23">
        <v>1</v>
      </c>
      <c r="L147" s="23"/>
      <c r="M147" s="48"/>
    </row>
    <row r="148" spans="1:13" s="7" customFormat="1" ht="19.5" thickTop="1" thickBot="1" x14ac:dyDescent="0.3">
      <c r="A148" s="142" t="s">
        <v>45</v>
      </c>
      <c r="B148" s="126" t="s">
        <v>18</v>
      </c>
      <c r="C148" s="124" t="s">
        <v>11</v>
      </c>
      <c r="D148" s="124">
        <f t="shared" ref="D148:I148" si="7">SUM(D133:D147)</f>
        <v>15</v>
      </c>
      <c r="E148" s="124">
        <f t="shared" si="7"/>
        <v>20</v>
      </c>
      <c r="F148" s="124">
        <f t="shared" si="7"/>
        <v>12</v>
      </c>
      <c r="G148" s="124">
        <f t="shared" si="7"/>
        <v>32</v>
      </c>
      <c r="H148" s="124">
        <f t="shared" si="7"/>
        <v>1</v>
      </c>
      <c r="I148" s="125">
        <f t="shared" si="7"/>
        <v>0</v>
      </c>
      <c r="J148" s="268">
        <f>SUM(J133:J147)</f>
        <v>6</v>
      </c>
      <c r="K148" s="185">
        <f>SUM(K133:K147)</f>
        <v>7</v>
      </c>
      <c r="L148" s="185">
        <f>SUM(L133:L147)</f>
        <v>2</v>
      </c>
      <c r="M148" s="186">
        <f>SUM(J148/(J148+K148))</f>
        <v>0.46153846153846156</v>
      </c>
    </row>
    <row r="149" spans="1:13" ht="19.5" hidden="1" thickTop="1" thickBot="1" x14ac:dyDescent="0.3">
      <c r="A149" s="629" t="s">
        <v>17</v>
      </c>
      <c r="B149" s="26">
        <v>42432</v>
      </c>
      <c r="C149" s="27" t="s">
        <v>13</v>
      </c>
      <c r="D149" s="27">
        <v>1</v>
      </c>
      <c r="E149" s="27">
        <v>2</v>
      </c>
      <c r="F149" s="27">
        <v>1</v>
      </c>
      <c r="G149" s="27">
        <v>3</v>
      </c>
      <c r="H149" s="27">
        <v>0</v>
      </c>
      <c r="I149" s="28">
        <v>0</v>
      </c>
      <c r="J149" s="282"/>
      <c r="K149" s="8">
        <v>1</v>
      </c>
      <c r="L149" s="8"/>
      <c r="M149" s="113"/>
    </row>
    <row r="150" spans="1:13" ht="19.5" hidden="1" thickTop="1" thickBot="1" x14ac:dyDescent="0.3">
      <c r="A150" s="629"/>
      <c r="B150" s="13">
        <v>42425</v>
      </c>
      <c r="C150" s="9" t="s">
        <v>10</v>
      </c>
      <c r="D150" s="9">
        <v>1</v>
      </c>
      <c r="E150" s="9">
        <v>0</v>
      </c>
      <c r="F150" s="9">
        <v>1</v>
      </c>
      <c r="G150" s="9">
        <v>1</v>
      </c>
      <c r="H150" s="9">
        <v>0</v>
      </c>
      <c r="I150" s="29">
        <v>0</v>
      </c>
      <c r="J150" s="280"/>
      <c r="K150" s="9"/>
      <c r="L150" s="9">
        <v>1</v>
      </c>
      <c r="M150" s="29"/>
    </row>
    <row r="151" spans="1:13" ht="19.5" hidden="1" thickTop="1" thickBot="1" x14ac:dyDescent="0.3">
      <c r="A151" s="629"/>
      <c r="B151" s="13">
        <v>42418</v>
      </c>
      <c r="C151" s="9" t="s">
        <v>7</v>
      </c>
      <c r="D151" s="9">
        <v>1</v>
      </c>
      <c r="E151" s="9">
        <v>3</v>
      </c>
      <c r="F151" s="9">
        <v>0</v>
      </c>
      <c r="G151" s="9">
        <v>3</v>
      </c>
      <c r="H151" s="9">
        <v>1</v>
      </c>
      <c r="I151" s="29">
        <v>0</v>
      </c>
      <c r="J151" s="280">
        <v>1</v>
      </c>
      <c r="K151" s="9"/>
      <c r="L151" s="9"/>
      <c r="M151" s="29"/>
    </row>
    <row r="152" spans="1:13" ht="19.5" hidden="1" thickTop="1" thickBot="1" x14ac:dyDescent="0.3">
      <c r="A152" s="629"/>
      <c r="B152" s="13">
        <v>42411</v>
      </c>
      <c r="C152" s="9" t="s">
        <v>8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t="19.5" hidden="1" thickTop="1" thickBot="1" x14ac:dyDescent="0.3">
      <c r="A153" s="629"/>
      <c r="B153" s="13">
        <v>42404</v>
      </c>
      <c r="C153" s="9" t="s">
        <v>14</v>
      </c>
      <c r="D153" s="9">
        <v>1</v>
      </c>
      <c r="E153" s="15">
        <v>1</v>
      </c>
      <c r="F153" s="9">
        <v>0</v>
      </c>
      <c r="G153" s="15">
        <v>1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t="19.5" hidden="1" thickTop="1" thickBot="1" x14ac:dyDescent="0.3">
      <c r="A154" s="629"/>
      <c r="B154" s="13">
        <v>42390</v>
      </c>
      <c r="C154" s="9" t="s">
        <v>10</v>
      </c>
      <c r="D154" s="9">
        <v>1</v>
      </c>
      <c r="E154" s="15">
        <v>2</v>
      </c>
      <c r="F154" s="9">
        <v>3</v>
      </c>
      <c r="G154" s="15">
        <v>5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t="19.5" hidden="1" thickTop="1" thickBot="1" x14ac:dyDescent="0.3">
      <c r="A155" s="629"/>
      <c r="B155" s="13">
        <v>42383</v>
      </c>
      <c r="C155" s="9" t="s">
        <v>13</v>
      </c>
      <c r="D155" s="9">
        <v>1</v>
      </c>
      <c r="E155" s="15">
        <v>3</v>
      </c>
      <c r="F155" s="9">
        <v>3</v>
      </c>
      <c r="G155" s="15">
        <v>6</v>
      </c>
      <c r="H155" s="9">
        <v>1</v>
      </c>
      <c r="I155" s="29">
        <v>0</v>
      </c>
      <c r="J155" s="280">
        <v>1</v>
      </c>
      <c r="K155" s="9"/>
      <c r="L155" s="9"/>
      <c r="M155" s="29"/>
    </row>
    <row r="156" spans="1:13" ht="19.5" hidden="1" thickTop="1" thickBot="1" x14ac:dyDescent="0.3">
      <c r="A156" s="629"/>
      <c r="B156" s="13">
        <v>42376</v>
      </c>
      <c r="C156" s="9" t="s">
        <v>8</v>
      </c>
      <c r="D156" s="9">
        <v>1</v>
      </c>
      <c r="E156" s="15">
        <v>1</v>
      </c>
      <c r="F156" s="9">
        <v>0</v>
      </c>
      <c r="G156" s="15">
        <v>1</v>
      </c>
      <c r="H156" s="9">
        <v>0</v>
      </c>
      <c r="I156" s="29">
        <v>0</v>
      </c>
      <c r="J156" s="280"/>
      <c r="K156" s="9"/>
      <c r="L156" s="9">
        <v>1</v>
      </c>
      <c r="M156" s="29"/>
    </row>
    <row r="157" spans="1:13" ht="19.5" hidden="1" thickTop="1" thickBot="1" x14ac:dyDescent="0.3">
      <c r="A157" s="629"/>
      <c r="B157" s="13">
        <v>42355</v>
      </c>
      <c r="C157" s="9" t="s">
        <v>14</v>
      </c>
      <c r="D157" s="9">
        <v>1</v>
      </c>
      <c r="E157" s="15">
        <v>2</v>
      </c>
      <c r="F157" s="9">
        <v>2</v>
      </c>
      <c r="G157" s="15">
        <v>4</v>
      </c>
      <c r="H157" s="9">
        <v>1</v>
      </c>
      <c r="I157" s="29">
        <v>0</v>
      </c>
      <c r="J157" s="280">
        <v>1</v>
      </c>
      <c r="K157" s="9"/>
      <c r="L157" s="9"/>
      <c r="M157" s="29"/>
    </row>
    <row r="158" spans="1:13" ht="19.5" hidden="1" thickTop="1" thickBot="1" x14ac:dyDescent="0.3">
      <c r="A158" s="629"/>
      <c r="B158" s="13">
        <v>42348</v>
      </c>
      <c r="C158" s="9" t="s">
        <v>13</v>
      </c>
      <c r="D158" s="9">
        <v>1</v>
      </c>
      <c r="E158" s="15">
        <v>3</v>
      </c>
      <c r="F158" s="9">
        <v>1</v>
      </c>
      <c r="G158" s="15">
        <v>4</v>
      </c>
      <c r="H158" s="9">
        <v>1</v>
      </c>
      <c r="I158" s="29">
        <v>0</v>
      </c>
      <c r="J158" s="280">
        <v>1</v>
      </c>
      <c r="K158" s="9"/>
      <c r="L158" s="9"/>
      <c r="M158" s="29"/>
    </row>
    <row r="159" spans="1:13" ht="19.5" hidden="1" thickTop="1" thickBot="1" x14ac:dyDescent="0.3">
      <c r="A159" s="629"/>
      <c r="B159" s="13">
        <v>42327</v>
      </c>
      <c r="C159" s="9" t="s">
        <v>8</v>
      </c>
      <c r="D159" s="9">
        <v>1</v>
      </c>
      <c r="E159" s="15">
        <v>2</v>
      </c>
      <c r="F159" s="9">
        <v>0</v>
      </c>
      <c r="G159" s="15">
        <v>2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t="19.5" hidden="1" thickTop="1" thickBot="1" x14ac:dyDescent="0.3">
      <c r="A160" s="629"/>
      <c r="B160" s="13">
        <v>42313</v>
      </c>
      <c r="C160" s="9" t="s">
        <v>13</v>
      </c>
      <c r="D160" s="9">
        <v>1</v>
      </c>
      <c r="E160" s="15">
        <v>4</v>
      </c>
      <c r="F160" s="9">
        <v>1</v>
      </c>
      <c r="G160" s="15">
        <v>5</v>
      </c>
      <c r="H160" s="9">
        <v>0</v>
      </c>
      <c r="I160" s="29">
        <v>0</v>
      </c>
      <c r="J160" s="280"/>
      <c r="K160" s="9"/>
      <c r="L160" s="9">
        <v>1</v>
      </c>
      <c r="M160" s="29"/>
    </row>
    <row r="161" spans="1:13" ht="19.5" hidden="1" thickTop="1" thickBot="1" x14ac:dyDescent="0.3">
      <c r="A161" s="629"/>
      <c r="B161" s="13">
        <v>42299</v>
      </c>
      <c r="C161" s="9" t="s">
        <v>7</v>
      </c>
      <c r="D161" s="9">
        <v>1</v>
      </c>
      <c r="E161" s="15">
        <v>1</v>
      </c>
      <c r="F161" s="9">
        <v>1</v>
      </c>
      <c r="G161" s="15">
        <v>2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t="19.5" hidden="1" thickTop="1" thickBot="1" x14ac:dyDescent="0.3">
      <c r="A162" s="629"/>
      <c r="B162" s="13">
        <v>42292</v>
      </c>
      <c r="C162" s="9" t="s">
        <v>8</v>
      </c>
      <c r="D162" s="9">
        <v>1</v>
      </c>
      <c r="E162" s="15">
        <v>2</v>
      </c>
      <c r="F162" s="9">
        <v>0</v>
      </c>
      <c r="G162" s="15">
        <v>2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t="19.5" hidden="1" thickTop="1" thickBot="1" x14ac:dyDescent="0.3">
      <c r="A163" s="629"/>
      <c r="B163" s="13">
        <v>42285</v>
      </c>
      <c r="C163" s="9" t="s">
        <v>14</v>
      </c>
      <c r="D163" s="9">
        <v>1</v>
      </c>
      <c r="E163" s="15">
        <v>2</v>
      </c>
      <c r="F163" s="9">
        <v>1</v>
      </c>
      <c r="G163" s="15">
        <v>3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t="19.5" hidden="1" thickTop="1" thickBot="1" x14ac:dyDescent="0.3">
      <c r="A164" s="629"/>
      <c r="B164" s="13">
        <v>42271</v>
      </c>
      <c r="C164" s="9" t="s">
        <v>10</v>
      </c>
      <c r="D164" s="9">
        <v>1</v>
      </c>
      <c r="E164" s="15">
        <v>2</v>
      </c>
      <c r="F164" s="9">
        <v>1</v>
      </c>
      <c r="G164" s="15">
        <v>3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t="19.5" hidden="1" thickTop="1" thickBot="1" x14ac:dyDescent="0.3">
      <c r="A165" s="629"/>
      <c r="B165" s="30">
        <v>42264</v>
      </c>
      <c r="C165" s="31" t="s">
        <v>7</v>
      </c>
      <c r="D165" s="31">
        <v>1</v>
      </c>
      <c r="E165" s="33">
        <v>2</v>
      </c>
      <c r="F165" s="31">
        <v>0</v>
      </c>
      <c r="G165" s="33">
        <v>2</v>
      </c>
      <c r="H165" s="31">
        <v>0</v>
      </c>
      <c r="I165" s="32">
        <v>0</v>
      </c>
      <c r="J165" s="281">
        <v>1</v>
      </c>
      <c r="K165" s="23"/>
      <c r="L165" s="23"/>
      <c r="M165" s="48"/>
    </row>
    <row r="166" spans="1:13" s="7" customFormat="1" ht="19.5" thickTop="1" thickBot="1" x14ac:dyDescent="0.3">
      <c r="A166" s="142" t="s">
        <v>45</v>
      </c>
      <c r="B166" s="126" t="s">
        <v>17</v>
      </c>
      <c r="C166" s="124" t="s">
        <v>12</v>
      </c>
      <c r="D166" s="124">
        <f t="shared" ref="D166:I166" si="8">SUM(D149:D165)</f>
        <v>17</v>
      </c>
      <c r="E166" s="124">
        <f t="shared" si="8"/>
        <v>32</v>
      </c>
      <c r="F166" s="124">
        <f t="shared" si="8"/>
        <v>15</v>
      </c>
      <c r="G166" s="124">
        <f t="shared" si="8"/>
        <v>47</v>
      </c>
      <c r="H166" s="124">
        <f t="shared" si="8"/>
        <v>4</v>
      </c>
      <c r="I166" s="125">
        <f t="shared" si="8"/>
        <v>0</v>
      </c>
      <c r="J166" s="268">
        <f>SUM(J149:J165)</f>
        <v>8</v>
      </c>
      <c r="K166" s="185">
        <f>SUM(K149:K165)</f>
        <v>6</v>
      </c>
      <c r="L166" s="185">
        <f>SUM(L149:L165)</f>
        <v>3</v>
      </c>
      <c r="M166" s="186">
        <f>SUM(J166/(J166+K166))</f>
        <v>0.5714285714285714</v>
      </c>
    </row>
    <row r="167" spans="1:13" ht="19.5" hidden="1" thickTop="1" thickBot="1" x14ac:dyDescent="0.3">
      <c r="A167" s="629" t="s">
        <v>16</v>
      </c>
      <c r="B167" s="26">
        <v>42019</v>
      </c>
      <c r="C167" s="27" t="s">
        <v>7</v>
      </c>
      <c r="D167" s="27">
        <v>1</v>
      </c>
      <c r="E167" s="34">
        <v>1</v>
      </c>
      <c r="F167" s="27">
        <v>0</v>
      </c>
      <c r="G167" s="34">
        <v>1</v>
      </c>
      <c r="H167" s="27">
        <v>0</v>
      </c>
      <c r="I167" s="28">
        <v>0</v>
      </c>
      <c r="J167" s="282">
        <v>1</v>
      </c>
      <c r="K167" s="8"/>
      <c r="L167" s="8"/>
      <c r="M167" s="113"/>
    </row>
    <row r="168" spans="1:13" ht="19.5" hidden="1" thickTop="1" thickBot="1" x14ac:dyDescent="0.3">
      <c r="A168" s="629"/>
      <c r="B168" s="13">
        <v>42012</v>
      </c>
      <c r="C168" s="9" t="s">
        <v>14</v>
      </c>
      <c r="D168" s="9">
        <v>1</v>
      </c>
      <c r="E168" s="15">
        <v>2</v>
      </c>
      <c r="F168" s="9">
        <v>0</v>
      </c>
      <c r="G168" s="15">
        <v>2</v>
      </c>
      <c r="H168" s="9">
        <v>0</v>
      </c>
      <c r="I168" s="29">
        <v>1</v>
      </c>
      <c r="J168" s="280"/>
      <c r="K168" s="9"/>
      <c r="L168" s="9">
        <v>1</v>
      </c>
      <c r="M168" s="29"/>
    </row>
    <row r="169" spans="1:13" ht="19.5" hidden="1" thickTop="1" thickBot="1" x14ac:dyDescent="0.3">
      <c r="A169" s="629"/>
      <c r="B169" s="13">
        <v>41970</v>
      </c>
      <c r="C169" s="9" t="s">
        <v>7</v>
      </c>
      <c r="D169" s="9">
        <v>1</v>
      </c>
      <c r="E169" s="15">
        <v>3</v>
      </c>
      <c r="F169" s="9">
        <v>1</v>
      </c>
      <c r="G169" s="15">
        <v>4</v>
      </c>
      <c r="H169" s="9">
        <v>1</v>
      </c>
      <c r="I169" s="29">
        <v>0</v>
      </c>
      <c r="J169" s="280">
        <v>1</v>
      </c>
      <c r="K169" s="9"/>
      <c r="L169" s="9"/>
      <c r="M169" s="29"/>
    </row>
    <row r="170" spans="1:13" ht="19.5" hidden="1" thickTop="1" thickBot="1" x14ac:dyDescent="0.3">
      <c r="A170" s="629"/>
      <c r="B170" s="13">
        <v>41956</v>
      </c>
      <c r="C170" s="9" t="s">
        <v>12</v>
      </c>
      <c r="D170" s="9">
        <v>1</v>
      </c>
      <c r="E170" s="9">
        <v>0</v>
      </c>
      <c r="F170" s="9">
        <v>3</v>
      </c>
      <c r="G170" s="15">
        <v>3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t="19.5" hidden="1" thickTop="1" thickBot="1" x14ac:dyDescent="0.3">
      <c r="A171" s="629"/>
      <c r="B171" s="13">
        <v>41942</v>
      </c>
      <c r="C171" s="9" t="s">
        <v>10</v>
      </c>
      <c r="D171" s="9">
        <v>1</v>
      </c>
      <c r="E171" s="9">
        <v>3</v>
      </c>
      <c r="F171" s="9">
        <v>1</v>
      </c>
      <c r="G171" s="15">
        <v>4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t="19.5" hidden="1" thickTop="1" thickBot="1" x14ac:dyDescent="0.3">
      <c r="A172" s="629"/>
      <c r="B172" s="13">
        <v>41935</v>
      </c>
      <c r="C172" s="9" t="s">
        <v>7</v>
      </c>
      <c r="D172" s="9">
        <v>1</v>
      </c>
      <c r="E172" s="9">
        <v>2</v>
      </c>
      <c r="F172" s="9">
        <v>0</v>
      </c>
      <c r="G172" s="15">
        <v>2</v>
      </c>
      <c r="H172" s="9">
        <v>0</v>
      </c>
      <c r="I172" s="29">
        <v>1</v>
      </c>
      <c r="J172" s="280"/>
      <c r="K172" s="9"/>
      <c r="L172" s="9">
        <v>1</v>
      </c>
      <c r="M172" s="29"/>
    </row>
    <row r="173" spans="1:13" ht="19.5" hidden="1" thickTop="1" thickBot="1" x14ac:dyDescent="0.3">
      <c r="A173" s="629"/>
      <c r="B173" s="13">
        <v>41928</v>
      </c>
      <c r="C173" s="9" t="s">
        <v>14</v>
      </c>
      <c r="D173" s="9">
        <v>1</v>
      </c>
      <c r="E173" s="9">
        <v>2</v>
      </c>
      <c r="F173" s="9">
        <v>4</v>
      </c>
      <c r="G173" s="15">
        <v>6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t="19.5" hidden="1" thickTop="1" thickBot="1" x14ac:dyDescent="0.3">
      <c r="A174" s="629"/>
      <c r="B174" s="30">
        <v>41921</v>
      </c>
      <c r="C174" s="31" t="s">
        <v>12</v>
      </c>
      <c r="D174" s="31">
        <v>1</v>
      </c>
      <c r="E174" s="31">
        <v>2</v>
      </c>
      <c r="F174" s="31">
        <v>1</v>
      </c>
      <c r="G174" s="33">
        <v>3</v>
      </c>
      <c r="H174" s="31">
        <v>0</v>
      </c>
      <c r="I174" s="32">
        <v>0</v>
      </c>
      <c r="J174" s="281">
        <v>1</v>
      </c>
      <c r="K174" s="23"/>
      <c r="L174" s="23"/>
      <c r="M174" s="48"/>
    </row>
    <row r="175" spans="1:13" s="7" customFormat="1" ht="19.5" thickTop="1" thickBot="1" x14ac:dyDescent="0.3">
      <c r="A175" s="142" t="s">
        <v>45</v>
      </c>
      <c r="B175" s="126" t="s">
        <v>16</v>
      </c>
      <c r="C175" s="124" t="s">
        <v>8</v>
      </c>
      <c r="D175" s="124">
        <f t="shared" ref="D175:I175" si="9">SUM(D167:D174)</f>
        <v>8</v>
      </c>
      <c r="E175" s="124">
        <f t="shared" si="9"/>
        <v>15</v>
      </c>
      <c r="F175" s="124">
        <f t="shared" si="9"/>
        <v>10</v>
      </c>
      <c r="G175" s="124">
        <f t="shared" si="9"/>
        <v>25</v>
      </c>
      <c r="H175" s="124">
        <f t="shared" si="9"/>
        <v>1</v>
      </c>
      <c r="I175" s="125">
        <f t="shared" si="9"/>
        <v>2</v>
      </c>
      <c r="J175" s="268">
        <f>SUM(J167:J174)</f>
        <v>5</v>
      </c>
      <c r="K175" s="185">
        <f>SUM(K167:K174)</f>
        <v>1</v>
      </c>
      <c r="L175" s="185">
        <f>SUM(L167:L174)</f>
        <v>2</v>
      </c>
      <c r="M175" s="186">
        <f>SUM(J175/(J175+K175))</f>
        <v>0.83333333333333337</v>
      </c>
    </row>
    <row r="176" spans="1:13" ht="19.5" hidden="1" thickTop="1" thickBot="1" x14ac:dyDescent="0.3">
      <c r="A176" s="629" t="s">
        <v>15</v>
      </c>
      <c r="B176" s="26">
        <v>41697</v>
      </c>
      <c r="C176" s="27" t="s">
        <v>10</v>
      </c>
      <c r="D176" s="27">
        <v>1</v>
      </c>
      <c r="E176" s="27">
        <v>1</v>
      </c>
      <c r="F176" s="27">
        <v>0</v>
      </c>
      <c r="G176" s="34">
        <v>1</v>
      </c>
      <c r="H176" s="27">
        <v>0</v>
      </c>
      <c r="I176" s="28">
        <v>0</v>
      </c>
      <c r="J176" s="282"/>
      <c r="K176" s="8">
        <v>1</v>
      </c>
      <c r="L176" s="8"/>
      <c r="M176" s="113"/>
    </row>
    <row r="177" spans="1:13" ht="19.5" hidden="1" thickTop="1" thickBot="1" x14ac:dyDescent="0.3">
      <c r="A177" s="629"/>
      <c r="B177" s="13">
        <v>41690</v>
      </c>
      <c r="C177" s="9" t="s">
        <v>7</v>
      </c>
      <c r="D177" s="9">
        <v>1</v>
      </c>
      <c r="E177" s="9">
        <v>2</v>
      </c>
      <c r="F177" s="9">
        <v>0</v>
      </c>
      <c r="G177" s="15">
        <v>2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t="19.5" hidden="1" thickTop="1" thickBot="1" x14ac:dyDescent="0.3">
      <c r="A178" s="629"/>
      <c r="B178" s="13">
        <v>41683</v>
      </c>
      <c r="C178" s="9" t="s">
        <v>14</v>
      </c>
      <c r="D178" s="9">
        <v>1</v>
      </c>
      <c r="E178" s="9">
        <v>1</v>
      </c>
      <c r="F178" s="9">
        <v>0</v>
      </c>
      <c r="G178" s="15">
        <v>1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t="19.5" hidden="1" thickTop="1" thickBot="1" x14ac:dyDescent="0.3">
      <c r="A179" s="629"/>
      <c r="B179" s="13">
        <v>41662</v>
      </c>
      <c r="C179" s="9" t="s">
        <v>10</v>
      </c>
      <c r="D179" s="9">
        <v>1</v>
      </c>
      <c r="E179" s="9">
        <v>0</v>
      </c>
      <c r="F179" s="9">
        <v>1</v>
      </c>
      <c r="G179" s="15">
        <v>1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t="19.5" hidden="1" thickTop="1" thickBot="1" x14ac:dyDescent="0.3">
      <c r="A180" s="629"/>
      <c r="B180" s="13">
        <v>41655</v>
      </c>
      <c r="C180" s="9" t="s">
        <v>7</v>
      </c>
      <c r="D180" s="9">
        <v>1</v>
      </c>
      <c r="E180" s="9">
        <v>1</v>
      </c>
      <c r="F180" s="9">
        <v>1</v>
      </c>
      <c r="G180" s="15">
        <v>2</v>
      </c>
      <c r="H180" s="9">
        <v>0</v>
      </c>
      <c r="I180" s="29">
        <v>0</v>
      </c>
      <c r="J180" s="280"/>
      <c r="K180" s="9">
        <v>1</v>
      </c>
      <c r="L180" s="9"/>
      <c r="M180" s="29"/>
    </row>
    <row r="181" spans="1:13" ht="19.5" hidden="1" thickTop="1" thickBot="1" x14ac:dyDescent="0.3">
      <c r="A181" s="629"/>
      <c r="B181" s="13">
        <v>41648</v>
      </c>
      <c r="C181" s="9" t="s">
        <v>14</v>
      </c>
      <c r="D181" s="9">
        <v>1</v>
      </c>
      <c r="E181" s="9">
        <v>2</v>
      </c>
      <c r="F181" s="9">
        <v>0</v>
      </c>
      <c r="G181" s="15">
        <v>2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t="19.5" hidden="1" thickTop="1" thickBot="1" x14ac:dyDescent="0.3">
      <c r="A182" s="629"/>
      <c r="B182" s="13">
        <v>41627</v>
      </c>
      <c r="C182" s="9" t="s">
        <v>12</v>
      </c>
      <c r="D182" s="9">
        <v>1</v>
      </c>
      <c r="E182" s="9">
        <v>1</v>
      </c>
      <c r="F182" s="9">
        <v>1</v>
      </c>
      <c r="G182" s="15">
        <v>2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t="19.5" hidden="1" thickTop="1" thickBot="1" x14ac:dyDescent="0.3">
      <c r="A183" s="629"/>
      <c r="B183" s="13">
        <v>41620</v>
      </c>
      <c r="C183" s="9" t="s">
        <v>13</v>
      </c>
      <c r="D183" s="9">
        <v>1</v>
      </c>
      <c r="E183" s="9">
        <v>0</v>
      </c>
      <c r="F183" s="9">
        <v>2</v>
      </c>
      <c r="G183" s="15">
        <v>2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t="19.5" hidden="1" thickTop="1" thickBot="1" x14ac:dyDescent="0.3">
      <c r="A184" s="629"/>
      <c r="B184" s="13">
        <v>41606</v>
      </c>
      <c r="C184" s="9" t="s">
        <v>7</v>
      </c>
      <c r="D184" s="9">
        <v>1</v>
      </c>
      <c r="E184" s="9">
        <v>1</v>
      </c>
      <c r="F184" s="9">
        <v>1</v>
      </c>
      <c r="G184" s="15">
        <v>2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t="19.5" hidden="1" thickTop="1" thickBot="1" x14ac:dyDescent="0.3">
      <c r="A185" s="629"/>
      <c r="B185" s="13">
        <v>41599</v>
      </c>
      <c r="C185" s="9" t="s">
        <v>14</v>
      </c>
      <c r="D185" s="9">
        <v>1</v>
      </c>
      <c r="E185" s="9">
        <v>2</v>
      </c>
      <c r="F185" s="9">
        <v>2</v>
      </c>
      <c r="G185" s="15">
        <v>4</v>
      </c>
      <c r="H185" s="9">
        <v>0</v>
      </c>
      <c r="I185" s="29">
        <v>0</v>
      </c>
      <c r="J185" s="280"/>
      <c r="K185" s="9"/>
      <c r="L185" s="9">
        <v>1</v>
      </c>
      <c r="M185" s="29"/>
    </row>
    <row r="186" spans="1:13" ht="19.5" hidden="1" thickTop="1" thickBot="1" x14ac:dyDescent="0.3">
      <c r="A186" s="629"/>
      <c r="B186" s="13">
        <v>41592</v>
      </c>
      <c r="C186" s="9" t="s">
        <v>12</v>
      </c>
      <c r="D186" s="9">
        <v>1</v>
      </c>
      <c r="E186" s="9">
        <v>1</v>
      </c>
      <c r="F186" s="9">
        <v>3</v>
      </c>
      <c r="G186" s="15">
        <v>4</v>
      </c>
      <c r="H186" s="9">
        <v>0</v>
      </c>
      <c r="I186" s="29">
        <v>0</v>
      </c>
      <c r="J186" s="280"/>
      <c r="K186" s="9"/>
      <c r="L186" s="9">
        <v>1</v>
      </c>
      <c r="M186" s="29"/>
    </row>
    <row r="187" spans="1:13" ht="19.5" hidden="1" thickTop="1" thickBot="1" x14ac:dyDescent="0.3">
      <c r="A187" s="629"/>
      <c r="B187" s="13">
        <v>41585</v>
      </c>
      <c r="C187" s="9" t="s">
        <v>13</v>
      </c>
      <c r="D187" s="9">
        <v>1</v>
      </c>
      <c r="E187" s="9">
        <v>2</v>
      </c>
      <c r="F187" s="9">
        <v>0</v>
      </c>
      <c r="G187" s="15">
        <v>2</v>
      </c>
      <c r="H187" s="9">
        <v>1</v>
      </c>
      <c r="I187" s="29">
        <v>0</v>
      </c>
      <c r="J187" s="280">
        <v>1</v>
      </c>
      <c r="K187" s="9"/>
      <c r="L187" s="9"/>
      <c r="M187" s="29"/>
    </row>
    <row r="188" spans="1:13" ht="19.5" hidden="1" thickTop="1" thickBot="1" x14ac:dyDescent="0.3">
      <c r="A188" s="629"/>
      <c r="B188" s="13">
        <v>41578</v>
      </c>
      <c r="C188" s="9" t="s">
        <v>10</v>
      </c>
      <c r="D188" s="9">
        <v>1</v>
      </c>
      <c r="E188" s="9">
        <v>1</v>
      </c>
      <c r="F188" s="9">
        <v>2</v>
      </c>
      <c r="G188" s="15">
        <v>3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t="19.5" hidden="1" thickTop="1" thickBot="1" x14ac:dyDescent="0.3">
      <c r="A189" s="629"/>
      <c r="B189" s="13">
        <v>41571</v>
      </c>
      <c r="C189" s="9" t="s">
        <v>7</v>
      </c>
      <c r="D189" s="9">
        <v>1</v>
      </c>
      <c r="E189" s="9">
        <v>1</v>
      </c>
      <c r="F189" s="9">
        <v>0</v>
      </c>
      <c r="G189" s="15">
        <v>1</v>
      </c>
      <c r="H189" s="9">
        <v>0</v>
      </c>
      <c r="I189" s="29">
        <v>1</v>
      </c>
      <c r="J189" s="280"/>
      <c r="K189" s="9"/>
      <c r="L189" s="9">
        <v>1</v>
      </c>
      <c r="M189" s="29"/>
    </row>
    <row r="190" spans="1:13" ht="19.5" hidden="1" thickTop="1" thickBot="1" x14ac:dyDescent="0.3">
      <c r="A190" s="629"/>
      <c r="B190" s="13">
        <v>41564</v>
      </c>
      <c r="C190" s="9" t="s">
        <v>14</v>
      </c>
      <c r="D190" s="9">
        <v>1</v>
      </c>
      <c r="E190" s="9">
        <v>2</v>
      </c>
      <c r="F190" s="9">
        <v>0</v>
      </c>
      <c r="G190" s="15">
        <v>2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t="19.5" hidden="1" thickTop="1" thickBot="1" x14ac:dyDescent="0.3">
      <c r="A191" s="629"/>
      <c r="B191" s="13">
        <v>41550</v>
      </c>
      <c r="C191" s="9" t="s">
        <v>13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t="19.5" hidden="1" thickTop="1" thickBot="1" x14ac:dyDescent="0.3">
      <c r="A192" s="629"/>
      <c r="B192" s="13">
        <v>41543</v>
      </c>
      <c r="C192" s="9" t="s">
        <v>10</v>
      </c>
      <c r="D192" s="9">
        <v>1</v>
      </c>
      <c r="E192" s="9">
        <v>2</v>
      </c>
      <c r="F192" s="9">
        <v>1</v>
      </c>
      <c r="G192" s="9">
        <v>3</v>
      </c>
      <c r="H192" s="9">
        <v>1</v>
      </c>
      <c r="I192" s="29">
        <v>0</v>
      </c>
      <c r="J192" s="280">
        <v>1</v>
      </c>
      <c r="K192" s="9"/>
      <c r="L192" s="9"/>
      <c r="M192" s="29"/>
    </row>
    <row r="193" spans="1:13" ht="19.5" hidden="1" thickTop="1" thickBot="1" x14ac:dyDescent="0.3">
      <c r="A193" s="629"/>
      <c r="B193" s="30">
        <v>41536</v>
      </c>
      <c r="C193" s="31" t="s">
        <v>7</v>
      </c>
      <c r="D193" s="31">
        <v>1</v>
      </c>
      <c r="E193" s="31">
        <v>1</v>
      </c>
      <c r="F193" s="31">
        <v>0</v>
      </c>
      <c r="G193" s="31">
        <v>1</v>
      </c>
      <c r="H193" s="31">
        <v>0</v>
      </c>
      <c r="I193" s="32">
        <v>0</v>
      </c>
      <c r="J193" s="281">
        <v>1</v>
      </c>
      <c r="K193" s="23"/>
      <c r="L193" s="23"/>
      <c r="M193" s="48"/>
    </row>
    <row r="194" spans="1:13" s="7" customFormat="1" ht="19.5" thickTop="1" thickBot="1" x14ac:dyDescent="0.3">
      <c r="A194" s="142" t="s">
        <v>45</v>
      </c>
      <c r="B194" s="126" t="s">
        <v>15</v>
      </c>
      <c r="C194" s="124" t="s">
        <v>8</v>
      </c>
      <c r="D194" s="124">
        <f t="shared" ref="D194:I194" si="10">SUM(D176:D193)</f>
        <v>18</v>
      </c>
      <c r="E194" s="124">
        <f t="shared" si="10"/>
        <v>21</v>
      </c>
      <c r="F194" s="124">
        <f t="shared" si="10"/>
        <v>14</v>
      </c>
      <c r="G194" s="124">
        <f t="shared" si="10"/>
        <v>35</v>
      </c>
      <c r="H194" s="124">
        <f t="shared" si="10"/>
        <v>2</v>
      </c>
      <c r="I194" s="125">
        <f t="shared" si="10"/>
        <v>1</v>
      </c>
      <c r="J194" s="268">
        <f>SUM(J176:J193)</f>
        <v>5</v>
      </c>
      <c r="K194" s="185">
        <f>SUM(K176:K193)</f>
        <v>10</v>
      </c>
      <c r="L194" s="185">
        <f>SUM(L176:L193)</f>
        <v>3</v>
      </c>
      <c r="M194" s="186">
        <f>SUM(J194/(J194+K194))</f>
        <v>0.33333333333333331</v>
      </c>
    </row>
    <row r="195" spans="1:13" ht="19.5" hidden="1" thickTop="1" thickBot="1" x14ac:dyDescent="0.3">
      <c r="A195" s="629" t="s">
        <v>22</v>
      </c>
      <c r="B195" s="26">
        <v>41333</v>
      </c>
      <c r="C195" s="27" t="s">
        <v>20</v>
      </c>
      <c r="D195" s="27">
        <v>1</v>
      </c>
      <c r="E195" s="27">
        <v>1</v>
      </c>
      <c r="F195" s="27">
        <v>0</v>
      </c>
      <c r="G195" s="27">
        <v>1</v>
      </c>
      <c r="H195" s="27">
        <v>0</v>
      </c>
      <c r="I195" s="28">
        <v>0</v>
      </c>
      <c r="J195" s="282"/>
      <c r="K195" s="8">
        <v>1</v>
      </c>
      <c r="L195" s="8"/>
      <c r="M195" s="113"/>
    </row>
    <row r="196" spans="1:13" ht="19.5" hidden="1" thickTop="1" thickBot="1" x14ac:dyDescent="0.3">
      <c r="A196" s="629"/>
      <c r="B196" s="13">
        <v>41326</v>
      </c>
      <c r="C196" s="9" t="s">
        <v>7</v>
      </c>
      <c r="D196" s="9">
        <v>1</v>
      </c>
      <c r="E196" s="9">
        <v>1</v>
      </c>
      <c r="F196" s="9">
        <v>1</v>
      </c>
      <c r="G196" s="9">
        <v>2</v>
      </c>
      <c r="H196" s="9">
        <v>0</v>
      </c>
      <c r="I196" s="29">
        <v>0</v>
      </c>
      <c r="J196" s="280"/>
      <c r="K196" s="9">
        <v>1</v>
      </c>
      <c r="L196" s="9"/>
      <c r="M196" s="29"/>
    </row>
    <row r="197" spans="1:13" ht="19.5" hidden="1" thickTop="1" thickBot="1" x14ac:dyDescent="0.3">
      <c r="A197" s="629"/>
      <c r="B197" s="13">
        <v>41319</v>
      </c>
      <c r="C197" s="9" t="s">
        <v>21</v>
      </c>
      <c r="D197" s="9">
        <v>1</v>
      </c>
      <c r="E197" s="9">
        <v>1</v>
      </c>
      <c r="F197" s="9">
        <v>2</v>
      </c>
      <c r="G197" s="9">
        <v>3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t="19.5" hidden="1" thickTop="1" thickBot="1" x14ac:dyDescent="0.3">
      <c r="A198" s="629"/>
      <c r="B198" s="13">
        <v>41312</v>
      </c>
      <c r="C198" s="9" t="s">
        <v>12</v>
      </c>
      <c r="D198" s="9">
        <v>1</v>
      </c>
      <c r="E198" s="9">
        <v>2</v>
      </c>
      <c r="F198" s="9">
        <v>0</v>
      </c>
      <c r="G198" s="9">
        <v>2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t="19.5" hidden="1" thickTop="1" thickBot="1" x14ac:dyDescent="0.3">
      <c r="A199" s="629"/>
      <c r="B199" s="13">
        <v>41305</v>
      </c>
      <c r="C199" s="9" t="s">
        <v>13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t="19.5" hidden="1" thickTop="1" thickBot="1" x14ac:dyDescent="0.3">
      <c r="A200" s="629"/>
      <c r="B200" s="13">
        <v>41291</v>
      </c>
      <c r="C200" s="9" t="s">
        <v>7</v>
      </c>
      <c r="D200" s="9">
        <v>1</v>
      </c>
      <c r="E200" s="9">
        <v>1</v>
      </c>
      <c r="F200" s="9">
        <v>3</v>
      </c>
      <c r="G200" s="9">
        <v>4</v>
      </c>
      <c r="H200" s="9">
        <v>0</v>
      </c>
      <c r="I200" s="29">
        <v>0</v>
      </c>
      <c r="J200" s="280"/>
      <c r="K200" s="9"/>
      <c r="L200" s="9">
        <v>1</v>
      </c>
      <c r="M200" s="29"/>
    </row>
    <row r="201" spans="1:13" ht="19.5" hidden="1" thickTop="1" thickBot="1" x14ac:dyDescent="0.3">
      <c r="A201" s="629"/>
      <c r="B201" s="13">
        <v>41284</v>
      </c>
      <c r="C201" s="9" t="s">
        <v>21</v>
      </c>
      <c r="D201" s="9">
        <v>1</v>
      </c>
      <c r="E201" s="9">
        <v>1</v>
      </c>
      <c r="F201" s="9">
        <v>2</v>
      </c>
      <c r="G201" s="9">
        <v>3</v>
      </c>
      <c r="H201" s="9">
        <v>0</v>
      </c>
      <c r="I201" s="29">
        <v>0</v>
      </c>
      <c r="J201" s="280">
        <v>1</v>
      </c>
      <c r="K201" s="9"/>
      <c r="L201" s="9"/>
      <c r="M201" s="29"/>
    </row>
    <row r="202" spans="1:13" ht="19.5" hidden="1" thickTop="1" thickBot="1" x14ac:dyDescent="0.3">
      <c r="A202" s="629"/>
      <c r="B202" s="13">
        <v>41263</v>
      </c>
      <c r="C202" s="9" t="s">
        <v>12</v>
      </c>
      <c r="D202" s="9">
        <v>1</v>
      </c>
      <c r="E202" s="9">
        <v>0</v>
      </c>
      <c r="F202" s="9">
        <v>1</v>
      </c>
      <c r="G202" s="9">
        <v>1</v>
      </c>
      <c r="H202" s="9">
        <v>0</v>
      </c>
      <c r="I202" s="29">
        <v>0</v>
      </c>
      <c r="J202" s="280">
        <v>1</v>
      </c>
      <c r="K202" s="9"/>
      <c r="L202" s="9"/>
      <c r="M202" s="29"/>
    </row>
    <row r="203" spans="1:13" ht="19.5" hidden="1" thickTop="1" thickBot="1" x14ac:dyDescent="0.3">
      <c r="A203" s="629"/>
      <c r="B203" s="13">
        <v>41242</v>
      </c>
      <c r="C203" s="9" t="s">
        <v>7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t="19.5" hidden="1" thickTop="1" thickBot="1" x14ac:dyDescent="0.3">
      <c r="A204" s="629"/>
      <c r="B204" s="13">
        <v>41235</v>
      </c>
      <c r="C204" s="9" t="s">
        <v>21</v>
      </c>
      <c r="D204" s="9">
        <v>1</v>
      </c>
      <c r="E204" s="9">
        <v>3</v>
      </c>
      <c r="F204" s="9">
        <v>0</v>
      </c>
      <c r="G204" s="9">
        <v>3</v>
      </c>
      <c r="H204" s="9">
        <v>1</v>
      </c>
      <c r="I204" s="29">
        <v>0</v>
      </c>
      <c r="J204" s="280">
        <v>1</v>
      </c>
      <c r="K204" s="9"/>
      <c r="L204" s="9"/>
      <c r="M204" s="29"/>
    </row>
    <row r="205" spans="1:13" ht="19.5" hidden="1" thickTop="1" thickBot="1" x14ac:dyDescent="0.3">
      <c r="A205" s="629"/>
      <c r="B205" s="13">
        <v>41221</v>
      </c>
      <c r="C205" s="9" t="s">
        <v>13</v>
      </c>
      <c r="D205" s="9">
        <v>1</v>
      </c>
      <c r="E205" s="9">
        <v>1</v>
      </c>
      <c r="F205" s="9">
        <v>0</v>
      </c>
      <c r="G205" s="9">
        <v>1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t="19.5" hidden="1" thickTop="1" thickBot="1" x14ac:dyDescent="0.3">
      <c r="A206" s="629"/>
      <c r="B206" s="13">
        <v>41200</v>
      </c>
      <c r="C206" s="9" t="s">
        <v>21</v>
      </c>
      <c r="D206" s="9">
        <v>1</v>
      </c>
      <c r="E206" s="9">
        <v>2</v>
      </c>
      <c r="F206" s="9">
        <v>2</v>
      </c>
      <c r="G206" s="9">
        <v>4</v>
      </c>
      <c r="H206" s="9">
        <v>0</v>
      </c>
      <c r="I206" s="29">
        <v>0</v>
      </c>
      <c r="J206" s="280"/>
      <c r="K206" s="9">
        <v>1</v>
      </c>
      <c r="L206" s="9"/>
      <c r="M206" s="29"/>
    </row>
    <row r="207" spans="1:13" ht="19.5" hidden="1" thickTop="1" thickBot="1" x14ac:dyDescent="0.3">
      <c r="A207" s="629"/>
      <c r="B207" s="13">
        <v>41193</v>
      </c>
      <c r="C207" s="9" t="s">
        <v>12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t="19.5" hidden="1" thickTop="1" thickBot="1" x14ac:dyDescent="0.3">
      <c r="A208" s="629"/>
      <c r="B208" s="30">
        <v>41179</v>
      </c>
      <c r="C208" s="31" t="s">
        <v>20</v>
      </c>
      <c r="D208" s="31">
        <v>1</v>
      </c>
      <c r="E208" s="31">
        <v>2</v>
      </c>
      <c r="F208" s="31">
        <v>1</v>
      </c>
      <c r="G208" s="31">
        <v>3</v>
      </c>
      <c r="H208" s="31">
        <v>0</v>
      </c>
      <c r="I208" s="32">
        <v>0</v>
      </c>
      <c r="J208" s="281"/>
      <c r="K208" s="23">
        <v>1</v>
      </c>
      <c r="L208" s="23"/>
      <c r="M208" s="48"/>
    </row>
    <row r="209" spans="1:13" s="7" customFormat="1" ht="19.5" thickTop="1" thickBot="1" x14ac:dyDescent="0.3">
      <c r="A209" s="142" t="s">
        <v>45</v>
      </c>
      <c r="B209" s="126" t="s">
        <v>22</v>
      </c>
      <c r="C209" s="124" t="s">
        <v>19</v>
      </c>
      <c r="D209" s="124">
        <f t="shared" ref="D209:I209" si="11">SUM(D195:D208)</f>
        <v>14</v>
      </c>
      <c r="E209" s="124">
        <f t="shared" si="11"/>
        <v>15</v>
      </c>
      <c r="F209" s="124">
        <f t="shared" si="11"/>
        <v>12</v>
      </c>
      <c r="G209" s="124">
        <f t="shared" si="11"/>
        <v>27</v>
      </c>
      <c r="H209" s="124">
        <f t="shared" si="11"/>
        <v>1</v>
      </c>
      <c r="I209" s="125">
        <f t="shared" si="11"/>
        <v>0</v>
      </c>
      <c r="J209" s="268">
        <f>SUM(J195:J208)</f>
        <v>4</v>
      </c>
      <c r="K209" s="185">
        <f>SUM(K195:K208)</f>
        <v>9</v>
      </c>
      <c r="L209" s="185">
        <f>SUM(L195:L208)</f>
        <v>1</v>
      </c>
      <c r="M209" s="186">
        <f>SUM(J209/(J209+K209))</f>
        <v>0.30769230769230771</v>
      </c>
    </row>
    <row r="210" spans="1:13" ht="19.5" hidden="1" thickTop="1" thickBot="1" x14ac:dyDescent="0.3">
      <c r="A210" s="629" t="s">
        <v>23</v>
      </c>
      <c r="B210" s="26">
        <v>40969</v>
      </c>
      <c r="C210" s="27" t="s">
        <v>12</v>
      </c>
      <c r="D210" s="27">
        <v>1</v>
      </c>
      <c r="E210" s="27">
        <v>4</v>
      </c>
      <c r="F210" s="27">
        <v>4</v>
      </c>
      <c r="G210" s="27">
        <v>8</v>
      </c>
      <c r="H210" s="27">
        <v>1</v>
      </c>
      <c r="I210" s="28">
        <v>0</v>
      </c>
      <c r="J210" s="282">
        <v>1</v>
      </c>
      <c r="K210" s="8"/>
      <c r="L210" s="8"/>
      <c r="M210" s="113"/>
    </row>
    <row r="211" spans="1:13" ht="19.5" hidden="1" thickTop="1" thickBot="1" x14ac:dyDescent="0.3">
      <c r="A211" s="629"/>
      <c r="B211" s="13">
        <v>40962</v>
      </c>
      <c r="C211" s="9" t="s">
        <v>21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/>
      <c r="K211" s="9">
        <v>1</v>
      </c>
      <c r="L211" s="9"/>
      <c r="M211" s="29"/>
    </row>
    <row r="212" spans="1:13" ht="19.5" hidden="1" thickTop="1" thickBot="1" x14ac:dyDescent="0.3">
      <c r="A212" s="629"/>
      <c r="B212" s="13">
        <v>40948</v>
      </c>
      <c r="C212" s="9" t="s">
        <v>7</v>
      </c>
      <c r="D212" s="9">
        <v>1</v>
      </c>
      <c r="E212" s="9">
        <v>1</v>
      </c>
      <c r="F212" s="9">
        <v>3</v>
      </c>
      <c r="G212" s="15">
        <v>4</v>
      </c>
      <c r="H212" s="9">
        <v>0</v>
      </c>
      <c r="I212" s="29">
        <v>0</v>
      </c>
      <c r="J212" s="280"/>
      <c r="K212" s="9">
        <v>1</v>
      </c>
      <c r="L212" s="9"/>
      <c r="M212" s="29"/>
    </row>
    <row r="213" spans="1:13" ht="19.5" hidden="1" thickTop="1" thickBot="1" x14ac:dyDescent="0.3">
      <c r="A213" s="629"/>
      <c r="B213" s="13">
        <v>40941</v>
      </c>
      <c r="C213" s="9" t="s">
        <v>19</v>
      </c>
      <c r="D213" s="9">
        <v>1</v>
      </c>
      <c r="E213" s="9">
        <v>0</v>
      </c>
      <c r="F213" s="9">
        <v>1</v>
      </c>
      <c r="G213" s="15">
        <v>1</v>
      </c>
      <c r="H213" s="9">
        <v>0</v>
      </c>
      <c r="I213" s="29">
        <v>0</v>
      </c>
      <c r="J213" s="280"/>
      <c r="K213" s="9">
        <v>1</v>
      </c>
      <c r="L213" s="9"/>
      <c r="M213" s="29"/>
    </row>
    <row r="214" spans="1:13" ht="19.5" hidden="1" thickTop="1" thickBot="1" x14ac:dyDescent="0.3">
      <c r="A214" s="629"/>
      <c r="B214" s="13">
        <v>40934</v>
      </c>
      <c r="C214" s="9" t="s">
        <v>12</v>
      </c>
      <c r="D214" s="9">
        <v>1</v>
      </c>
      <c r="E214" s="9">
        <v>0</v>
      </c>
      <c r="F214" s="9">
        <v>3</v>
      </c>
      <c r="G214" s="15">
        <v>3</v>
      </c>
      <c r="H214" s="9">
        <v>0</v>
      </c>
      <c r="I214" s="29">
        <v>0</v>
      </c>
      <c r="J214" s="280"/>
      <c r="K214" s="9"/>
      <c r="L214" s="9">
        <v>1</v>
      </c>
      <c r="M214" s="29"/>
    </row>
    <row r="215" spans="1:13" ht="19.5" hidden="1" thickTop="1" thickBot="1" x14ac:dyDescent="0.3">
      <c r="A215" s="629"/>
      <c r="B215" s="13">
        <v>40927</v>
      </c>
      <c r="C215" s="9" t="s">
        <v>21</v>
      </c>
      <c r="D215" s="9">
        <v>1</v>
      </c>
      <c r="E215" s="9">
        <v>2</v>
      </c>
      <c r="F215" s="9">
        <v>5</v>
      </c>
      <c r="G215" s="15">
        <v>7</v>
      </c>
      <c r="H215" s="9">
        <v>0</v>
      </c>
      <c r="I215" s="29">
        <v>0</v>
      </c>
      <c r="J215" s="280">
        <v>1</v>
      </c>
      <c r="K215" s="9"/>
      <c r="L215" s="9"/>
      <c r="M215" s="29"/>
    </row>
    <row r="216" spans="1:13" ht="19.5" hidden="1" thickTop="1" thickBot="1" x14ac:dyDescent="0.3">
      <c r="A216" s="629"/>
      <c r="B216" s="13">
        <v>40920</v>
      </c>
      <c r="C216" s="9" t="s">
        <v>20</v>
      </c>
      <c r="D216" s="9">
        <v>1</v>
      </c>
      <c r="E216" s="9">
        <v>2</v>
      </c>
      <c r="F216" s="9">
        <v>2</v>
      </c>
      <c r="G216" s="15">
        <v>4</v>
      </c>
      <c r="H216" s="9">
        <v>1</v>
      </c>
      <c r="I216" s="29">
        <v>0</v>
      </c>
      <c r="J216" s="280">
        <v>1</v>
      </c>
      <c r="K216" s="9"/>
      <c r="L216" s="9"/>
      <c r="M216" s="29"/>
    </row>
    <row r="217" spans="1:13" ht="19.5" hidden="1" thickTop="1" thickBot="1" x14ac:dyDescent="0.3">
      <c r="A217" s="629"/>
      <c r="B217" s="13">
        <v>40871</v>
      </c>
      <c r="C217" s="9" t="s">
        <v>20</v>
      </c>
      <c r="D217" s="9">
        <v>1</v>
      </c>
      <c r="E217" s="9">
        <v>0</v>
      </c>
      <c r="F217" s="9">
        <v>2</v>
      </c>
      <c r="G217" s="15">
        <v>2</v>
      </c>
      <c r="H217" s="9">
        <v>0</v>
      </c>
      <c r="I217" s="29">
        <v>0</v>
      </c>
      <c r="J217" s="280"/>
      <c r="K217" s="9">
        <v>1</v>
      </c>
      <c r="L217" s="9"/>
      <c r="M217" s="29"/>
    </row>
    <row r="218" spans="1:13" ht="19.5" hidden="1" thickTop="1" thickBot="1" x14ac:dyDescent="0.3">
      <c r="A218" s="629"/>
      <c r="B218" s="13">
        <v>40857</v>
      </c>
      <c r="C218" s="9" t="s">
        <v>19</v>
      </c>
      <c r="D218" s="9">
        <v>1</v>
      </c>
      <c r="E218" s="9">
        <v>2</v>
      </c>
      <c r="F218" s="9">
        <v>0</v>
      </c>
      <c r="G218" s="15">
        <v>2</v>
      </c>
      <c r="H218" s="9">
        <v>0</v>
      </c>
      <c r="I218" s="29">
        <v>0</v>
      </c>
      <c r="J218" s="280"/>
      <c r="K218" s="9"/>
      <c r="L218" s="9">
        <v>1</v>
      </c>
      <c r="M218" s="29"/>
    </row>
    <row r="219" spans="1:13" ht="19.5" hidden="1" thickTop="1" thickBot="1" x14ac:dyDescent="0.3">
      <c r="A219" s="629"/>
      <c r="B219" s="13">
        <v>40850</v>
      </c>
      <c r="C219" s="9" t="s">
        <v>12</v>
      </c>
      <c r="D219" s="9">
        <v>1</v>
      </c>
      <c r="E219" s="9">
        <v>1</v>
      </c>
      <c r="F219" s="9">
        <v>1</v>
      </c>
      <c r="G219" s="15">
        <v>2</v>
      </c>
      <c r="H219" s="9">
        <v>0</v>
      </c>
      <c r="I219" s="29">
        <v>0</v>
      </c>
      <c r="J219" s="280"/>
      <c r="K219" s="9">
        <v>1</v>
      </c>
      <c r="L219" s="9"/>
      <c r="M219" s="29"/>
    </row>
    <row r="220" spans="1:13" ht="19.5" hidden="1" thickTop="1" thickBot="1" x14ac:dyDescent="0.3">
      <c r="A220" s="629"/>
      <c r="B220" s="13">
        <v>40843</v>
      </c>
      <c r="C220" s="9" t="s">
        <v>21</v>
      </c>
      <c r="D220" s="9">
        <v>1</v>
      </c>
      <c r="E220" s="9">
        <v>2</v>
      </c>
      <c r="F220" s="9">
        <v>1</v>
      </c>
      <c r="G220" s="15">
        <v>3</v>
      </c>
      <c r="H220" s="9">
        <v>0</v>
      </c>
      <c r="I220" s="29">
        <v>0</v>
      </c>
      <c r="J220" s="280"/>
      <c r="K220" s="9">
        <v>1</v>
      </c>
      <c r="L220" s="9"/>
      <c r="M220" s="29"/>
    </row>
    <row r="221" spans="1:13" ht="19.5" hidden="1" thickTop="1" thickBot="1" x14ac:dyDescent="0.3">
      <c r="A221" s="629"/>
      <c r="B221" s="13">
        <v>40836</v>
      </c>
      <c r="C221" s="9" t="s">
        <v>20</v>
      </c>
      <c r="D221" s="9">
        <v>1</v>
      </c>
      <c r="E221" s="9">
        <v>1</v>
      </c>
      <c r="F221" s="9">
        <v>1</v>
      </c>
      <c r="G221" s="15">
        <v>2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t="19.5" hidden="1" thickTop="1" thickBot="1" x14ac:dyDescent="0.3">
      <c r="A222" s="629"/>
      <c r="B222" s="13">
        <v>40829</v>
      </c>
      <c r="C222" s="9" t="s">
        <v>7</v>
      </c>
      <c r="D222" s="9">
        <v>1</v>
      </c>
      <c r="E222" s="9">
        <v>3</v>
      </c>
      <c r="F222" s="9">
        <v>2</v>
      </c>
      <c r="G222" s="15">
        <v>5</v>
      </c>
      <c r="H222" s="9">
        <v>0</v>
      </c>
      <c r="I222" s="29">
        <v>0</v>
      </c>
      <c r="J222" s="280">
        <v>1</v>
      </c>
      <c r="K222" s="9"/>
      <c r="L222" s="9"/>
      <c r="M222" s="29"/>
    </row>
    <row r="223" spans="1:13" ht="19.5" hidden="1" thickTop="1" thickBot="1" x14ac:dyDescent="0.3">
      <c r="A223" s="629"/>
      <c r="B223" s="30">
        <v>40815</v>
      </c>
      <c r="C223" s="31" t="s">
        <v>12</v>
      </c>
      <c r="D223" s="31">
        <v>1</v>
      </c>
      <c r="E223" s="31">
        <v>1</v>
      </c>
      <c r="F223" s="31">
        <v>1</v>
      </c>
      <c r="G223" s="33">
        <v>2</v>
      </c>
      <c r="H223" s="31">
        <v>0</v>
      </c>
      <c r="I223" s="32">
        <v>0</v>
      </c>
      <c r="J223" s="281"/>
      <c r="K223" s="23">
        <v>1</v>
      </c>
      <c r="L223" s="23"/>
      <c r="M223" s="48"/>
    </row>
    <row r="224" spans="1:13" s="7" customFormat="1" ht="19.5" thickTop="1" thickBot="1" x14ac:dyDescent="0.3">
      <c r="A224" s="142" t="s">
        <v>45</v>
      </c>
      <c r="B224" s="126" t="s">
        <v>23</v>
      </c>
      <c r="C224" s="124" t="s">
        <v>13</v>
      </c>
      <c r="D224" s="124">
        <f t="shared" ref="D224:I224" si="12">SUM(D210:D223)</f>
        <v>14</v>
      </c>
      <c r="E224" s="124">
        <f t="shared" si="12"/>
        <v>19</v>
      </c>
      <c r="F224" s="124">
        <f t="shared" si="12"/>
        <v>26</v>
      </c>
      <c r="G224" s="124">
        <f t="shared" si="12"/>
        <v>45</v>
      </c>
      <c r="H224" s="124">
        <f t="shared" si="12"/>
        <v>2</v>
      </c>
      <c r="I224" s="125">
        <f t="shared" si="12"/>
        <v>0</v>
      </c>
      <c r="J224" s="268">
        <f>SUM(J210:J223)</f>
        <v>5</v>
      </c>
      <c r="K224" s="185">
        <f>SUM(K210:K223)</f>
        <v>7</v>
      </c>
      <c r="L224" s="185">
        <f>SUM(L210:L223)</f>
        <v>2</v>
      </c>
      <c r="M224" s="186">
        <f>SUM(J224/(J224+K224))</f>
        <v>0.41666666666666669</v>
      </c>
    </row>
    <row r="225" spans="1:13" ht="19.5" thickTop="1" thickBot="1" x14ac:dyDescent="0.3">
      <c r="C225" s="136" t="s">
        <v>24</v>
      </c>
      <c r="D225" s="137">
        <f t="shared" ref="D225:L225" si="13">SUM(D112+D132+D148+D166+D175+D194+D209+D224+D91+D73+D55+D38+D20)</f>
        <v>209</v>
      </c>
      <c r="E225" s="137">
        <f t="shared" si="13"/>
        <v>236</v>
      </c>
      <c r="F225" s="137">
        <f t="shared" si="13"/>
        <v>170</v>
      </c>
      <c r="G225" s="137">
        <f t="shared" si="13"/>
        <v>406</v>
      </c>
      <c r="H225" s="137">
        <f t="shared" si="13"/>
        <v>22</v>
      </c>
      <c r="I225" s="139">
        <f t="shared" si="13"/>
        <v>8</v>
      </c>
      <c r="J225" s="444">
        <f t="shared" si="13"/>
        <v>88</v>
      </c>
      <c r="K225" s="91">
        <f t="shared" si="13"/>
        <v>92</v>
      </c>
      <c r="L225" s="450">
        <f t="shared" si="13"/>
        <v>29</v>
      </c>
      <c r="M225" s="313">
        <f>SUM(J225/(J225+K225))</f>
        <v>0.48888888888888887</v>
      </c>
    </row>
    <row r="226" spans="1:13" ht="18.75" thickBot="1" x14ac:dyDescent="0.3">
      <c r="C226" s="143" t="s">
        <v>25</v>
      </c>
      <c r="D226" s="24"/>
      <c r="E226" s="25">
        <f>SUM(E225/D225)</f>
        <v>1.1291866028708133</v>
      </c>
      <c r="F226" s="25">
        <f>SUM(F225/D225)</f>
        <v>0.8133971291866029</v>
      </c>
      <c r="G226" s="144">
        <f>SUM(G225/D225)</f>
        <v>1.9425837320574162</v>
      </c>
      <c r="H226" s="20"/>
      <c r="I226" s="20"/>
      <c r="J226" s="307">
        <f>SUM(J225/D225)</f>
        <v>0.42105263157894735</v>
      </c>
      <c r="K226" s="77">
        <f>SUM(K225/D225)</f>
        <v>0.44019138755980863</v>
      </c>
      <c r="L226" s="95">
        <f>SUM(L225/D225)</f>
        <v>0.13875598086124402</v>
      </c>
    </row>
    <row r="227" spans="1:13" ht="18.75" thickBot="1" x14ac:dyDescent="0.3">
      <c r="C227" s="133" t="s">
        <v>26</v>
      </c>
      <c r="D227" s="134">
        <f>SUM(D225/13)</f>
        <v>16.076923076923077</v>
      </c>
      <c r="E227" s="134">
        <f>SUM(E226*D227)</f>
        <v>18.153846153846153</v>
      </c>
      <c r="F227" s="134">
        <f>SUM(F226*D227)</f>
        <v>13.076923076923077</v>
      </c>
      <c r="G227" s="135">
        <f>SUM(G226*D227)</f>
        <v>31.23076923076923</v>
      </c>
      <c r="J227" s="308">
        <f>SUM(J225/13)</f>
        <v>6.7692307692307692</v>
      </c>
      <c r="K227" s="97">
        <f>SUM(K225/13)</f>
        <v>7.0769230769230766</v>
      </c>
      <c r="L227" s="98">
        <f>SUM(L225/13)</f>
        <v>2.2307692307692308</v>
      </c>
    </row>
    <row r="228" spans="1:13" ht="18.75" thickTop="1" x14ac:dyDescent="0.25">
      <c r="A228" s="665" t="s">
        <v>42</v>
      </c>
      <c r="B228" s="45" t="s">
        <v>36</v>
      </c>
      <c r="C228" s="46" t="s">
        <v>12</v>
      </c>
      <c r="D228" s="47"/>
      <c r="E228" s="27">
        <v>8</v>
      </c>
      <c r="F228" s="27">
        <v>15</v>
      </c>
      <c r="G228" s="28">
        <v>23</v>
      </c>
    </row>
    <row r="229" spans="1:13" x14ac:dyDescent="0.25">
      <c r="A229" s="666"/>
      <c r="B229" s="36" t="s">
        <v>37</v>
      </c>
      <c r="C229" s="5" t="s">
        <v>20</v>
      </c>
      <c r="D229" s="37"/>
      <c r="E229" s="9">
        <v>15</v>
      </c>
      <c r="F229" s="9">
        <v>14</v>
      </c>
      <c r="G229" s="29">
        <v>29</v>
      </c>
    </row>
    <row r="230" spans="1:13" x14ac:dyDescent="0.25">
      <c r="A230" s="666"/>
      <c r="B230" s="36" t="s">
        <v>38</v>
      </c>
      <c r="C230" s="5" t="s">
        <v>20</v>
      </c>
      <c r="D230" s="37"/>
      <c r="E230" s="9">
        <v>9</v>
      </c>
      <c r="F230" s="9">
        <v>12</v>
      </c>
      <c r="G230" s="29">
        <v>21</v>
      </c>
    </row>
    <row r="231" spans="1:13" x14ac:dyDescent="0.25">
      <c r="A231" s="666"/>
      <c r="B231" s="36" t="s">
        <v>39</v>
      </c>
      <c r="C231" s="5" t="s">
        <v>19</v>
      </c>
      <c r="D231" s="37"/>
      <c r="E231" s="9">
        <v>17</v>
      </c>
      <c r="F231" s="9">
        <v>16</v>
      </c>
      <c r="G231" s="29">
        <v>33</v>
      </c>
    </row>
    <row r="232" spans="1:13" x14ac:dyDescent="0.25">
      <c r="A232" s="666"/>
      <c r="B232" s="36" t="s">
        <v>40</v>
      </c>
      <c r="C232" s="5" t="s">
        <v>19</v>
      </c>
      <c r="D232" s="37"/>
      <c r="E232" s="9">
        <v>27</v>
      </c>
      <c r="F232" s="9">
        <v>22</v>
      </c>
      <c r="G232" s="29">
        <v>49</v>
      </c>
    </row>
    <row r="233" spans="1:13" ht="19.5" thickTop="1" thickBot="1" x14ac:dyDescent="0.3">
      <c r="A233" s="667"/>
      <c r="B233" s="38" t="s">
        <v>41</v>
      </c>
      <c r="C233" s="39" t="s">
        <v>20</v>
      </c>
      <c r="D233" s="40"/>
      <c r="E233" s="23">
        <v>24</v>
      </c>
      <c r="F233" s="23">
        <v>28</v>
      </c>
      <c r="G233" s="48">
        <v>52</v>
      </c>
    </row>
    <row r="234" spans="1:13" ht="18.75" thickBot="1" x14ac:dyDescent="0.3">
      <c r="A234" s="49" t="s">
        <v>45</v>
      </c>
      <c r="B234" s="41" t="s">
        <v>42</v>
      </c>
      <c r="C234" s="42"/>
      <c r="D234" s="42"/>
      <c r="E234" s="43">
        <f>SUM(E228:E233)</f>
        <v>100</v>
      </c>
      <c r="F234" s="43">
        <f>SUM(F228:F233)</f>
        <v>107</v>
      </c>
      <c r="G234" s="50">
        <f>SUM(G228:G233)</f>
        <v>207</v>
      </c>
    </row>
    <row r="235" spans="1:13" ht="18.75" thickBot="1" x14ac:dyDescent="0.3">
      <c r="A235" s="51" t="s">
        <v>46</v>
      </c>
      <c r="B235" s="52" t="s">
        <v>581</v>
      </c>
      <c r="C235" s="53"/>
      <c r="D235" s="53"/>
      <c r="E235" s="54">
        <f>SUM(E225+E234)</f>
        <v>336</v>
      </c>
      <c r="F235" s="54">
        <f>SUM(F225+F234)</f>
        <v>277</v>
      </c>
      <c r="G235" s="55">
        <f>SUM(E235+F235)</f>
        <v>613</v>
      </c>
    </row>
    <row r="236" spans="1:13" ht="18.75" thickTop="1" x14ac:dyDescent="0.25"/>
  </sheetData>
  <autoFilter ref="A2:I235" xr:uid="{00000000-0009-0000-0000-00000D000000}"/>
  <mergeCells count="15">
    <mergeCell ref="A1:M1"/>
    <mergeCell ref="A113:A131"/>
    <mergeCell ref="A228:A233"/>
    <mergeCell ref="A133:A147"/>
    <mergeCell ref="A210:A223"/>
    <mergeCell ref="A149:A165"/>
    <mergeCell ref="A167:A174"/>
    <mergeCell ref="A176:A193"/>
    <mergeCell ref="A195:A208"/>
    <mergeCell ref="A92:A111"/>
    <mergeCell ref="A74:A90"/>
    <mergeCell ref="A56:A72"/>
    <mergeCell ref="A39:A54"/>
    <mergeCell ref="A21:A37"/>
    <mergeCell ref="A3:A19"/>
  </mergeCells>
  <printOptions horizontalCentered="1" verticalCentered="1"/>
  <pageMargins left="0.2" right="0.2" top="0.25" bottom="0.25" header="0.25" footer="0.3"/>
  <pageSetup scale="72" orientation="landscape" r:id="rId1"/>
  <rowBreaks count="1" manualBreakCount="1">
    <brk id="175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0000"/>
    <pageSetUpPr fitToPage="1"/>
  </sheetPr>
  <dimension ref="A1:M5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360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43860</v>
      </c>
      <c r="C3" s="27" t="s">
        <v>9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1"/>
      <c r="B4" s="255">
        <v>43832</v>
      </c>
      <c r="C4" s="9" t="s">
        <v>455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idden="1" x14ac:dyDescent="0.25">
      <c r="A5" s="631"/>
      <c r="B5" s="255">
        <v>43818</v>
      </c>
      <c r="C5" s="9" t="s">
        <v>453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idden="1" x14ac:dyDescent="0.25">
      <c r="A6" s="631"/>
      <c r="B6" s="255">
        <v>43762</v>
      </c>
      <c r="C6" s="9" t="s">
        <v>452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/>
      <c r="L6" s="9">
        <v>1</v>
      </c>
      <c r="M6" s="29"/>
    </row>
    <row r="7" spans="1:13" hidden="1" x14ac:dyDescent="0.25">
      <c r="A7" s="631"/>
      <c r="B7" s="255">
        <v>43748</v>
      </c>
      <c r="C7" s="9" t="s">
        <v>453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t="18.75" hidden="1" thickBot="1" x14ac:dyDescent="0.3">
      <c r="A8" s="630"/>
      <c r="B8" s="256">
        <v>43720</v>
      </c>
      <c r="C8" s="31" t="s">
        <v>455</v>
      </c>
      <c r="D8" s="31">
        <v>1</v>
      </c>
      <c r="E8" s="31">
        <v>0</v>
      </c>
      <c r="F8" s="31">
        <v>0</v>
      </c>
      <c r="G8" s="31">
        <v>0</v>
      </c>
      <c r="H8" s="31">
        <v>0</v>
      </c>
      <c r="I8" s="299">
        <v>0</v>
      </c>
      <c r="J8" s="341">
        <v>1</v>
      </c>
      <c r="K8" s="31"/>
      <c r="L8" s="31"/>
      <c r="M8" s="32"/>
    </row>
    <row r="9" spans="1:13" s="1" customFormat="1" ht="19.5" thickTop="1" thickBot="1" x14ac:dyDescent="0.3">
      <c r="A9" s="142" t="s">
        <v>45</v>
      </c>
      <c r="B9" s="126" t="s">
        <v>500</v>
      </c>
      <c r="C9" s="124" t="s">
        <v>8</v>
      </c>
      <c r="D9" s="124">
        <f t="shared" ref="D9:L9" si="0">SUM(D3:D8)</f>
        <v>6</v>
      </c>
      <c r="E9" s="124">
        <f t="shared" si="0"/>
        <v>1</v>
      </c>
      <c r="F9" s="124">
        <f t="shared" si="0"/>
        <v>2</v>
      </c>
      <c r="G9" s="124">
        <f t="shared" si="0"/>
        <v>3</v>
      </c>
      <c r="H9" s="124">
        <f t="shared" si="0"/>
        <v>0</v>
      </c>
      <c r="I9" s="247">
        <f t="shared" si="0"/>
        <v>0</v>
      </c>
      <c r="J9" s="191">
        <f t="shared" si="0"/>
        <v>3</v>
      </c>
      <c r="K9" s="124">
        <f t="shared" si="0"/>
        <v>2</v>
      </c>
      <c r="L9" s="124">
        <f t="shared" si="0"/>
        <v>1</v>
      </c>
      <c r="M9" s="294">
        <f>SUM(J9/(J9+K9))</f>
        <v>0.6</v>
      </c>
    </row>
    <row r="10" spans="1:13" ht="18.75" hidden="1" thickTop="1" x14ac:dyDescent="0.25">
      <c r="A10" s="659" t="s">
        <v>454</v>
      </c>
      <c r="B10" s="254">
        <v>43503</v>
      </c>
      <c r="C10" s="27" t="s">
        <v>453</v>
      </c>
      <c r="D10" s="27">
        <v>1</v>
      </c>
      <c r="E10" s="27">
        <v>3</v>
      </c>
      <c r="F10" s="27">
        <v>1</v>
      </c>
      <c r="G10" s="27">
        <v>4</v>
      </c>
      <c r="H10" s="27">
        <v>0</v>
      </c>
      <c r="I10" s="28">
        <v>0</v>
      </c>
      <c r="J10" s="364">
        <v>1</v>
      </c>
      <c r="K10" s="27"/>
      <c r="L10" s="27"/>
      <c r="M10" s="28"/>
    </row>
    <row r="11" spans="1:13" hidden="1" x14ac:dyDescent="0.25">
      <c r="A11" s="631"/>
      <c r="B11" s="255">
        <v>43496</v>
      </c>
      <c r="C11" s="9" t="s">
        <v>9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hidden="1" x14ac:dyDescent="0.25">
      <c r="A12" s="631"/>
      <c r="B12" s="255">
        <v>43475</v>
      </c>
      <c r="C12" s="9" t="s">
        <v>452</v>
      </c>
      <c r="D12" s="9">
        <v>1</v>
      </c>
      <c r="E12" s="9">
        <v>1</v>
      </c>
      <c r="F12" s="9">
        <v>0</v>
      </c>
      <c r="G12" s="9">
        <v>1</v>
      </c>
      <c r="H12" s="9">
        <v>1</v>
      </c>
      <c r="I12" s="29">
        <v>0</v>
      </c>
      <c r="J12" s="365">
        <v>1</v>
      </c>
      <c r="K12" s="9"/>
      <c r="L12" s="9"/>
      <c r="M12" s="29"/>
    </row>
    <row r="13" spans="1:13" hidden="1" x14ac:dyDescent="0.25">
      <c r="A13" s="631"/>
      <c r="B13" s="255">
        <v>43468</v>
      </c>
      <c r="C13" s="9" t="s">
        <v>455</v>
      </c>
      <c r="D13" s="9">
        <v>1</v>
      </c>
      <c r="E13" s="9">
        <v>4</v>
      </c>
      <c r="F13" s="9">
        <v>1</v>
      </c>
      <c r="G13" s="9">
        <v>5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idden="1" x14ac:dyDescent="0.25">
      <c r="A14" s="631"/>
      <c r="B14" s="255">
        <v>43454</v>
      </c>
      <c r="C14" s="9" t="s">
        <v>453</v>
      </c>
      <c r="D14" s="9">
        <v>1</v>
      </c>
      <c r="E14" s="9">
        <v>3</v>
      </c>
      <c r="F14" s="9">
        <v>2</v>
      </c>
      <c r="G14" s="9">
        <v>5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hidden="1" x14ac:dyDescent="0.25">
      <c r="A15" s="631"/>
      <c r="B15" s="255">
        <v>43447</v>
      </c>
      <c r="C15" s="9" t="s">
        <v>9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hidden="1" x14ac:dyDescent="0.25">
      <c r="A16" s="631"/>
      <c r="B16" s="255">
        <v>43433</v>
      </c>
      <c r="C16" s="9" t="s">
        <v>452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idden="1" x14ac:dyDescent="0.25">
      <c r="A17" s="631"/>
      <c r="B17" s="255">
        <v>43412</v>
      </c>
      <c r="C17" s="9" t="s">
        <v>9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idden="1" x14ac:dyDescent="0.25">
      <c r="A18" s="631"/>
      <c r="B18" s="255">
        <v>43405</v>
      </c>
      <c r="C18" s="9" t="s">
        <v>48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idden="1" x14ac:dyDescent="0.25">
      <c r="A19" s="631"/>
      <c r="B19" s="255">
        <v>43398</v>
      </c>
      <c r="C19" s="9" t="s">
        <v>452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idden="1" x14ac:dyDescent="0.25">
      <c r="A20" s="631"/>
      <c r="B20" s="255">
        <v>43391</v>
      </c>
      <c r="C20" s="9" t="s">
        <v>455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t="18.75" hidden="1" thickBot="1" x14ac:dyDescent="0.3">
      <c r="A21" s="630"/>
      <c r="B21" s="256">
        <v>43370</v>
      </c>
      <c r="C21" s="31" t="s">
        <v>48</v>
      </c>
      <c r="D21" s="31">
        <v>1</v>
      </c>
      <c r="E21" s="31">
        <v>2</v>
      </c>
      <c r="F21" s="31">
        <v>0</v>
      </c>
      <c r="G21" s="31">
        <v>2</v>
      </c>
      <c r="H21" s="31">
        <v>0</v>
      </c>
      <c r="I21" s="32">
        <v>0</v>
      </c>
      <c r="J21" s="366"/>
      <c r="K21" s="31">
        <v>1</v>
      </c>
      <c r="L21" s="31"/>
      <c r="M21" s="32"/>
    </row>
    <row r="22" spans="1:13" s="1" customFormat="1" ht="19.5" thickTop="1" thickBot="1" x14ac:dyDescent="0.3">
      <c r="A22" s="142" t="s">
        <v>45</v>
      </c>
      <c r="B22" s="126" t="s">
        <v>454</v>
      </c>
      <c r="C22" s="124" t="s">
        <v>8</v>
      </c>
      <c r="D22" s="124">
        <f t="shared" ref="D22:I22" si="1">SUM(D10:D21)</f>
        <v>12</v>
      </c>
      <c r="E22" s="124">
        <f t="shared" si="1"/>
        <v>15</v>
      </c>
      <c r="F22" s="124">
        <f t="shared" si="1"/>
        <v>9</v>
      </c>
      <c r="G22" s="124">
        <f t="shared" si="1"/>
        <v>24</v>
      </c>
      <c r="H22" s="124">
        <f t="shared" si="1"/>
        <v>1</v>
      </c>
      <c r="I22" s="124">
        <f t="shared" si="1"/>
        <v>0</v>
      </c>
      <c r="J22" s="191">
        <f>SUM(J10:J21)</f>
        <v>6</v>
      </c>
      <c r="K22" s="124">
        <f>SUM(K10:K21)</f>
        <v>6</v>
      </c>
      <c r="L22" s="124">
        <f>SUM(L10:L21)</f>
        <v>0</v>
      </c>
      <c r="M22" s="294">
        <f>SUM(J22/(J22+K22))</f>
        <v>0.5</v>
      </c>
    </row>
    <row r="23" spans="1:13" ht="18.75" hidden="1" thickTop="1" x14ac:dyDescent="0.25">
      <c r="A23" s="659" t="s">
        <v>285</v>
      </c>
      <c r="B23" s="26">
        <v>43160</v>
      </c>
      <c r="C23" s="27" t="s">
        <v>8</v>
      </c>
      <c r="D23" s="27">
        <v>1</v>
      </c>
      <c r="E23" s="27">
        <v>1</v>
      </c>
      <c r="F23" s="27">
        <v>0</v>
      </c>
      <c r="G23" s="27">
        <v>1</v>
      </c>
      <c r="H23" s="27">
        <v>0</v>
      </c>
      <c r="I23" s="28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13">
        <v>43132</v>
      </c>
      <c r="C24" s="9" t="s">
        <v>27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43125</v>
      </c>
      <c r="C25" s="9" t="s">
        <v>8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t="18.75" hidden="1" thickTop="1" x14ac:dyDescent="0.25">
      <c r="A26" s="631"/>
      <c r="B26" s="13">
        <v>43118</v>
      </c>
      <c r="C26" s="9" t="s">
        <v>10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43083</v>
      </c>
      <c r="C27" s="9" t="s">
        <v>27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280"/>
      <c r="K27" s="9"/>
      <c r="L27" s="9">
        <v>1</v>
      </c>
      <c r="M27" s="29"/>
    </row>
    <row r="28" spans="1:13" hidden="1" x14ac:dyDescent="0.25">
      <c r="A28" s="631"/>
      <c r="B28" s="13">
        <v>43076</v>
      </c>
      <c r="C28" s="9" t="s">
        <v>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43062</v>
      </c>
      <c r="C29" s="9" t="s">
        <v>7</v>
      </c>
      <c r="D29" s="9">
        <v>1</v>
      </c>
      <c r="E29" s="9">
        <v>1</v>
      </c>
      <c r="F29" s="9">
        <v>0</v>
      </c>
      <c r="G29" s="9">
        <v>1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1"/>
      <c r="B30" s="13">
        <v>43055</v>
      </c>
      <c r="C30" s="9" t="s">
        <v>9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43048</v>
      </c>
      <c r="C31" s="9" t="s">
        <v>27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1"/>
      <c r="B32" s="13">
        <v>43041</v>
      </c>
      <c r="C32" s="9" t="s">
        <v>8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43027</v>
      </c>
      <c r="C33" s="9" t="s">
        <v>7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t="18.75" hidden="1" thickBot="1" x14ac:dyDescent="0.3">
      <c r="A34" s="630"/>
      <c r="B34" s="30">
        <v>43006</v>
      </c>
      <c r="C34" s="31" t="s">
        <v>8</v>
      </c>
      <c r="D34" s="31">
        <v>1</v>
      </c>
      <c r="E34" s="31">
        <v>0</v>
      </c>
      <c r="F34" s="31">
        <v>0</v>
      </c>
      <c r="G34" s="31">
        <v>0</v>
      </c>
      <c r="H34" s="31">
        <v>0</v>
      </c>
      <c r="I34" s="32">
        <v>0</v>
      </c>
      <c r="J34" s="280">
        <v>1</v>
      </c>
      <c r="K34" s="9"/>
      <c r="L34" s="9"/>
      <c r="M34" s="29"/>
    </row>
    <row r="35" spans="1:13" s="1" customFormat="1" ht="19.5" thickTop="1" thickBot="1" x14ac:dyDescent="0.3">
      <c r="A35" s="142" t="s">
        <v>45</v>
      </c>
      <c r="B35" s="126" t="s">
        <v>285</v>
      </c>
      <c r="C35" s="124" t="s">
        <v>11</v>
      </c>
      <c r="D35" s="124">
        <f t="shared" ref="D35:I35" si="2">SUM(D23:D34)</f>
        <v>12</v>
      </c>
      <c r="E35" s="124">
        <f t="shared" si="2"/>
        <v>3</v>
      </c>
      <c r="F35" s="124">
        <f t="shared" si="2"/>
        <v>1</v>
      </c>
      <c r="G35" s="124">
        <f t="shared" si="2"/>
        <v>4</v>
      </c>
      <c r="H35" s="124">
        <f t="shared" si="2"/>
        <v>0</v>
      </c>
      <c r="I35" s="125">
        <f t="shared" si="2"/>
        <v>0</v>
      </c>
      <c r="J35" s="191">
        <f>SUM(J23:J34)</f>
        <v>3</v>
      </c>
      <c r="K35" s="124">
        <f>SUM(K23:K34)</f>
        <v>8</v>
      </c>
      <c r="L35" s="124">
        <f>SUM(L23:L34)</f>
        <v>1</v>
      </c>
      <c r="M35" s="294">
        <f>SUM(J35/(J35+K35))</f>
        <v>0.27272727272727271</v>
      </c>
    </row>
    <row r="36" spans="1:13" ht="18.75" hidden="1" thickTop="1" x14ac:dyDescent="0.25">
      <c r="A36" s="659" t="s">
        <v>18</v>
      </c>
      <c r="B36" s="26">
        <v>42768</v>
      </c>
      <c r="C36" s="27" t="s">
        <v>27</v>
      </c>
      <c r="D36" s="27">
        <v>1</v>
      </c>
      <c r="E36" s="27">
        <v>0</v>
      </c>
      <c r="F36" s="27">
        <v>0</v>
      </c>
      <c r="G36" s="27">
        <v>0</v>
      </c>
      <c r="H36" s="27">
        <v>0</v>
      </c>
      <c r="I36" s="28">
        <v>0</v>
      </c>
      <c r="J36" s="280"/>
      <c r="K36" s="9">
        <v>1</v>
      </c>
      <c r="L36" s="9"/>
      <c r="M36" s="29"/>
    </row>
    <row r="37" spans="1:13" hidden="1" x14ac:dyDescent="0.25">
      <c r="A37" s="631"/>
      <c r="B37" s="13">
        <v>42754</v>
      </c>
      <c r="C37" s="9" t="s">
        <v>10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42691</v>
      </c>
      <c r="C38" s="9" t="s">
        <v>9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280"/>
      <c r="K38" s="9"/>
      <c r="L38" s="9">
        <v>1</v>
      </c>
      <c r="M38" s="29"/>
    </row>
    <row r="39" spans="1:13" hidden="1" x14ac:dyDescent="0.25">
      <c r="A39" s="631"/>
      <c r="B39" s="13">
        <v>42677</v>
      </c>
      <c r="C39" s="9" t="s">
        <v>8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t="18.75" hidden="1" thickBot="1" x14ac:dyDescent="0.3">
      <c r="A40" s="630"/>
      <c r="B40" s="30">
        <v>42656</v>
      </c>
      <c r="C40" s="31" t="s">
        <v>9</v>
      </c>
      <c r="D40" s="31">
        <v>1</v>
      </c>
      <c r="E40" s="31">
        <v>0</v>
      </c>
      <c r="F40" s="31">
        <v>1</v>
      </c>
      <c r="G40" s="31">
        <v>1</v>
      </c>
      <c r="H40" s="31">
        <v>0</v>
      </c>
      <c r="I40" s="32">
        <v>0</v>
      </c>
      <c r="J40" s="280">
        <v>1</v>
      </c>
      <c r="K40" s="9"/>
      <c r="L40" s="9"/>
      <c r="M40" s="29"/>
    </row>
    <row r="41" spans="1:13" s="1" customFormat="1" ht="19.5" thickTop="1" thickBot="1" x14ac:dyDescent="0.3">
      <c r="A41" s="142" t="s">
        <v>45</v>
      </c>
      <c r="B41" s="126" t="s">
        <v>18</v>
      </c>
      <c r="C41" s="124" t="s">
        <v>11</v>
      </c>
      <c r="D41" s="124">
        <f t="shared" ref="D41:I41" si="3">SUM(D36:D40)</f>
        <v>5</v>
      </c>
      <c r="E41" s="124">
        <f t="shared" si="3"/>
        <v>0</v>
      </c>
      <c r="F41" s="124">
        <f t="shared" si="3"/>
        <v>2</v>
      </c>
      <c r="G41" s="124">
        <f t="shared" si="3"/>
        <v>2</v>
      </c>
      <c r="H41" s="124">
        <f t="shared" si="3"/>
        <v>0</v>
      </c>
      <c r="I41" s="125">
        <f t="shared" si="3"/>
        <v>0</v>
      </c>
      <c r="J41" s="191">
        <f>SUM(J36:J40)</f>
        <v>1</v>
      </c>
      <c r="K41" s="124">
        <f>SUM(K36:K40)</f>
        <v>3</v>
      </c>
      <c r="L41" s="124">
        <f>SUM(L36:L40)</f>
        <v>1</v>
      </c>
      <c r="M41" s="294">
        <f>SUM(J41/(J41+K41))</f>
        <v>0.25</v>
      </c>
    </row>
    <row r="42" spans="1:13" ht="19.5" thickTop="1" thickBot="1" x14ac:dyDescent="0.3">
      <c r="C42" s="136" t="s">
        <v>24</v>
      </c>
      <c r="D42" s="137">
        <f t="shared" ref="D42:L42" si="4">SUM(D9+D22+D35+D41)</f>
        <v>35</v>
      </c>
      <c r="E42" s="137">
        <f t="shared" si="4"/>
        <v>19</v>
      </c>
      <c r="F42" s="137">
        <f t="shared" si="4"/>
        <v>14</v>
      </c>
      <c r="G42" s="137">
        <f t="shared" si="4"/>
        <v>33</v>
      </c>
      <c r="H42" s="137">
        <f t="shared" si="4"/>
        <v>1</v>
      </c>
      <c r="I42" s="139">
        <f t="shared" si="4"/>
        <v>0</v>
      </c>
      <c r="J42" s="392">
        <f t="shared" si="4"/>
        <v>13</v>
      </c>
      <c r="K42" s="137">
        <f t="shared" si="4"/>
        <v>19</v>
      </c>
      <c r="L42" s="139">
        <f t="shared" si="4"/>
        <v>3</v>
      </c>
      <c r="M42" s="396">
        <f>SUM(J42/(J42+K42))</f>
        <v>0.40625</v>
      </c>
    </row>
    <row r="43" spans="1:13" ht="18.75" thickBot="1" x14ac:dyDescent="0.3">
      <c r="C43" s="143" t="s">
        <v>25</v>
      </c>
      <c r="D43" s="24"/>
      <c r="E43" s="25">
        <f>SUM(E42/D42)</f>
        <v>0.54285714285714282</v>
      </c>
      <c r="F43" s="25">
        <f>SUM(F42/D42)</f>
        <v>0.4</v>
      </c>
      <c r="G43" s="144">
        <f>SUM(G42/D42)</f>
        <v>0.94285714285714284</v>
      </c>
      <c r="H43" s="20"/>
      <c r="I43" s="20"/>
      <c r="J43" s="283">
        <f>SUM(J42/D42)</f>
        <v>0.37142857142857144</v>
      </c>
      <c r="K43" s="21">
        <f>SUM(K42/D42)</f>
        <v>0.54285714285714282</v>
      </c>
      <c r="L43" s="132">
        <f>SUM(L42/D42)</f>
        <v>8.5714285714285715E-2</v>
      </c>
    </row>
    <row r="44" spans="1:13" ht="18.75" thickBot="1" x14ac:dyDescent="0.3">
      <c r="C44" s="133" t="s">
        <v>26</v>
      </c>
      <c r="D44" s="134">
        <f>SUM(D42/4)</f>
        <v>8.75</v>
      </c>
      <c r="E44" s="134">
        <f>SUM(E43*D44)</f>
        <v>4.75</v>
      </c>
      <c r="F44" s="134">
        <f>SUM(F43*D44)</f>
        <v>3.5</v>
      </c>
      <c r="G44" s="135">
        <f>SUM(G43*D44)</f>
        <v>8.25</v>
      </c>
      <c r="J44" s="284">
        <f>SUM(J42/4)</f>
        <v>3.25</v>
      </c>
      <c r="K44" s="134">
        <f>SUM(K42/4)</f>
        <v>4.75</v>
      </c>
      <c r="L44" s="135">
        <f>SUM(L42/4)</f>
        <v>0.75</v>
      </c>
    </row>
    <row r="45" spans="1:13" ht="18.75" thickTop="1" x14ac:dyDescent="0.25">
      <c r="A45" s="665" t="s">
        <v>56</v>
      </c>
      <c r="B45" s="45" t="s">
        <v>37</v>
      </c>
      <c r="C45" s="46" t="s">
        <v>21</v>
      </c>
      <c r="D45" s="47"/>
      <c r="E45" s="27">
        <v>4</v>
      </c>
      <c r="F45" s="27">
        <v>11</v>
      </c>
      <c r="G45" s="28">
        <v>15</v>
      </c>
    </row>
    <row r="46" spans="1:13" x14ac:dyDescent="0.25">
      <c r="A46" s="666"/>
      <c r="B46" s="36" t="s">
        <v>38</v>
      </c>
      <c r="C46" s="5" t="s">
        <v>21</v>
      </c>
      <c r="D46" s="37"/>
      <c r="E46" s="9">
        <v>4</v>
      </c>
      <c r="F46" s="9">
        <v>5</v>
      </c>
      <c r="G46" s="29">
        <v>9</v>
      </c>
    </row>
    <row r="47" spans="1:13" x14ac:dyDescent="0.25">
      <c r="A47" s="666"/>
      <c r="B47" s="36" t="s">
        <v>39</v>
      </c>
      <c r="C47" s="36" t="s">
        <v>13</v>
      </c>
      <c r="D47" s="37"/>
      <c r="E47" s="9">
        <v>4</v>
      </c>
      <c r="F47" s="9">
        <v>10</v>
      </c>
      <c r="G47" s="29">
        <v>14</v>
      </c>
    </row>
    <row r="48" spans="1:13" ht="18.75" thickBot="1" x14ac:dyDescent="0.3">
      <c r="A48" s="666"/>
      <c r="B48" s="38" t="s">
        <v>40</v>
      </c>
      <c r="C48" s="39" t="s">
        <v>13</v>
      </c>
      <c r="D48" s="40"/>
      <c r="E48" s="23">
        <v>14</v>
      </c>
      <c r="F48" s="23">
        <v>14</v>
      </c>
      <c r="G48" s="48">
        <v>28</v>
      </c>
    </row>
    <row r="49" spans="1:7" ht="18.75" thickBot="1" x14ac:dyDescent="0.3">
      <c r="A49" s="49" t="s">
        <v>45</v>
      </c>
      <c r="B49" s="41" t="s">
        <v>56</v>
      </c>
      <c r="C49" s="42"/>
      <c r="D49" s="42"/>
      <c r="E49" s="43">
        <v>26</v>
      </c>
      <c r="F49" s="43">
        <v>40</v>
      </c>
      <c r="G49" s="50">
        <v>66</v>
      </c>
    </row>
    <row r="50" spans="1:7" ht="18.75" thickBot="1" x14ac:dyDescent="0.3">
      <c r="A50" s="51" t="s">
        <v>46</v>
      </c>
      <c r="B50" s="52" t="s">
        <v>484</v>
      </c>
      <c r="C50" s="53"/>
      <c r="D50" s="53"/>
      <c r="E50" s="54">
        <v>29</v>
      </c>
      <c r="F50" s="54">
        <v>43</v>
      </c>
      <c r="G50" s="55">
        <v>72</v>
      </c>
    </row>
    <row r="51" spans="1:7" ht="18.75" thickTop="1" x14ac:dyDescent="0.25"/>
  </sheetData>
  <mergeCells count="6">
    <mergeCell ref="A36:A40"/>
    <mergeCell ref="A45:A48"/>
    <mergeCell ref="A23:A34"/>
    <mergeCell ref="A1:M1"/>
    <mergeCell ref="A10:A21"/>
    <mergeCell ref="A3:A8"/>
  </mergeCells>
  <printOptions horizontalCentered="1" verticalCentered="1"/>
  <pageMargins left="0.2" right="0.2" top="0.25" bottom="0.25" header="0.25" footer="0.3"/>
  <pageSetup scale="86"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0000"/>
    <pageSetUpPr fitToPage="1"/>
  </sheetPr>
  <dimension ref="A1:M2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440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17</v>
      </c>
      <c r="B3" s="14">
        <v>42432</v>
      </c>
      <c r="C3" s="8" t="s">
        <v>10</v>
      </c>
      <c r="D3" s="8">
        <v>1</v>
      </c>
      <c r="E3" s="8">
        <v>1</v>
      </c>
      <c r="F3" s="8">
        <v>0</v>
      </c>
      <c r="G3" s="8">
        <v>1</v>
      </c>
      <c r="H3" s="8">
        <v>0</v>
      </c>
      <c r="I3" s="113">
        <v>0</v>
      </c>
      <c r="J3" s="280"/>
      <c r="K3" s="9">
        <v>1</v>
      </c>
      <c r="L3" s="9"/>
      <c r="M3" s="29"/>
    </row>
    <row r="4" spans="1:13" hidden="1" x14ac:dyDescent="0.25">
      <c r="A4" s="639"/>
      <c r="B4" s="13">
        <v>42425</v>
      </c>
      <c r="C4" s="9" t="s">
        <v>7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42418</v>
      </c>
      <c r="C5" s="9" t="s">
        <v>14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42411</v>
      </c>
      <c r="C6" s="9" t="s">
        <v>12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42404</v>
      </c>
      <c r="C7" s="9" t="s">
        <v>13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42390</v>
      </c>
      <c r="C8" s="9" t="s">
        <v>7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9"/>
      <c r="B9" s="13">
        <v>42383</v>
      </c>
      <c r="C9" s="9" t="s">
        <v>14</v>
      </c>
      <c r="D9" s="9">
        <v>1</v>
      </c>
      <c r="E9" s="9">
        <v>0</v>
      </c>
      <c r="F9" s="9">
        <v>3</v>
      </c>
      <c r="G9" s="9">
        <v>3</v>
      </c>
      <c r="H9" s="9">
        <v>0</v>
      </c>
      <c r="I9" s="29">
        <v>0</v>
      </c>
      <c r="J9" s="280"/>
      <c r="K9" s="9"/>
      <c r="L9" s="9">
        <v>1</v>
      </c>
      <c r="M9" s="29"/>
    </row>
    <row r="10" spans="1:13" hidden="1" x14ac:dyDescent="0.25">
      <c r="A10" s="639"/>
      <c r="B10" s="13">
        <v>42376</v>
      </c>
      <c r="C10" s="9" t="s">
        <v>12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/>
      <c r="K10" s="9"/>
      <c r="L10" s="9">
        <v>1</v>
      </c>
      <c r="M10" s="29"/>
    </row>
    <row r="11" spans="1:13" hidden="1" x14ac:dyDescent="0.25">
      <c r="A11" s="639"/>
      <c r="B11" s="13">
        <v>42355</v>
      </c>
      <c r="C11" s="9" t="s">
        <v>13</v>
      </c>
      <c r="D11" s="9">
        <v>1</v>
      </c>
      <c r="E11" s="9">
        <v>1</v>
      </c>
      <c r="F11" s="9">
        <v>2</v>
      </c>
      <c r="G11" s="9">
        <v>3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42348</v>
      </c>
      <c r="C12" s="9" t="s">
        <v>10</v>
      </c>
      <c r="D12" s="9">
        <v>1</v>
      </c>
      <c r="E12" s="9">
        <v>2</v>
      </c>
      <c r="F12" s="9">
        <v>0</v>
      </c>
      <c r="G12" s="9">
        <v>2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9"/>
      <c r="B13" s="13">
        <v>42341</v>
      </c>
      <c r="C13" s="9" t="s">
        <v>7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9"/>
      <c r="B14" s="13">
        <v>42327</v>
      </c>
      <c r="C14" s="9" t="s">
        <v>12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9"/>
      <c r="B15" s="13">
        <v>42320</v>
      </c>
      <c r="C15" s="9" t="s">
        <v>13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9"/>
      <c r="B16" s="13">
        <v>42313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9"/>
      <c r="B17" s="13">
        <v>42306</v>
      </c>
      <c r="C17" s="9" t="s">
        <v>7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9"/>
      <c r="B18" s="13">
        <v>42299</v>
      </c>
      <c r="C18" s="9" t="s">
        <v>14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639"/>
      <c r="B19" s="13">
        <v>42292</v>
      </c>
      <c r="C19" s="9" t="s">
        <v>12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9"/>
      <c r="B20" s="13">
        <v>42278</v>
      </c>
      <c r="C20" s="9" t="s">
        <v>10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9"/>
      <c r="B21" s="13">
        <v>42271</v>
      </c>
      <c r="C21" s="9" t="s">
        <v>7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t="18.75" hidden="1" thickBot="1" x14ac:dyDescent="0.3">
      <c r="A22" s="647"/>
      <c r="B22" s="122">
        <v>42264</v>
      </c>
      <c r="C22" s="23" t="s">
        <v>14</v>
      </c>
      <c r="D22" s="23">
        <v>1</v>
      </c>
      <c r="E22" s="23">
        <v>0</v>
      </c>
      <c r="F22" s="23">
        <v>1</v>
      </c>
      <c r="G22" s="23">
        <v>1</v>
      </c>
      <c r="H22" s="23">
        <v>0</v>
      </c>
      <c r="I22" s="48">
        <v>0</v>
      </c>
      <c r="J22" s="280">
        <v>1</v>
      </c>
      <c r="K22" s="9"/>
      <c r="L22" s="9"/>
      <c r="M22" s="29"/>
    </row>
    <row r="23" spans="1:13" ht="19.5" thickTop="1" thickBot="1" x14ac:dyDescent="0.3">
      <c r="A23" s="142" t="s">
        <v>45</v>
      </c>
      <c r="B23" s="126" t="s">
        <v>17</v>
      </c>
      <c r="C23" s="124" t="s">
        <v>8</v>
      </c>
      <c r="D23" s="124">
        <f t="shared" ref="D23:I23" si="0">SUM(D3:D22)</f>
        <v>20</v>
      </c>
      <c r="E23" s="124">
        <f t="shared" si="0"/>
        <v>6</v>
      </c>
      <c r="F23" s="124">
        <f t="shared" si="0"/>
        <v>12</v>
      </c>
      <c r="G23" s="124">
        <f t="shared" si="0"/>
        <v>18</v>
      </c>
      <c r="H23" s="124">
        <f t="shared" si="0"/>
        <v>0</v>
      </c>
      <c r="I23" s="125">
        <f t="shared" si="0"/>
        <v>0</v>
      </c>
      <c r="J23" s="191">
        <f>SUM(J3:J22)</f>
        <v>8</v>
      </c>
      <c r="K23" s="124">
        <f>SUM(K3:K22)</f>
        <v>10</v>
      </c>
      <c r="L23" s="124">
        <f>SUM(L3:L22)</f>
        <v>2</v>
      </c>
      <c r="M23" s="294">
        <f>SUM(J23/(J23+K23))</f>
        <v>0.44444444444444442</v>
      </c>
    </row>
    <row r="24" spans="1:13" ht="19.5" thickTop="1" thickBot="1" x14ac:dyDescent="0.3">
      <c r="C24" s="136" t="s">
        <v>24</v>
      </c>
      <c r="D24" s="137">
        <f t="shared" ref="D24:I24" si="1">SUM(D23)</f>
        <v>20</v>
      </c>
      <c r="E24" s="137">
        <f t="shared" si="1"/>
        <v>6</v>
      </c>
      <c r="F24" s="137">
        <f t="shared" si="1"/>
        <v>12</v>
      </c>
      <c r="G24" s="139">
        <f t="shared" si="1"/>
        <v>18</v>
      </c>
      <c r="H24" s="140">
        <f t="shared" si="1"/>
        <v>0</v>
      </c>
      <c r="I24" s="141">
        <f t="shared" si="1"/>
        <v>0</v>
      </c>
      <c r="J24" s="136">
        <f>SUM(J23)</f>
        <v>8</v>
      </c>
      <c r="K24" s="168">
        <f>SUM(K23)</f>
        <v>10</v>
      </c>
      <c r="L24" s="168">
        <f>SUM(L23)</f>
        <v>2</v>
      </c>
      <c r="M24" s="333">
        <f>SUM(J24/(J24+K24))</f>
        <v>0.44444444444444442</v>
      </c>
    </row>
    <row r="25" spans="1:13" ht="18.75" thickBot="1" x14ac:dyDescent="0.3">
      <c r="C25" s="143" t="s">
        <v>25</v>
      </c>
      <c r="D25" s="24"/>
      <c r="E25" s="25">
        <f>SUM(E24/D24)</f>
        <v>0.3</v>
      </c>
      <c r="F25" s="25">
        <f>SUM(F24/D24)</f>
        <v>0.6</v>
      </c>
      <c r="G25" s="144">
        <f>SUM(G24/D24)</f>
        <v>0.9</v>
      </c>
      <c r="H25" s="20"/>
      <c r="I25" s="20"/>
      <c r="J25" s="283">
        <f>SUM(J24/D24)</f>
        <v>0.4</v>
      </c>
      <c r="K25" s="21">
        <f>SUM(K24/D24)</f>
        <v>0.5</v>
      </c>
      <c r="L25" s="132">
        <f>SUM(L24/D24)</f>
        <v>0.1</v>
      </c>
    </row>
    <row r="26" spans="1:13" ht="18.75" thickBot="1" x14ac:dyDescent="0.3">
      <c r="C26" s="133" t="s">
        <v>26</v>
      </c>
      <c r="D26" s="134">
        <f>SUM(D24/1)</f>
        <v>20</v>
      </c>
      <c r="E26" s="134">
        <f>SUM(E25*D26)</f>
        <v>6</v>
      </c>
      <c r="F26" s="134">
        <f>SUM(F25*D26)</f>
        <v>12</v>
      </c>
      <c r="G26" s="135">
        <f>SUM(G25*D26)</f>
        <v>18</v>
      </c>
      <c r="J26" s="284">
        <f>SUM(J24/1)</f>
        <v>8</v>
      </c>
      <c r="K26" s="134">
        <f>SUM(K24/1)</f>
        <v>10</v>
      </c>
      <c r="L26" s="135">
        <f>SUM(L24/1)</f>
        <v>2</v>
      </c>
    </row>
    <row r="27" spans="1:13" ht="18.75" thickTop="1" x14ac:dyDescent="0.25"/>
  </sheetData>
  <mergeCells count="2">
    <mergeCell ref="A3:A22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E6FCD-6418-48AB-BB1C-07668542FEFA}">
  <sheetPr>
    <pageSetUpPr fitToPage="1"/>
  </sheetPr>
  <dimension ref="A1:M62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9.140625" bestFit="1" customWidth="1"/>
  </cols>
  <sheetData>
    <row r="1" spans="1:13" ht="18.75" thickBot="1" x14ac:dyDescent="0.3">
      <c r="A1" s="671" t="s">
        <v>561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45708</v>
      </c>
      <c r="C3" s="27" t="s">
        <v>8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t="18" x14ac:dyDescent="0.25">
      <c r="A4" s="636"/>
      <c r="B4" s="255">
        <v>45701</v>
      </c>
      <c r="C4" s="9" t="s">
        <v>20</v>
      </c>
      <c r="D4" s="9">
        <v>1</v>
      </c>
      <c r="E4" s="9">
        <v>2</v>
      </c>
      <c r="F4" s="9">
        <v>1</v>
      </c>
      <c r="G4" s="9">
        <v>3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" x14ac:dyDescent="0.25">
      <c r="A5" s="636"/>
      <c r="B5" s="255">
        <v>45694</v>
      </c>
      <c r="C5" s="9" t="s">
        <v>10</v>
      </c>
      <c r="D5" s="9">
        <v>1</v>
      </c>
      <c r="E5" s="9">
        <v>1</v>
      </c>
      <c r="F5" s="9">
        <v>1</v>
      </c>
      <c r="G5" s="9">
        <v>2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t="18" x14ac:dyDescent="0.25">
      <c r="A6" s="636"/>
      <c r="B6" s="255">
        <v>45687</v>
      </c>
      <c r="C6" s="9" t="s">
        <v>553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" x14ac:dyDescent="0.25">
      <c r="A7" s="636"/>
      <c r="B7" s="255">
        <v>45680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" x14ac:dyDescent="0.25">
      <c r="A8" s="636"/>
      <c r="B8" s="255">
        <v>45673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ht="18" x14ac:dyDescent="0.25">
      <c r="A9" s="636"/>
      <c r="B9" s="255">
        <v>45666</v>
      </c>
      <c r="C9" s="9" t="s">
        <v>20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t="18" x14ac:dyDescent="0.25">
      <c r="A10" s="636"/>
      <c r="B10" s="255">
        <v>45638</v>
      </c>
      <c r="C10" s="9" t="s">
        <v>553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ht="18" x14ac:dyDescent="0.25">
      <c r="A11" s="636"/>
      <c r="B11" s="255">
        <v>45631</v>
      </c>
      <c r="C11" s="9" t="s">
        <v>453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ht="18" x14ac:dyDescent="0.25">
      <c r="A12" s="636"/>
      <c r="B12" s="255">
        <v>45624</v>
      </c>
      <c r="C12" s="9" t="s">
        <v>8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t="18" x14ac:dyDescent="0.25">
      <c r="A13" s="636"/>
      <c r="B13" s="255">
        <v>45617</v>
      </c>
      <c r="C13" s="9" t="s">
        <v>20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ht="18" x14ac:dyDescent="0.25">
      <c r="A14" s="636"/>
      <c r="B14" s="255">
        <v>45610</v>
      </c>
      <c r="C14" s="9" t="s">
        <v>10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ht="18" x14ac:dyDescent="0.25">
      <c r="A15" s="636"/>
      <c r="B15" s="255">
        <v>45603</v>
      </c>
      <c r="C15" s="9" t="s">
        <v>553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1</v>
      </c>
      <c r="J15" s="365"/>
      <c r="K15" s="9"/>
      <c r="L15" s="9">
        <v>1</v>
      </c>
      <c r="M15" s="29"/>
    </row>
    <row r="16" spans="1:13" ht="18" x14ac:dyDescent="0.25">
      <c r="A16" s="636"/>
      <c r="B16" s="255">
        <v>45596</v>
      </c>
      <c r="C16" s="9" t="s">
        <v>453</v>
      </c>
      <c r="D16" s="9">
        <v>1</v>
      </c>
      <c r="E16" s="9">
        <v>1</v>
      </c>
      <c r="F16" s="9">
        <v>2</v>
      </c>
      <c r="G16" s="9">
        <v>3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t="18" x14ac:dyDescent="0.25">
      <c r="A17" s="636"/>
      <c r="B17" s="255">
        <v>45582</v>
      </c>
      <c r="C17" s="9" t="s">
        <v>20</v>
      </c>
      <c r="D17" s="9">
        <v>1</v>
      </c>
      <c r="E17" s="9">
        <v>0</v>
      </c>
      <c r="F17" s="9">
        <v>3</v>
      </c>
      <c r="G17" s="9">
        <v>3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t="18" x14ac:dyDescent="0.25">
      <c r="A18" s="636"/>
      <c r="B18" s="255">
        <v>45575</v>
      </c>
      <c r="C18" s="9" t="s">
        <v>10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t="18" x14ac:dyDescent="0.25">
      <c r="A19" s="636"/>
      <c r="B19" s="255">
        <v>45568</v>
      </c>
      <c r="C19" s="9" t="s">
        <v>553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t="18" x14ac:dyDescent="0.25">
      <c r="A20" s="636"/>
      <c r="B20" s="255">
        <v>45554</v>
      </c>
      <c r="C20" s="9" t="s">
        <v>8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t="18.75" thickBot="1" x14ac:dyDescent="0.3">
      <c r="A21" s="637"/>
      <c r="B21" s="256">
        <v>45547</v>
      </c>
      <c r="C21" s="31" t="s">
        <v>20</v>
      </c>
      <c r="D21" s="31">
        <v>1</v>
      </c>
      <c r="E21" s="31">
        <v>2</v>
      </c>
      <c r="F21" s="31">
        <v>1</v>
      </c>
      <c r="G21" s="31">
        <v>3</v>
      </c>
      <c r="H21" s="31">
        <v>0</v>
      </c>
      <c r="I21" s="32">
        <v>0</v>
      </c>
      <c r="J21" s="366">
        <v>1</v>
      </c>
      <c r="K21" s="31"/>
      <c r="L21" s="31"/>
      <c r="M21" s="32"/>
    </row>
    <row r="22" spans="1:13" ht="19.5" thickTop="1" thickBot="1" x14ac:dyDescent="0.3">
      <c r="A22" s="487" t="s">
        <v>45</v>
      </c>
      <c r="B22" s="488" t="s">
        <v>624</v>
      </c>
      <c r="C22" s="355" t="s">
        <v>625</v>
      </c>
      <c r="D22" s="355">
        <f t="shared" ref="D22:L22" si="0">SUM(D3:D21)</f>
        <v>19</v>
      </c>
      <c r="E22" s="355">
        <f t="shared" si="0"/>
        <v>11</v>
      </c>
      <c r="F22" s="355">
        <f t="shared" si="0"/>
        <v>10</v>
      </c>
      <c r="G22" s="355">
        <f t="shared" si="0"/>
        <v>21</v>
      </c>
      <c r="H22" s="355">
        <f t="shared" si="0"/>
        <v>0</v>
      </c>
      <c r="I22" s="489">
        <f t="shared" si="0"/>
        <v>1</v>
      </c>
      <c r="J22" s="458">
        <f t="shared" si="0"/>
        <v>9</v>
      </c>
      <c r="K22" s="355">
        <f t="shared" si="0"/>
        <v>6</v>
      </c>
      <c r="L22" s="355">
        <f t="shared" si="0"/>
        <v>4</v>
      </c>
      <c r="M22" s="356">
        <f>SUM(J22/(J22+K22))</f>
        <v>0.6</v>
      </c>
    </row>
    <row r="23" spans="1:13" ht="18.75" hidden="1" thickTop="1" x14ac:dyDescent="0.25">
      <c r="A23" s="632" t="s">
        <v>580</v>
      </c>
      <c r="B23" s="254">
        <v>45351</v>
      </c>
      <c r="C23" s="27" t="s">
        <v>553</v>
      </c>
      <c r="D23" s="27">
        <v>1</v>
      </c>
      <c r="E23" s="27">
        <v>0</v>
      </c>
      <c r="F23" s="27">
        <v>1</v>
      </c>
      <c r="G23" s="27">
        <v>1</v>
      </c>
      <c r="H23" s="27">
        <v>0</v>
      </c>
      <c r="I23" s="28">
        <v>0</v>
      </c>
      <c r="J23" s="364"/>
      <c r="K23" s="27">
        <v>1</v>
      </c>
      <c r="L23" s="27"/>
      <c r="M23" s="28"/>
    </row>
    <row r="24" spans="1:13" ht="18" hidden="1" x14ac:dyDescent="0.25">
      <c r="A24" s="633"/>
      <c r="B24" s="255">
        <v>45344</v>
      </c>
      <c r="C24" s="9" t="s">
        <v>452</v>
      </c>
      <c r="D24" s="9">
        <v>1</v>
      </c>
      <c r="E24" s="9">
        <v>1</v>
      </c>
      <c r="F24" s="9">
        <v>2</v>
      </c>
      <c r="G24" s="9">
        <v>3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t="18" hidden="1" x14ac:dyDescent="0.25">
      <c r="A25" s="633"/>
      <c r="B25" s="255">
        <v>45323</v>
      </c>
      <c r="C25" s="9" t="s">
        <v>552</v>
      </c>
      <c r="D25" s="9">
        <v>1</v>
      </c>
      <c r="E25" s="9">
        <v>1</v>
      </c>
      <c r="F25" s="9">
        <v>1</v>
      </c>
      <c r="G25" s="9">
        <v>2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t="18" hidden="1" x14ac:dyDescent="0.25">
      <c r="A26" s="633"/>
      <c r="B26" s="255">
        <v>45316</v>
      </c>
      <c r="C26" s="9" t="s">
        <v>553</v>
      </c>
      <c r="D26" s="9">
        <v>1</v>
      </c>
      <c r="E26" s="9">
        <v>2</v>
      </c>
      <c r="F26" s="9">
        <v>1</v>
      </c>
      <c r="G26" s="9">
        <v>3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t="18" hidden="1" x14ac:dyDescent="0.25">
      <c r="A27" s="633"/>
      <c r="B27" s="255">
        <v>45309</v>
      </c>
      <c r="C27" s="9" t="s">
        <v>452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t="18" hidden="1" x14ac:dyDescent="0.25">
      <c r="A28" s="633"/>
      <c r="B28" s="255">
        <v>45302</v>
      </c>
      <c r="C28" s="9" t="s">
        <v>555</v>
      </c>
      <c r="D28" s="9">
        <v>1</v>
      </c>
      <c r="E28" s="9">
        <v>3</v>
      </c>
      <c r="F28" s="9">
        <v>1</v>
      </c>
      <c r="G28" s="9">
        <v>4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t="18" hidden="1" x14ac:dyDescent="0.25">
      <c r="A29" s="633"/>
      <c r="B29" s="255">
        <v>45281</v>
      </c>
      <c r="C29" s="9" t="s">
        <v>453</v>
      </c>
      <c r="D29" s="9">
        <v>1</v>
      </c>
      <c r="E29" s="9">
        <v>1</v>
      </c>
      <c r="F29" s="9">
        <v>0</v>
      </c>
      <c r="G29" s="9">
        <v>1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t="18" hidden="1" x14ac:dyDescent="0.25">
      <c r="A30" s="633"/>
      <c r="B30" s="255">
        <v>45274</v>
      </c>
      <c r="C30" s="9" t="s">
        <v>552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t="18" hidden="1" x14ac:dyDescent="0.25">
      <c r="A31" s="633"/>
      <c r="B31" s="255">
        <v>45267</v>
      </c>
      <c r="C31" s="9" t="s">
        <v>553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t="18" hidden="1" x14ac:dyDescent="0.25">
      <c r="A32" s="633"/>
      <c r="B32" s="255">
        <v>45260</v>
      </c>
      <c r="C32" s="9" t="s">
        <v>452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t="18" hidden="1" x14ac:dyDescent="0.25">
      <c r="A33" s="633"/>
      <c r="B33" s="255">
        <v>45253</v>
      </c>
      <c r="C33" s="9" t="s">
        <v>555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t="18" hidden="1" x14ac:dyDescent="0.25">
      <c r="A34" s="633"/>
      <c r="B34" s="255">
        <v>45246</v>
      </c>
      <c r="C34" s="9" t="s">
        <v>453</v>
      </c>
      <c r="D34" s="9">
        <v>1</v>
      </c>
      <c r="E34" s="9">
        <v>1</v>
      </c>
      <c r="F34" s="9">
        <v>1</v>
      </c>
      <c r="G34" s="9">
        <v>2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t="18" hidden="1" x14ac:dyDescent="0.25">
      <c r="A35" s="633"/>
      <c r="B35" s="255">
        <v>45239</v>
      </c>
      <c r="C35" s="9" t="s">
        <v>552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t="18" hidden="1" x14ac:dyDescent="0.25">
      <c r="A36" s="633"/>
      <c r="B36" s="255">
        <v>45232</v>
      </c>
      <c r="C36" s="9" t="s">
        <v>553</v>
      </c>
      <c r="D36" s="9">
        <v>1</v>
      </c>
      <c r="E36" s="9">
        <v>1</v>
      </c>
      <c r="F36" s="9">
        <v>0</v>
      </c>
      <c r="G36" s="9">
        <v>1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t="18" hidden="1" x14ac:dyDescent="0.25">
      <c r="A37" s="633"/>
      <c r="B37" s="255">
        <v>45218</v>
      </c>
      <c r="C37" s="9" t="s">
        <v>555</v>
      </c>
      <c r="D37" s="9">
        <v>1</v>
      </c>
      <c r="E37" s="9">
        <v>1</v>
      </c>
      <c r="F37" s="9">
        <v>0</v>
      </c>
      <c r="G37" s="9">
        <v>1</v>
      </c>
      <c r="H37" s="9">
        <v>0</v>
      </c>
      <c r="I37" s="29">
        <v>1</v>
      </c>
      <c r="J37" s="365"/>
      <c r="K37" s="9"/>
      <c r="L37" s="9">
        <v>1</v>
      </c>
      <c r="M37" s="29"/>
    </row>
    <row r="38" spans="1:13" ht="18" hidden="1" x14ac:dyDescent="0.25">
      <c r="A38" s="633"/>
      <c r="B38" s="255">
        <v>45211</v>
      </c>
      <c r="C38" s="9" t="s">
        <v>453</v>
      </c>
      <c r="D38" s="9">
        <v>1</v>
      </c>
      <c r="E38" s="9">
        <v>1</v>
      </c>
      <c r="F38" s="9">
        <v>1</v>
      </c>
      <c r="G38" s="9">
        <v>2</v>
      </c>
      <c r="H38" s="9">
        <v>1</v>
      </c>
      <c r="I38" s="29">
        <v>0</v>
      </c>
      <c r="J38" s="365">
        <v>1</v>
      </c>
      <c r="K38" s="9"/>
      <c r="L38" s="9"/>
      <c r="M38" s="29"/>
    </row>
    <row r="39" spans="1:13" ht="18" hidden="1" x14ac:dyDescent="0.25">
      <c r="A39" s="633"/>
      <c r="B39" s="255">
        <v>45204</v>
      </c>
      <c r="C39" s="9" t="s">
        <v>552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t="18" hidden="1" x14ac:dyDescent="0.25">
      <c r="A40" s="633"/>
      <c r="B40" s="255">
        <v>45197</v>
      </c>
      <c r="C40" s="9" t="s">
        <v>553</v>
      </c>
      <c r="D40" s="9">
        <v>1</v>
      </c>
      <c r="E40" s="9">
        <v>2</v>
      </c>
      <c r="F40" s="9">
        <v>1</v>
      </c>
      <c r="G40" s="9">
        <v>3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t="18" hidden="1" x14ac:dyDescent="0.25">
      <c r="A41" s="633"/>
      <c r="B41" s="255">
        <v>45190</v>
      </c>
      <c r="C41" s="9" t="s">
        <v>452</v>
      </c>
      <c r="D41" s="9">
        <v>1</v>
      </c>
      <c r="E41" s="9">
        <v>4</v>
      </c>
      <c r="F41" s="9">
        <v>1</v>
      </c>
      <c r="G41" s="9">
        <v>5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t="18.75" hidden="1" thickBot="1" x14ac:dyDescent="0.3">
      <c r="A42" s="634"/>
      <c r="B42" s="256">
        <v>45183</v>
      </c>
      <c r="C42" s="31" t="s">
        <v>555</v>
      </c>
      <c r="D42" s="31">
        <v>1</v>
      </c>
      <c r="E42" s="31">
        <v>0</v>
      </c>
      <c r="F42" s="31">
        <v>1</v>
      </c>
      <c r="G42" s="31">
        <v>1</v>
      </c>
      <c r="H42" s="31">
        <v>0</v>
      </c>
      <c r="I42" s="32">
        <v>0</v>
      </c>
      <c r="J42" s="366">
        <v>1</v>
      </c>
      <c r="K42" s="31"/>
      <c r="L42" s="31"/>
      <c r="M42" s="32"/>
    </row>
    <row r="43" spans="1:13" ht="19.5" thickTop="1" thickBot="1" x14ac:dyDescent="0.3">
      <c r="A43" s="487" t="s">
        <v>45</v>
      </c>
      <c r="B43" s="488" t="s">
        <v>580</v>
      </c>
      <c r="C43" s="355" t="s">
        <v>8</v>
      </c>
      <c r="D43" s="355">
        <f t="shared" ref="D43:L43" si="1">SUM(D23:D42)</f>
        <v>20</v>
      </c>
      <c r="E43" s="355">
        <f t="shared" si="1"/>
        <v>20</v>
      </c>
      <c r="F43" s="355">
        <f t="shared" si="1"/>
        <v>12</v>
      </c>
      <c r="G43" s="355">
        <f t="shared" si="1"/>
        <v>32</v>
      </c>
      <c r="H43" s="355">
        <f t="shared" si="1"/>
        <v>1</v>
      </c>
      <c r="I43" s="489">
        <f t="shared" si="1"/>
        <v>1</v>
      </c>
      <c r="J43" s="458">
        <f t="shared" si="1"/>
        <v>10</v>
      </c>
      <c r="K43" s="355">
        <f t="shared" si="1"/>
        <v>9</v>
      </c>
      <c r="L43" s="355">
        <f t="shared" si="1"/>
        <v>1</v>
      </c>
      <c r="M43" s="356">
        <f>SUM(J43/(J43+K43))</f>
        <v>0.52631578947368418</v>
      </c>
    </row>
    <row r="44" spans="1:13" ht="18.75" hidden="1" thickTop="1" x14ac:dyDescent="0.25">
      <c r="A44" s="632" t="s">
        <v>554</v>
      </c>
      <c r="B44" s="254">
        <v>44959</v>
      </c>
      <c r="C44" s="27" t="s">
        <v>552</v>
      </c>
      <c r="D44" s="27">
        <v>1</v>
      </c>
      <c r="E44" s="27">
        <v>0</v>
      </c>
      <c r="F44" s="27">
        <v>0</v>
      </c>
      <c r="G44" s="27">
        <v>0</v>
      </c>
      <c r="H44" s="27">
        <v>0</v>
      </c>
      <c r="I44" s="297">
        <v>0</v>
      </c>
      <c r="J44" s="279"/>
      <c r="K44" s="27"/>
      <c r="L44" s="27">
        <v>1</v>
      </c>
      <c r="M44" s="28"/>
    </row>
    <row r="45" spans="1:13" ht="18" hidden="1" x14ac:dyDescent="0.25">
      <c r="A45" s="633"/>
      <c r="B45" s="255">
        <v>44952</v>
      </c>
      <c r="C45" s="9" t="s">
        <v>553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/>
      <c r="L45" s="9">
        <v>1</v>
      </c>
      <c r="M45" s="29"/>
    </row>
    <row r="46" spans="1:13" ht="18" hidden="1" x14ac:dyDescent="0.25">
      <c r="A46" s="633"/>
      <c r="B46" s="255">
        <v>44938</v>
      </c>
      <c r="C46" s="9" t="s">
        <v>555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t="18" hidden="1" x14ac:dyDescent="0.25">
      <c r="A47" s="633"/>
      <c r="B47" s="255">
        <v>44917</v>
      </c>
      <c r="C47" s="9" t="s">
        <v>453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t="18" hidden="1" x14ac:dyDescent="0.25">
      <c r="A48" s="633"/>
      <c r="B48" s="255">
        <v>44903</v>
      </c>
      <c r="C48" s="9" t="s">
        <v>553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t="18" hidden="1" x14ac:dyDescent="0.25">
      <c r="A49" s="633"/>
      <c r="B49" s="255">
        <v>44896</v>
      </c>
      <c r="C49" s="9" t="s">
        <v>452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t="18" hidden="1" x14ac:dyDescent="0.25">
      <c r="A50" s="633"/>
      <c r="B50" s="255">
        <v>44868</v>
      </c>
      <c r="C50" s="9" t="s">
        <v>553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8">
        <v>0</v>
      </c>
      <c r="J50" s="280"/>
      <c r="K50" s="9"/>
      <c r="L50" s="9">
        <v>1</v>
      </c>
      <c r="M50" s="29"/>
    </row>
    <row r="51" spans="1:13" ht="18" hidden="1" x14ac:dyDescent="0.25">
      <c r="A51" s="633"/>
      <c r="B51" s="255">
        <v>44861</v>
      </c>
      <c r="C51" s="9" t="s">
        <v>452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t="18" hidden="1" x14ac:dyDescent="0.25">
      <c r="A52" s="633"/>
      <c r="B52" s="255">
        <v>44854</v>
      </c>
      <c r="C52" s="9" t="s">
        <v>555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t="18" hidden="1" x14ac:dyDescent="0.25">
      <c r="A53" s="633"/>
      <c r="B53" s="255">
        <v>44847</v>
      </c>
      <c r="C53" s="9" t="s">
        <v>453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t="18" hidden="1" x14ac:dyDescent="0.25">
      <c r="A54" s="633"/>
      <c r="B54" s="255">
        <v>44840</v>
      </c>
      <c r="C54" s="9" t="s">
        <v>552</v>
      </c>
      <c r="D54" s="9">
        <v>1</v>
      </c>
      <c r="E54" s="9">
        <v>4</v>
      </c>
      <c r="F54" s="9">
        <v>1</v>
      </c>
      <c r="G54" s="9">
        <v>5</v>
      </c>
      <c r="H54" s="9">
        <v>1</v>
      </c>
      <c r="I54" s="298">
        <v>0</v>
      </c>
      <c r="J54" s="280">
        <v>1</v>
      </c>
      <c r="K54" s="9"/>
      <c r="L54" s="9"/>
      <c r="M54" s="29"/>
    </row>
    <row r="55" spans="1:13" ht="18" hidden="1" x14ac:dyDescent="0.25">
      <c r="A55" s="633"/>
      <c r="B55" s="255">
        <v>44833</v>
      </c>
      <c r="C55" s="9" t="s">
        <v>553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t="18" hidden="1" x14ac:dyDescent="0.25">
      <c r="A56" s="633"/>
      <c r="B56" s="255">
        <v>44826</v>
      </c>
      <c r="C56" s="9" t="s">
        <v>452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t="18.75" hidden="1" thickBot="1" x14ac:dyDescent="0.3">
      <c r="A57" s="634"/>
      <c r="B57" s="256">
        <v>44819</v>
      </c>
      <c r="C57" s="31" t="s">
        <v>555</v>
      </c>
      <c r="D57" s="31">
        <v>1</v>
      </c>
      <c r="E57" s="31">
        <v>0</v>
      </c>
      <c r="F57" s="31">
        <v>0</v>
      </c>
      <c r="G57" s="31">
        <v>0</v>
      </c>
      <c r="H57" s="31">
        <v>0</v>
      </c>
      <c r="I57" s="299">
        <v>0</v>
      </c>
      <c r="J57" s="341">
        <v>1</v>
      </c>
      <c r="K57" s="31"/>
      <c r="L57" s="31"/>
      <c r="M57" s="32"/>
    </row>
    <row r="58" spans="1:13" ht="19.5" thickTop="1" thickBot="1" x14ac:dyDescent="0.3">
      <c r="A58" s="142" t="s">
        <v>45</v>
      </c>
      <c r="B58" s="414" t="s">
        <v>554</v>
      </c>
      <c r="C58" s="355" t="s">
        <v>8</v>
      </c>
      <c r="D58" s="355">
        <f t="shared" ref="D58:L58" si="2">SUM(D44:D57)</f>
        <v>14</v>
      </c>
      <c r="E58" s="355">
        <f t="shared" si="2"/>
        <v>4</v>
      </c>
      <c r="F58" s="355">
        <f t="shared" si="2"/>
        <v>6</v>
      </c>
      <c r="G58" s="355">
        <f t="shared" si="2"/>
        <v>10</v>
      </c>
      <c r="H58" s="355">
        <f t="shared" si="2"/>
        <v>1</v>
      </c>
      <c r="I58" s="467">
        <f t="shared" si="2"/>
        <v>0</v>
      </c>
      <c r="J58" s="191">
        <f t="shared" si="2"/>
        <v>7</v>
      </c>
      <c r="K58" s="124">
        <f t="shared" si="2"/>
        <v>4</v>
      </c>
      <c r="L58" s="124">
        <f t="shared" si="2"/>
        <v>3</v>
      </c>
      <c r="M58" s="294">
        <f>SUM(J58/(J58+K58))</f>
        <v>0.63636363636363635</v>
      </c>
    </row>
    <row r="59" spans="1:13" ht="19.5" thickTop="1" thickBot="1" x14ac:dyDescent="0.3">
      <c r="A59" s="16"/>
      <c r="B59" s="17"/>
      <c r="C59" s="136" t="s">
        <v>24</v>
      </c>
      <c r="D59" s="137">
        <f t="shared" ref="D59:L59" si="3">SUM(D58+D43+D22)</f>
        <v>53</v>
      </c>
      <c r="E59" s="137">
        <f t="shared" si="3"/>
        <v>35</v>
      </c>
      <c r="F59" s="137">
        <f t="shared" si="3"/>
        <v>28</v>
      </c>
      <c r="G59" s="137">
        <f t="shared" si="3"/>
        <v>63</v>
      </c>
      <c r="H59" s="137">
        <f t="shared" si="3"/>
        <v>2</v>
      </c>
      <c r="I59" s="139">
        <f t="shared" si="3"/>
        <v>2</v>
      </c>
      <c r="J59" s="444">
        <f t="shared" si="3"/>
        <v>26</v>
      </c>
      <c r="K59" s="91">
        <f t="shared" si="3"/>
        <v>19</v>
      </c>
      <c r="L59" s="450">
        <f t="shared" si="3"/>
        <v>8</v>
      </c>
      <c r="M59" s="396">
        <f>SUM(J59/(J59+K59))</f>
        <v>0.57777777777777772</v>
      </c>
    </row>
    <row r="60" spans="1:13" ht="18.75" thickBot="1" x14ac:dyDescent="0.3">
      <c r="A60" s="16"/>
      <c r="B60" s="17"/>
      <c r="C60" s="143" t="s">
        <v>25</v>
      </c>
      <c r="D60" s="24"/>
      <c r="E60" s="25">
        <f>SUM(E59/D59)</f>
        <v>0.660377358490566</v>
      </c>
      <c r="F60" s="25">
        <f>SUM(F59/D59)</f>
        <v>0.52830188679245282</v>
      </c>
      <c r="G60" s="144">
        <f>SUM(G59/D59)</f>
        <v>1.1886792452830188</v>
      </c>
      <c r="H60" s="20"/>
      <c r="I60" s="20"/>
      <c r="J60" s="307">
        <f>SUM(J59/D59)</f>
        <v>0.49056603773584906</v>
      </c>
      <c r="K60" s="77">
        <f>SUM(K59/D59)</f>
        <v>0.35849056603773582</v>
      </c>
      <c r="L60" s="95">
        <f>SUM(L59/D59)</f>
        <v>0.15094339622641509</v>
      </c>
      <c r="M60" s="16"/>
    </row>
    <row r="61" spans="1:13" ht="18.75" thickBot="1" x14ac:dyDescent="0.3">
      <c r="A61" s="16"/>
      <c r="B61" s="17"/>
      <c r="C61" s="133" t="s">
        <v>26</v>
      </c>
      <c r="D61" s="134">
        <f>SUM(D59/3)</f>
        <v>17.666666666666668</v>
      </c>
      <c r="E61" s="134">
        <f>SUM(E60*D61)</f>
        <v>11.666666666666666</v>
      </c>
      <c r="F61" s="134">
        <f>SUM(F60*D61)</f>
        <v>9.3333333333333339</v>
      </c>
      <c r="G61" s="135">
        <f>SUM(G60*D61)</f>
        <v>21</v>
      </c>
      <c r="H61" s="16"/>
      <c r="I61" s="16"/>
      <c r="J61" s="308">
        <f>SUM(J59/3)</f>
        <v>8.6666666666666661</v>
      </c>
      <c r="K61" s="97">
        <f>SUM(K59/3)</f>
        <v>6.333333333333333</v>
      </c>
      <c r="L61" s="98">
        <f>SUM(L59/3)</f>
        <v>2.6666666666666665</v>
      </c>
      <c r="M61" s="16"/>
    </row>
    <row r="62" spans="1:13" ht="15.75" thickTop="1" x14ac:dyDescent="0.25"/>
  </sheetData>
  <mergeCells count="4">
    <mergeCell ref="A1:M1"/>
    <mergeCell ref="A44:A57"/>
    <mergeCell ref="A23:A42"/>
    <mergeCell ref="A3:A21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23771-812A-4A12-A8A5-DAE7EF2C93B3}">
  <sheetPr>
    <pageSetUpPr fitToPage="1"/>
  </sheetPr>
  <dimension ref="A1:M50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9.140625" bestFit="1" customWidth="1"/>
  </cols>
  <sheetData>
    <row r="1" spans="1:13" ht="18.75" thickBot="1" x14ac:dyDescent="0.3">
      <c r="A1" s="671" t="s">
        <v>562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625</v>
      </c>
      <c r="D3" s="27">
        <v>1</v>
      </c>
      <c r="E3" s="27">
        <v>1</v>
      </c>
      <c r="F3" s="27">
        <v>1</v>
      </c>
      <c r="G3" s="27">
        <v>2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t="18" x14ac:dyDescent="0.25">
      <c r="A4" s="636"/>
      <c r="B4" s="255">
        <v>45708</v>
      </c>
      <c r="C4" s="9" t="s">
        <v>20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t="18" x14ac:dyDescent="0.25">
      <c r="A5" s="636"/>
      <c r="B5" s="255">
        <v>45673</v>
      </c>
      <c r="C5" s="9" t="s">
        <v>20</v>
      </c>
      <c r="D5" s="9">
        <v>1</v>
      </c>
      <c r="E5" s="9">
        <v>1</v>
      </c>
      <c r="F5" s="9">
        <v>2</v>
      </c>
      <c r="G5" s="9">
        <v>3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t="18" x14ac:dyDescent="0.25">
      <c r="A6" s="636"/>
      <c r="B6" s="255">
        <v>45645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t="18" x14ac:dyDescent="0.25">
      <c r="A7" s="636"/>
      <c r="B7" s="255">
        <v>45638</v>
      </c>
      <c r="C7" s="9" t="s">
        <v>10</v>
      </c>
      <c r="D7" s="9">
        <v>1</v>
      </c>
      <c r="E7" s="9">
        <v>1</v>
      </c>
      <c r="F7" s="9">
        <v>1</v>
      </c>
      <c r="G7" s="9">
        <v>2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" x14ac:dyDescent="0.25">
      <c r="A8" s="636"/>
      <c r="B8" s="255">
        <v>45631</v>
      </c>
      <c r="C8" s="9" t="s">
        <v>625</v>
      </c>
      <c r="D8" s="9">
        <v>1</v>
      </c>
      <c r="E8" s="9">
        <v>0</v>
      </c>
      <c r="F8" s="9">
        <v>3</v>
      </c>
      <c r="G8" s="9">
        <v>3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t="18" x14ac:dyDescent="0.25">
      <c r="A9" s="636"/>
      <c r="B9" s="255">
        <v>45617</v>
      </c>
      <c r="C9" s="9" t="s">
        <v>553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ht="18" x14ac:dyDescent="0.25">
      <c r="A10" s="636"/>
      <c r="B10" s="255">
        <v>45610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t="18" x14ac:dyDescent="0.25">
      <c r="A11" s="636"/>
      <c r="B11" s="255">
        <v>45596</v>
      </c>
      <c r="C11" s="9" t="s">
        <v>625</v>
      </c>
      <c r="D11" s="9">
        <v>1</v>
      </c>
      <c r="E11" s="9">
        <v>0</v>
      </c>
      <c r="F11" s="9">
        <v>2</v>
      </c>
      <c r="G11" s="9">
        <v>2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ht="18" x14ac:dyDescent="0.25">
      <c r="A12" s="636"/>
      <c r="B12" s="255">
        <v>45582</v>
      </c>
      <c r="C12" s="9" t="s">
        <v>553</v>
      </c>
      <c r="D12" s="9">
        <v>1</v>
      </c>
      <c r="E12" s="9">
        <v>1</v>
      </c>
      <c r="F12" s="9">
        <v>1</v>
      </c>
      <c r="G12" s="9">
        <v>2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ht="18" x14ac:dyDescent="0.25">
      <c r="A13" s="636"/>
      <c r="B13" s="255">
        <v>45575</v>
      </c>
      <c r="C13" s="9" t="s">
        <v>8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t="18" x14ac:dyDescent="0.25">
      <c r="A14" s="636"/>
      <c r="B14" s="255">
        <v>45568</v>
      </c>
      <c r="C14" s="9" t="s">
        <v>10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ht="18" x14ac:dyDescent="0.25">
      <c r="A15" s="636"/>
      <c r="B15" s="255">
        <v>45561</v>
      </c>
      <c r="C15" s="9" t="s">
        <v>625</v>
      </c>
      <c r="D15" s="9">
        <v>1</v>
      </c>
      <c r="E15" s="9">
        <v>0</v>
      </c>
      <c r="F15" s="9">
        <v>2</v>
      </c>
      <c r="G15" s="9">
        <v>2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ht="18.75" thickBot="1" x14ac:dyDescent="0.3">
      <c r="A16" s="637"/>
      <c r="B16" s="256">
        <v>45547</v>
      </c>
      <c r="C16" s="31" t="s">
        <v>553</v>
      </c>
      <c r="D16" s="31">
        <v>1</v>
      </c>
      <c r="E16" s="31">
        <v>1</v>
      </c>
      <c r="F16" s="31">
        <v>3</v>
      </c>
      <c r="G16" s="31">
        <v>4</v>
      </c>
      <c r="H16" s="31">
        <v>0</v>
      </c>
      <c r="I16" s="32">
        <v>0</v>
      </c>
      <c r="J16" s="366"/>
      <c r="K16" s="31">
        <v>1</v>
      </c>
      <c r="L16" s="31"/>
      <c r="M16" s="32"/>
    </row>
    <row r="17" spans="1:13" ht="19.5" thickTop="1" thickBot="1" x14ac:dyDescent="0.3">
      <c r="A17" s="487" t="s">
        <v>45</v>
      </c>
      <c r="B17" s="488" t="s">
        <v>624</v>
      </c>
      <c r="C17" s="355" t="s">
        <v>453</v>
      </c>
      <c r="D17" s="355">
        <f t="shared" ref="D17:L17" si="0">SUM(D3:D16)</f>
        <v>14</v>
      </c>
      <c r="E17" s="355">
        <f t="shared" si="0"/>
        <v>5</v>
      </c>
      <c r="F17" s="355">
        <f t="shared" si="0"/>
        <v>18</v>
      </c>
      <c r="G17" s="355">
        <f t="shared" si="0"/>
        <v>23</v>
      </c>
      <c r="H17" s="355">
        <f t="shared" si="0"/>
        <v>0</v>
      </c>
      <c r="I17" s="467">
        <f t="shared" si="0"/>
        <v>0</v>
      </c>
      <c r="J17" s="191">
        <f t="shared" si="0"/>
        <v>3</v>
      </c>
      <c r="K17" s="124">
        <f t="shared" si="0"/>
        <v>10</v>
      </c>
      <c r="L17" s="124">
        <f t="shared" si="0"/>
        <v>1</v>
      </c>
      <c r="M17" s="294">
        <f>SUM(J17/(J17+K17))</f>
        <v>0.23076923076923078</v>
      </c>
    </row>
    <row r="18" spans="1:13" ht="18.75" hidden="1" thickTop="1" x14ac:dyDescent="0.25">
      <c r="A18" s="632" t="s">
        <v>580</v>
      </c>
      <c r="B18" s="254">
        <v>45351</v>
      </c>
      <c r="C18" s="27" t="s">
        <v>8</v>
      </c>
      <c r="D18" s="27">
        <v>1</v>
      </c>
      <c r="E18" s="27">
        <v>0</v>
      </c>
      <c r="F18" s="27">
        <v>0</v>
      </c>
      <c r="G18" s="27">
        <v>0</v>
      </c>
      <c r="H18" s="27">
        <v>0</v>
      </c>
      <c r="I18" s="28">
        <v>0</v>
      </c>
      <c r="J18" s="364">
        <v>1</v>
      </c>
      <c r="K18" s="27"/>
      <c r="L18" s="27"/>
      <c r="M18" s="28"/>
    </row>
    <row r="19" spans="1:13" ht="18" hidden="1" x14ac:dyDescent="0.25">
      <c r="A19" s="633"/>
      <c r="B19" s="255">
        <v>45344</v>
      </c>
      <c r="C19" s="9" t="s">
        <v>555</v>
      </c>
      <c r="D19" s="9">
        <v>1</v>
      </c>
      <c r="E19" s="9">
        <v>1</v>
      </c>
      <c r="F19" s="9">
        <v>0</v>
      </c>
      <c r="G19" s="9">
        <v>1</v>
      </c>
      <c r="H19" s="9">
        <v>0</v>
      </c>
      <c r="I19" s="29">
        <v>1</v>
      </c>
      <c r="J19" s="365"/>
      <c r="K19" s="9"/>
      <c r="L19" s="9">
        <v>1</v>
      </c>
      <c r="M19" s="29"/>
    </row>
    <row r="20" spans="1:13" ht="18" hidden="1" x14ac:dyDescent="0.25">
      <c r="A20" s="633"/>
      <c r="B20" s="255">
        <v>45330</v>
      </c>
      <c r="C20" s="9" t="s">
        <v>552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t="18" hidden="1" x14ac:dyDescent="0.25">
      <c r="A21" s="633"/>
      <c r="B21" s="255">
        <v>45323</v>
      </c>
      <c r="C21" s="9" t="s">
        <v>452</v>
      </c>
      <c r="D21" s="9">
        <v>1</v>
      </c>
      <c r="E21" s="9">
        <v>1</v>
      </c>
      <c r="F21" s="9">
        <v>1</v>
      </c>
      <c r="G21" s="9">
        <v>2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t="18" hidden="1" x14ac:dyDescent="0.25">
      <c r="A22" s="633"/>
      <c r="B22" s="255">
        <v>45316</v>
      </c>
      <c r="C22" s="9" t="s">
        <v>8</v>
      </c>
      <c r="D22" s="9">
        <v>1</v>
      </c>
      <c r="E22" s="9">
        <v>1</v>
      </c>
      <c r="F22" s="9">
        <v>3</v>
      </c>
      <c r="G22" s="9">
        <v>4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t="18" hidden="1" x14ac:dyDescent="0.25">
      <c r="A23" s="633"/>
      <c r="B23" s="255">
        <v>45302</v>
      </c>
      <c r="C23" s="9" t="s">
        <v>453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t="18" hidden="1" x14ac:dyDescent="0.25">
      <c r="A24" s="633"/>
      <c r="B24" s="255">
        <v>45281</v>
      </c>
      <c r="C24" s="9" t="s">
        <v>552</v>
      </c>
      <c r="D24" s="9">
        <v>1</v>
      </c>
      <c r="E24" s="9">
        <v>1</v>
      </c>
      <c r="F24" s="9">
        <v>1</v>
      </c>
      <c r="G24" s="9">
        <v>2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t="18" hidden="1" x14ac:dyDescent="0.25">
      <c r="A25" s="633"/>
      <c r="B25" s="255">
        <v>45274</v>
      </c>
      <c r="C25" s="9" t="s">
        <v>452</v>
      </c>
      <c r="D25" s="9">
        <v>1</v>
      </c>
      <c r="E25" s="9">
        <v>1</v>
      </c>
      <c r="F25" s="9">
        <v>1</v>
      </c>
      <c r="G25" s="9">
        <v>2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t="18" hidden="1" x14ac:dyDescent="0.25">
      <c r="A26" s="633"/>
      <c r="B26" s="255">
        <v>45267</v>
      </c>
      <c r="C26" s="9" t="s">
        <v>8</v>
      </c>
      <c r="D26" s="9">
        <v>1</v>
      </c>
      <c r="E26" s="9">
        <v>1</v>
      </c>
      <c r="F26" s="9">
        <v>1</v>
      </c>
      <c r="G26" s="9">
        <v>2</v>
      </c>
      <c r="H26" s="9">
        <v>1</v>
      </c>
      <c r="I26" s="29">
        <v>0</v>
      </c>
      <c r="J26" s="365">
        <v>1</v>
      </c>
      <c r="K26" s="9"/>
      <c r="L26" s="9"/>
      <c r="M26" s="29"/>
    </row>
    <row r="27" spans="1:13" ht="18" hidden="1" x14ac:dyDescent="0.25">
      <c r="A27" s="633"/>
      <c r="B27" s="255">
        <v>45260</v>
      </c>
      <c r="C27" s="9" t="s">
        <v>555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t="18" hidden="1" x14ac:dyDescent="0.25">
      <c r="A28" s="633"/>
      <c r="B28" s="255">
        <v>45253</v>
      </c>
      <c r="C28" s="9" t="s">
        <v>453</v>
      </c>
      <c r="D28" s="9">
        <v>1</v>
      </c>
      <c r="E28" s="9">
        <v>0</v>
      </c>
      <c r="F28" s="9">
        <v>2</v>
      </c>
      <c r="G28" s="9">
        <v>2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t="18" hidden="1" x14ac:dyDescent="0.25">
      <c r="A29" s="633"/>
      <c r="B29" s="255">
        <v>45232</v>
      </c>
      <c r="C29" s="9" t="s">
        <v>8</v>
      </c>
      <c r="D29" s="9">
        <v>1</v>
      </c>
      <c r="E29" s="9">
        <v>2</v>
      </c>
      <c r="F29" s="9">
        <v>0</v>
      </c>
      <c r="G29" s="9">
        <v>2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t="18" hidden="1" x14ac:dyDescent="0.25">
      <c r="A30" s="633"/>
      <c r="B30" s="255">
        <v>45225</v>
      </c>
      <c r="C30" s="9" t="s">
        <v>555</v>
      </c>
      <c r="D30" s="9">
        <v>1</v>
      </c>
      <c r="E30" s="9">
        <v>1</v>
      </c>
      <c r="F30" s="9">
        <v>1</v>
      </c>
      <c r="G30" s="9">
        <v>2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t="18" hidden="1" x14ac:dyDescent="0.25">
      <c r="A31" s="633"/>
      <c r="B31" s="255">
        <v>45218</v>
      </c>
      <c r="C31" s="9" t="s">
        <v>453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t="18" hidden="1" x14ac:dyDescent="0.25">
      <c r="A32" s="633"/>
      <c r="B32" s="255">
        <v>45197</v>
      </c>
      <c r="C32" s="9" t="s">
        <v>8</v>
      </c>
      <c r="D32" s="9">
        <v>1</v>
      </c>
      <c r="E32" s="9">
        <v>2</v>
      </c>
      <c r="F32" s="9">
        <v>1</v>
      </c>
      <c r="G32" s="9">
        <v>3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t="18" hidden="1" x14ac:dyDescent="0.25">
      <c r="A33" s="633"/>
      <c r="B33" s="255">
        <v>45190</v>
      </c>
      <c r="C33" s="9" t="s">
        <v>555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">
        <v>0</v>
      </c>
      <c r="J33" s="365"/>
      <c r="K33" s="9"/>
      <c r="L33" s="9">
        <v>1</v>
      </c>
      <c r="M33" s="29"/>
    </row>
    <row r="34" spans="1:13" ht="18.75" hidden="1" thickBot="1" x14ac:dyDescent="0.3">
      <c r="A34" s="634"/>
      <c r="B34" s="256">
        <v>45183</v>
      </c>
      <c r="C34" s="31" t="s">
        <v>453</v>
      </c>
      <c r="D34" s="31">
        <v>1</v>
      </c>
      <c r="E34" s="31">
        <v>2</v>
      </c>
      <c r="F34" s="31">
        <v>4</v>
      </c>
      <c r="G34" s="31">
        <v>6</v>
      </c>
      <c r="H34" s="31">
        <v>0</v>
      </c>
      <c r="I34" s="32">
        <v>0</v>
      </c>
      <c r="J34" s="366">
        <v>1</v>
      </c>
      <c r="K34" s="31"/>
      <c r="L34" s="31"/>
      <c r="M34" s="32"/>
    </row>
    <row r="35" spans="1:13" ht="19.5" thickTop="1" thickBot="1" x14ac:dyDescent="0.3">
      <c r="A35" s="487" t="s">
        <v>45</v>
      </c>
      <c r="B35" s="488" t="s">
        <v>580</v>
      </c>
      <c r="C35" s="355" t="s">
        <v>553</v>
      </c>
      <c r="D35" s="355">
        <f t="shared" ref="D35:L35" si="1">SUM(D18:D34)</f>
        <v>17</v>
      </c>
      <c r="E35" s="355">
        <f t="shared" si="1"/>
        <v>14</v>
      </c>
      <c r="F35" s="355">
        <f t="shared" si="1"/>
        <v>16</v>
      </c>
      <c r="G35" s="355">
        <f t="shared" si="1"/>
        <v>30</v>
      </c>
      <c r="H35" s="355">
        <f t="shared" si="1"/>
        <v>1</v>
      </c>
      <c r="I35" s="489">
        <f t="shared" si="1"/>
        <v>1</v>
      </c>
      <c r="J35" s="458">
        <f t="shared" si="1"/>
        <v>9</v>
      </c>
      <c r="K35" s="355">
        <f t="shared" si="1"/>
        <v>5</v>
      </c>
      <c r="L35" s="355">
        <f t="shared" si="1"/>
        <v>3</v>
      </c>
      <c r="M35" s="356">
        <f>SUM(J35/(J35+K35))</f>
        <v>0.6428571428571429</v>
      </c>
    </row>
    <row r="36" spans="1:13" ht="18.75" hidden="1" thickTop="1" x14ac:dyDescent="0.25">
      <c r="A36" s="632" t="s">
        <v>554</v>
      </c>
      <c r="B36" s="254">
        <v>44959</v>
      </c>
      <c r="C36" s="27" t="s">
        <v>452</v>
      </c>
      <c r="D36" s="27">
        <v>1</v>
      </c>
      <c r="E36" s="27">
        <v>1</v>
      </c>
      <c r="F36" s="27">
        <v>3</v>
      </c>
      <c r="G36" s="27">
        <v>4</v>
      </c>
      <c r="H36" s="27">
        <v>0</v>
      </c>
      <c r="I36" s="297">
        <v>0</v>
      </c>
      <c r="J36" s="279"/>
      <c r="K36" s="27"/>
      <c r="L36" s="27">
        <v>1</v>
      </c>
      <c r="M36" s="28"/>
    </row>
    <row r="37" spans="1:13" ht="18" hidden="1" x14ac:dyDescent="0.25">
      <c r="A37" s="633"/>
      <c r="B37" s="255">
        <v>44945</v>
      </c>
      <c r="C37" s="9" t="s">
        <v>555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t="18" hidden="1" x14ac:dyDescent="0.25">
      <c r="A38" s="633"/>
      <c r="B38" s="255">
        <v>44889</v>
      </c>
      <c r="C38" s="9" t="s">
        <v>453</v>
      </c>
      <c r="D38" s="9">
        <v>1</v>
      </c>
      <c r="E38" s="9">
        <v>0</v>
      </c>
      <c r="F38" s="9">
        <v>2</v>
      </c>
      <c r="G38" s="9">
        <v>2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t="18" hidden="1" x14ac:dyDescent="0.25">
      <c r="A39" s="633"/>
      <c r="B39" s="255">
        <v>44875</v>
      </c>
      <c r="C39" s="9" t="s">
        <v>452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t="18" hidden="1" x14ac:dyDescent="0.25">
      <c r="A40" s="633"/>
      <c r="B40" s="255">
        <v>44868</v>
      </c>
      <c r="C40" s="9" t="s">
        <v>8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8">
        <v>0</v>
      </c>
      <c r="J40" s="280"/>
      <c r="K40" s="9"/>
      <c r="L40" s="9">
        <v>1</v>
      </c>
      <c r="M40" s="29"/>
    </row>
    <row r="41" spans="1:13" ht="18" hidden="1" x14ac:dyDescent="0.25">
      <c r="A41" s="633"/>
      <c r="B41" s="255">
        <v>44854</v>
      </c>
      <c r="C41" s="9" t="s">
        <v>453</v>
      </c>
      <c r="D41" s="9">
        <v>1</v>
      </c>
      <c r="E41" s="9">
        <v>2</v>
      </c>
      <c r="F41" s="9">
        <v>0</v>
      </c>
      <c r="G41" s="9">
        <v>2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t="18" hidden="1" x14ac:dyDescent="0.25">
      <c r="A42" s="633"/>
      <c r="B42" s="255">
        <v>44840</v>
      </c>
      <c r="C42" s="9" t="s">
        <v>452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t="18" hidden="1" x14ac:dyDescent="0.25">
      <c r="A43" s="633"/>
      <c r="B43" s="255">
        <v>44833</v>
      </c>
      <c r="C43" s="9" t="s">
        <v>8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t="18" hidden="1" x14ac:dyDescent="0.25">
      <c r="A44" s="633"/>
      <c r="B44" s="255">
        <v>44826</v>
      </c>
      <c r="C44" s="9" t="s">
        <v>555</v>
      </c>
      <c r="D44" s="9">
        <v>1</v>
      </c>
      <c r="E44" s="9">
        <v>0</v>
      </c>
      <c r="F44" s="9">
        <v>2</v>
      </c>
      <c r="G44" s="9">
        <v>2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t="18.75" hidden="1" thickBot="1" x14ac:dyDescent="0.3">
      <c r="A45" s="634"/>
      <c r="B45" s="256">
        <v>44819</v>
      </c>
      <c r="C45" s="31" t="s">
        <v>453</v>
      </c>
      <c r="D45" s="31">
        <v>1</v>
      </c>
      <c r="E45" s="31">
        <v>0</v>
      </c>
      <c r="F45" s="31">
        <v>1</v>
      </c>
      <c r="G45" s="31">
        <v>1</v>
      </c>
      <c r="H45" s="31">
        <v>0</v>
      </c>
      <c r="I45" s="299">
        <v>0</v>
      </c>
      <c r="J45" s="341"/>
      <c r="K45" s="31">
        <v>1</v>
      </c>
      <c r="L45" s="31"/>
      <c r="M45" s="32"/>
    </row>
    <row r="46" spans="1:13" ht="19.5" thickTop="1" thickBot="1" x14ac:dyDescent="0.3">
      <c r="A46" s="433" t="s">
        <v>45</v>
      </c>
      <c r="B46" s="414" t="s">
        <v>554</v>
      </c>
      <c r="C46" s="355" t="s">
        <v>553</v>
      </c>
      <c r="D46" s="355">
        <f t="shared" ref="D46:L46" si="2">SUM(D36:D45)</f>
        <v>10</v>
      </c>
      <c r="E46" s="355">
        <f t="shared" si="2"/>
        <v>3</v>
      </c>
      <c r="F46" s="355">
        <f t="shared" si="2"/>
        <v>11</v>
      </c>
      <c r="G46" s="355">
        <f t="shared" si="2"/>
        <v>14</v>
      </c>
      <c r="H46" s="355">
        <f t="shared" si="2"/>
        <v>0</v>
      </c>
      <c r="I46" s="467">
        <f t="shared" si="2"/>
        <v>0</v>
      </c>
      <c r="J46" s="191">
        <f t="shared" si="2"/>
        <v>1</v>
      </c>
      <c r="K46" s="124">
        <f t="shared" si="2"/>
        <v>7</v>
      </c>
      <c r="L46" s="124">
        <f t="shared" si="2"/>
        <v>2</v>
      </c>
      <c r="M46" s="294">
        <f>SUM(J46/(J46+K46))</f>
        <v>0.125</v>
      </c>
    </row>
    <row r="47" spans="1:13" ht="19.5" thickTop="1" thickBot="1" x14ac:dyDescent="0.3">
      <c r="A47" s="16"/>
      <c r="B47" s="17"/>
      <c r="C47" s="136" t="s">
        <v>24</v>
      </c>
      <c r="D47" s="137">
        <f t="shared" ref="D47:L47" si="3">SUM(D46+D35+D17)</f>
        <v>41</v>
      </c>
      <c r="E47" s="137">
        <f t="shared" si="3"/>
        <v>22</v>
      </c>
      <c r="F47" s="137">
        <f t="shared" si="3"/>
        <v>45</v>
      </c>
      <c r="G47" s="137">
        <f t="shared" si="3"/>
        <v>67</v>
      </c>
      <c r="H47" s="137">
        <f t="shared" si="3"/>
        <v>1</v>
      </c>
      <c r="I47" s="139">
        <f t="shared" si="3"/>
        <v>1</v>
      </c>
      <c r="J47" s="444">
        <f t="shared" si="3"/>
        <v>13</v>
      </c>
      <c r="K47" s="91">
        <f t="shared" si="3"/>
        <v>22</v>
      </c>
      <c r="L47" s="450">
        <f t="shared" si="3"/>
        <v>6</v>
      </c>
      <c r="M47" s="396">
        <f>SUM(J47/(J47+K47))</f>
        <v>0.37142857142857144</v>
      </c>
    </row>
    <row r="48" spans="1:13" ht="18.75" thickBot="1" x14ac:dyDescent="0.3">
      <c r="A48" s="16"/>
      <c r="B48" s="17"/>
      <c r="C48" s="143" t="s">
        <v>25</v>
      </c>
      <c r="D48" s="24"/>
      <c r="E48" s="25">
        <f>SUM(E47/D47)</f>
        <v>0.53658536585365857</v>
      </c>
      <c r="F48" s="25">
        <f>SUM(F47/D47)</f>
        <v>1.0975609756097562</v>
      </c>
      <c r="G48" s="144">
        <f>SUM(G47/D47)</f>
        <v>1.6341463414634145</v>
      </c>
      <c r="H48" s="20"/>
      <c r="I48" s="20"/>
      <c r="J48" s="307">
        <f>SUM(J47/D47)</f>
        <v>0.31707317073170732</v>
      </c>
      <c r="K48" s="77">
        <f>SUM(K47/D47)</f>
        <v>0.53658536585365857</v>
      </c>
      <c r="L48" s="95">
        <f>SUM(L47/D47)</f>
        <v>0.14634146341463414</v>
      </c>
      <c r="M48" s="16"/>
    </row>
    <row r="49" spans="1:13" ht="18.75" thickBot="1" x14ac:dyDescent="0.3">
      <c r="A49" s="16"/>
      <c r="B49" s="17"/>
      <c r="C49" s="133" t="s">
        <v>26</v>
      </c>
      <c r="D49" s="134">
        <f>SUM(D47/3)</f>
        <v>13.666666666666666</v>
      </c>
      <c r="E49" s="134">
        <f>SUM(E48*D49)</f>
        <v>7.333333333333333</v>
      </c>
      <c r="F49" s="134">
        <f>SUM(F48*D49)</f>
        <v>15</v>
      </c>
      <c r="G49" s="135">
        <f>SUM(G48*D49)</f>
        <v>22.333333333333332</v>
      </c>
      <c r="H49" s="16"/>
      <c r="I49" s="16"/>
      <c r="J49" s="308">
        <f>SUM(J47/3)</f>
        <v>4.333333333333333</v>
      </c>
      <c r="K49" s="97">
        <f>SUM(K47/3)</f>
        <v>7.333333333333333</v>
      </c>
      <c r="L49" s="98">
        <f>SUM(L47/3)</f>
        <v>2</v>
      </c>
      <c r="M49" s="16"/>
    </row>
    <row r="50" spans="1:13" ht="15.75" thickTop="1" x14ac:dyDescent="0.25"/>
  </sheetData>
  <mergeCells count="4">
    <mergeCell ref="A1:M1"/>
    <mergeCell ref="A36:A45"/>
    <mergeCell ref="A18:A34"/>
    <mergeCell ref="A3:A16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0000"/>
    <pageSetUpPr fitToPage="1"/>
  </sheetPr>
  <dimension ref="A1:M61"/>
  <sheetViews>
    <sheetView zoomScale="75" zoomScaleNormal="75" workbookViewId="0">
      <selection activeCell="D156" sqref="D156"/>
    </sheetView>
  </sheetViews>
  <sheetFormatPr defaultRowHeight="15" x14ac:dyDescent="0.25"/>
  <cols>
    <col min="1" max="1" width="17" style="196" bestFit="1" customWidth="1"/>
    <col min="2" max="2" width="26.5703125" style="197" bestFit="1" customWidth="1"/>
    <col min="3" max="3" width="17" bestFit="1" customWidth="1"/>
  </cols>
  <sheetData>
    <row r="1" spans="1:13" s="22" customFormat="1" ht="18.75" thickBot="1" x14ac:dyDescent="0.3">
      <c r="A1" s="671" t="s">
        <v>408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s="22" customFormat="1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s="16" customFormat="1" ht="18.75" hidden="1" thickTop="1" x14ac:dyDescent="0.25">
      <c r="A3" s="631" t="s">
        <v>15</v>
      </c>
      <c r="B3" s="14">
        <v>41697</v>
      </c>
      <c r="C3" s="8" t="s">
        <v>12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0"/>
      <c r="K3" s="9"/>
      <c r="L3" s="9">
        <v>1</v>
      </c>
      <c r="M3" s="29"/>
    </row>
    <row r="4" spans="1:13" s="16" customFormat="1" ht="18" hidden="1" x14ac:dyDescent="0.25">
      <c r="A4" s="631"/>
      <c r="B4" s="13">
        <v>41676</v>
      </c>
      <c r="C4" s="9" t="s">
        <v>7</v>
      </c>
      <c r="D4" s="9">
        <v>1</v>
      </c>
      <c r="E4" s="9">
        <v>3</v>
      </c>
      <c r="F4" s="9">
        <v>0</v>
      </c>
      <c r="G4" s="9">
        <v>3</v>
      </c>
      <c r="H4" s="9">
        <v>0</v>
      </c>
      <c r="I4" s="29">
        <v>1</v>
      </c>
      <c r="J4" s="280">
        <v>1</v>
      </c>
      <c r="K4" s="9"/>
      <c r="L4" s="9"/>
      <c r="M4" s="29"/>
    </row>
    <row r="5" spans="1:13" s="16" customFormat="1" ht="18" hidden="1" x14ac:dyDescent="0.25">
      <c r="A5" s="631"/>
      <c r="B5" s="13">
        <v>41662</v>
      </c>
      <c r="C5" s="9" t="s">
        <v>12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s="16" customFormat="1" ht="18" hidden="1" x14ac:dyDescent="0.25">
      <c r="A6" s="631"/>
      <c r="B6" s="13">
        <v>41655</v>
      </c>
      <c r="C6" s="9" t="s">
        <v>14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s="16" customFormat="1" ht="18" hidden="1" x14ac:dyDescent="0.25">
      <c r="A7" s="631"/>
      <c r="B7" s="13">
        <v>41627</v>
      </c>
      <c r="C7" s="9" t="s">
        <v>7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s="16" customFormat="1" ht="18" hidden="1" x14ac:dyDescent="0.25">
      <c r="A8" s="631"/>
      <c r="B8" s="13">
        <v>41620</v>
      </c>
      <c r="C8" s="9" t="s">
        <v>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s="16" customFormat="1" ht="18" hidden="1" x14ac:dyDescent="0.25">
      <c r="A9" s="631"/>
      <c r="B9" s="13">
        <v>41599</v>
      </c>
      <c r="C9" s="9" t="s">
        <v>10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s="16" customFormat="1" ht="18" hidden="1" x14ac:dyDescent="0.25">
      <c r="A10" s="631"/>
      <c r="B10" s="13">
        <v>41578</v>
      </c>
      <c r="C10" s="9" t="s">
        <v>12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s="16" customFormat="1" ht="18" hidden="1" x14ac:dyDescent="0.25">
      <c r="A11" s="631"/>
      <c r="B11" s="13">
        <v>41571</v>
      </c>
      <c r="C11" s="9" t="s">
        <v>14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s="16" customFormat="1" ht="18" hidden="1" x14ac:dyDescent="0.25">
      <c r="A12" s="631"/>
      <c r="B12" s="13">
        <v>41557</v>
      </c>
      <c r="C12" s="9" t="s">
        <v>7</v>
      </c>
      <c r="D12" s="9">
        <v>1</v>
      </c>
      <c r="E12" s="9">
        <v>1</v>
      </c>
      <c r="F12" s="9">
        <v>1</v>
      </c>
      <c r="G12" s="9">
        <v>2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s="16" customFormat="1" ht="18" hidden="1" x14ac:dyDescent="0.25">
      <c r="A13" s="631"/>
      <c r="B13" s="13">
        <v>41550</v>
      </c>
      <c r="C13" s="9" t="s">
        <v>8</v>
      </c>
      <c r="D13" s="9">
        <v>1</v>
      </c>
      <c r="E13" s="9">
        <v>1</v>
      </c>
      <c r="F13" s="9">
        <v>2</v>
      </c>
      <c r="G13" s="9">
        <v>3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s="16" customFormat="1" ht="18.75" hidden="1" thickBot="1" x14ac:dyDescent="0.3">
      <c r="A14" s="631"/>
      <c r="B14" s="122">
        <v>41529</v>
      </c>
      <c r="C14" s="23" t="s">
        <v>10</v>
      </c>
      <c r="D14" s="23">
        <v>1</v>
      </c>
      <c r="E14" s="23">
        <v>1</v>
      </c>
      <c r="F14" s="23">
        <v>1</v>
      </c>
      <c r="G14" s="23">
        <v>2</v>
      </c>
      <c r="H14" s="23">
        <v>0</v>
      </c>
      <c r="I14" s="48">
        <v>0</v>
      </c>
      <c r="J14" s="280">
        <v>1</v>
      </c>
      <c r="K14" s="9"/>
      <c r="L14" s="9"/>
      <c r="M14" s="29"/>
    </row>
    <row r="15" spans="1:13" s="22" customFormat="1" ht="19.5" thickTop="1" thickBot="1" x14ac:dyDescent="0.3">
      <c r="A15" s="142" t="s">
        <v>45</v>
      </c>
      <c r="B15" s="126" t="s">
        <v>15</v>
      </c>
      <c r="C15" s="124" t="s">
        <v>13</v>
      </c>
      <c r="D15" s="124">
        <f t="shared" ref="D15:I15" si="0">SUM(D3:D14)</f>
        <v>12</v>
      </c>
      <c r="E15" s="124">
        <f t="shared" si="0"/>
        <v>8</v>
      </c>
      <c r="F15" s="124">
        <f t="shared" si="0"/>
        <v>6</v>
      </c>
      <c r="G15" s="124">
        <f t="shared" si="0"/>
        <v>14</v>
      </c>
      <c r="H15" s="124">
        <f t="shared" si="0"/>
        <v>0</v>
      </c>
      <c r="I15" s="125">
        <f t="shared" si="0"/>
        <v>1</v>
      </c>
      <c r="J15" s="191">
        <f>SUM(J3:J14)</f>
        <v>7</v>
      </c>
      <c r="K15" s="124">
        <f>SUM(K3:K14)</f>
        <v>4</v>
      </c>
      <c r="L15" s="124">
        <f>SUM(L3:L14)</f>
        <v>1</v>
      </c>
      <c r="M15" s="294">
        <f>SUM(J15/(J15+K15))</f>
        <v>0.63636363636363635</v>
      </c>
    </row>
    <row r="16" spans="1:13" s="16" customFormat="1" ht="18.75" hidden="1" thickTop="1" x14ac:dyDescent="0.25">
      <c r="A16" s="631" t="s">
        <v>22</v>
      </c>
      <c r="B16" s="14">
        <v>41333</v>
      </c>
      <c r="C16" s="8" t="s">
        <v>12</v>
      </c>
      <c r="D16" s="8">
        <v>1</v>
      </c>
      <c r="E16" s="8">
        <v>1</v>
      </c>
      <c r="F16" s="8">
        <v>1</v>
      </c>
      <c r="G16" s="8">
        <v>2</v>
      </c>
      <c r="H16" s="8">
        <v>0</v>
      </c>
      <c r="I16" s="113">
        <v>0</v>
      </c>
      <c r="J16" s="280">
        <v>1</v>
      </c>
      <c r="K16" s="9"/>
      <c r="L16" s="9"/>
      <c r="M16" s="29"/>
    </row>
    <row r="17" spans="1:13" s="16" customFormat="1" ht="18" hidden="1" x14ac:dyDescent="0.25">
      <c r="A17" s="631"/>
      <c r="B17" s="13">
        <v>41326</v>
      </c>
      <c r="C17" s="9" t="s">
        <v>21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s="16" customFormat="1" ht="18" hidden="1" x14ac:dyDescent="0.25">
      <c r="A18" s="631"/>
      <c r="B18" s="13">
        <v>41312</v>
      </c>
      <c r="C18" s="9" t="s">
        <v>7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s="16" customFormat="1" ht="18" hidden="1" x14ac:dyDescent="0.25">
      <c r="A19" s="631"/>
      <c r="B19" s="13">
        <v>41305</v>
      </c>
      <c r="C19" s="9" t="s">
        <v>19</v>
      </c>
      <c r="D19" s="9">
        <v>1</v>
      </c>
      <c r="E19" s="9">
        <v>1</v>
      </c>
      <c r="F19" s="9">
        <v>0</v>
      </c>
      <c r="G19" s="9">
        <v>1</v>
      </c>
      <c r="H19" s="9">
        <v>1</v>
      </c>
      <c r="I19" s="29">
        <v>0</v>
      </c>
      <c r="J19" s="280">
        <v>1</v>
      </c>
      <c r="K19" s="9"/>
      <c r="L19" s="9"/>
      <c r="M19" s="29"/>
    </row>
    <row r="20" spans="1:13" s="16" customFormat="1" ht="18" hidden="1" x14ac:dyDescent="0.25">
      <c r="A20" s="631"/>
      <c r="B20" s="13">
        <v>41298</v>
      </c>
      <c r="C20" s="9" t="s">
        <v>12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s="16" customFormat="1" ht="18" hidden="1" x14ac:dyDescent="0.25">
      <c r="A21" s="631"/>
      <c r="B21" s="13">
        <v>41291</v>
      </c>
      <c r="C21" s="9" t="s">
        <v>21</v>
      </c>
      <c r="D21" s="9">
        <v>1</v>
      </c>
      <c r="E21" s="9">
        <v>2</v>
      </c>
      <c r="F21" s="9">
        <v>1</v>
      </c>
      <c r="G21" s="9">
        <v>3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s="16" customFormat="1" ht="18" hidden="1" x14ac:dyDescent="0.25">
      <c r="A22" s="631"/>
      <c r="B22" s="13">
        <v>41284</v>
      </c>
      <c r="C22" s="9" t="s">
        <v>20</v>
      </c>
      <c r="D22" s="9">
        <v>1</v>
      </c>
      <c r="E22" s="9">
        <v>1</v>
      </c>
      <c r="F22" s="9">
        <v>1</v>
      </c>
      <c r="G22" s="9">
        <v>2</v>
      </c>
      <c r="H22" s="9">
        <v>0</v>
      </c>
      <c r="I22" s="29">
        <v>0</v>
      </c>
      <c r="J22" s="280">
        <v>1</v>
      </c>
      <c r="K22" s="9"/>
      <c r="L22" s="9"/>
      <c r="M22" s="29"/>
    </row>
    <row r="23" spans="1:13" s="16" customFormat="1" ht="18" hidden="1" x14ac:dyDescent="0.25">
      <c r="A23" s="631"/>
      <c r="B23" s="13">
        <v>41263</v>
      </c>
      <c r="C23" s="9" t="s">
        <v>7</v>
      </c>
      <c r="D23" s="9">
        <v>1</v>
      </c>
      <c r="E23" s="9">
        <v>1</v>
      </c>
      <c r="F23" s="9">
        <v>1</v>
      </c>
      <c r="G23" s="9">
        <v>2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s="16" customFormat="1" ht="18" hidden="1" x14ac:dyDescent="0.25">
      <c r="A24" s="631"/>
      <c r="B24" s="13">
        <v>41256</v>
      </c>
      <c r="C24" s="9" t="s">
        <v>19</v>
      </c>
      <c r="D24" s="9">
        <v>1</v>
      </c>
      <c r="E24" s="9">
        <v>1</v>
      </c>
      <c r="F24" s="9">
        <v>2</v>
      </c>
      <c r="G24" s="9">
        <v>3</v>
      </c>
      <c r="H24" s="9">
        <v>0</v>
      </c>
      <c r="I24" s="29">
        <v>0</v>
      </c>
      <c r="J24" s="280">
        <v>1</v>
      </c>
      <c r="K24" s="9"/>
      <c r="L24" s="9"/>
      <c r="M24" s="29"/>
    </row>
    <row r="25" spans="1:13" s="16" customFormat="1" ht="18" hidden="1" x14ac:dyDescent="0.25">
      <c r="A25" s="631"/>
      <c r="B25" s="13">
        <v>41249</v>
      </c>
      <c r="C25" s="9" t="s">
        <v>12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s="16" customFormat="1" ht="18" hidden="1" x14ac:dyDescent="0.25">
      <c r="A26" s="631"/>
      <c r="B26" s="13">
        <v>41242</v>
      </c>
      <c r="C26" s="9" t="s">
        <v>21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s="16" customFormat="1" ht="18" hidden="1" x14ac:dyDescent="0.25">
      <c r="A27" s="631"/>
      <c r="B27" s="13">
        <v>41235</v>
      </c>
      <c r="C27" s="9" t="s">
        <v>20</v>
      </c>
      <c r="D27" s="9">
        <v>1</v>
      </c>
      <c r="E27" s="9">
        <v>1</v>
      </c>
      <c r="F27" s="9">
        <v>2</v>
      </c>
      <c r="G27" s="9">
        <v>3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s="16" customFormat="1" ht="18" hidden="1" x14ac:dyDescent="0.25">
      <c r="A28" s="631"/>
      <c r="B28" s="13">
        <v>41228</v>
      </c>
      <c r="C28" s="9" t="s">
        <v>7</v>
      </c>
      <c r="D28" s="9">
        <v>1</v>
      </c>
      <c r="E28" s="9">
        <v>1</v>
      </c>
      <c r="F28" s="9">
        <v>0</v>
      </c>
      <c r="G28" s="9">
        <v>1</v>
      </c>
      <c r="H28" s="9">
        <v>1</v>
      </c>
      <c r="I28" s="29">
        <v>0</v>
      </c>
      <c r="J28" s="280">
        <v>1</v>
      </c>
      <c r="K28" s="9"/>
      <c r="L28" s="9"/>
      <c r="M28" s="29"/>
    </row>
    <row r="29" spans="1:13" s="16" customFormat="1" ht="18" hidden="1" x14ac:dyDescent="0.25">
      <c r="A29" s="631"/>
      <c r="B29" s="13">
        <v>41221</v>
      </c>
      <c r="C29" s="9" t="s">
        <v>19</v>
      </c>
      <c r="D29" s="9">
        <v>1</v>
      </c>
      <c r="E29" s="9">
        <v>2</v>
      </c>
      <c r="F29" s="9">
        <v>1</v>
      </c>
      <c r="G29" s="9">
        <v>3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s="16" customFormat="1" ht="18" hidden="1" x14ac:dyDescent="0.25">
      <c r="A30" s="631"/>
      <c r="B30" s="13">
        <v>41214</v>
      </c>
      <c r="C30" s="9" t="s">
        <v>12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/>
      <c r="L30" s="9">
        <v>1</v>
      </c>
      <c r="M30" s="29"/>
    </row>
    <row r="31" spans="1:13" s="16" customFormat="1" ht="18" hidden="1" x14ac:dyDescent="0.25">
      <c r="A31" s="631"/>
      <c r="B31" s="13">
        <v>41193</v>
      </c>
      <c r="C31" s="9" t="s">
        <v>7</v>
      </c>
      <c r="D31" s="9">
        <v>1</v>
      </c>
      <c r="E31" s="9">
        <v>1</v>
      </c>
      <c r="F31" s="9">
        <v>1</v>
      </c>
      <c r="G31" s="9">
        <v>2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s="16" customFormat="1" ht="18" hidden="1" x14ac:dyDescent="0.25">
      <c r="A32" s="631"/>
      <c r="B32" s="13">
        <v>41186</v>
      </c>
      <c r="C32" s="9" t="s">
        <v>19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s="16" customFormat="1" ht="18.75" hidden="1" thickBot="1" x14ac:dyDescent="0.3">
      <c r="A33" s="631"/>
      <c r="B33" s="122">
        <v>41165</v>
      </c>
      <c r="C33" s="23" t="s">
        <v>20</v>
      </c>
      <c r="D33" s="23">
        <v>1</v>
      </c>
      <c r="E33" s="23">
        <v>0</v>
      </c>
      <c r="F33" s="23">
        <v>2</v>
      </c>
      <c r="G33" s="23">
        <v>2</v>
      </c>
      <c r="H33" s="23">
        <v>0</v>
      </c>
      <c r="I33" s="48">
        <v>0</v>
      </c>
      <c r="J33" s="280">
        <v>1</v>
      </c>
      <c r="K33" s="9"/>
      <c r="L33" s="9"/>
      <c r="M33" s="29"/>
    </row>
    <row r="34" spans="1:13" s="22" customFormat="1" ht="19.5" thickTop="1" thickBot="1" x14ac:dyDescent="0.3">
      <c r="A34" s="142" t="s">
        <v>45</v>
      </c>
      <c r="B34" s="126" t="s">
        <v>22</v>
      </c>
      <c r="C34" s="124" t="s">
        <v>13</v>
      </c>
      <c r="D34" s="124">
        <f t="shared" ref="D34:I34" si="1">SUM(D16:D33)</f>
        <v>18</v>
      </c>
      <c r="E34" s="124">
        <f t="shared" si="1"/>
        <v>14</v>
      </c>
      <c r="F34" s="124">
        <f t="shared" si="1"/>
        <v>14</v>
      </c>
      <c r="G34" s="124">
        <f t="shared" si="1"/>
        <v>28</v>
      </c>
      <c r="H34" s="124">
        <f t="shared" si="1"/>
        <v>2</v>
      </c>
      <c r="I34" s="125">
        <f t="shared" si="1"/>
        <v>0</v>
      </c>
      <c r="J34" s="191">
        <f>SUM(J16:J33)</f>
        <v>13</v>
      </c>
      <c r="K34" s="124">
        <f>SUM(K16:K33)</f>
        <v>4</v>
      </c>
      <c r="L34" s="124">
        <f>SUM(L16:L33)</f>
        <v>1</v>
      </c>
      <c r="M34" s="294">
        <f>SUM(J34/(J34+K34))</f>
        <v>0.76470588235294112</v>
      </c>
    </row>
    <row r="35" spans="1:13" ht="18.75" hidden="1" thickTop="1" x14ac:dyDescent="0.25">
      <c r="A35" s="631" t="s">
        <v>23</v>
      </c>
      <c r="B35" s="14">
        <v>40962</v>
      </c>
      <c r="C35" s="8" t="s">
        <v>21</v>
      </c>
      <c r="D35" s="8">
        <v>1</v>
      </c>
      <c r="E35" s="8">
        <v>1</v>
      </c>
      <c r="F35" s="8">
        <v>2</v>
      </c>
      <c r="G35" s="8">
        <v>3</v>
      </c>
      <c r="H35" s="8">
        <v>0</v>
      </c>
      <c r="I35" s="113">
        <v>0</v>
      </c>
      <c r="J35" s="280"/>
      <c r="K35" s="9">
        <v>1</v>
      </c>
      <c r="L35" s="9"/>
      <c r="M35" s="29"/>
    </row>
    <row r="36" spans="1:13" ht="18" hidden="1" x14ac:dyDescent="0.25">
      <c r="A36" s="631"/>
      <c r="B36" s="13">
        <v>40955</v>
      </c>
      <c r="C36" s="9" t="s">
        <v>20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t="18" hidden="1" x14ac:dyDescent="0.25">
      <c r="A37" s="631"/>
      <c r="B37" s="13">
        <v>40948</v>
      </c>
      <c r="C37" s="9" t="s">
        <v>7</v>
      </c>
      <c r="D37" s="9">
        <v>1</v>
      </c>
      <c r="E37" s="9">
        <v>1</v>
      </c>
      <c r="F37" s="9">
        <v>1</v>
      </c>
      <c r="G37" s="9">
        <v>2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t="18" hidden="1" x14ac:dyDescent="0.25">
      <c r="A38" s="631"/>
      <c r="B38" s="13">
        <v>40934</v>
      </c>
      <c r="C38" s="9" t="s">
        <v>12</v>
      </c>
      <c r="D38" s="9">
        <v>1</v>
      </c>
      <c r="E38" s="9">
        <v>2</v>
      </c>
      <c r="F38" s="9">
        <v>0</v>
      </c>
      <c r="G38" s="9">
        <v>2</v>
      </c>
      <c r="H38" s="9">
        <v>0</v>
      </c>
      <c r="I38" s="29">
        <v>0</v>
      </c>
      <c r="J38" s="280"/>
      <c r="K38" s="9"/>
      <c r="L38" s="9">
        <v>1</v>
      </c>
      <c r="M38" s="29"/>
    </row>
    <row r="39" spans="1:13" ht="18" hidden="1" x14ac:dyDescent="0.25">
      <c r="A39" s="631"/>
      <c r="B39" s="13">
        <v>40927</v>
      </c>
      <c r="C39" s="9" t="s">
        <v>21</v>
      </c>
      <c r="D39" s="9">
        <v>1</v>
      </c>
      <c r="E39" s="9">
        <v>0</v>
      </c>
      <c r="F39" s="9">
        <v>2</v>
      </c>
      <c r="G39" s="9">
        <v>2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t="18" hidden="1" x14ac:dyDescent="0.25">
      <c r="A40" s="631"/>
      <c r="B40" s="13">
        <v>40920</v>
      </c>
      <c r="C40" s="9" t="s">
        <v>20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t="18" hidden="1" x14ac:dyDescent="0.25">
      <c r="A41" s="631"/>
      <c r="B41" s="13">
        <v>40899</v>
      </c>
      <c r="C41" s="9" t="s">
        <v>7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t="18" hidden="1" x14ac:dyDescent="0.25">
      <c r="A42" s="631"/>
      <c r="B42" s="13">
        <v>40892</v>
      </c>
      <c r="C42" s="9" t="s">
        <v>19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t="18" hidden="1" x14ac:dyDescent="0.25">
      <c r="A43" s="631"/>
      <c r="B43" s="13">
        <v>40878</v>
      </c>
      <c r="C43" s="9" t="s">
        <v>21</v>
      </c>
      <c r="D43" s="9">
        <v>1</v>
      </c>
      <c r="E43" s="9">
        <v>2</v>
      </c>
      <c r="F43" s="9">
        <v>0</v>
      </c>
      <c r="G43" s="9">
        <v>2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t="18" hidden="1" x14ac:dyDescent="0.25">
      <c r="A44" s="631"/>
      <c r="B44" s="13">
        <v>40871</v>
      </c>
      <c r="C44" s="9" t="s">
        <v>20</v>
      </c>
      <c r="D44" s="9">
        <v>1</v>
      </c>
      <c r="E44" s="9">
        <v>2</v>
      </c>
      <c r="F44" s="9">
        <v>0</v>
      </c>
      <c r="G44" s="9">
        <v>2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t="18" hidden="1" x14ac:dyDescent="0.25">
      <c r="A45" s="631"/>
      <c r="B45" s="13">
        <v>40864</v>
      </c>
      <c r="C45" s="9" t="s">
        <v>7</v>
      </c>
      <c r="D45" s="9">
        <v>1</v>
      </c>
      <c r="E45" s="9">
        <v>0</v>
      </c>
      <c r="F45" s="9">
        <v>1</v>
      </c>
      <c r="G45" s="9">
        <v>1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t="18" hidden="1" x14ac:dyDescent="0.25">
      <c r="A46" s="631"/>
      <c r="B46" s="13">
        <v>40850</v>
      </c>
      <c r="C46" s="9" t="s">
        <v>12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t="18" hidden="1" x14ac:dyDescent="0.25">
      <c r="A47" s="631"/>
      <c r="B47" s="13">
        <v>40836</v>
      </c>
      <c r="C47" s="9" t="s">
        <v>20</v>
      </c>
      <c r="D47" s="9">
        <v>1</v>
      </c>
      <c r="E47" s="9">
        <v>1</v>
      </c>
      <c r="F47" s="9">
        <v>0</v>
      </c>
      <c r="G47" s="9">
        <v>1</v>
      </c>
      <c r="H47" s="9">
        <v>1</v>
      </c>
      <c r="I47" s="29">
        <v>0</v>
      </c>
      <c r="J47" s="280">
        <v>1</v>
      </c>
      <c r="K47" s="9"/>
      <c r="L47" s="9"/>
      <c r="M47" s="29"/>
    </row>
    <row r="48" spans="1:13" ht="18.75" hidden="1" thickBot="1" x14ac:dyDescent="0.3">
      <c r="A48" s="631"/>
      <c r="B48" s="122">
        <v>40822</v>
      </c>
      <c r="C48" s="23" t="s">
        <v>19</v>
      </c>
      <c r="D48" s="23">
        <v>1</v>
      </c>
      <c r="E48" s="23">
        <v>1</v>
      </c>
      <c r="F48" s="23">
        <v>0</v>
      </c>
      <c r="G48" s="23">
        <v>1</v>
      </c>
      <c r="H48" s="23">
        <v>0</v>
      </c>
      <c r="I48" s="48">
        <v>0</v>
      </c>
      <c r="J48" s="280"/>
      <c r="K48" s="9">
        <v>1</v>
      </c>
      <c r="L48" s="9"/>
      <c r="M48" s="29"/>
    </row>
    <row r="49" spans="1:13" s="196" customFormat="1" ht="19.5" thickTop="1" thickBot="1" x14ac:dyDescent="0.3">
      <c r="A49" s="142" t="s">
        <v>45</v>
      </c>
      <c r="B49" s="126" t="s">
        <v>23</v>
      </c>
      <c r="C49" s="124" t="s">
        <v>13</v>
      </c>
      <c r="D49" s="124">
        <f t="shared" ref="D49:I49" si="2">SUM(D35:D48)</f>
        <v>14</v>
      </c>
      <c r="E49" s="124">
        <f t="shared" si="2"/>
        <v>11</v>
      </c>
      <c r="F49" s="124">
        <f t="shared" si="2"/>
        <v>8</v>
      </c>
      <c r="G49" s="124">
        <f t="shared" si="2"/>
        <v>19</v>
      </c>
      <c r="H49" s="124">
        <f t="shared" si="2"/>
        <v>1</v>
      </c>
      <c r="I49" s="125">
        <f t="shared" si="2"/>
        <v>0</v>
      </c>
      <c r="J49" s="191">
        <f>SUM(J35:J48)</f>
        <v>4</v>
      </c>
      <c r="K49" s="124">
        <f>SUM(K35:K48)</f>
        <v>9</v>
      </c>
      <c r="L49" s="124">
        <f>SUM(L35:L48)</f>
        <v>1</v>
      </c>
      <c r="M49" s="294">
        <f>SUM(J49/(J49+K49))</f>
        <v>0.30769230769230771</v>
      </c>
    </row>
    <row r="50" spans="1:13" ht="19.5" thickTop="1" thickBot="1" x14ac:dyDescent="0.3">
      <c r="C50" s="136" t="s">
        <v>24</v>
      </c>
      <c r="D50" s="137">
        <f t="shared" ref="D50:I50" si="3">SUM(D15+D34+D49)</f>
        <v>44</v>
      </c>
      <c r="E50" s="137">
        <f t="shared" si="3"/>
        <v>33</v>
      </c>
      <c r="F50" s="137">
        <f t="shared" si="3"/>
        <v>28</v>
      </c>
      <c r="G50" s="139">
        <f t="shared" si="3"/>
        <v>61</v>
      </c>
      <c r="H50" s="140">
        <f t="shared" si="3"/>
        <v>3</v>
      </c>
      <c r="I50" s="141">
        <f t="shared" si="3"/>
        <v>1</v>
      </c>
      <c r="J50" s="136">
        <f>SUM(J15+J34+J49)</f>
        <v>24</v>
      </c>
      <c r="K50" s="168">
        <f>SUM(K15+K34+K49)</f>
        <v>17</v>
      </c>
      <c r="L50" s="168">
        <f>SUM(L15+L34+L49)</f>
        <v>3</v>
      </c>
      <c r="M50" s="333">
        <f>SUM(J50/(J50+K50))</f>
        <v>0.58536585365853655</v>
      </c>
    </row>
    <row r="51" spans="1:13" ht="18.75" thickBot="1" x14ac:dyDescent="0.3">
      <c r="C51" s="143" t="s">
        <v>25</v>
      </c>
      <c r="D51" s="24"/>
      <c r="E51" s="25">
        <f>SUM(E50/D50)</f>
        <v>0.75</v>
      </c>
      <c r="F51" s="25">
        <f>SUM(F50/D50)</f>
        <v>0.63636363636363635</v>
      </c>
      <c r="G51" s="144">
        <f>SUM(G50/D50)</f>
        <v>1.3863636363636365</v>
      </c>
      <c r="H51" s="20"/>
      <c r="I51" s="20"/>
      <c r="J51" s="283">
        <f>SUM(J50/D50)</f>
        <v>0.54545454545454541</v>
      </c>
      <c r="K51" s="21">
        <f>SUM(K50/D50)</f>
        <v>0.38636363636363635</v>
      </c>
      <c r="L51" s="132">
        <f>SUM(L50/D50)</f>
        <v>6.8181818181818177E-2</v>
      </c>
      <c r="M51" s="16"/>
    </row>
    <row r="52" spans="1:13" ht="18.75" thickBot="1" x14ac:dyDescent="0.3">
      <c r="C52" s="133" t="s">
        <v>26</v>
      </c>
      <c r="D52" s="134">
        <f>SUM(D50/3)</f>
        <v>14.666666666666666</v>
      </c>
      <c r="E52" s="134">
        <f>SUM(E51*D52)</f>
        <v>11</v>
      </c>
      <c r="F52" s="134">
        <f>SUM(F51*D52)</f>
        <v>9.3333333333333321</v>
      </c>
      <c r="G52" s="135">
        <f>SUM(G51*D52)</f>
        <v>20.333333333333336</v>
      </c>
      <c r="H52" s="16"/>
      <c r="I52" s="16"/>
      <c r="J52" s="284">
        <f>SUM(J50/3)</f>
        <v>8</v>
      </c>
      <c r="K52" s="134">
        <f>SUM(K50/3)</f>
        <v>5.666666666666667</v>
      </c>
      <c r="L52" s="135">
        <f>SUM(L50/3)</f>
        <v>1</v>
      </c>
      <c r="M52" s="16"/>
    </row>
    <row r="53" spans="1:13" ht="18.75" thickTop="1" x14ac:dyDescent="0.25">
      <c r="A53" s="665" t="s">
        <v>42</v>
      </c>
      <c r="B53" s="45" t="s">
        <v>36</v>
      </c>
      <c r="C53" s="46" t="s">
        <v>13</v>
      </c>
      <c r="D53" s="47"/>
      <c r="E53" s="27">
        <v>12</v>
      </c>
      <c r="F53" s="27">
        <v>18</v>
      </c>
      <c r="G53" s="28">
        <v>30</v>
      </c>
    </row>
    <row r="54" spans="1:13" ht="18" x14ac:dyDescent="0.25">
      <c r="A54" s="666"/>
      <c r="B54" s="36" t="s">
        <v>37</v>
      </c>
      <c r="C54" s="5" t="s">
        <v>13</v>
      </c>
      <c r="D54" s="37"/>
      <c r="E54" s="9">
        <v>10</v>
      </c>
      <c r="F54" s="9">
        <v>15</v>
      </c>
      <c r="G54" s="29">
        <v>25</v>
      </c>
    </row>
    <row r="55" spans="1:13" ht="18" x14ac:dyDescent="0.25">
      <c r="A55" s="666"/>
      <c r="B55" s="36" t="s">
        <v>38</v>
      </c>
      <c r="C55" s="5" t="s">
        <v>13</v>
      </c>
      <c r="D55" s="37"/>
      <c r="E55" s="9">
        <v>24</v>
      </c>
      <c r="F55" s="9">
        <v>14</v>
      </c>
      <c r="G55" s="29">
        <v>38</v>
      </c>
    </row>
    <row r="56" spans="1:13" ht="18" x14ac:dyDescent="0.25">
      <c r="A56" s="666"/>
      <c r="B56" s="36" t="s">
        <v>39</v>
      </c>
      <c r="C56" s="36" t="s">
        <v>13</v>
      </c>
      <c r="D56" s="37"/>
      <c r="E56" s="9">
        <v>14</v>
      </c>
      <c r="F56" s="9">
        <v>22</v>
      </c>
      <c r="G56" s="29">
        <v>36</v>
      </c>
    </row>
    <row r="57" spans="1:13" ht="18" x14ac:dyDescent="0.25">
      <c r="A57" s="666"/>
      <c r="B57" s="38" t="s">
        <v>40</v>
      </c>
      <c r="C57" s="39" t="s">
        <v>13</v>
      </c>
      <c r="D57" s="40"/>
      <c r="E57" s="23">
        <v>12</v>
      </c>
      <c r="F57" s="23">
        <v>17</v>
      </c>
      <c r="G57" s="48">
        <v>29</v>
      </c>
    </row>
    <row r="58" spans="1:13" ht="18.75" thickBot="1" x14ac:dyDescent="0.3">
      <c r="A58" s="667"/>
      <c r="B58" s="38" t="s">
        <v>41</v>
      </c>
      <c r="C58" s="39" t="s">
        <v>13</v>
      </c>
      <c r="D58" s="40"/>
      <c r="E58" s="23">
        <v>16</v>
      </c>
      <c r="F58" s="23">
        <v>22</v>
      </c>
      <c r="G58" s="48">
        <v>38</v>
      </c>
    </row>
    <row r="59" spans="1:13" ht="18.75" thickBot="1" x14ac:dyDescent="0.3">
      <c r="A59" s="49" t="s">
        <v>45</v>
      </c>
      <c r="B59" s="41" t="s">
        <v>42</v>
      </c>
      <c r="C59" s="42"/>
      <c r="D59" s="42"/>
      <c r="E59" s="43">
        <f>SUM(E53:E58)</f>
        <v>88</v>
      </c>
      <c r="F59" s="43">
        <f>SUM(F53:F58)</f>
        <v>108</v>
      </c>
      <c r="G59" s="50">
        <f>SUM(G53:G58)</f>
        <v>196</v>
      </c>
    </row>
    <row r="60" spans="1:13" ht="18.75" thickBot="1" x14ac:dyDescent="0.3">
      <c r="A60" s="51" t="s">
        <v>46</v>
      </c>
      <c r="B60" s="52" t="s">
        <v>494</v>
      </c>
      <c r="C60" s="53"/>
      <c r="D60" s="53"/>
      <c r="E60" s="54">
        <f>SUM(E50+E59)</f>
        <v>121</v>
      </c>
      <c r="F60" s="54">
        <f>SUM(F50+F59)</f>
        <v>136</v>
      </c>
      <c r="G60" s="55">
        <f>SUM(E60+F60)</f>
        <v>257</v>
      </c>
    </row>
    <row r="61" spans="1:13" ht="15.75" thickTop="1" x14ac:dyDescent="0.25"/>
  </sheetData>
  <mergeCells count="5">
    <mergeCell ref="A3:A14"/>
    <mergeCell ref="A16:A33"/>
    <mergeCell ref="A35:A48"/>
    <mergeCell ref="A53:A58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M16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361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453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20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45687</v>
      </c>
      <c r="C6" s="9" t="s">
        <v>553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45673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45666</v>
      </c>
      <c r="C8" s="9" t="s">
        <v>20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45645</v>
      </c>
      <c r="C9" s="9" t="s">
        <v>10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45638</v>
      </c>
      <c r="C10" s="9" t="s">
        <v>553</v>
      </c>
      <c r="D10" s="9">
        <v>1</v>
      </c>
      <c r="E10" s="9">
        <v>0</v>
      </c>
      <c r="F10" s="9">
        <v>2</v>
      </c>
      <c r="G10" s="9">
        <v>2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x14ac:dyDescent="0.25">
      <c r="A11" s="636"/>
      <c r="B11" s="255">
        <v>45631</v>
      </c>
      <c r="C11" s="9" t="s">
        <v>453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45624</v>
      </c>
      <c r="C12" s="9" t="s">
        <v>8</v>
      </c>
      <c r="D12" s="9">
        <v>1</v>
      </c>
      <c r="E12" s="9">
        <v>1</v>
      </c>
      <c r="F12" s="9">
        <v>0</v>
      </c>
      <c r="G12" s="9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45617</v>
      </c>
      <c r="C13" s="9" t="s">
        <v>20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45610</v>
      </c>
      <c r="C14" s="9" t="s">
        <v>10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45603</v>
      </c>
      <c r="C15" s="9" t="s">
        <v>553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45575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t="18.75" thickBot="1" x14ac:dyDescent="0.3">
      <c r="A17" s="637"/>
      <c r="B17" s="256">
        <v>45554</v>
      </c>
      <c r="C17" s="31" t="s">
        <v>8</v>
      </c>
      <c r="D17" s="31">
        <v>1</v>
      </c>
      <c r="E17" s="31">
        <v>0</v>
      </c>
      <c r="F17" s="31">
        <v>0</v>
      </c>
      <c r="G17" s="31">
        <v>0</v>
      </c>
      <c r="H17" s="31">
        <v>0</v>
      </c>
      <c r="I17" s="32">
        <v>0</v>
      </c>
      <c r="J17" s="366"/>
      <c r="K17" s="31">
        <v>1</v>
      </c>
      <c r="L17" s="31"/>
      <c r="M17" s="32"/>
    </row>
    <row r="18" spans="1:13" ht="19.5" thickTop="1" thickBot="1" x14ac:dyDescent="0.3">
      <c r="A18" s="487" t="s">
        <v>45</v>
      </c>
      <c r="B18" s="488" t="s">
        <v>624</v>
      </c>
      <c r="C18" s="355" t="s">
        <v>625</v>
      </c>
      <c r="D18" s="355">
        <f t="shared" ref="D18:L18" si="0">SUM(D3:D17)</f>
        <v>15</v>
      </c>
      <c r="E18" s="355">
        <f t="shared" si="0"/>
        <v>5</v>
      </c>
      <c r="F18" s="355">
        <f t="shared" si="0"/>
        <v>4</v>
      </c>
      <c r="G18" s="355">
        <f t="shared" si="0"/>
        <v>9</v>
      </c>
      <c r="H18" s="355">
        <f t="shared" si="0"/>
        <v>0</v>
      </c>
      <c r="I18" s="489">
        <f t="shared" si="0"/>
        <v>0</v>
      </c>
      <c r="J18" s="458">
        <f t="shared" si="0"/>
        <v>5</v>
      </c>
      <c r="K18" s="355">
        <f t="shared" si="0"/>
        <v>6</v>
      </c>
      <c r="L18" s="355">
        <f t="shared" si="0"/>
        <v>4</v>
      </c>
      <c r="M18" s="356">
        <f>SUM(J18/(J18+K18))</f>
        <v>0.45454545454545453</v>
      </c>
    </row>
    <row r="19" spans="1:13" ht="18.75" hidden="1" thickTop="1" x14ac:dyDescent="0.25">
      <c r="A19" s="659" t="s">
        <v>580</v>
      </c>
      <c r="B19" s="254">
        <v>45337</v>
      </c>
      <c r="C19" s="27" t="s">
        <v>452</v>
      </c>
      <c r="D19" s="27">
        <v>1</v>
      </c>
      <c r="E19" s="27">
        <v>0</v>
      </c>
      <c r="F19" s="27">
        <v>1</v>
      </c>
      <c r="G19" s="27">
        <v>1</v>
      </c>
      <c r="H19" s="27">
        <v>0</v>
      </c>
      <c r="I19" s="28">
        <v>0</v>
      </c>
      <c r="J19" s="364"/>
      <c r="K19" s="27">
        <v>1</v>
      </c>
      <c r="L19" s="27"/>
      <c r="M19" s="28"/>
    </row>
    <row r="20" spans="1:13" hidden="1" x14ac:dyDescent="0.25">
      <c r="A20" s="631"/>
      <c r="B20" s="255">
        <v>45330</v>
      </c>
      <c r="C20" s="9" t="s">
        <v>553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1"/>
      <c r="B21" s="255">
        <v>45323</v>
      </c>
      <c r="C21" s="9" t="s">
        <v>8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1"/>
      <c r="B22" s="255">
        <v>45316</v>
      </c>
      <c r="C22" s="9" t="s">
        <v>555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1"/>
      <c r="B23" s="255">
        <v>45309</v>
      </c>
      <c r="C23" s="9" t="s">
        <v>453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1"/>
      <c r="B24" s="255">
        <v>45302</v>
      </c>
      <c r="C24" s="9" t="s">
        <v>452</v>
      </c>
      <c r="D24" s="9">
        <v>1</v>
      </c>
      <c r="E24" s="9">
        <v>0</v>
      </c>
      <c r="F24" s="9">
        <v>2</v>
      </c>
      <c r="G24" s="9">
        <v>2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255">
        <v>45281</v>
      </c>
      <c r="C25" s="9" t="s">
        <v>553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45274</v>
      </c>
      <c r="C26" s="9" t="s">
        <v>8</v>
      </c>
      <c r="D26" s="9">
        <v>1</v>
      </c>
      <c r="E26" s="9">
        <v>0</v>
      </c>
      <c r="F26" s="9">
        <v>2</v>
      </c>
      <c r="G26" s="9">
        <v>2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1"/>
      <c r="B27" s="255">
        <v>45267</v>
      </c>
      <c r="C27" s="9" t="s">
        <v>555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1"/>
      <c r="B28" s="255">
        <v>45260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1"/>
      <c r="B29" s="255">
        <v>45253</v>
      </c>
      <c r="C29" s="9" t="s">
        <v>452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1"/>
      <c r="B30" s="255">
        <v>45246</v>
      </c>
      <c r="C30" s="9" t="s">
        <v>553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/>
      <c r="K30" s="9"/>
      <c r="L30" s="9">
        <v>1</v>
      </c>
      <c r="M30" s="29"/>
    </row>
    <row r="31" spans="1:13" hidden="1" x14ac:dyDescent="0.25">
      <c r="A31" s="631"/>
      <c r="B31" s="255">
        <v>45239</v>
      </c>
      <c r="C31" s="9" t="s">
        <v>8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t="18.75" hidden="1" thickBot="1" x14ac:dyDescent="0.3">
      <c r="A32" s="630"/>
      <c r="B32" s="256">
        <v>45232</v>
      </c>
      <c r="C32" s="31" t="s">
        <v>555</v>
      </c>
      <c r="D32" s="31">
        <v>1</v>
      </c>
      <c r="E32" s="31">
        <v>0</v>
      </c>
      <c r="F32" s="31">
        <v>2</v>
      </c>
      <c r="G32" s="31">
        <v>2</v>
      </c>
      <c r="H32" s="31">
        <v>0</v>
      </c>
      <c r="I32" s="32">
        <v>0</v>
      </c>
      <c r="J32" s="366">
        <v>1</v>
      </c>
      <c r="K32" s="31"/>
      <c r="L32" s="31"/>
      <c r="M32" s="32"/>
    </row>
    <row r="33" spans="1:13" ht="19.5" thickTop="1" thickBot="1" x14ac:dyDescent="0.3">
      <c r="A33" s="487" t="s">
        <v>45</v>
      </c>
      <c r="B33" s="488" t="s">
        <v>580</v>
      </c>
      <c r="C33" s="355" t="s">
        <v>552</v>
      </c>
      <c r="D33" s="355">
        <f t="shared" ref="D33:L33" si="1">SUM(D19:D32)</f>
        <v>14</v>
      </c>
      <c r="E33" s="355">
        <f t="shared" si="1"/>
        <v>1</v>
      </c>
      <c r="F33" s="355">
        <f t="shared" si="1"/>
        <v>10</v>
      </c>
      <c r="G33" s="355">
        <f t="shared" si="1"/>
        <v>11</v>
      </c>
      <c r="H33" s="355">
        <f t="shared" si="1"/>
        <v>0</v>
      </c>
      <c r="I33" s="489">
        <f t="shared" si="1"/>
        <v>0</v>
      </c>
      <c r="J33" s="458">
        <f t="shared" si="1"/>
        <v>5</v>
      </c>
      <c r="K33" s="355">
        <f t="shared" si="1"/>
        <v>8</v>
      </c>
      <c r="L33" s="355">
        <f t="shared" si="1"/>
        <v>1</v>
      </c>
      <c r="M33" s="356">
        <f>SUM(J33/(J33+K33))</f>
        <v>0.38461538461538464</v>
      </c>
    </row>
    <row r="34" spans="1:13" ht="18.75" hidden="1" thickTop="1" x14ac:dyDescent="0.25">
      <c r="A34" s="632" t="s">
        <v>554</v>
      </c>
      <c r="B34" s="254">
        <v>44966</v>
      </c>
      <c r="C34" s="27" t="s">
        <v>553</v>
      </c>
      <c r="D34" s="27">
        <v>1</v>
      </c>
      <c r="E34" s="27">
        <v>0</v>
      </c>
      <c r="F34" s="27">
        <v>2</v>
      </c>
      <c r="G34" s="27">
        <v>2</v>
      </c>
      <c r="H34" s="27">
        <v>0</v>
      </c>
      <c r="I34" s="297">
        <v>0</v>
      </c>
      <c r="J34" s="279">
        <v>1</v>
      </c>
      <c r="K34" s="27"/>
      <c r="L34" s="27"/>
      <c r="M34" s="28"/>
    </row>
    <row r="35" spans="1:13" hidden="1" x14ac:dyDescent="0.25">
      <c r="A35" s="633"/>
      <c r="B35" s="255">
        <v>44959</v>
      </c>
      <c r="C35" s="9" t="s">
        <v>8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8">
        <v>0</v>
      </c>
      <c r="J35" s="280"/>
      <c r="K35" s="9"/>
      <c r="L35" s="9">
        <v>1</v>
      </c>
      <c r="M35" s="29"/>
    </row>
    <row r="36" spans="1:13" hidden="1" x14ac:dyDescent="0.25">
      <c r="A36" s="633"/>
      <c r="B36" s="255">
        <v>44952</v>
      </c>
      <c r="C36" s="9" t="s">
        <v>555</v>
      </c>
      <c r="D36" s="9">
        <v>1</v>
      </c>
      <c r="E36" s="9">
        <v>1</v>
      </c>
      <c r="F36" s="9">
        <v>0</v>
      </c>
      <c r="G36" s="9">
        <v>1</v>
      </c>
      <c r="H36" s="9">
        <v>0</v>
      </c>
      <c r="I36" s="298">
        <v>0</v>
      </c>
      <c r="J36" s="280">
        <v>1</v>
      </c>
      <c r="K36" s="9"/>
      <c r="L36" s="9"/>
      <c r="M36" s="29"/>
    </row>
    <row r="37" spans="1:13" hidden="1" x14ac:dyDescent="0.25">
      <c r="A37" s="633"/>
      <c r="B37" s="255">
        <v>44945</v>
      </c>
      <c r="C37" s="9" t="s">
        <v>453</v>
      </c>
      <c r="D37" s="9">
        <v>1</v>
      </c>
      <c r="E37" s="9">
        <v>1</v>
      </c>
      <c r="F37" s="9">
        <v>0</v>
      </c>
      <c r="G37" s="9">
        <v>1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idden="1" x14ac:dyDescent="0.25">
      <c r="A38" s="633"/>
      <c r="B38" s="255">
        <v>44938</v>
      </c>
      <c r="C38" s="9" t="s">
        <v>452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idden="1" x14ac:dyDescent="0.25">
      <c r="A39" s="633"/>
      <c r="B39" s="255">
        <v>44910</v>
      </c>
      <c r="C39" s="9" t="s">
        <v>8</v>
      </c>
      <c r="D39" s="9">
        <v>1</v>
      </c>
      <c r="E39" s="9">
        <v>1</v>
      </c>
      <c r="F39" s="9">
        <v>0</v>
      </c>
      <c r="G39" s="9">
        <v>1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44903</v>
      </c>
      <c r="C40" s="9" t="s">
        <v>555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3"/>
      <c r="B41" s="255">
        <v>44896</v>
      </c>
      <c r="C41" s="9" t="s">
        <v>453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3"/>
      <c r="B42" s="255">
        <v>44882</v>
      </c>
      <c r="C42" s="9" t="s">
        <v>553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44875</v>
      </c>
      <c r="C43" s="9" t="s">
        <v>8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idden="1" x14ac:dyDescent="0.25">
      <c r="A44" s="633"/>
      <c r="B44" s="255">
        <v>44868</v>
      </c>
      <c r="C44" s="9" t="s">
        <v>555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idden="1" x14ac:dyDescent="0.25">
      <c r="A45" s="633"/>
      <c r="B45" s="255">
        <v>44861</v>
      </c>
      <c r="C45" s="9" t="s">
        <v>453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44854</v>
      </c>
      <c r="C46" s="9" t="s">
        <v>452</v>
      </c>
      <c r="D46" s="9">
        <v>1</v>
      </c>
      <c r="E46" s="9">
        <v>2</v>
      </c>
      <c r="F46" s="9">
        <v>0</v>
      </c>
      <c r="G46" s="9">
        <v>2</v>
      </c>
      <c r="H46" s="9">
        <v>1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3"/>
      <c r="B47" s="255">
        <v>44847</v>
      </c>
      <c r="C47" s="9" t="s">
        <v>553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/>
      <c r="L47" s="9">
        <v>1</v>
      </c>
      <c r="M47" s="29"/>
    </row>
    <row r="48" spans="1:13" hidden="1" x14ac:dyDescent="0.25">
      <c r="A48" s="633"/>
      <c r="B48" s="255">
        <v>44833</v>
      </c>
      <c r="C48" s="9" t="s">
        <v>555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t="18.75" hidden="1" thickBot="1" x14ac:dyDescent="0.3">
      <c r="A49" s="634"/>
      <c r="B49" s="256">
        <v>44819</v>
      </c>
      <c r="C49" s="31" t="s">
        <v>452</v>
      </c>
      <c r="D49" s="31">
        <v>1</v>
      </c>
      <c r="E49" s="31">
        <v>0</v>
      </c>
      <c r="F49" s="31">
        <v>2</v>
      </c>
      <c r="G49" s="31">
        <v>2</v>
      </c>
      <c r="H49" s="31">
        <v>0</v>
      </c>
      <c r="I49" s="299">
        <v>0</v>
      </c>
      <c r="J49" s="341">
        <v>1</v>
      </c>
      <c r="K49" s="31"/>
      <c r="L49" s="31"/>
      <c r="M49" s="32"/>
    </row>
    <row r="50" spans="1:13" ht="19.5" thickTop="1" thickBot="1" x14ac:dyDescent="0.3">
      <c r="A50" s="433" t="s">
        <v>45</v>
      </c>
      <c r="B50" s="414" t="s">
        <v>554</v>
      </c>
      <c r="C50" s="355" t="s">
        <v>552</v>
      </c>
      <c r="D50" s="355">
        <f t="shared" ref="D50:L50" si="2">SUM(D34:D49)</f>
        <v>16</v>
      </c>
      <c r="E50" s="355">
        <f t="shared" si="2"/>
        <v>5</v>
      </c>
      <c r="F50" s="355">
        <f t="shared" si="2"/>
        <v>4</v>
      </c>
      <c r="G50" s="355">
        <f t="shared" si="2"/>
        <v>9</v>
      </c>
      <c r="H50" s="355">
        <f t="shared" si="2"/>
        <v>1</v>
      </c>
      <c r="I50" s="467">
        <f t="shared" si="2"/>
        <v>0</v>
      </c>
      <c r="J50" s="191">
        <f t="shared" si="2"/>
        <v>6</v>
      </c>
      <c r="K50" s="124">
        <f t="shared" si="2"/>
        <v>8</v>
      </c>
      <c r="L50" s="124">
        <f t="shared" si="2"/>
        <v>2</v>
      </c>
      <c r="M50" s="294">
        <f>SUM(J50/(J50+K50))</f>
        <v>0.42857142857142855</v>
      </c>
    </row>
    <row r="51" spans="1:13" ht="18.75" hidden="1" thickTop="1" x14ac:dyDescent="0.25">
      <c r="A51" s="642" t="s">
        <v>454</v>
      </c>
      <c r="B51" s="254">
        <v>43524</v>
      </c>
      <c r="C51" s="27" t="s">
        <v>453</v>
      </c>
      <c r="D51" s="27">
        <v>1</v>
      </c>
      <c r="E51" s="27">
        <v>2</v>
      </c>
      <c r="F51" s="27">
        <v>0</v>
      </c>
      <c r="G51" s="27">
        <v>2</v>
      </c>
      <c r="H51" s="27">
        <v>0</v>
      </c>
      <c r="I51" s="28">
        <v>0</v>
      </c>
      <c r="J51" s="364"/>
      <c r="K51" s="27">
        <v>1</v>
      </c>
      <c r="L51" s="27"/>
      <c r="M51" s="28"/>
    </row>
    <row r="52" spans="1:13" hidden="1" x14ac:dyDescent="0.25">
      <c r="A52" s="636"/>
      <c r="B52" s="255">
        <v>43468</v>
      </c>
      <c r="C52" s="9" t="s">
        <v>9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365">
        <v>1</v>
      </c>
      <c r="K52" s="9"/>
      <c r="L52" s="9"/>
      <c r="M52" s="29"/>
    </row>
    <row r="53" spans="1:13" hidden="1" x14ac:dyDescent="0.25">
      <c r="A53" s="636"/>
      <c r="B53" s="255">
        <v>43454</v>
      </c>
      <c r="C53" s="9" t="s">
        <v>455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365">
        <v>1</v>
      </c>
      <c r="K53" s="9"/>
      <c r="L53" s="9"/>
      <c r="M53" s="29"/>
    </row>
    <row r="54" spans="1:13" hidden="1" x14ac:dyDescent="0.25">
      <c r="A54" s="636"/>
      <c r="B54" s="255">
        <v>43447</v>
      </c>
      <c r="C54" s="9" t="s">
        <v>48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365"/>
      <c r="K54" s="9">
        <v>1</v>
      </c>
      <c r="L54" s="9"/>
      <c r="M54" s="29"/>
    </row>
    <row r="55" spans="1:13" hidden="1" x14ac:dyDescent="0.25">
      <c r="A55" s="636"/>
      <c r="B55" s="255">
        <v>43433</v>
      </c>
      <c r="C55" s="9" t="s">
        <v>8</v>
      </c>
      <c r="D55" s="9">
        <v>1</v>
      </c>
      <c r="E55" s="9">
        <v>1</v>
      </c>
      <c r="F55" s="9">
        <v>1</v>
      </c>
      <c r="G55" s="9">
        <v>2</v>
      </c>
      <c r="H55" s="9">
        <v>0</v>
      </c>
      <c r="I55" s="29">
        <v>0</v>
      </c>
      <c r="J55" s="365">
        <v>1</v>
      </c>
      <c r="K55" s="9"/>
      <c r="L55" s="9"/>
      <c r="M55" s="29"/>
    </row>
    <row r="56" spans="1:13" hidden="1" x14ac:dyDescent="0.25">
      <c r="A56" s="636"/>
      <c r="B56" s="255">
        <v>43426</v>
      </c>
      <c r="C56" s="9" t="s">
        <v>9</v>
      </c>
      <c r="D56" s="9">
        <v>1</v>
      </c>
      <c r="E56" s="9">
        <v>2</v>
      </c>
      <c r="F56" s="9">
        <v>0</v>
      </c>
      <c r="G56" s="9">
        <v>2</v>
      </c>
      <c r="H56" s="9">
        <v>0</v>
      </c>
      <c r="I56" s="29">
        <v>0</v>
      </c>
      <c r="J56" s="365">
        <v>1</v>
      </c>
      <c r="K56" s="9"/>
      <c r="L56" s="9"/>
      <c r="M56" s="29"/>
    </row>
    <row r="57" spans="1:13" hidden="1" x14ac:dyDescent="0.25">
      <c r="A57" s="636"/>
      <c r="B57" s="255">
        <v>43419</v>
      </c>
      <c r="C57" s="9" t="s">
        <v>455</v>
      </c>
      <c r="D57" s="9">
        <v>1</v>
      </c>
      <c r="E57" s="9">
        <v>1</v>
      </c>
      <c r="F57" s="9">
        <v>1</v>
      </c>
      <c r="G57" s="9">
        <v>2</v>
      </c>
      <c r="H57" s="9">
        <v>0</v>
      </c>
      <c r="I57" s="29">
        <v>0</v>
      </c>
      <c r="J57" s="365">
        <v>1</v>
      </c>
      <c r="K57" s="9"/>
      <c r="L57" s="9"/>
      <c r="M57" s="29"/>
    </row>
    <row r="58" spans="1:13" hidden="1" x14ac:dyDescent="0.25">
      <c r="A58" s="636"/>
      <c r="B58" s="255">
        <v>43412</v>
      </c>
      <c r="C58" s="9" t="s">
        <v>48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">
        <v>0</v>
      </c>
      <c r="J58" s="365">
        <v>1</v>
      </c>
      <c r="K58" s="9"/>
      <c r="L58" s="9"/>
      <c r="M58" s="29"/>
    </row>
    <row r="59" spans="1:13" hidden="1" x14ac:dyDescent="0.25">
      <c r="A59" s="636"/>
      <c r="B59" s="255">
        <v>43405</v>
      </c>
      <c r="C59" s="9" t="s">
        <v>453</v>
      </c>
      <c r="D59" s="9">
        <v>1</v>
      </c>
      <c r="E59" s="9">
        <v>0</v>
      </c>
      <c r="F59" s="9">
        <v>2</v>
      </c>
      <c r="G59" s="9">
        <v>2</v>
      </c>
      <c r="H59" s="9">
        <v>0</v>
      </c>
      <c r="I59" s="29">
        <v>0</v>
      </c>
      <c r="J59" s="365">
        <v>1</v>
      </c>
      <c r="K59" s="9"/>
      <c r="L59" s="9"/>
      <c r="M59" s="29"/>
    </row>
    <row r="60" spans="1:13" hidden="1" x14ac:dyDescent="0.25">
      <c r="A60" s="636"/>
      <c r="B60" s="255">
        <v>43398</v>
      </c>
      <c r="C60" s="9" t="s">
        <v>8</v>
      </c>
      <c r="D60" s="9">
        <v>1</v>
      </c>
      <c r="E60" s="9">
        <v>2</v>
      </c>
      <c r="F60" s="9">
        <v>1</v>
      </c>
      <c r="G60" s="9">
        <v>3</v>
      </c>
      <c r="H60" s="9">
        <v>0</v>
      </c>
      <c r="I60" s="29">
        <v>0</v>
      </c>
      <c r="J60" s="365">
        <v>1</v>
      </c>
      <c r="K60" s="9"/>
      <c r="L60" s="9"/>
      <c r="M60" s="29"/>
    </row>
    <row r="61" spans="1:13" hidden="1" x14ac:dyDescent="0.25">
      <c r="A61" s="636"/>
      <c r="B61" s="255">
        <v>43391</v>
      </c>
      <c r="C61" s="9" t="s">
        <v>9</v>
      </c>
      <c r="D61" s="9">
        <v>1</v>
      </c>
      <c r="E61" s="9">
        <v>2</v>
      </c>
      <c r="F61" s="9">
        <v>0</v>
      </c>
      <c r="G61" s="9">
        <v>2</v>
      </c>
      <c r="H61" s="9">
        <v>0</v>
      </c>
      <c r="I61" s="29">
        <v>0</v>
      </c>
      <c r="J61" s="365"/>
      <c r="K61" s="9">
        <v>1</v>
      </c>
      <c r="L61" s="9"/>
      <c r="M61" s="29"/>
    </row>
    <row r="62" spans="1:13" hidden="1" x14ac:dyDescent="0.25">
      <c r="A62" s="636"/>
      <c r="B62" s="255">
        <v>43384</v>
      </c>
      <c r="C62" s="9" t="s">
        <v>455</v>
      </c>
      <c r="D62" s="9">
        <v>1</v>
      </c>
      <c r="E62" s="9">
        <v>2</v>
      </c>
      <c r="F62" s="9">
        <v>0</v>
      </c>
      <c r="G62" s="9">
        <v>2</v>
      </c>
      <c r="H62" s="9">
        <v>0</v>
      </c>
      <c r="I62" s="29">
        <v>0</v>
      </c>
      <c r="J62" s="365"/>
      <c r="K62" s="9"/>
      <c r="L62" s="9">
        <v>1</v>
      </c>
      <c r="M62" s="29"/>
    </row>
    <row r="63" spans="1:13" hidden="1" x14ac:dyDescent="0.25">
      <c r="A63" s="636"/>
      <c r="B63" s="255">
        <v>43377</v>
      </c>
      <c r="C63" s="9" t="s">
        <v>48</v>
      </c>
      <c r="D63" s="9">
        <v>1</v>
      </c>
      <c r="E63" s="9">
        <v>1</v>
      </c>
      <c r="F63" s="9">
        <v>0</v>
      </c>
      <c r="G63" s="9">
        <v>1</v>
      </c>
      <c r="H63" s="9">
        <v>0</v>
      </c>
      <c r="I63" s="29">
        <v>0</v>
      </c>
      <c r="J63" s="365">
        <v>1</v>
      </c>
      <c r="K63" s="9"/>
      <c r="L63" s="9"/>
      <c r="M63" s="29"/>
    </row>
    <row r="64" spans="1:13" hidden="1" x14ac:dyDescent="0.25">
      <c r="A64" s="636"/>
      <c r="B64" s="255">
        <v>43370</v>
      </c>
      <c r="C64" s="9" t="s">
        <v>453</v>
      </c>
      <c r="D64" s="9">
        <v>1</v>
      </c>
      <c r="E64" s="9">
        <v>0</v>
      </c>
      <c r="F64" s="9">
        <v>2</v>
      </c>
      <c r="G64" s="9">
        <v>2</v>
      </c>
      <c r="H64" s="9">
        <v>0</v>
      </c>
      <c r="I64" s="29">
        <v>0</v>
      </c>
      <c r="J64" s="365"/>
      <c r="K64" s="9">
        <v>1</v>
      </c>
      <c r="L64" s="9"/>
      <c r="M64" s="29"/>
    </row>
    <row r="65" spans="1:13" ht="18.75" hidden="1" thickBot="1" x14ac:dyDescent="0.3">
      <c r="A65" s="636"/>
      <c r="B65" s="255">
        <v>43363</v>
      </c>
      <c r="C65" s="9" t="s">
        <v>8</v>
      </c>
      <c r="D65" s="9">
        <v>1</v>
      </c>
      <c r="E65" s="9">
        <v>0</v>
      </c>
      <c r="F65" s="9">
        <v>2</v>
      </c>
      <c r="G65" s="9">
        <v>2</v>
      </c>
      <c r="H65" s="9">
        <v>0</v>
      </c>
      <c r="I65" s="29">
        <v>0</v>
      </c>
      <c r="J65" s="365">
        <v>1</v>
      </c>
      <c r="K65" s="9"/>
      <c r="L65" s="9"/>
      <c r="M65" s="29"/>
    </row>
    <row r="66" spans="1:13" s="22" customFormat="1" ht="19.5" thickTop="1" thickBot="1" x14ac:dyDescent="0.3">
      <c r="A66" s="142" t="s">
        <v>45</v>
      </c>
      <c r="B66" s="126" t="s">
        <v>454</v>
      </c>
      <c r="C66" s="124" t="s">
        <v>452</v>
      </c>
      <c r="D66" s="124">
        <f t="shared" ref="D66:I66" si="3">SUM(D51:D65)</f>
        <v>15</v>
      </c>
      <c r="E66" s="124">
        <f t="shared" si="3"/>
        <v>13</v>
      </c>
      <c r="F66" s="124">
        <f t="shared" si="3"/>
        <v>11</v>
      </c>
      <c r="G66" s="124">
        <f t="shared" si="3"/>
        <v>24</v>
      </c>
      <c r="H66" s="124">
        <f t="shared" si="3"/>
        <v>0</v>
      </c>
      <c r="I66" s="124">
        <f t="shared" si="3"/>
        <v>0</v>
      </c>
      <c r="J66" s="191">
        <f>SUM(J51:J65)</f>
        <v>10</v>
      </c>
      <c r="K66" s="124">
        <f>SUM(K51:K65)</f>
        <v>4</v>
      </c>
      <c r="L66" s="124">
        <f>SUM(L51:L65)</f>
        <v>1</v>
      </c>
      <c r="M66" s="294">
        <f>SUM(J66/(J66+K66))</f>
        <v>0.7142857142857143</v>
      </c>
    </row>
    <row r="67" spans="1:13" ht="18.75" hidden="1" thickTop="1" x14ac:dyDescent="0.25">
      <c r="A67" s="659" t="s">
        <v>285</v>
      </c>
      <c r="B67" s="26">
        <v>43132</v>
      </c>
      <c r="C67" s="27" t="s">
        <v>10</v>
      </c>
      <c r="D67" s="27">
        <v>1</v>
      </c>
      <c r="E67" s="27">
        <v>0</v>
      </c>
      <c r="F67" s="27">
        <v>0</v>
      </c>
      <c r="G67" s="27">
        <v>0</v>
      </c>
      <c r="H67" s="27">
        <v>0</v>
      </c>
      <c r="I67" s="2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43125</v>
      </c>
      <c r="C68" s="9" t="s">
        <v>27</v>
      </c>
      <c r="D68" s="9">
        <v>1</v>
      </c>
      <c r="E68" s="9">
        <v>1</v>
      </c>
      <c r="F68" s="9">
        <v>0</v>
      </c>
      <c r="G68" s="9">
        <v>1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13">
        <v>43118</v>
      </c>
      <c r="C69" s="9" t="s">
        <v>9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43083</v>
      </c>
      <c r="C70" s="9" t="s">
        <v>10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13">
        <v>43069</v>
      </c>
      <c r="C71" s="9" t="s">
        <v>9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13">
        <v>43048</v>
      </c>
      <c r="C72" s="9" t="s">
        <v>10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13">
        <v>43041</v>
      </c>
      <c r="C73" s="9" t="s">
        <v>27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/>
      <c r="K73" s="9"/>
      <c r="L73" s="9">
        <v>1</v>
      </c>
      <c r="M73" s="29"/>
    </row>
    <row r="74" spans="1:13" hidden="1" x14ac:dyDescent="0.25">
      <c r="A74" s="631"/>
      <c r="B74" s="13">
        <v>43034</v>
      </c>
      <c r="C74" s="9" t="s">
        <v>9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13">
        <v>43027</v>
      </c>
      <c r="C75" s="9" t="s">
        <v>11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43020</v>
      </c>
      <c r="C76" s="9" t="s">
        <v>8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43013</v>
      </c>
      <c r="C77" s="9" t="s">
        <v>10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43006</v>
      </c>
      <c r="C78" s="9" t="s">
        <v>27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t="18.75" hidden="1" thickBot="1" x14ac:dyDescent="0.3">
      <c r="A79" s="630"/>
      <c r="B79" s="30">
        <v>42992</v>
      </c>
      <c r="C79" s="31" t="s">
        <v>11</v>
      </c>
      <c r="D79" s="31">
        <v>1</v>
      </c>
      <c r="E79" s="31">
        <v>0</v>
      </c>
      <c r="F79" s="31">
        <v>0</v>
      </c>
      <c r="G79" s="31">
        <v>0</v>
      </c>
      <c r="H79" s="31">
        <v>0</v>
      </c>
      <c r="I79" s="32">
        <v>0</v>
      </c>
      <c r="J79" s="280"/>
      <c r="K79" s="9">
        <v>1</v>
      </c>
      <c r="L79" s="9"/>
      <c r="M79" s="29"/>
    </row>
    <row r="80" spans="1:13" s="1" customFormat="1" ht="19.5" thickTop="1" thickBot="1" x14ac:dyDescent="0.3">
      <c r="A80" s="142" t="s">
        <v>45</v>
      </c>
      <c r="B80" s="126" t="s">
        <v>285</v>
      </c>
      <c r="C80" s="124" t="s">
        <v>7</v>
      </c>
      <c r="D80" s="124">
        <f t="shared" ref="D80:I80" si="4">SUM(D67:D79)</f>
        <v>13</v>
      </c>
      <c r="E80" s="124">
        <f t="shared" si="4"/>
        <v>2</v>
      </c>
      <c r="F80" s="124">
        <f t="shared" si="4"/>
        <v>2</v>
      </c>
      <c r="G80" s="124">
        <f t="shared" si="4"/>
        <v>4</v>
      </c>
      <c r="H80" s="124">
        <f t="shared" si="4"/>
        <v>0</v>
      </c>
      <c r="I80" s="125">
        <f t="shared" si="4"/>
        <v>0</v>
      </c>
      <c r="J80" s="191">
        <f>SUM(J67:J79)</f>
        <v>4</v>
      </c>
      <c r="K80" s="124">
        <f>SUM(K67:K79)</f>
        <v>8</v>
      </c>
      <c r="L80" s="124">
        <f>SUM(L67:L79)</f>
        <v>1</v>
      </c>
      <c r="M80" s="294">
        <f>SUM(J80/(J80+K80))</f>
        <v>0.33333333333333331</v>
      </c>
    </row>
    <row r="81" spans="1:13" ht="18.75" hidden="1" thickTop="1" x14ac:dyDescent="0.25">
      <c r="A81" s="659" t="s">
        <v>18</v>
      </c>
      <c r="B81" s="26">
        <v>42698</v>
      </c>
      <c r="C81" s="27" t="s">
        <v>11</v>
      </c>
      <c r="D81" s="27">
        <v>1</v>
      </c>
      <c r="E81" s="27">
        <v>0</v>
      </c>
      <c r="F81" s="27">
        <v>0</v>
      </c>
      <c r="G81" s="27">
        <v>0</v>
      </c>
      <c r="H81" s="27">
        <v>0</v>
      </c>
      <c r="I81" s="28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13">
        <v>42642</v>
      </c>
      <c r="C82" s="9" t="s">
        <v>27</v>
      </c>
      <c r="D82" s="9">
        <v>1</v>
      </c>
      <c r="E82" s="9">
        <v>0</v>
      </c>
      <c r="F82" s="9">
        <v>2</v>
      </c>
      <c r="G82" s="9">
        <v>2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t="18.75" hidden="1" thickBot="1" x14ac:dyDescent="0.3">
      <c r="A83" s="630"/>
      <c r="B83" s="30">
        <v>42635</v>
      </c>
      <c r="C83" s="31" t="s">
        <v>9</v>
      </c>
      <c r="D83" s="31">
        <v>1</v>
      </c>
      <c r="E83" s="31">
        <v>0</v>
      </c>
      <c r="F83" s="31">
        <v>0</v>
      </c>
      <c r="G83" s="31">
        <v>0</v>
      </c>
      <c r="H83" s="31">
        <v>0</v>
      </c>
      <c r="I83" s="32">
        <v>0</v>
      </c>
      <c r="J83" s="280"/>
      <c r="K83" s="9">
        <v>1</v>
      </c>
      <c r="L83" s="9"/>
      <c r="M83" s="29"/>
    </row>
    <row r="84" spans="1:13" s="1" customFormat="1" ht="19.5" thickTop="1" thickBot="1" x14ac:dyDescent="0.3">
      <c r="A84" s="142" t="s">
        <v>45</v>
      </c>
      <c r="B84" s="126" t="s">
        <v>18</v>
      </c>
      <c r="C84" s="124" t="s">
        <v>7</v>
      </c>
      <c r="D84" s="124">
        <f t="shared" ref="D84:I84" si="5">SUM(D81:D83)</f>
        <v>3</v>
      </c>
      <c r="E84" s="124">
        <f t="shared" si="5"/>
        <v>0</v>
      </c>
      <c r="F84" s="124">
        <f t="shared" si="5"/>
        <v>2</v>
      </c>
      <c r="G84" s="124">
        <f t="shared" si="5"/>
        <v>2</v>
      </c>
      <c r="H84" s="124">
        <f t="shared" si="5"/>
        <v>0</v>
      </c>
      <c r="I84" s="125">
        <f t="shared" si="5"/>
        <v>0</v>
      </c>
      <c r="J84" s="191">
        <f>SUM(J81:J83)</f>
        <v>1</v>
      </c>
      <c r="K84" s="124">
        <f>SUM(K81:K83)</f>
        <v>2</v>
      </c>
      <c r="L84" s="124">
        <f>SUM(L81:L83)</f>
        <v>0</v>
      </c>
      <c r="M84" s="294">
        <f>SUM(J84/(J84+K84))</f>
        <v>0.33333333333333331</v>
      </c>
    </row>
    <row r="85" spans="1:13" ht="18.75" hidden="1" thickTop="1" x14ac:dyDescent="0.25">
      <c r="A85" s="659" t="s">
        <v>17</v>
      </c>
      <c r="B85" s="26">
        <v>42397</v>
      </c>
      <c r="C85" s="27" t="s">
        <v>12</v>
      </c>
      <c r="D85" s="27">
        <v>1</v>
      </c>
      <c r="E85" s="27">
        <v>2</v>
      </c>
      <c r="F85" s="27">
        <v>0</v>
      </c>
      <c r="G85" s="27">
        <v>2</v>
      </c>
      <c r="H85" s="27">
        <v>0</v>
      </c>
      <c r="I85" s="28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42383</v>
      </c>
      <c r="C86" s="9" t="s">
        <v>12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42355</v>
      </c>
      <c r="C87" s="9" t="s">
        <v>8</v>
      </c>
      <c r="D87" s="9">
        <v>1</v>
      </c>
      <c r="E87" s="9">
        <v>0</v>
      </c>
      <c r="F87" s="9">
        <v>1</v>
      </c>
      <c r="G87" s="9">
        <v>1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13">
        <v>42348</v>
      </c>
      <c r="C88" s="9" t="s">
        <v>12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42341</v>
      </c>
      <c r="C89" s="9" t="s">
        <v>14</v>
      </c>
      <c r="D89" s="9">
        <v>1</v>
      </c>
      <c r="E89" s="9">
        <v>0</v>
      </c>
      <c r="F89" s="9">
        <v>2</v>
      </c>
      <c r="G89" s="9">
        <v>2</v>
      </c>
      <c r="H89" s="9">
        <v>0</v>
      </c>
      <c r="I89" s="29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42334</v>
      </c>
      <c r="C90" s="9" t="s">
        <v>10</v>
      </c>
      <c r="D90" s="9">
        <v>1</v>
      </c>
      <c r="E90" s="9">
        <v>1</v>
      </c>
      <c r="F90" s="9">
        <v>0</v>
      </c>
      <c r="G90" s="9">
        <v>1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42320</v>
      </c>
      <c r="C91" s="9" t="s">
        <v>8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13">
        <v>42313</v>
      </c>
      <c r="C92" s="9" t="s">
        <v>12</v>
      </c>
      <c r="D92" s="9">
        <v>1</v>
      </c>
      <c r="E92" s="9">
        <v>1</v>
      </c>
      <c r="F92" s="9">
        <v>2</v>
      </c>
      <c r="G92" s="9">
        <v>3</v>
      </c>
      <c r="H92" s="9">
        <v>0</v>
      </c>
      <c r="I92" s="29">
        <v>0</v>
      </c>
      <c r="J92" s="280"/>
      <c r="K92" s="9"/>
      <c r="L92" s="9">
        <v>1</v>
      </c>
      <c r="M92" s="29"/>
    </row>
    <row r="93" spans="1:13" hidden="1" x14ac:dyDescent="0.25">
      <c r="A93" s="631"/>
      <c r="B93" s="13">
        <v>42306</v>
      </c>
      <c r="C93" s="9" t="s">
        <v>14</v>
      </c>
      <c r="D93" s="9">
        <v>1</v>
      </c>
      <c r="E93" s="9">
        <v>3</v>
      </c>
      <c r="F93" s="9">
        <v>2</v>
      </c>
      <c r="G93" s="9">
        <v>5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42299</v>
      </c>
      <c r="C94" s="9" t="s">
        <v>10</v>
      </c>
      <c r="D94" s="9">
        <v>1</v>
      </c>
      <c r="E94" s="9">
        <v>0</v>
      </c>
      <c r="F94" s="9">
        <v>1</v>
      </c>
      <c r="G94" s="9">
        <v>1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42292</v>
      </c>
      <c r="C95" s="9" t="s">
        <v>7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t="18.75" hidden="1" thickBot="1" x14ac:dyDescent="0.3">
      <c r="A96" s="630"/>
      <c r="B96" s="30">
        <v>42285</v>
      </c>
      <c r="C96" s="31" t="s">
        <v>8</v>
      </c>
      <c r="D96" s="31">
        <v>1</v>
      </c>
      <c r="E96" s="31">
        <v>0</v>
      </c>
      <c r="F96" s="31">
        <v>0</v>
      </c>
      <c r="G96" s="31">
        <v>0</v>
      </c>
      <c r="H96" s="31">
        <v>0</v>
      </c>
      <c r="I96" s="32">
        <v>0</v>
      </c>
      <c r="J96" s="280"/>
      <c r="K96" s="9">
        <v>1</v>
      </c>
      <c r="L96" s="9"/>
      <c r="M96" s="29"/>
    </row>
    <row r="97" spans="1:13" s="1" customFormat="1" ht="19.5" thickTop="1" thickBot="1" x14ac:dyDescent="0.3">
      <c r="A97" s="142" t="s">
        <v>45</v>
      </c>
      <c r="B97" s="126" t="s">
        <v>17</v>
      </c>
      <c r="C97" s="124" t="s">
        <v>13</v>
      </c>
      <c r="D97" s="124">
        <f t="shared" ref="D97:L97" si="6">SUM(D85:D96)</f>
        <v>12</v>
      </c>
      <c r="E97" s="124">
        <f t="shared" si="6"/>
        <v>7</v>
      </c>
      <c r="F97" s="124">
        <f t="shared" si="6"/>
        <v>9</v>
      </c>
      <c r="G97" s="124">
        <f t="shared" si="6"/>
        <v>16</v>
      </c>
      <c r="H97" s="124">
        <f t="shared" si="6"/>
        <v>0</v>
      </c>
      <c r="I97" s="124">
        <f t="shared" si="6"/>
        <v>0</v>
      </c>
      <c r="J97" s="191">
        <f t="shared" si="6"/>
        <v>3</v>
      </c>
      <c r="K97" s="124">
        <f t="shared" si="6"/>
        <v>8</v>
      </c>
      <c r="L97" s="124">
        <f t="shared" si="6"/>
        <v>1</v>
      </c>
      <c r="M97" s="294">
        <f>SUM(J97/(J97+K97))</f>
        <v>0.27272727272727271</v>
      </c>
    </row>
    <row r="98" spans="1:13" ht="18.75" hidden="1" thickTop="1" x14ac:dyDescent="0.25">
      <c r="A98" s="659" t="s">
        <v>16</v>
      </c>
      <c r="B98" s="26">
        <v>41970</v>
      </c>
      <c r="C98" s="27" t="s">
        <v>14</v>
      </c>
      <c r="D98" s="27">
        <v>1</v>
      </c>
      <c r="E98" s="27">
        <v>1</v>
      </c>
      <c r="F98" s="27">
        <v>1</v>
      </c>
      <c r="G98" s="27">
        <v>2</v>
      </c>
      <c r="H98" s="27">
        <v>0</v>
      </c>
      <c r="I98" s="28">
        <v>0</v>
      </c>
      <c r="J98" s="280"/>
      <c r="K98" s="9"/>
      <c r="L98" s="9">
        <v>1</v>
      </c>
      <c r="M98" s="29"/>
    </row>
    <row r="99" spans="1:13" hidden="1" x14ac:dyDescent="0.25">
      <c r="A99" s="631"/>
      <c r="B99" s="13">
        <v>41963</v>
      </c>
      <c r="C99" s="9" t="s">
        <v>10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41956</v>
      </c>
      <c r="C100" s="9" t="s">
        <v>7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41949</v>
      </c>
      <c r="C101" s="9" t="s">
        <v>8</v>
      </c>
      <c r="D101" s="9">
        <v>1</v>
      </c>
      <c r="E101" s="9">
        <v>1</v>
      </c>
      <c r="F101" s="9">
        <v>0</v>
      </c>
      <c r="G101" s="9">
        <v>1</v>
      </c>
      <c r="H101" s="9">
        <v>1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41942</v>
      </c>
      <c r="C102" s="9" t="s">
        <v>12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41935</v>
      </c>
      <c r="C103" s="9" t="s">
        <v>14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41928</v>
      </c>
      <c r="C104" s="9" t="s">
        <v>10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t="18.75" hidden="1" thickBot="1" x14ac:dyDescent="0.3">
      <c r="A105" s="630"/>
      <c r="B105" s="30">
        <v>41900</v>
      </c>
      <c r="C105" s="31" t="s">
        <v>14</v>
      </c>
      <c r="D105" s="31">
        <v>1</v>
      </c>
      <c r="E105" s="31">
        <v>0</v>
      </c>
      <c r="F105" s="31">
        <v>2</v>
      </c>
      <c r="G105" s="31">
        <v>2</v>
      </c>
      <c r="H105" s="31">
        <v>0</v>
      </c>
      <c r="I105" s="32">
        <v>0</v>
      </c>
      <c r="J105" s="280">
        <v>1</v>
      </c>
      <c r="K105" s="9"/>
      <c r="L105" s="9"/>
      <c r="M105" s="29"/>
    </row>
    <row r="106" spans="1:13" s="1" customFormat="1" ht="19.5" thickTop="1" thickBot="1" x14ac:dyDescent="0.3">
      <c r="A106" s="142" t="s">
        <v>45</v>
      </c>
      <c r="B106" s="126" t="s">
        <v>16</v>
      </c>
      <c r="C106" s="124" t="s">
        <v>13</v>
      </c>
      <c r="D106" s="124">
        <f t="shared" ref="D106:I106" si="7">SUM(D98:D105)</f>
        <v>8</v>
      </c>
      <c r="E106" s="124">
        <f t="shared" si="7"/>
        <v>2</v>
      </c>
      <c r="F106" s="124">
        <f t="shared" si="7"/>
        <v>4</v>
      </c>
      <c r="G106" s="124">
        <f t="shared" si="7"/>
        <v>6</v>
      </c>
      <c r="H106" s="124">
        <f t="shared" si="7"/>
        <v>1</v>
      </c>
      <c r="I106" s="125">
        <f t="shared" si="7"/>
        <v>0</v>
      </c>
      <c r="J106" s="191">
        <f>SUM(J98:J105)</f>
        <v>3</v>
      </c>
      <c r="K106" s="124">
        <f>SUM(K98:K105)</f>
        <v>4</v>
      </c>
      <c r="L106" s="124">
        <f>SUM(L98:L105)</f>
        <v>1</v>
      </c>
      <c r="M106" s="294">
        <f>SUM(J106/(J106+K106))</f>
        <v>0.42857142857142855</v>
      </c>
    </row>
    <row r="107" spans="1:13" ht="18.75" hidden="1" thickTop="1" x14ac:dyDescent="0.25">
      <c r="A107" s="659" t="s">
        <v>15</v>
      </c>
      <c r="B107" s="26">
        <v>41690</v>
      </c>
      <c r="C107" s="27" t="s">
        <v>10</v>
      </c>
      <c r="D107" s="27">
        <v>1</v>
      </c>
      <c r="E107" s="27">
        <v>0</v>
      </c>
      <c r="F107" s="27">
        <v>1</v>
      </c>
      <c r="G107" s="27">
        <v>1</v>
      </c>
      <c r="H107" s="27">
        <v>0</v>
      </c>
      <c r="I107" s="28">
        <v>0</v>
      </c>
      <c r="J107" s="280"/>
      <c r="K107" s="9"/>
      <c r="L107" s="9">
        <v>1</v>
      </c>
      <c r="M107" s="29"/>
    </row>
    <row r="108" spans="1:13" hidden="1" x14ac:dyDescent="0.25">
      <c r="A108" s="631"/>
      <c r="B108" s="13">
        <v>41655</v>
      </c>
      <c r="C108" s="9" t="s">
        <v>10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41648</v>
      </c>
      <c r="C109" s="9" t="s">
        <v>7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41627</v>
      </c>
      <c r="C110" s="9" t="s">
        <v>8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41620</v>
      </c>
      <c r="C111" s="9" t="s">
        <v>14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41606</v>
      </c>
      <c r="C112" s="9" t="s">
        <v>10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41599</v>
      </c>
      <c r="C113" s="9" t="s">
        <v>7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41592</v>
      </c>
      <c r="C114" s="9" t="s">
        <v>8</v>
      </c>
      <c r="D114" s="9">
        <v>1</v>
      </c>
      <c r="E114" s="9">
        <v>0</v>
      </c>
      <c r="F114" s="9">
        <v>1</v>
      </c>
      <c r="G114" s="9">
        <v>1</v>
      </c>
      <c r="H114" s="9">
        <v>0</v>
      </c>
      <c r="I114" s="29">
        <v>0</v>
      </c>
      <c r="J114" s="280"/>
      <c r="K114" s="9"/>
      <c r="L114" s="9">
        <v>1</v>
      </c>
      <c r="M114" s="29"/>
    </row>
    <row r="115" spans="1:13" hidden="1" x14ac:dyDescent="0.25">
      <c r="A115" s="631"/>
      <c r="B115" s="13">
        <v>41585</v>
      </c>
      <c r="C115" s="9" t="s">
        <v>14</v>
      </c>
      <c r="D115" s="9">
        <v>1</v>
      </c>
      <c r="E115" s="9">
        <v>2</v>
      </c>
      <c r="F115" s="9">
        <v>0</v>
      </c>
      <c r="G115" s="9">
        <v>2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41578</v>
      </c>
      <c r="C116" s="9" t="s">
        <v>13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41571</v>
      </c>
      <c r="C117" s="9" t="s">
        <v>10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41564</v>
      </c>
      <c r="C118" s="9" t="s">
        <v>7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41557</v>
      </c>
      <c r="C119" s="9" t="s">
        <v>8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/>
      <c r="L119" s="9">
        <v>1</v>
      </c>
      <c r="M119" s="29"/>
    </row>
    <row r="120" spans="1:13" hidden="1" x14ac:dyDescent="0.25">
      <c r="A120" s="631"/>
      <c r="B120" s="13">
        <v>41550</v>
      </c>
      <c r="C120" s="9" t="s">
        <v>14</v>
      </c>
      <c r="D120" s="9">
        <v>1</v>
      </c>
      <c r="E120" s="9">
        <v>1</v>
      </c>
      <c r="F120" s="9">
        <v>2</v>
      </c>
      <c r="G120" s="9">
        <v>3</v>
      </c>
      <c r="H120" s="9">
        <v>0</v>
      </c>
      <c r="I120" s="29">
        <v>0</v>
      </c>
      <c r="J120" s="280"/>
      <c r="K120" s="9"/>
      <c r="L120" s="9">
        <v>1</v>
      </c>
      <c r="M120" s="29"/>
    </row>
    <row r="121" spans="1:13" ht="18.75" hidden="1" thickBot="1" x14ac:dyDescent="0.3">
      <c r="A121" s="630"/>
      <c r="B121" s="30">
        <v>41543</v>
      </c>
      <c r="C121" s="31" t="s">
        <v>13</v>
      </c>
      <c r="D121" s="31">
        <v>1</v>
      </c>
      <c r="E121" s="31">
        <v>0</v>
      </c>
      <c r="F121" s="31">
        <v>0</v>
      </c>
      <c r="G121" s="31">
        <v>0</v>
      </c>
      <c r="H121" s="31">
        <v>0</v>
      </c>
      <c r="I121" s="32">
        <v>0</v>
      </c>
      <c r="J121" s="280">
        <v>1</v>
      </c>
      <c r="K121" s="9"/>
      <c r="L121" s="9"/>
      <c r="M121" s="29"/>
    </row>
    <row r="122" spans="1:13" s="1" customFormat="1" ht="19.5" thickTop="1" thickBot="1" x14ac:dyDescent="0.3">
      <c r="A122" s="142" t="s">
        <v>45</v>
      </c>
      <c r="B122" s="126" t="s">
        <v>15</v>
      </c>
      <c r="C122" s="124" t="s">
        <v>12</v>
      </c>
      <c r="D122" s="124">
        <f t="shared" ref="D122:I122" si="8">SUM(D107:D121)</f>
        <v>15</v>
      </c>
      <c r="E122" s="124">
        <f t="shared" si="8"/>
        <v>3</v>
      </c>
      <c r="F122" s="124">
        <f t="shared" si="8"/>
        <v>4</v>
      </c>
      <c r="G122" s="124">
        <f t="shared" si="8"/>
        <v>7</v>
      </c>
      <c r="H122" s="124">
        <f t="shared" si="8"/>
        <v>0</v>
      </c>
      <c r="I122" s="125">
        <f t="shared" si="8"/>
        <v>0</v>
      </c>
      <c r="J122" s="191">
        <f>SUM(J107:J121)</f>
        <v>4</v>
      </c>
      <c r="K122" s="124">
        <f>SUM(K107:K121)</f>
        <v>7</v>
      </c>
      <c r="L122" s="124">
        <f>SUM(L107:L121)</f>
        <v>4</v>
      </c>
      <c r="M122" s="294">
        <f>SUM(J122/(J122+K122))</f>
        <v>0.36363636363636365</v>
      </c>
    </row>
    <row r="123" spans="1:13" ht="18.75" hidden="1" thickTop="1" x14ac:dyDescent="0.25">
      <c r="A123" s="659" t="s">
        <v>22</v>
      </c>
      <c r="B123" s="26">
        <v>41333</v>
      </c>
      <c r="C123" s="27" t="s">
        <v>13</v>
      </c>
      <c r="D123" s="27">
        <v>1</v>
      </c>
      <c r="E123" s="27">
        <v>0</v>
      </c>
      <c r="F123" s="27">
        <v>1</v>
      </c>
      <c r="G123" s="27">
        <v>1</v>
      </c>
      <c r="H123" s="27">
        <v>0</v>
      </c>
      <c r="I123" s="28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41326</v>
      </c>
      <c r="C124" s="9" t="s">
        <v>20</v>
      </c>
      <c r="D124" s="9">
        <v>1</v>
      </c>
      <c r="E124" s="9">
        <v>1</v>
      </c>
      <c r="F124" s="9">
        <v>0</v>
      </c>
      <c r="G124" s="9">
        <v>1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41319</v>
      </c>
      <c r="C125" s="9" t="s">
        <v>7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41312</v>
      </c>
      <c r="C126" s="9" t="s">
        <v>19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41305</v>
      </c>
      <c r="C127" s="9" t="s">
        <v>21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41298</v>
      </c>
      <c r="C128" s="9" t="s">
        <v>13</v>
      </c>
      <c r="D128" s="9">
        <v>1</v>
      </c>
      <c r="E128" s="9">
        <v>1</v>
      </c>
      <c r="F128" s="9">
        <v>1</v>
      </c>
      <c r="G128" s="9">
        <v>2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41291</v>
      </c>
      <c r="C129" s="9" t="s">
        <v>20</v>
      </c>
      <c r="D129" s="9">
        <v>1</v>
      </c>
      <c r="E129" s="9">
        <v>1</v>
      </c>
      <c r="F129" s="9">
        <v>0</v>
      </c>
      <c r="G129" s="9">
        <v>1</v>
      </c>
      <c r="H129" s="9">
        <v>1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41284</v>
      </c>
      <c r="C130" s="9" t="s">
        <v>7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41263</v>
      </c>
      <c r="C131" s="9" t="s">
        <v>19</v>
      </c>
      <c r="D131" s="9">
        <v>1</v>
      </c>
      <c r="E131" s="9">
        <v>1</v>
      </c>
      <c r="F131" s="9">
        <v>0</v>
      </c>
      <c r="G131" s="9">
        <v>1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41256</v>
      </c>
      <c r="C132" s="9" t="s">
        <v>21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41249</v>
      </c>
      <c r="C133" s="9" t="s">
        <v>13</v>
      </c>
      <c r="D133" s="9">
        <v>1</v>
      </c>
      <c r="E133" s="9">
        <v>0</v>
      </c>
      <c r="F133" s="9">
        <v>1</v>
      </c>
      <c r="G133" s="9">
        <v>1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41242</v>
      </c>
      <c r="C134" s="9" t="s">
        <v>20</v>
      </c>
      <c r="D134" s="9">
        <v>1</v>
      </c>
      <c r="E134" s="9">
        <v>1</v>
      </c>
      <c r="F134" s="9">
        <v>0</v>
      </c>
      <c r="G134" s="9">
        <v>1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41235</v>
      </c>
      <c r="C135" s="9" t="s">
        <v>7</v>
      </c>
      <c r="D135" s="9">
        <v>1</v>
      </c>
      <c r="E135" s="9">
        <v>0</v>
      </c>
      <c r="F135" s="9">
        <v>2</v>
      </c>
      <c r="G135" s="9">
        <v>2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41228</v>
      </c>
      <c r="C136" s="9" t="s">
        <v>19</v>
      </c>
      <c r="D136" s="9">
        <v>1</v>
      </c>
      <c r="E136" s="9">
        <v>0</v>
      </c>
      <c r="F136" s="9">
        <v>1</v>
      </c>
      <c r="G136" s="9">
        <v>1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41221</v>
      </c>
      <c r="C137" s="9" t="s">
        <v>21</v>
      </c>
      <c r="D137" s="9">
        <v>1</v>
      </c>
      <c r="E137" s="9">
        <v>0</v>
      </c>
      <c r="F137" s="9">
        <v>1</v>
      </c>
      <c r="G137" s="9">
        <v>1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41214</v>
      </c>
      <c r="C138" s="9" t="s">
        <v>13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/>
      <c r="L138" s="9">
        <v>1</v>
      </c>
      <c r="M138" s="29"/>
    </row>
    <row r="139" spans="1:13" hidden="1" x14ac:dyDescent="0.25">
      <c r="A139" s="631"/>
      <c r="B139" s="13">
        <v>41200</v>
      </c>
      <c r="C139" s="9" t="s">
        <v>7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41193</v>
      </c>
      <c r="C140" s="9" t="s">
        <v>19</v>
      </c>
      <c r="D140" s="9">
        <v>1</v>
      </c>
      <c r="E140" s="9">
        <v>0</v>
      </c>
      <c r="F140" s="9">
        <v>1</v>
      </c>
      <c r="G140" s="9">
        <v>1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41186</v>
      </c>
      <c r="C141" s="9" t="s">
        <v>21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41179</v>
      </c>
      <c r="C142" s="9" t="s">
        <v>13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41172</v>
      </c>
      <c r="C143" s="9" t="s">
        <v>20</v>
      </c>
      <c r="D143" s="9">
        <v>1</v>
      </c>
      <c r="E143" s="9">
        <v>1</v>
      </c>
      <c r="F143" s="9">
        <v>2</v>
      </c>
      <c r="G143" s="9">
        <v>3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t="18.75" hidden="1" thickBot="1" x14ac:dyDescent="0.3">
      <c r="A144" s="630"/>
      <c r="B144" s="30">
        <v>41165</v>
      </c>
      <c r="C144" s="31" t="s">
        <v>7</v>
      </c>
      <c r="D144" s="31">
        <v>1</v>
      </c>
      <c r="E144" s="31">
        <v>0</v>
      </c>
      <c r="F144" s="31">
        <v>0</v>
      </c>
      <c r="G144" s="31">
        <v>0</v>
      </c>
      <c r="H144" s="31">
        <v>0</v>
      </c>
      <c r="I144" s="32">
        <v>0</v>
      </c>
      <c r="J144" s="280"/>
      <c r="K144" s="9">
        <v>1</v>
      </c>
      <c r="L144" s="9"/>
      <c r="M144" s="29"/>
    </row>
    <row r="145" spans="1:13" s="1" customFormat="1" ht="19.5" thickTop="1" thickBot="1" x14ac:dyDescent="0.3">
      <c r="A145" s="142" t="s">
        <v>45</v>
      </c>
      <c r="B145" s="126" t="s">
        <v>22</v>
      </c>
      <c r="C145" s="124" t="s">
        <v>12</v>
      </c>
      <c r="D145" s="124">
        <f t="shared" ref="D145:I145" si="9">SUM(D123:D144)</f>
        <v>22</v>
      </c>
      <c r="E145" s="124">
        <f t="shared" si="9"/>
        <v>6</v>
      </c>
      <c r="F145" s="124">
        <f t="shared" si="9"/>
        <v>14</v>
      </c>
      <c r="G145" s="124">
        <f t="shared" si="9"/>
        <v>20</v>
      </c>
      <c r="H145" s="124">
        <f t="shared" si="9"/>
        <v>1</v>
      </c>
      <c r="I145" s="125">
        <f t="shared" si="9"/>
        <v>0</v>
      </c>
      <c r="J145" s="191">
        <f>SUM(J123:J144)</f>
        <v>9</v>
      </c>
      <c r="K145" s="124">
        <f>SUM(K123:K144)</f>
        <v>12</v>
      </c>
      <c r="L145" s="124">
        <f>SUM(L123:L144)</f>
        <v>1</v>
      </c>
      <c r="M145" s="294">
        <f>SUM(J145/(J145+K145))</f>
        <v>0.42857142857142855</v>
      </c>
    </row>
    <row r="146" spans="1:13" ht="18.75" hidden="1" thickTop="1" x14ac:dyDescent="0.25">
      <c r="A146" s="659" t="s">
        <v>23</v>
      </c>
      <c r="B146" s="26">
        <v>40836</v>
      </c>
      <c r="C146" s="27" t="s">
        <v>7</v>
      </c>
      <c r="D146" s="27">
        <v>1</v>
      </c>
      <c r="E146" s="27">
        <v>0</v>
      </c>
      <c r="F146" s="27">
        <v>0</v>
      </c>
      <c r="G146" s="27">
        <v>0</v>
      </c>
      <c r="H146" s="27">
        <v>0</v>
      </c>
      <c r="I146" s="28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40829</v>
      </c>
      <c r="C147" s="9" t="s">
        <v>19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40822</v>
      </c>
      <c r="C148" s="9" t="s">
        <v>21</v>
      </c>
      <c r="D148" s="9">
        <v>1</v>
      </c>
      <c r="E148" s="9">
        <v>0</v>
      </c>
      <c r="F148" s="9">
        <v>2</v>
      </c>
      <c r="G148" s="9">
        <v>2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40815</v>
      </c>
      <c r="C149" s="9" t="s">
        <v>13</v>
      </c>
      <c r="D149" s="9">
        <v>1</v>
      </c>
      <c r="E149" s="9">
        <v>1</v>
      </c>
      <c r="F149" s="9">
        <v>0</v>
      </c>
      <c r="G149" s="9">
        <v>1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40808</v>
      </c>
      <c r="C150" s="9" t="s">
        <v>20</v>
      </c>
      <c r="D150" s="9">
        <v>1</v>
      </c>
      <c r="E150" s="9">
        <v>1</v>
      </c>
      <c r="F150" s="9">
        <v>1</v>
      </c>
      <c r="G150" s="9">
        <v>2</v>
      </c>
      <c r="H150" s="9">
        <v>1</v>
      </c>
      <c r="I150" s="29">
        <v>0</v>
      </c>
      <c r="J150" s="280">
        <v>1</v>
      </c>
      <c r="K150" s="9"/>
      <c r="L150" s="9"/>
      <c r="M150" s="29"/>
    </row>
    <row r="151" spans="1:13" ht="18.75" hidden="1" thickBot="1" x14ac:dyDescent="0.3">
      <c r="A151" s="630"/>
      <c r="B151" s="30">
        <v>40801</v>
      </c>
      <c r="C151" s="31" t="s">
        <v>7</v>
      </c>
      <c r="D151" s="31">
        <v>1</v>
      </c>
      <c r="E151" s="31">
        <v>1</v>
      </c>
      <c r="F151" s="31">
        <v>2</v>
      </c>
      <c r="G151" s="31">
        <v>3</v>
      </c>
      <c r="H151" s="31">
        <v>0</v>
      </c>
      <c r="I151" s="32">
        <v>0</v>
      </c>
      <c r="J151" s="280">
        <v>1</v>
      </c>
      <c r="K151" s="9"/>
      <c r="L151" s="9"/>
      <c r="M151" s="29"/>
    </row>
    <row r="152" spans="1:13" s="1" customFormat="1" ht="19.5" thickTop="1" thickBot="1" x14ac:dyDescent="0.3">
      <c r="A152" s="142" t="s">
        <v>45</v>
      </c>
      <c r="B152" s="126" t="s">
        <v>23</v>
      </c>
      <c r="C152" s="124" t="s">
        <v>12</v>
      </c>
      <c r="D152" s="124">
        <f t="shared" ref="D152:I152" si="10">SUM(D146:D151)</f>
        <v>6</v>
      </c>
      <c r="E152" s="124">
        <f t="shared" si="10"/>
        <v>3</v>
      </c>
      <c r="F152" s="124">
        <f t="shared" si="10"/>
        <v>5</v>
      </c>
      <c r="G152" s="124">
        <f t="shared" si="10"/>
        <v>8</v>
      </c>
      <c r="H152" s="124">
        <f t="shared" si="10"/>
        <v>1</v>
      </c>
      <c r="I152" s="125">
        <f t="shared" si="10"/>
        <v>0</v>
      </c>
      <c r="J152" s="191">
        <f>SUM(J146:J151)</f>
        <v>5</v>
      </c>
      <c r="K152" s="124">
        <f>SUM(K146:K151)</f>
        <v>1</v>
      </c>
      <c r="L152" s="124">
        <f>SUM(L146:L151)</f>
        <v>0</v>
      </c>
      <c r="M152" s="294">
        <f>SUM(J152/(J152+K152))</f>
        <v>0.83333333333333337</v>
      </c>
    </row>
    <row r="153" spans="1:13" ht="19.5" thickTop="1" thickBot="1" x14ac:dyDescent="0.3">
      <c r="C153" s="136" t="s">
        <v>24</v>
      </c>
      <c r="D153" s="137">
        <f t="shared" ref="D153:K153" si="11">SUM(D66+D80+D84+D97+D106+D122+D145+D152+D50+D33+D18)</f>
        <v>139</v>
      </c>
      <c r="E153" s="137">
        <f t="shared" si="11"/>
        <v>47</v>
      </c>
      <c r="F153" s="137">
        <f t="shared" si="11"/>
        <v>69</v>
      </c>
      <c r="G153" s="137">
        <f t="shared" si="11"/>
        <v>116</v>
      </c>
      <c r="H153" s="137">
        <f t="shared" si="11"/>
        <v>4</v>
      </c>
      <c r="I153" s="139">
        <f t="shared" si="11"/>
        <v>0</v>
      </c>
      <c r="J153" s="444">
        <f t="shared" si="11"/>
        <v>55</v>
      </c>
      <c r="K153" s="91">
        <f t="shared" si="11"/>
        <v>68</v>
      </c>
      <c r="L153" s="450">
        <f t="shared" ref="L153" si="12">SUM(L66+L80+L84+L97+L106+L122+L145+L152+L50+L33)</f>
        <v>12</v>
      </c>
      <c r="M153" s="396">
        <f>SUM(J153/(J153+K153))</f>
        <v>0.44715447154471544</v>
      </c>
    </row>
    <row r="154" spans="1:13" ht="18.75" thickBot="1" x14ac:dyDescent="0.3">
      <c r="C154" s="143" t="s">
        <v>25</v>
      </c>
      <c r="D154" s="24"/>
      <c r="E154" s="25">
        <f>SUM(E153/D153)</f>
        <v>0.33812949640287771</v>
      </c>
      <c r="F154" s="25">
        <f>SUM(F153/D153)</f>
        <v>0.49640287769784175</v>
      </c>
      <c r="G154" s="144">
        <f>SUM(G153/D153)</f>
        <v>0.83453237410071945</v>
      </c>
      <c r="H154" s="20"/>
      <c r="I154" s="20"/>
      <c r="J154" s="307">
        <f>SUM(J153/D153)</f>
        <v>0.39568345323741005</v>
      </c>
      <c r="K154" s="77">
        <f>SUM(K153/D153)</f>
        <v>0.48920863309352519</v>
      </c>
      <c r="L154" s="95">
        <f>SUM(L153/D153)</f>
        <v>8.6330935251798566E-2</v>
      </c>
    </row>
    <row r="155" spans="1:13" ht="18.75" thickBot="1" x14ac:dyDescent="0.3">
      <c r="C155" s="133" t="s">
        <v>26</v>
      </c>
      <c r="D155" s="134">
        <f>SUM(D153/11)</f>
        <v>12.636363636363637</v>
      </c>
      <c r="E155" s="134">
        <f>SUM(E154*D155)</f>
        <v>4.2727272727272725</v>
      </c>
      <c r="F155" s="134">
        <f>SUM(F154*D155)</f>
        <v>6.2727272727272734</v>
      </c>
      <c r="G155" s="135">
        <f>SUM(G154*D155)</f>
        <v>10.545454545454547</v>
      </c>
      <c r="J155" s="308">
        <f>SUM(J153/11)</f>
        <v>5</v>
      </c>
      <c r="K155" s="97">
        <f>SUM(K153/11)</f>
        <v>6.1818181818181817</v>
      </c>
      <c r="L155" s="98">
        <f>SUM(L153/11)</f>
        <v>1.0909090909090908</v>
      </c>
    </row>
    <row r="156" spans="1:13" ht="18.75" thickTop="1" x14ac:dyDescent="0.25">
      <c r="A156" s="665" t="s">
        <v>42</v>
      </c>
      <c r="B156" s="45" t="s">
        <v>36</v>
      </c>
      <c r="C156" s="46" t="s">
        <v>12</v>
      </c>
      <c r="D156" s="47"/>
      <c r="E156" s="27">
        <v>17</v>
      </c>
      <c r="F156" s="27">
        <v>8</v>
      </c>
      <c r="G156" s="28">
        <v>25</v>
      </c>
    </row>
    <row r="157" spans="1:13" x14ac:dyDescent="0.25">
      <c r="A157" s="666"/>
      <c r="B157" s="36" t="s">
        <v>37</v>
      </c>
      <c r="C157" s="5" t="s">
        <v>13</v>
      </c>
      <c r="D157" s="37"/>
      <c r="E157" s="9">
        <v>6</v>
      </c>
      <c r="F157" s="9">
        <v>6</v>
      </c>
      <c r="G157" s="29">
        <v>12</v>
      </c>
    </row>
    <row r="158" spans="1:13" x14ac:dyDescent="0.25">
      <c r="A158" s="666"/>
      <c r="B158" s="36" t="s">
        <v>38</v>
      </c>
      <c r="C158" s="5" t="s">
        <v>13</v>
      </c>
      <c r="D158" s="37"/>
      <c r="E158" s="9">
        <v>4</v>
      </c>
      <c r="F158" s="9">
        <v>7</v>
      </c>
      <c r="G158" s="29">
        <v>11</v>
      </c>
    </row>
    <row r="159" spans="1:13" x14ac:dyDescent="0.25">
      <c r="A159" s="666"/>
      <c r="B159" s="36" t="s">
        <v>39</v>
      </c>
      <c r="C159" s="36" t="s">
        <v>13</v>
      </c>
      <c r="D159" s="37"/>
      <c r="E159" s="9">
        <v>6</v>
      </c>
      <c r="F159" s="9">
        <v>7</v>
      </c>
      <c r="G159" s="29">
        <v>13</v>
      </c>
    </row>
    <row r="160" spans="1:13" x14ac:dyDescent="0.25">
      <c r="A160" s="666"/>
      <c r="B160" s="38" t="s">
        <v>40</v>
      </c>
      <c r="C160" s="39" t="s">
        <v>13</v>
      </c>
      <c r="D160" s="40"/>
      <c r="E160" s="23">
        <v>6</v>
      </c>
      <c r="F160" s="23">
        <v>13</v>
      </c>
      <c r="G160" s="48">
        <v>19</v>
      </c>
    </row>
    <row r="161" spans="1:7" ht="18.75" thickBot="1" x14ac:dyDescent="0.3">
      <c r="A161" s="667"/>
      <c r="B161" s="38" t="s">
        <v>41</v>
      </c>
      <c r="C161" s="39" t="s">
        <v>20</v>
      </c>
      <c r="D161" s="40"/>
      <c r="E161" s="23">
        <v>2</v>
      </c>
      <c r="F161" s="23">
        <v>13</v>
      </c>
      <c r="G161" s="48">
        <v>15</v>
      </c>
    </row>
    <row r="162" spans="1:7" ht="18.75" thickBot="1" x14ac:dyDescent="0.3">
      <c r="A162" s="49" t="s">
        <v>45</v>
      </c>
      <c r="B162" s="41" t="s">
        <v>42</v>
      </c>
      <c r="C162" s="42"/>
      <c r="D162" s="42"/>
      <c r="E162" s="43">
        <f>SUM(E156:E161)</f>
        <v>41</v>
      </c>
      <c r="F162" s="43">
        <f>SUM(F156:F161)</f>
        <v>54</v>
      </c>
      <c r="G162" s="50">
        <f>SUM(G156:G161)</f>
        <v>95</v>
      </c>
    </row>
    <row r="163" spans="1:7" ht="18.75" thickBot="1" x14ac:dyDescent="0.3">
      <c r="A163" s="51" t="s">
        <v>46</v>
      </c>
      <c r="B163" s="52" t="s">
        <v>581</v>
      </c>
      <c r="C163" s="53"/>
      <c r="D163" s="53"/>
      <c r="E163" s="54">
        <f>SUM(E153+E162)</f>
        <v>88</v>
      </c>
      <c r="F163" s="54">
        <f>SUM(F153+F162)</f>
        <v>123</v>
      </c>
      <c r="G163" s="55">
        <f>SUM(E163+F163)</f>
        <v>211</v>
      </c>
    </row>
    <row r="164" spans="1:7" ht="18.75" thickTop="1" x14ac:dyDescent="0.25"/>
  </sheetData>
  <mergeCells count="13">
    <mergeCell ref="A1:M1"/>
    <mergeCell ref="A67:A79"/>
    <mergeCell ref="A156:A161"/>
    <mergeCell ref="A81:A83"/>
    <mergeCell ref="A146:A151"/>
    <mergeCell ref="A85:A96"/>
    <mergeCell ref="A98:A105"/>
    <mergeCell ref="A107:A121"/>
    <mergeCell ref="A123:A144"/>
    <mergeCell ref="A51:A65"/>
    <mergeCell ref="A34:A49"/>
    <mergeCell ref="A19:A32"/>
    <mergeCell ref="A3:A17"/>
  </mergeCells>
  <printOptions horizontalCentered="1" verticalCentered="1"/>
  <pageMargins left="0.2" right="0.2" top="0.25" bottom="0.25" header="0.25" footer="0.3"/>
  <pageSetup scale="82" orientation="landscape" r:id="rId1"/>
  <rowBreaks count="1" manualBreakCount="1">
    <brk id="12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M24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6.1406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362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453</v>
      </c>
      <c r="D3" s="27">
        <v>1</v>
      </c>
      <c r="E3" s="27">
        <v>1</v>
      </c>
      <c r="F3" s="27">
        <v>1</v>
      </c>
      <c r="G3" s="27">
        <v>2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20</v>
      </c>
      <c r="D5" s="9">
        <v>1</v>
      </c>
      <c r="E5" s="9">
        <v>1</v>
      </c>
      <c r="F5" s="9">
        <v>1</v>
      </c>
      <c r="G5" s="9">
        <v>2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45673</v>
      </c>
      <c r="C6" s="9" t="s">
        <v>8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45666</v>
      </c>
      <c r="C7" s="9" t="s">
        <v>20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45645</v>
      </c>
      <c r="C8" s="9" t="s">
        <v>10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45631</v>
      </c>
      <c r="C9" s="9" t="s">
        <v>453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45624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45617</v>
      </c>
      <c r="C11" s="9" t="s">
        <v>20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x14ac:dyDescent="0.25">
      <c r="A12" s="636"/>
      <c r="B12" s="255">
        <v>45610</v>
      </c>
      <c r="C12" s="9" t="s">
        <v>10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x14ac:dyDescent="0.25">
      <c r="A13" s="636"/>
      <c r="B13" s="255">
        <v>45603</v>
      </c>
      <c r="C13" s="9" t="s">
        <v>553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45596</v>
      </c>
      <c r="C14" s="9" t="s">
        <v>453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45568</v>
      </c>
      <c r="C15" s="9" t="s">
        <v>553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45561</v>
      </c>
      <c r="C16" s="9" t="s">
        <v>453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t="18.75" thickBot="1" x14ac:dyDescent="0.3">
      <c r="A17" s="637"/>
      <c r="B17" s="256">
        <v>45547</v>
      </c>
      <c r="C17" s="31" t="s">
        <v>20</v>
      </c>
      <c r="D17" s="31">
        <v>1</v>
      </c>
      <c r="E17" s="31">
        <v>2</v>
      </c>
      <c r="F17" s="31">
        <v>1</v>
      </c>
      <c r="G17" s="31">
        <v>3</v>
      </c>
      <c r="H17" s="31">
        <v>1</v>
      </c>
      <c r="I17" s="32">
        <v>0</v>
      </c>
      <c r="J17" s="366">
        <v>1</v>
      </c>
      <c r="K17" s="31"/>
      <c r="L17" s="31"/>
      <c r="M17" s="32"/>
    </row>
    <row r="18" spans="1:13" ht="19.5" thickTop="1" thickBot="1" x14ac:dyDescent="0.3">
      <c r="A18" s="487" t="s">
        <v>45</v>
      </c>
      <c r="B18" s="488" t="s">
        <v>624</v>
      </c>
      <c r="C18" s="355" t="s">
        <v>625</v>
      </c>
      <c r="D18" s="355">
        <f t="shared" ref="D18:L18" si="0">SUM(D3:D17)</f>
        <v>15</v>
      </c>
      <c r="E18" s="355">
        <f t="shared" si="0"/>
        <v>5</v>
      </c>
      <c r="F18" s="355">
        <f t="shared" si="0"/>
        <v>7</v>
      </c>
      <c r="G18" s="355">
        <f t="shared" si="0"/>
        <v>12</v>
      </c>
      <c r="H18" s="355">
        <f t="shared" si="0"/>
        <v>1</v>
      </c>
      <c r="I18" s="489">
        <f t="shared" si="0"/>
        <v>0</v>
      </c>
      <c r="J18" s="458">
        <f t="shared" si="0"/>
        <v>7</v>
      </c>
      <c r="K18" s="355">
        <f t="shared" si="0"/>
        <v>5</v>
      </c>
      <c r="L18" s="355">
        <f t="shared" si="0"/>
        <v>3</v>
      </c>
      <c r="M18" s="356">
        <f>SUM(J18/(J18+K18))</f>
        <v>0.58333333333333337</v>
      </c>
    </row>
    <row r="19" spans="1:13" ht="18.75" hidden="1" thickTop="1" x14ac:dyDescent="0.25">
      <c r="A19" s="632" t="s">
        <v>580</v>
      </c>
      <c r="B19" s="254">
        <v>45351</v>
      </c>
      <c r="C19" s="27" t="s">
        <v>555</v>
      </c>
      <c r="D19" s="27">
        <v>1</v>
      </c>
      <c r="E19" s="27">
        <v>0</v>
      </c>
      <c r="F19" s="27">
        <v>1</v>
      </c>
      <c r="G19" s="27">
        <v>1</v>
      </c>
      <c r="H19" s="27">
        <v>0</v>
      </c>
      <c r="I19" s="28">
        <v>0</v>
      </c>
      <c r="J19" s="364">
        <v>1</v>
      </c>
      <c r="K19" s="27"/>
      <c r="L19" s="27"/>
      <c r="M19" s="28"/>
    </row>
    <row r="20" spans="1:13" hidden="1" x14ac:dyDescent="0.25">
      <c r="A20" s="633"/>
      <c r="B20" s="255">
        <v>45344</v>
      </c>
      <c r="C20" s="9" t="s">
        <v>453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hidden="1" x14ac:dyDescent="0.25">
      <c r="A21" s="633"/>
      <c r="B21" s="255">
        <v>45330</v>
      </c>
      <c r="C21" s="9" t="s">
        <v>553</v>
      </c>
      <c r="D21" s="9">
        <v>1</v>
      </c>
      <c r="E21" s="9">
        <v>2</v>
      </c>
      <c r="F21" s="9">
        <v>1</v>
      </c>
      <c r="G21" s="9">
        <v>3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3"/>
      <c r="B22" s="255">
        <v>45323</v>
      </c>
      <c r="C22" s="9" t="s">
        <v>8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3"/>
      <c r="B23" s="255">
        <v>45316</v>
      </c>
      <c r="C23" s="9" t="s">
        <v>555</v>
      </c>
      <c r="D23" s="9">
        <v>1</v>
      </c>
      <c r="E23" s="9">
        <v>2</v>
      </c>
      <c r="F23" s="9">
        <v>1</v>
      </c>
      <c r="G23" s="9">
        <v>3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3"/>
      <c r="B24" s="255">
        <v>45309</v>
      </c>
      <c r="C24" s="9" t="s">
        <v>453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3"/>
      <c r="B25" s="255">
        <v>45302</v>
      </c>
      <c r="C25" s="9" t="s">
        <v>452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3"/>
      <c r="B26" s="255">
        <v>45281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3"/>
      <c r="B27" s="255">
        <v>45274</v>
      </c>
      <c r="C27" s="9" t="s">
        <v>8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3"/>
      <c r="B28" s="255">
        <v>45267</v>
      </c>
      <c r="C28" s="9" t="s">
        <v>555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3"/>
      <c r="B29" s="255">
        <v>45260</v>
      </c>
      <c r="C29" s="9" t="s">
        <v>453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3"/>
      <c r="B30" s="255">
        <v>45253</v>
      </c>
      <c r="C30" s="9" t="s">
        <v>452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3"/>
      <c r="B31" s="255">
        <v>45246</v>
      </c>
      <c r="C31" s="9" t="s">
        <v>553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idden="1" x14ac:dyDescent="0.25">
      <c r="A32" s="633"/>
      <c r="B32" s="255">
        <v>45239</v>
      </c>
      <c r="C32" s="9" t="s">
        <v>8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3"/>
      <c r="B33" s="255">
        <v>45232</v>
      </c>
      <c r="C33" s="9" t="s">
        <v>555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3"/>
      <c r="B34" s="255">
        <v>45225</v>
      </c>
      <c r="C34" s="9" t="s">
        <v>453</v>
      </c>
      <c r="D34" s="9">
        <v>1</v>
      </c>
      <c r="E34" s="9">
        <v>1</v>
      </c>
      <c r="F34" s="9">
        <v>1</v>
      </c>
      <c r="G34" s="9">
        <v>2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3"/>
      <c r="B35" s="255">
        <v>45218</v>
      </c>
      <c r="C35" s="9" t="s">
        <v>452</v>
      </c>
      <c r="D35" s="9">
        <v>1</v>
      </c>
      <c r="E35" s="9">
        <v>1</v>
      </c>
      <c r="F35" s="9">
        <v>1</v>
      </c>
      <c r="G35" s="9">
        <v>2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3"/>
      <c r="B36" s="255">
        <v>45211</v>
      </c>
      <c r="C36" s="9" t="s">
        <v>553</v>
      </c>
      <c r="D36" s="9">
        <v>1</v>
      </c>
      <c r="E36" s="9">
        <v>1</v>
      </c>
      <c r="F36" s="9">
        <v>0</v>
      </c>
      <c r="G36" s="9">
        <v>1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3"/>
      <c r="B37" s="255">
        <v>45190</v>
      </c>
      <c r="C37" s="9" t="s">
        <v>453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t="18.75" hidden="1" thickBot="1" x14ac:dyDescent="0.3">
      <c r="A38" s="634"/>
      <c r="B38" s="256">
        <v>45183</v>
      </c>
      <c r="C38" s="31" t="s">
        <v>452</v>
      </c>
      <c r="D38" s="31">
        <v>1</v>
      </c>
      <c r="E38" s="31">
        <v>0</v>
      </c>
      <c r="F38" s="31">
        <v>1</v>
      </c>
      <c r="G38" s="31">
        <v>1</v>
      </c>
      <c r="H38" s="31">
        <v>0</v>
      </c>
      <c r="I38" s="32">
        <v>0</v>
      </c>
      <c r="J38" s="366"/>
      <c r="K38" s="31">
        <v>1</v>
      </c>
      <c r="L38" s="31"/>
      <c r="M38" s="32"/>
    </row>
    <row r="39" spans="1:13" ht="19.5" thickTop="1" thickBot="1" x14ac:dyDescent="0.3">
      <c r="A39" s="433" t="s">
        <v>45</v>
      </c>
      <c r="B39" s="414" t="s">
        <v>580</v>
      </c>
      <c r="C39" s="355" t="s">
        <v>552</v>
      </c>
      <c r="D39" s="355">
        <f t="shared" ref="D39:L39" si="1">SUM(D19:D38)</f>
        <v>20</v>
      </c>
      <c r="E39" s="355">
        <f t="shared" si="1"/>
        <v>11</v>
      </c>
      <c r="F39" s="355">
        <f t="shared" si="1"/>
        <v>8</v>
      </c>
      <c r="G39" s="355">
        <f t="shared" si="1"/>
        <v>19</v>
      </c>
      <c r="H39" s="355">
        <f t="shared" si="1"/>
        <v>0</v>
      </c>
      <c r="I39" s="467">
        <f t="shared" si="1"/>
        <v>0</v>
      </c>
      <c r="J39" s="191">
        <f t="shared" si="1"/>
        <v>10</v>
      </c>
      <c r="K39" s="124">
        <f t="shared" si="1"/>
        <v>8</v>
      </c>
      <c r="L39" s="124">
        <f t="shared" si="1"/>
        <v>2</v>
      </c>
      <c r="M39" s="294">
        <f>SUM(J39/(J39+K39))</f>
        <v>0.55555555555555558</v>
      </c>
    </row>
    <row r="40" spans="1:13" ht="18.75" hidden="1" thickTop="1" x14ac:dyDescent="0.25">
      <c r="A40" s="632" t="s">
        <v>554</v>
      </c>
      <c r="B40" s="254">
        <v>44959</v>
      </c>
      <c r="C40" s="27" t="s">
        <v>8</v>
      </c>
      <c r="D40" s="27">
        <v>1</v>
      </c>
      <c r="E40" s="27">
        <v>1</v>
      </c>
      <c r="F40" s="27">
        <v>0</v>
      </c>
      <c r="G40" s="27">
        <v>1</v>
      </c>
      <c r="H40" s="27">
        <v>0</v>
      </c>
      <c r="I40" s="297">
        <v>0</v>
      </c>
      <c r="J40" s="279"/>
      <c r="K40" s="27"/>
      <c r="L40" s="27">
        <v>1</v>
      </c>
      <c r="M40" s="28"/>
    </row>
    <row r="41" spans="1:13" hidden="1" x14ac:dyDescent="0.25">
      <c r="A41" s="633"/>
      <c r="B41" s="255">
        <v>44952</v>
      </c>
      <c r="C41" s="9" t="s">
        <v>555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44945</v>
      </c>
      <c r="C42" s="9" t="s">
        <v>453</v>
      </c>
      <c r="D42" s="9">
        <v>1</v>
      </c>
      <c r="E42" s="9">
        <v>1</v>
      </c>
      <c r="F42" s="9">
        <v>1</v>
      </c>
      <c r="G42" s="9">
        <v>2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44938</v>
      </c>
      <c r="C43" s="9" t="s">
        <v>452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idden="1" x14ac:dyDescent="0.25">
      <c r="A44" s="633"/>
      <c r="B44" s="255">
        <v>44910</v>
      </c>
      <c r="C44" s="9" t="s">
        <v>8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idden="1" x14ac:dyDescent="0.25">
      <c r="A45" s="633"/>
      <c r="B45" s="255">
        <v>44903</v>
      </c>
      <c r="C45" s="9" t="s">
        <v>555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44896</v>
      </c>
      <c r="C46" s="9" t="s">
        <v>453</v>
      </c>
      <c r="D46" s="9">
        <v>1</v>
      </c>
      <c r="E46" s="9">
        <v>1</v>
      </c>
      <c r="F46" s="9">
        <v>0</v>
      </c>
      <c r="G46" s="9">
        <v>1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255">
        <v>44882</v>
      </c>
      <c r="C47" s="9" t="s">
        <v>553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3"/>
      <c r="B48" s="255">
        <v>44875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idden="1" x14ac:dyDescent="0.25">
      <c r="A49" s="633"/>
      <c r="B49" s="255">
        <v>44868</v>
      </c>
      <c r="C49" s="9" t="s">
        <v>555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255">
        <v>44861</v>
      </c>
      <c r="C50" s="9" t="s">
        <v>453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idden="1" x14ac:dyDescent="0.25">
      <c r="A51" s="633"/>
      <c r="B51" s="255">
        <v>44854</v>
      </c>
      <c r="C51" s="9" t="s">
        <v>452</v>
      </c>
      <c r="D51" s="9">
        <v>1</v>
      </c>
      <c r="E51" s="9">
        <v>1</v>
      </c>
      <c r="F51" s="9">
        <v>1</v>
      </c>
      <c r="G51" s="9">
        <v>2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idden="1" x14ac:dyDescent="0.25">
      <c r="A52" s="633"/>
      <c r="B52" s="255">
        <v>44840</v>
      </c>
      <c r="C52" s="9" t="s">
        <v>8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3"/>
      <c r="B53" s="255">
        <v>44833</v>
      </c>
      <c r="C53" s="9" t="s">
        <v>555</v>
      </c>
      <c r="D53" s="9">
        <v>1</v>
      </c>
      <c r="E53" s="9">
        <v>0</v>
      </c>
      <c r="F53" s="9">
        <v>2</v>
      </c>
      <c r="G53" s="9">
        <v>2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t="18.75" hidden="1" thickBot="1" x14ac:dyDescent="0.3">
      <c r="A54" s="634"/>
      <c r="B54" s="256">
        <v>44826</v>
      </c>
      <c r="C54" s="31" t="s">
        <v>453</v>
      </c>
      <c r="D54" s="31">
        <v>1</v>
      </c>
      <c r="E54" s="31">
        <v>1</v>
      </c>
      <c r="F54" s="31">
        <v>1</v>
      </c>
      <c r="G54" s="31">
        <v>2</v>
      </c>
      <c r="H54" s="31">
        <v>0</v>
      </c>
      <c r="I54" s="299">
        <v>0</v>
      </c>
      <c r="J54" s="341">
        <v>1</v>
      </c>
      <c r="K54" s="31"/>
      <c r="L54" s="31"/>
      <c r="M54" s="32"/>
    </row>
    <row r="55" spans="1:13" ht="19.5" thickTop="1" thickBot="1" x14ac:dyDescent="0.3">
      <c r="A55" s="433" t="s">
        <v>45</v>
      </c>
      <c r="B55" s="414" t="s">
        <v>554</v>
      </c>
      <c r="C55" s="355" t="s">
        <v>552</v>
      </c>
      <c r="D55" s="355">
        <f t="shared" ref="D55:L55" si="2">SUM(D40:D54)</f>
        <v>15</v>
      </c>
      <c r="E55" s="355">
        <f t="shared" si="2"/>
        <v>5</v>
      </c>
      <c r="F55" s="355">
        <f t="shared" si="2"/>
        <v>7</v>
      </c>
      <c r="G55" s="355">
        <f t="shared" si="2"/>
        <v>12</v>
      </c>
      <c r="H55" s="355">
        <f t="shared" si="2"/>
        <v>0</v>
      </c>
      <c r="I55" s="467">
        <f t="shared" si="2"/>
        <v>0</v>
      </c>
      <c r="J55" s="191">
        <f t="shared" si="2"/>
        <v>5</v>
      </c>
      <c r="K55" s="124">
        <f t="shared" si="2"/>
        <v>9</v>
      </c>
      <c r="L55" s="124">
        <f t="shared" si="2"/>
        <v>1</v>
      </c>
      <c r="M55" s="294">
        <f>SUM(J55/(J55+K55))</f>
        <v>0.35714285714285715</v>
      </c>
    </row>
    <row r="56" spans="1:13" ht="18.75" hidden="1" thickTop="1" x14ac:dyDescent="0.25">
      <c r="A56" s="659" t="s">
        <v>540</v>
      </c>
      <c r="B56" s="254">
        <v>44630</v>
      </c>
      <c r="C56" s="27" t="s">
        <v>8</v>
      </c>
      <c r="D56" s="27">
        <v>1</v>
      </c>
      <c r="E56" s="27">
        <v>0</v>
      </c>
      <c r="F56" s="27">
        <v>0</v>
      </c>
      <c r="G56" s="27">
        <v>0</v>
      </c>
      <c r="H56" s="27">
        <v>0</v>
      </c>
      <c r="I56" s="297">
        <v>0</v>
      </c>
      <c r="J56" s="279"/>
      <c r="K56" s="27"/>
      <c r="L56" s="27">
        <v>1</v>
      </c>
      <c r="M56" s="28"/>
    </row>
    <row r="57" spans="1:13" hidden="1" x14ac:dyDescent="0.25">
      <c r="A57" s="631"/>
      <c r="B57" s="255">
        <v>44623</v>
      </c>
      <c r="C57" s="9" t="s">
        <v>48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44616</v>
      </c>
      <c r="C58" s="9" t="s">
        <v>455</v>
      </c>
      <c r="D58" s="9">
        <v>1</v>
      </c>
      <c r="E58" s="9">
        <v>1</v>
      </c>
      <c r="F58" s="9">
        <v>0</v>
      </c>
      <c r="G58" s="9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255">
        <v>44609</v>
      </c>
      <c r="C59" s="9" t="s">
        <v>8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8">
        <v>0</v>
      </c>
      <c r="J59" s="280"/>
      <c r="K59" s="9"/>
      <c r="L59" s="9">
        <v>1</v>
      </c>
      <c r="M59" s="29"/>
    </row>
    <row r="60" spans="1:13" hidden="1" x14ac:dyDescent="0.25">
      <c r="A60" s="631"/>
      <c r="B60" s="255">
        <v>44602</v>
      </c>
      <c r="C60" s="9" t="s">
        <v>48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255">
        <v>44595</v>
      </c>
      <c r="C61" s="9" t="s">
        <v>455</v>
      </c>
      <c r="D61" s="9">
        <v>1</v>
      </c>
      <c r="E61" s="9">
        <v>1</v>
      </c>
      <c r="F61" s="9">
        <v>1</v>
      </c>
      <c r="G61" s="9">
        <v>2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255">
        <v>44546</v>
      </c>
      <c r="C62" s="9" t="s">
        <v>8</v>
      </c>
      <c r="D62" s="9">
        <v>1</v>
      </c>
      <c r="E62" s="9">
        <v>1</v>
      </c>
      <c r="F62" s="9">
        <v>1</v>
      </c>
      <c r="G62" s="9">
        <v>2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255">
        <v>44539</v>
      </c>
      <c r="C63" s="9" t="s">
        <v>48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44532</v>
      </c>
      <c r="C64" s="9" t="s">
        <v>455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/>
      <c r="L64" s="9">
        <v>1</v>
      </c>
      <c r="M64" s="29"/>
    </row>
    <row r="65" spans="1:13" hidden="1" x14ac:dyDescent="0.25">
      <c r="A65" s="631"/>
      <c r="B65" s="255">
        <v>44525</v>
      </c>
      <c r="C65" s="9" t="s">
        <v>8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44518</v>
      </c>
      <c r="C66" s="9" t="s">
        <v>48</v>
      </c>
      <c r="D66" s="9">
        <v>1</v>
      </c>
      <c r="E66" s="9">
        <v>1</v>
      </c>
      <c r="F66" s="9">
        <v>0</v>
      </c>
      <c r="G66" s="9">
        <v>1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44511</v>
      </c>
      <c r="C67" s="9" t="s">
        <v>455</v>
      </c>
      <c r="D67" s="9">
        <v>1</v>
      </c>
      <c r="E67" s="9">
        <v>0</v>
      </c>
      <c r="F67" s="9">
        <v>1</v>
      </c>
      <c r="G67" s="9">
        <v>1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44504</v>
      </c>
      <c r="C68" s="9" t="s">
        <v>8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44497</v>
      </c>
      <c r="C69" s="9" t="s">
        <v>48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44490</v>
      </c>
      <c r="C70" s="9" t="s">
        <v>455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t="18.75" hidden="1" thickBot="1" x14ac:dyDescent="0.3">
      <c r="A71" s="630"/>
      <c r="B71" s="256">
        <v>44483</v>
      </c>
      <c r="C71" s="31" t="s">
        <v>8</v>
      </c>
      <c r="D71" s="31">
        <v>1</v>
      </c>
      <c r="E71" s="31">
        <v>0</v>
      </c>
      <c r="F71" s="31">
        <v>0</v>
      </c>
      <c r="G71" s="31">
        <v>0</v>
      </c>
      <c r="H71" s="31">
        <v>0</v>
      </c>
      <c r="I71" s="299">
        <v>0</v>
      </c>
      <c r="J71" s="341"/>
      <c r="K71" s="31"/>
      <c r="L71" s="31">
        <v>1</v>
      </c>
      <c r="M71" s="32"/>
    </row>
    <row r="72" spans="1:13" s="22" customFormat="1" ht="19.5" thickTop="1" thickBot="1" x14ac:dyDescent="0.3">
      <c r="A72" s="142" t="s">
        <v>45</v>
      </c>
      <c r="B72" s="126" t="s">
        <v>540</v>
      </c>
      <c r="C72" s="124" t="s">
        <v>453</v>
      </c>
      <c r="D72" s="124">
        <f t="shared" ref="D72:L72" si="3">SUM(D56:D71)</f>
        <v>16</v>
      </c>
      <c r="E72" s="124">
        <f t="shared" si="3"/>
        <v>4</v>
      </c>
      <c r="F72" s="124">
        <f t="shared" si="3"/>
        <v>7</v>
      </c>
      <c r="G72" s="124">
        <f t="shared" si="3"/>
        <v>11</v>
      </c>
      <c r="H72" s="124">
        <f t="shared" si="3"/>
        <v>0</v>
      </c>
      <c r="I72" s="247">
        <f t="shared" si="3"/>
        <v>0</v>
      </c>
      <c r="J72" s="191">
        <f t="shared" si="3"/>
        <v>4</v>
      </c>
      <c r="K72" s="124">
        <f t="shared" si="3"/>
        <v>8</v>
      </c>
      <c r="L72" s="124">
        <f t="shared" si="3"/>
        <v>4</v>
      </c>
      <c r="M72" s="294">
        <f>SUM(J72/(J72+K72))</f>
        <v>0.33333333333333331</v>
      </c>
    </row>
    <row r="73" spans="1:13" ht="18.75" hidden="1" thickTop="1" x14ac:dyDescent="0.25">
      <c r="A73" s="659" t="s">
        <v>500</v>
      </c>
      <c r="B73" s="254">
        <v>43888</v>
      </c>
      <c r="C73" s="27" t="s">
        <v>452</v>
      </c>
      <c r="D73" s="27">
        <v>1</v>
      </c>
      <c r="E73" s="27">
        <v>0</v>
      </c>
      <c r="F73" s="27">
        <v>1</v>
      </c>
      <c r="G73" s="27">
        <v>1</v>
      </c>
      <c r="H73" s="27">
        <v>0</v>
      </c>
      <c r="I73" s="297">
        <v>0</v>
      </c>
      <c r="J73" s="279">
        <v>1</v>
      </c>
      <c r="K73" s="27"/>
      <c r="L73" s="27"/>
      <c r="M73" s="28"/>
    </row>
    <row r="74" spans="1:13" hidden="1" x14ac:dyDescent="0.25">
      <c r="A74" s="631"/>
      <c r="B74" s="255">
        <v>43881</v>
      </c>
      <c r="C74" s="9" t="s">
        <v>9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43874</v>
      </c>
      <c r="C75" s="9" t="s">
        <v>48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255">
        <v>43867</v>
      </c>
      <c r="C76" s="9" t="s">
        <v>8</v>
      </c>
      <c r="D76" s="9">
        <v>1</v>
      </c>
      <c r="E76" s="9">
        <v>1</v>
      </c>
      <c r="F76" s="9">
        <v>0</v>
      </c>
      <c r="G76" s="9">
        <v>1</v>
      </c>
      <c r="H76" s="9">
        <v>0</v>
      </c>
      <c r="I76" s="298">
        <v>1</v>
      </c>
      <c r="J76" s="280"/>
      <c r="K76" s="9"/>
      <c r="L76" s="9">
        <v>1</v>
      </c>
      <c r="M76" s="29"/>
    </row>
    <row r="77" spans="1:13" hidden="1" x14ac:dyDescent="0.25">
      <c r="A77" s="631"/>
      <c r="B77" s="255">
        <v>43860</v>
      </c>
      <c r="C77" s="9" t="s">
        <v>455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255">
        <v>43839</v>
      </c>
      <c r="C78" s="9" t="s">
        <v>9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/>
      <c r="K78" s="9"/>
      <c r="L78" s="9">
        <v>1</v>
      </c>
      <c r="M78" s="29"/>
    </row>
    <row r="79" spans="1:13" hidden="1" x14ac:dyDescent="0.25">
      <c r="A79" s="631"/>
      <c r="B79" s="255">
        <v>43832</v>
      </c>
      <c r="C79" s="9" t="s">
        <v>48</v>
      </c>
      <c r="D79" s="9">
        <v>1</v>
      </c>
      <c r="E79" s="9">
        <v>1</v>
      </c>
      <c r="F79" s="9">
        <v>0</v>
      </c>
      <c r="G79" s="9">
        <v>1</v>
      </c>
      <c r="H79" s="9">
        <v>0</v>
      </c>
      <c r="I79" s="298">
        <v>0</v>
      </c>
      <c r="J79" s="280"/>
      <c r="K79" s="9"/>
      <c r="L79" s="9">
        <v>1</v>
      </c>
      <c r="M79" s="29"/>
    </row>
    <row r="80" spans="1:13" hidden="1" x14ac:dyDescent="0.25">
      <c r="A80" s="631"/>
      <c r="B80" s="255">
        <v>43818</v>
      </c>
      <c r="C80" s="9" t="s">
        <v>8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255">
        <v>43804</v>
      </c>
      <c r="C81" s="9" t="s">
        <v>452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8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255">
        <v>43790</v>
      </c>
      <c r="C82" s="9" t="s">
        <v>48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255">
        <v>43783</v>
      </c>
      <c r="C83" s="9" t="s">
        <v>8</v>
      </c>
      <c r="D83" s="9">
        <v>1</v>
      </c>
      <c r="E83" s="9">
        <v>0</v>
      </c>
      <c r="F83" s="9">
        <v>1</v>
      </c>
      <c r="G83" s="9">
        <v>1</v>
      </c>
      <c r="H83" s="9">
        <v>0</v>
      </c>
      <c r="I83" s="298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255">
        <v>43769</v>
      </c>
      <c r="C84" s="9" t="s">
        <v>452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255">
        <v>43762</v>
      </c>
      <c r="C85" s="9" t="s">
        <v>9</v>
      </c>
      <c r="D85" s="9">
        <v>1</v>
      </c>
      <c r="E85" s="9">
        <v>0</v>
      </c>
      <c r="F85" s="9">
        <v>2</v>
      </c>
      <c r="G85" s="9">
        <v>2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255">
        <v>43755</v>
      </c>
      <c r="C86" s="9" t="s">
        <v>48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255">
        <v>43748</v>
      </c>
      <c r="C87" s="9" t="s">
        <v>8</v>
      </c>
      <c r="D87" s="9">
        <v>1</v>
      </c>
      <c r="E87" s="9">
        <v>1</v>
      </c>
      <c r="F87" s="9">
        <v>0</v>
      </c>
      <c r="G87" s="9">
        <v>1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43741</v>
      </c>
      <c r="C88" s="9" t="s">
        <v>455</v>
      </c>
      <c r="D88" s="9">
        <v>1</v>
      </c>
      <c r="E88" s="9">
        <v>1</v>
      </c>
      <c r="F88" s="9">
        <v>1</v>
      </c>
      <c r="G88" s="9">
        <v>2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255">
        <v>43734</v>
      </c>
      <c r="C89" s="9" t="s">
        <v>452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8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255">
        <v>43727</v>
      </c>
      <c r="C90" s="9" t="s">
        <v>9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/>
      <c r="K90" s="9">
        <v>1</v>
      </c>
      <c r="L90" s="9"/>
      <c r="M90" s="29"/>
    </row>
    <row r="91" spans="1:13" ht="18.75" hidden="1" thickBot="1" x14ac:dyDescent="0.3">
      <c r="A91" s="630"/>
      <c r="B91" s="256">
        <v>43720</v>
      </c>
      <c r="C91" s="31" t="s">
        <v>48</v>
      </c>
      <c r="D91" s="31">
        <v>1</v>
      </c>
      <c r="E91" s="31">
        <v>0</v>
      </c>
      <c r="F91" s="31">
        <v>0</v>
      </c>
      <c r="G91" s="31">
        <v>0</v>
      </c>
      <c r="H91" s="31">
        <v>0</v>
      </c>
      <c r="I91" s="299">
        <v>0</v>
      </c>
      <c r="J91" s="341">
        <v>1</v>
      </c>
      <c r="K91" s="31"/>
      <c r="L91" s="31"/>
      <c r="M91" s="32"/>
    </row>
    <row r="92" spans="1:13" s="22" customFormat="1" ht="19.5" thickTop="1" thickBot="1" x14ac:dyDescent="0.3">
      <c r="A92" s="142" t="s">
        <v>45</v>
      </c>
      <c r="B92" s="126" t="s">
        <v>500</v>
      </c>
      <c r="C92" s="124" t="s">
        <v>453</v>
      </c>
      <c r="D92" s="124">
        <f t="shared" ref="D92:L92" si="4">SUM(D73:D91)</f>
        <v>19</v>
      </c>
      <c r="E92" s="124">
        <f t="shared" si="4"/>
        <v>4</v>
      </c>
      <c r="F92" s="124">
        <f t="shared" si="4"/>
        <v>8</v>
      </c>
      <c r="G92" s="124">
        <f t="shared" si="4"/>
        <v>12</v>
      </c>
      <c r="H92" s="124">
        <f t="shared" si="4"/>
        <v>0</v>
      </c>
      <c r="I92" s="247">
        <f t="shared" si="4"/>
        <v>1</v>
      </c>
      <c r="J92" s="191">
        <f t="shared" si="4"/>
        <v>11</v>
      </c>
      <c r="K92" s="124">
        <f t="shared" si="4"/>
        <v>5</v>
      </c>
      <c r="L92" s="124">
        <f t="shared" si="4"/>
        <v>3</v>
      </c>
      <c r="M92" s="294">
        <f>SUM(J92/(J92+K92))</f>
        <v>0.6875</v>
      </c>
    </row>
    <row r="93" spans="1:13" ht="18.75" hidden="1" thickTop="1" x14ac:dyDescent="0.25">
      <c r="A93" s="659" t="s">
        <v>454</v>
      </c>
      <c r="B93" s="254">
        <v>43524</v>
      </c>
      <c r="C93" s="27" t="s">
        <v>452</v>
      </c>
      <c r="D93" s="27">
        <v>1</v>
      </c>
      <c r="E93" s="27">
        <v>1</v>
      </c>
      <c r="F93" s="27">
        <v>0</v>
      </c>
      <c r="G93" s="27">
        <v>1</v>
      </c>
      <c r="H93" s="27">
        <v>0</v>
      </c>
      <c r="I93" s="28">
        <v>0</v>
      </c>
      <c r="J93" s="364">
        <v>1</v>
      </c>
      <c r="K93" s="27"/>
      <c r="L93" s="27"/>
      <c r="M93" s="28"/>
    </row>
    <row r="94" spans="1:13" hidden="1" x14ac:dyDescent="0.25">
      <c r="A94" s="631"/>
      <c r="B94" s="255">
        <v>43510</v>
      </c>
      <c r="C94" s="9" t="s">
        <v>48</v>
      </c>
      <c r="D94" s="9">
        <v>1</v>
      </c>
      <c r="E94" s="9">
        <v>1</v>
      </c>
      <c r="F94" s="9">
        <v>2</v>
      </c>
      <c r="G94" s="9">
        <v>3</v>
      </c>
      <c r="H94" s="9">
        <v>0</v>
      </c>
      <c r="I94" s="29">
        <v>0</v>
      </c>
      <c r="J94" s="365"/>
      <c r="K94" s="9">
        <v>1</v>
      </c>
      <c r="L94" s="9"/>
      <c r="M94" s="29"/>
    </row>
    <row r="95" spans="1:13" hidden="1" x14ac:dyDescent="0.25">
      <c r="A95" s="631"/>
      <c r="B95" s="255">
        <v>43503</v>
      </c>
      <c r="C95" s="9" t="s">
        <v>8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365"/>
      <c r="K95" s="9">
        <v>1</v>
      </c>
      <c r="L95" s="9"/>
      <c r="M95" s="29"/>
    </row>
    <row r="96" spans="1:13" hidden="1" x14ac:dyDescent="0.25">
      <c r="A96" s="631"/>
      <c r="B96" s="255">
        <v>43496</v>
      </c>
      <c r="C96" s="9" t="s">
        <v>455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">
        <v>0</v>
      </c>
      <c r="J96" s="365"/>
      <c r="K96" s="9"/>
      <c r="L96" s="9">
        <v>1</v>
      </c>
      <c r="M96" s="29"/>
    </row>
    <row r="97" spans="1:13" hidden="1" x14ac:dyDescent="0.25">
      <c r="A97" s="631"/>
      <c r="B97" s="255">
        <v>43475</v>
      </c>
      <c r="C97" s="9" t="s">
        <v>9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idden="1" x14ac:dyDescent="0.25">
      <c r="A98" s="631"/>
      <c r="B98" s="255">
        <v>43447</v>
      </c>
      <c r="C98" s="9" t="s">
        <v>455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365">
        <v>1</v>
      </c>
      <c r="K98" s="9"/>
      <c r="L98" s="9"/>
      <c r="M98" s="29"/>
    </row>
    <row r="99" spans="1:13" hidden="1" x14ac:dyDescent="0.25">
      <c r="A99" s="631"/>
      <c r="B99" s="255">
        <v>43440</v>
      </c>
      <c r="C99" s="9" t="s">
        <v>452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>
        <v>1</v>
      </c>
      <c r="K99" s="9"/>
      <c r="L99" s="9"/>
      <c r="M99" s="29"/>
    </row>
    <row r="100" spans="1:13" hidden="1" x14ac:dyDescent="0.25">
      <c r="A100" s="631"/>
      <c r="B100" s="255">
        <v>43433</v>
      </c>
      <c r="C100" s="9" t="s">
        <v>9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365"/>
      <c r="K100" s="9"/>
      <c r="L100" s="9">
        <v>1</v>
      </c>
      <c r="M100" s="29"/>
    </row>
    <row r="101" spans="1:13" hidden="1" x14ac:dyDescent="0.25">
      <c r="A101" s="631"/>
      <c r="B101" s="255">
        <v>43426</v>
      </c>
      <c r="C101" s="9" t="s">
        <v>48</v>
      </c>
      <c r="D101" s="9">
        <v>1</v>
      </c>
      <c r="E101" s="9">
        <v>1</v>
      </c>
      <c r="F101" s="9">
        <v>1</v>
      </c>
      <c r="G101" s="9">
        <v>2</v>
      </c>
      <c r="H101" s="9">
        <v>0</v>
      </c>
      <c r="I101" s="29">
        <v>0</v>
      </c>
      <c r="J101" s="365">
        <v>1</v>
      </c>
      <c r="K101" s="9"/>
      <c r="L101" s="9"/>
      <c r="M101" s="29"/>
    </row>
    <row r="102" spans="1:13" hidden="1" x14ac:dyDescent="0.25">
      <c r="A102" s="631"/>
      <c r="B102" s="255">
        <v>43419</v>
      </c>
      <c r="C102" s="9" t="s">
        <v>8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365">
        <v>1</v>
      </c>
      <c r="K102" s="9"/>
      <c r="L102" s="9"/>
      <c r="M102" s="29"/>
    </row>
    <row r="103" spans="1:13" hidden="1" x14ac:dyDescent="0.25">
      <c r="A103" s="631"/>
      <c r="B103" s="255">
        <v>43412</v>
      </c>
      <c r="C103" s="9" t="s">
        <v>455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365">
        <v>1</v>
      </c>
      <c r="K103" s="9"/>
      <c r="L103" s="9"/>
      <c r="M103" s="29"/>
    </row>
    <row r="104" spans="1:13" hidden="1" x14ac:dyDescent="0.25">
      <c r="A104" s="631"/>
      <c r="B104" s="255">
        <v>43405</v>
      </c>
      <c r="C104" s="9" t="s">
        <v>452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365"/>
      <c r="K104" s="9">
        <v>1</v>
      </c>
      <c r="L104" s="9"/>
      <c r="M104" s="29"/>
    </row>
    <row r="105" spans="1:13" hidden="1" x14ac:dyDescent="0.25">
      <c r="A105" s="631"/>
      <c r="B105" s="255">
        <v>43398</v>
      </c>
      <c r="C105" s="9" t="s">
        <v>9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365">
        <v>1</v>
      </c>
      <c r="K105" s="9"/>
      <c r="L105" s="9"/>
      <c r="M105" s="29"/>
    </row>
    <row r="106" spans="1:13" hidden="1" x14ac:dyDescent="0.25">
      <c r="A106" s="631"/>
      <c r="B106" s="255">
        <v>43384</v>
      </c>
      <c r="C106" s="9" t="s">
        <v>8</v>
      </c>
      <c r="D106" s="9">
        <v>1</v>
      </c>
      <c r="E106" s="9">
        <v>1</v>
      </c>
      <c r="F106" s="9">
        <v>0</v>
      </c>
      <c r="G106" s="9">
        <v>1</v>
      </c>
      <c r="H106" s="9">
        <v>1</v>
      </c>
      <c r="I106" s="29">
        <v>0</v>
      </c>
      <c r="J106" s="365">
        <v>1</v>
      </c>
      <c r="K106" s="9"/>
      <c r="L106" s="9"/>
      <c r="M106" s="29"/>
    </row>
    <row r="107" spans="1:13" hidden="1" x14ac:dyDescent="0.25">
      <c r="A107" s="631"/>
      <c r="B107" s="255">
        <v>43377</v>
      </c>
      <c r="C107" s="9" t="s">
        <v>455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">
        <v>0</v>
      </c>
      <c r="J107" s="365">
        <v>1</v>
      </c>
      <c r="K107" s="9"/>
      <c r="L107" s="9"/>
      <c r="M107" s="29"/>
    </row>
    <row r="108" spans="1:13" hidden="1" x14ac:dyDescent="0.25">
      <c r="A108" s="631"/>
      <c r="B108" s="255">
        <v>43370</v>
      </c>
      <c r="C108" s="9" t="s">
        <v>452</v>
      </c>
      <c r="D108" s="9">
        <v>1</v>
      </c>
      <c r="E108" s="9">
        <v>2</v>
      </c>
      <c r="F108" s="9">
        <v>0</v>
      </c>
      <c r="G108" s="9">
        <v>2</v>
      </c>
      <c r="H108" s="9">
        <v>1</v>
      </c>
      <c r="I108" s="29">
        <v>0</v>
      </c>
      <c r="J108" s="365">
        <v>1</v>
      </c>
      <c r="K108" s="9"/>
      <c r="L108" s="9"/>
      <c r="M108" s="29"/>
    </row>
    <row r="109" spans="1:13" ht="18.75" hidden="1" thickBot="1" x14ac:dyDescent="0.3">
      <c r="A109" s="630"/>
      <c r="B109" s="256">
        <v>43356</v>
      </c>
      <c r="C109" s="31" t="s">
        <v>48</v>
      </c>
      <c r="D109" s="31">
        <v>1</v>
      </c>
      <c r="E109" s="31">
        <v>0</v>
      </c>
      <c r="F109" s="31">
        <v>1</v>
      </c>
      <c r="G109" s="31">
        <v>1</v>
      </c>
      <c r="H109" s="31">
        <v>0</v>
      </c>
      <c r="I109" s="32">
        <v>0</v>
      </c>
      <c r="J109" s="366">
        <v>1</v>
      </c>
      <c r="K109" s="31"/>
      <c r="L109" s="31"/>
      <c r="M109" s="32"/>
    </row>
    <row r="110" spans="1:13" s="22" customFormat="1" ht="19.5" thickTop="1" thickBot="1" x14ac:dyDescent="0.3">
      <c r="A110" s="142" t="s">
        <v>45</v>
      </c>
      <c r="B110" s="126" t="s">
        <v>454</v>
      </c>
      <c r="C110" s="124" t="s">
        <v>453</v>
      </c>
      <c r="D110" s="124">
        <f t="shared" ref="D110:I110" si="5">SUM(D93:D109)</f>
        <v>17</v>
      </c>
      <c r="E110" s="124">
        <f t="shared" si="5"/>
        <v>6</v>
      </c>
      <c r="F110" s="124">
        <f t="shared" si="5"/>
        <v>7</v>
      </c>
      <c r="G110" s="124">
        <f t="shared" si="5"/>
        <v>13</v>
      </c>
      <c r="H110" s="124">
        <f t="shared" si="5"/>
        <v>2</v>
      </c>
      <c r="I110" s="124">
        <f t="shared" si="5"/>
        <v>0</v>
      </c>
      <c r="J110" s="191">
        <f>SUM(J93:J109)</f>
        <v>11</v>
      </c>
      <c r="K110" s="124">
        <f>SUM(K93:K109)</f>
        <v>4</v>
      </c>
      <c r="L110" s="124">
        <f>SUM(L93:L109)</f>
        <v>2</v>
      </c>
      <c r="M110" s="294">
        <f>SUM(J110/(J110+K110))</f>
        <v>0.73333333333333328</v>
      </c>
    </row>
    <row r="111" spans="1:13" ht="18.75" hidden="1" thickTop="1" x14ac:dyDescent="0.25">
      <c r="A111" s="659" t="s">
        <v>285</v>
      </c>
      <c r="B111" s="26">
        <v>43132</v>
      </c>
      <c r="C111" s="27" t="s">
        <v>9</v>
      </c>
      <c r="D111" s="27">
        <v>1</v>
      </c>
      <c r="E111" s="27">
        <v>1</v>
      </c>
      <c r="F111" s="27">
        <v>0</v>
      </c>
      <c r="G111" s="27">
        <v>1</v>
      </c>
      <c r="H111" s="27">
        <v>0</v>
      </c>
      <c r="I111" s="28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43125</v>
      </c>
      <c r="C112" s="9" t="s">
        <v>11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43104</v>
      </c>
      <c r="C113" s="9" t="s">
        <v>10</v>
      </c>
      <c r="D113" s="9">
        <v>1</v>
      </c>
      <c r="E113" s="9">
        <v>0</v>
      </c>
      <c r="F113" s="9">
        <v>1</v>
      </c>
      <c r="G113" s="9">
        <v>1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43090</v>
      </c>
      <c r="C114" s="9" t="s">
        <v>7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31"/>
      <c r="B115" s="13">
        <v>43083</v>
      </c>
      <c r="C115" s="9" t="s">
        <v>9</v>
      </c>
      <c r="D115" s="9">
        <v>1</v>
      </c>
      <c r="E115" s="9">
        <v>0</v>
      </c>
      <c r="F115" s="9">
        <v>1</v>
      </c>
      <c r="G115" s="9">
        <v>1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43076</v>
      </c>
      <c r="C116" s="9" t="s">
        <v>11</v>
      </c>
      <c r="D116" s="9">
        <v>1</v>
      </c>
      <c r="E116" s="9">
        <v>1</v>
      </c>
      <c r="F116" s="9">
        <v>2</v>
      </c>
      <c r="G116" s="9">
        <v>3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43069</v>
      </c>
      <c r="C117" s="9" t="s">
        <v>27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43062</v>
      </c>
      <c r="C118" s="9" t="s">
        <v>10</v>
      </c>
      <c r="D118" s="9">
        <v>1</v>
      </c>
      <c r="E118" s="9">
        <v>2</v>
      </c>
      <c r="F118" s="9">
        <v>0</v>
      </c>
      <c r="G118" s="9">
        <v>2</v>
      </c>
      <c r="H118" s="9">
        <v>1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43055</v>
      </c>
      <c r="C119" s="9" t="s">
        <v>7</v>
      </c>
      <c r="D119" s="9">
        <v>1</v>
      </c>
      <c r="E119" s="9">
        <v>0</v>
      </c>
      <c r="F119" s="9">
        <v>1</v>
      </c>
      <c r="G119" s="9">
        <v>1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43048</v>
      </c>
      <c r="C120" s="9" t="s">
        <v>9</v>
      </c>
      <c r="D120" s="9">
        <v>1</v>
      </c>
      <c r="E120" s="9">
        <v>0</v>
      </c>
      <c r="F120" s="9">
        <v>1</v>
      </c>
      <c r="G120" s="9">
        <v>1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43041</v>
      </c>
      <c r="C121" s="9" t="s">
        <v>11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43027</v>
      </c>
      <c r="C122" s="9" t="s">
        <v>10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43020</v>
      </c>
      <c r="C123" s="9" t="s">
        <v>7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43013</v>
      </c>
      <c r="C124" s="9" t="s">
        <v>9</v>
      </c>
      <c r="D124" s="9">
        <v>1</v>
      </c>
      <c r="E124" s="9">
        <v>0</v>
      </c>
      <c r="F124" s="9">
        <v>2</v>
      </c>
      <c r="G124" s="9">
        <v>2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t="18.75" hidden="1" thickBot="1" x14ac:dyDescent="0.3">
      <c r="A125" s="630"/>
      <c r="B125" s="30">
        <v>42999</v>
      </c>
      <c r="C125" s="31" t="s">
        <v>27</v>
      </c>
      <c r="D125" s="31">
        <v>1</v>
      </c>
      <c r="E125" s="31">
        <v>1</v>
      </c>
      <c r="F125" s="31">
        <v>0</v>
      </c>
      <c r="G125" s="31">
        <v>1</v>
      </c>
      <c r="H125" s="31">
        <v>1</v>
      </c>
      <c r="I125" s="32">
        <v>0</v>
      </c>
      <c r="J125" s="280">
        <v>1</v>
      </c>
      <c r="K125" s="9"/>
      <c r="L125" s="9"/>
      <c r="M125" s="29"/>
    </row>
    <row r="126" spans="1:13" s="1" customFormat="1" ht="19.5" thickTop="1" thickBot="1" x14ac:dyDescent="0.3">
      <c r="A126" s="142" t="s">
        <v>45</v>
      </c>
      <c r="B126" s="126" t="s">
        <v>285</v>
      </c>
      <c r="C126" s="124" t="s">
        <v>8</v>
      </c>
      <c r="D126" s="124">
        <f t="shared" ref="D126:I126" si="6">SUM(D111:D125)</f>
        <v>15</v>
      </c>
      <c r="E126" s="124">
        <f t="shared" si="6"/>
        <v>5</v>
      </c>
      <c r="F126" s="124">
        <f t="shared" si="6"/>
        <v>11</v>
      </c>
      <c r="G126" s="124">
        <f t="shared" si="6"/>
        <v>16</v>
      </c>
      <c r="H126" s="124">
        <f t="shared" si="6"/>
        <v>2</v>
      </c>
      <c r="I126" s="125">
        <f t="shared" si="6"/>
        <v>0</v>
      </c>
      <c r="J126" s="191">
        <f>SUM(J111:J125)</f>
        <v>11</v>
      </c>
      <c r="K126" s="124">
        <f>SUM(K111:K125)</f>
        <v>4</v>
      </c>
      <c r="L126" s="124">
        <f>SUM(L111:L125)</f>
        <v>0</v>
      </c>
      <c r="M126" s="294">
        <f>SUM(J126/(J126+K126))</f>
        <v>0.73333333333333328</v>
      </c>
    </row>
    <row r="127" spans="1:13" ht="18.75" hidden="1" thickTop="1" x14ac:dyDescent="0.25">
      <c r="A127" s="659" t="s">
        <v>35</v>
      </c>
      <c r="B127" s="26">
        <v>42796</v>
      </c>
      <c r="C127" s="27" t="s">
        <v>11</v>
      </c>
      <c r="D127" s="27">
        <v>1</v>
      </c>
      <c r="E127" s="27">
        <v>0</v>
      </c>
      <c r="F127" s="27">
        <v>1</v>
      </c>
      <c r="G127" s="27">
        <v>1</v>
      </c>
      <c r="H127" s="27">
        <v>0</v>
      </c>
      <c r="I127" s="28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42789</v>
      </c>
      <c r="C128" s="9" t="s">
        <v>27</v>
      </c>
      <c r="D128" s="9">
        <v>1</v>
      </c>
      <c r="E128" s="9">
        <v>0</v>
      </c>
      <c r="F128" s="9">
        <v>1</v>
      </c>
      <c r="G128" s="9">
        <v>1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42782</v>
      </c>
      <c r="C129" s="9" t="s">
        <v>10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42775</v>
      </c>
      <c r="C130" s="9" t="s">
        <v>7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42768</v>
      </c>
      <c r="C131" s="9" t="s">
        <v>9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42761</v>
      </c>
      <c r="C132" s="9" t="s">
        <v>11</v>
      </c>
      <c r="D132" s="9">
        <v>1</v>
      </c>
      <c r="E132" s="9">
        <v>0</v>
      </c>
      <c r="F132" s="9">
        <v>2</v>
      </c>
      <c r="G132" s="9">
        <v>2</v>
      </c>
      <c r="H132" s="9">
        <v>0</v>
      </c>
      <c r="I132" s="29">
        <v>0</v>
      </c>
      <c r="J132" s="280"/>
      <c r="K132" s="9"/>
      <c r="L132" s="9">
        <v>1</v>
      </c>
      <c r="M132" s="29"/>
    </row>
    <row r="133" spans="1:13" hidden="1" x14ac:dyDescent="0.25">
      <c r="A133" s="631"/>
      <c r="B133" s="13">
        <v>42754</v>
      </c>
      <c r="C133" s="9" t="s">
        <v>27</v>
      </c>
      <c r="D133" s="9">
        <v>1</v>
      </c>
      <c r="E133" s="9">
        <v>0</v>
      </c>
      <c r="F133" s="9">
        <v>1</v>
      </c>
      <c r="G133" s="9">
        <v>1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42747</v>
      </c>
      <c r="C134" s="9" t="s">
        <v>10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42705</v>
      </c>
      <c r="C135" s="9" t="s">
        <v>27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42684</v>
      </c>
      <c r="C136" s="9" t="s">
        <v>9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42677</v>
      </c>
      <c r="C137" s="9" t="s">
        <v>11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42663</v>
      </c>
      <c r="C138" s="9" t="s">
        <v>10</v>
      </c>
      <c r="D138" s="9">
        <v>1</v>
      </c>
      <c r="E138" s="9">
        <v>1</v>
      </c>
      <c r="F138" s="9">
        <v>1</v>
      </c>
      <c r="G138" s="9">
        <v>2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42656</v>
      </c>
      <c r="C139" s="9" t="s">
        <v>7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42649</v>
      </c>
      <c r="C140" s="9" t="s">
        <v>9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42642</v>
      </c>
      <c r="C141" s="9" t="s">
        <v>11</v>
      </c>
      <c r="D141" s="9">
        <v>1</v>
      </c>
      <c r="E141" s="9">
        <v>1</v>
      </c>
      <c r="F141" s="9">
        <v>0</v>
      </c>
      <c r="G141" s="9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42635</v>
      </c>
      <c r="C142" s="9" t="s">
        <v>27</v>
      </c>
      <c r="D142" s="9">
        <v>1</v>
      </c>
      <c r="E142" s="9">
        <v>1</v>
      </c>
      <c r="F142" s="9">
        <v>0</v>
      </c>
      <c r="G142" s="9">
        <v>1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t="18.75" hidden="1" thickBot="1" x14ac:dyDescent="0.3">
      <c r="A143" s="630"/>
      <c r="B143" s="30">
        <v>42628</v>
      </c>
      <c r="C143" s="31" t="s">
        <v>10</v>
      </c>
      <c r="D143" s="31">
        <v>1</v>
      </c>
      <c r="E143" s="31">
        <v>0</v>
      </c>
      <c r="F143" s="31">
        <v>0</v>
      </c>
      <c r="G143" s="31">
        <v>0</v>
      </c>
      <c r="H143" s="31">
        <v>0</v>
      </c>
      <c r="I143" s="32">
        <v>0</v>
      </c>
      <c r="J143" s="280">
        <v>1</v>
      </c>
      <c r="K143" s="9"/>
      <c r="L143" s="9"/>
      <c r="M143" s="29"/>
    </row>
    <row r="144" spans="1:13" s="1" customFormat="1" ht="19.5" thickTop="1" thickBot="1" x14ac:dyDescent="0.3">
      <c r="A144" s="142" t="s">
        <v>45</v>
      </c>
      <c r="B144" s="126" t="s">
        <v>18</v>
      </c>
      <c r="C144" s="124" t="s">
        <v>8</v>
      </c>
      <c r="D144" s="124">
        <f t="shared" ref="D144:I144" si="7">SUM(D127:D143)</f>
        <v>17</v>
      </c>
      <c r="E144" s="124">
        <f t="shared" si="7"/>
        <v>3</v>
      </c>
      <c r="F144" s="124">
        <f t="shared" si="7"/>
        <v>8</v>
      </c>
      <c r="G144" s="124">
        <f t="shared" si="7"/>
        <v>11</v>
      </c>
      <c r="H144" s="124">
        <f t="shared" si="7"/>
        <v>0</v>
      </c>
      <c r="I144" s="125">
        <f t="shared" si="7"/>
        <v>0</v>
      </c>
      <c r="J144" s="191">
        <f>SUM(J127:J143)</f>
        <v>14</v>
      </c>
      <c r="K144" s="124">
        <f>SUM(K127:K143)</f>
        <v>2</v>
      </c>
      <c r="L144" s="124">
        <f>SUM(L127:L143)</f>
        <v>1</v>
      </c>
      <c r="M144" s="294">
        <f>SUM(J144/(J144+K144))</f>
        <v>0.875</v>
      </c>
    </row>
    <row r="145" spans="1:13" ht="18.75" hidden="1" thickTop="1" x14ac:dyDescent="0.25">
      <c r="A145" s="659" t="s">
        <v>17</v>
      </c>
      <c r="B145" s="26">
        <v>42432</v>
      </c>
      <c r="C145" s="27" t="s">
        <v>8</v>
      </c>
      <c r="D145" s="27">
        <v>1</v>
      </c>
      <c r="E145" s="27">
        <v>0</v>
      </c>
      <c r="F145" s="27">
        <v>1</v>
      </c>
      <c r="G145" s="27">
        <v>1</v>
      </c>
      <c r="H145" s="27">
        <v>0</v>
      </c>
      <c r="I145" s="28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42425</v>
      </c>
      <c r="C146" s="9" t="s">
        <v>12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/>
      <c r="L146" s="9">
        <v>1</v>
      </c>
      <c r="M146" s="29"/>
    </row>
    <row r="147" spans="1:13" hidden="1" x14ac:dyDescent="0.25">
      <c r="A147" s="631"/>
      <c r="B147" s="13">
        <v>42418</v>
      </c>
      <c r="C147" s="9" t="s">
        <v>13</v>
      </c>
      <c r="D147" s="9">
        <v>1</v>
      </c>
      <c r="E147" s="9">
        <v>1</v>
      </c>
      <c r="F147" s="9">
        <v>1</v>
      </c>
      <c r="G147" s="9">
        <v>2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42411</v>
      </c>
      <c r="C148" s="9" t="s">
        <v>14</v>
      </c>
      <c r="D148" s="9">
        <v>1</v>
      </c>
      <c r="E148" s="9">
        <v>1</v>
      </c>
      <c r="F148" s="9">
        <v>1</v>
      </c>
      <c r="G148" s="9">
        <v>2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42404</v>
      </c>
      <c r="C149" s="9" t="s">
        <v>7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/>
      <c r="L149" s="9">
        <v>1</v>
      </c>
      <c r="M149" s="29"/>
    </row>
    <row r="150" spans="1:13" hidden="1" x14ac:dyDescent="0.25">
      <c r="A150" s="631"/>
      <c r="B150" s="13">
        <v>42397</v>
      </c>
      <c r="C150" s="9" t="s">
        <v>8</v>
      </c>
      <c r="D150" s="9">
        <v>1</v>
      </c>
      <c r="E150" s="9">
        <v>1</v>
      </c>
      <c r="F150" s="9">
        <v>0</v>
      </c>
      <c r="G150" s="9">
        <v>1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42390</v>
      </c>
      <c r="C151" s="9" t="s">
        <v>12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42383</v>
      </c>
      <c r="C152" s="9" t="s">
        <v>7</v>
      </c>
      <c r="D152" s="9">
        <v>1</v>
      </c>
      <c r="E152" s="9">
        <v>0</v>
      </c>
      <c r="F152" s="9">
        <v>1</v>
      </c>
      <c r="G152" s="9">
        <v>1</v>
      </c>
      <c r="H152" s="9">
        <v>0</v>
      </c>
      <c r="I152" s="29">
        <v>0</v>
      </c>
      <c r="J152" s="280"/>
      <c r="K152" s="9">
        <v>1</v>
      </c>
      <c r="L152" s="9"/>
      <c r="M152" s="29"/>
    </row>
    <row r="153" spans="1:13" hidden="1" x14ac:dyDescent="0.25">
      <c r="A153" s="631"/>
      <c r="B153" s="13">
        <v>42376</v>
      </c>
      <c r="C153" s="9" t="s">
        <v>14</v>
      </c>
      <c r="D153" s="9">
        <v>1</v>
      </c>
      <c r="E153" s="9">
        <v>0</v>
      </c>
      <c r="F153" s="9">
        <v>1</v>
      </c>
      <c r="G153" s="9">
        <v>1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42348</v>
      </c>
      <c r="C154" s="9" t="s">
        <v>8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42334</v>
      </c>
      <c r="C155" s="9" t="s">
        <v>13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42285</v>
      </c>
      <c r="C156" s="9" t="s">
        <v>7</v>
      </c>
      <c r="D156" s="9">
        <v>1</v>
      </c>
      <c r="E156" s="9">
        <v>0</v>
      </c>
      <c r="F156" s="9">
        <v>2</v>
      </c>
      <c r="G156" s="9">
        <v>2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42278</v>
      </c>
      <c r="C157" s="9" t="s">
        <v>8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t="18.75" hidden="1" thickBot="1" x14ac:dyDescent="0.3">
      <c r="A158" s="630"/>
      <c r="B158" s="30">
        <v>42264</v>
      </c>
      <c r="C158" s="31" t="s">
        <v>13</v>
      </c>
      <c r="D158" s="31">
        <v>1</v>
      </c>
      <c r="E158" s="31">
        <v>0</v>
      </c>
      <c r="F158" s="31">
        <v>0</v>
      </c>
      <c r="G158" s="31">
        <v>0</v>
      </c>
      <c r="H158" s="31">
        <v>0</v>
      </c>
      <c r="I158" s="32">
        <v>0</v>
      </c>
      <c r="J158" s="280"/>
      <c r="K158" s="9">
        <v>1</v>
      </c>
      <c r="L158" s="9"/>
      <c r="M158" s="29"/>
    </row>
    <row r="159" spans="1:13" s="1" customFormat="1" ht="19.5" thickTop="1" thickBot="1" x14ac:dyDescent="0.3">
      <c r="A159" s="142" t="s">
        <v>45</v>
      </c>
      <c r="B159" s="126" t="s">
        <v>17</v>
      </c>
      <c r="C159" s="124" t="s">
        <v>10</v>
      </c>
      <c r="D159" s="124">
        <f t="shared" ref="D159:I159" si="8">SUM(D145:D158)</f>
        <v>14</v>
      </c>
      <c r="E159" s="124">
        <f t="shared" si="8"/>
        <v>3</v>
      </c>
      <c r="F159" s="124">
        <f t="shared" si="8"/>
        <v>8</v>
      </c>
      <c r="G159" s="124">
        <f t="shared" si="8"/>
        <v>11</v>
      </c>
      <c r="H159" s="124">
        <f t="shared" si="8"/>
        <v>0</v>
      </c>
      <c r="I159" s="125">
        <f t="shared" si="8"/>
        <v>0</v>
      </c>
      <c r="J159" s="191">
        <f>SUM(J145:J158)</f>
        <v>6</v>
      </c>
      <c r="K159" s="124">
        <f>SUM(K145:K158)</f>
        <v>6</v>
      </c>
      <c r="L159" s="124">
        <f>SUM(L145:L158)</f>
        <v>2</v>
      </c>
      <c r="M159" s="294">
        <f>SUM(J159/(J159+K159))</f>
        <v>0.5</v>
      </c>
    </row>
    <row r="160" spans="1:13" ht="18.75" hidden="1" thickTop="1" x14ac:dyDescent="0.25">
      <c r="A160" s="659" t="s">
        <v>16</v>
      </c>
      <c r="B160" s="26">
        <v>42061</v>
      </c>
      <c r="C160" s="27" t="s">
        <v>8</v>
      </c>
      <c r="D160" s="27">
        <v>1</v>
      </c>
      <c r="E160" s="27">
        <v>1</v>
      </c>
      <c r="F160" s="27">
        <v>0</v>
      </c>
      <c r="G160" s="27">
        <v>1</v>
      </c>
      <c r="H160" s="27">
        <v>0</v>
      </c>
      <c r="I160" s="28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42054</v>
      </c>
      <c r="C161" s="9" t="s">
        <v>12</v>
      </c>
      <c r="D161" s="9">
        <v>1</v>
      </c>
      <c r="E161" s="9">
        <v>0</v>
      </c>
      <c r="F161" s="9">
        <v>1</v>
      </c>
      <c r="G161" s="9">
        <v>1</v>
      </c>
      <c r="H161" s="9">
        <v>0</v>
      </c>
      <c r="I161" s="29">
        <v>0</v>
      </c>
      <c r="J161" s="280"/>
      <c r="K161" s="9"/>
      <c r="L161" s="9">
        <v>1</v>
      </c>
      <c r="M161" s="29"/>
    </row>
    <row r="162" spans="1:13" hidden="1" x14ac:dyDescent="0.25">
      <c r="A162" s="631"/>
      <c r="B162" s="13">
        <v>42040</v>
      </c>
      <c r="C162" s="9" t="s">
        <v>14</v>
      </c>
      <c r="D162" s="9">
        <v>1</v>
      </c>
      <c r="E162" s="9">
        <v>0</v>
      </c>
      <c r="F162" s="9">
        <v>2</v>
      </c>
      <c r="G162" s="9">
        <v>2</v>
      </c>
      <c r="H162" s="9">
        <v>0</v>
      </c>
      <c r="I162" s="29">
        <v>0</v>
      </c>
      <c r="J162" s="280"/>
      <c r="K162" s="9"/>
      <c r="L162" s="9">
        <v>1</v>
      </c>
      <c r="M162" s="29"/>
    </row>
    <row r="163" spans="1:13" hidden="1" x14ac:dyDescent="0.25">
      <c r="A163" s="631"/>
      <c r="B163" s="13">
        <v>42033</v>
      </c>
      <c r="C163" s="9" t="s">
        <v>7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42026</v>
      </c>
      <c r="C164" s="9" t="s">
        <v>8</v>
      </c>
      <c r="D164" s="9">
        <v>1</v>
      </c>
      <c r="E164" s="9">
        <v>1</v>
      </c>
      <c r="F164" s="9">
        <v>1</v>
      </c>
      <c r="G164" s="9">
        <v>2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31"/>
      <c r="B165" s="13">
        <v>42019</v>
      </c>
      <c r="C165" s="9" t="s">
        <v>12</v>
      </c>
      <c r="D165" s="9">
        <v>1</v>
      </c>
      <c r="E165" s="9">
        <v>1</v>
      </c>
      <c r="F165" s="9">
        <v>3</v>
      </c>
      <c r="G165" s="9">
        <v>4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42012</v>
      </c>
      <c r="C166" s="9" t="s">
        <v>13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41991</v>
      </c>
      <c r="C167" s="9" t="s">
        <v>14</v>
      </c>
      <c r="D167" s="9">
        <v>1</v>
      </c>
      <c r="E167" s="9">
        <v>0</v>
      </c>
      <c r="F167" s="9">
        <v>2</v>
      </c>
      <c r="G167" s="9">
        <v>2</v>
      </c>
      <c r="H167" s="9">
        <v>0</v>
      </c>
      <c r="I167" s="29">
        <v>0</v>
      </c>
      <c r="J167" s="280"/>
      <c r="K167" s="9"/>
      <c r="L167" s="9">
        <v>1</v>
      </c>
      <c r="M167" s="29"/>
    </row>
    <row r="168" spans="1:13" hidden="1" x14ac:dyDescent="0.25">
      <c r="A168" s="631"/>
      <c r="B168" s="13">
        <v>41970</v>
      </c>
      <c r="C168" s="9" t="s">
        <v>12</v>
      </c>
      <c r="D168" s="9">
        <v>1</v>
      </c>
      <c r="E168" s="9">
        <v>0</v>
      </c>
      <c r="F168" s="9">
        <v>1</v>
      </c>
      <c r="G168" s="9">
        <v>1</v>
      </c>
      <c r="H168" s="9">
        <v>0</v>
      </c>
      <c r="I168" s="29">
        <v>0</v>
      </c>
      <c r="J168" s="280"/>
      <c r="K168" s="9">
        <v>1</v>
      </c>
      <c r="L168" s="9"/>
      <c r="M168" s="29"/>
    </row>
    <row r="169" spans="1:13" hidden="1" x14ac:dyDescent="0.25">
      <c r="A169" s="631"/>
      <c r="B169" s="13">
        <v>41956</v>
      </c>
      <c r="C169" s="9" t="s">
        <v>14</v>
      </c>
      <c r="D169" s="9">
        <v>1</v>
      </c>
      <c r="E169" s="9">
        <v>1</v>
      </c>
      <c r="F169" s="9">
        <v>1</v>
      </c>
      <c r="G169" s="9">
        <v>2</v>
      </c>
      <c r="H169" s="9">
        <v>0</v>
      </c>
      <c r="I169" s="29">
        <v>0</v>
      </c>
      <c r="J169" s="280"/>
      <c r="K169" s="9"/>
      <c r="L169" s="9">
        <v>1</v>
      </c>
      <c r="M169" s="29"/>
    </row>
    <row r="170" spans="1:13" hidden="1" x14ac:dyDescent="0.25">
      <c r="A170" s="631"/>
      <c r="B170" s="13">
        <v>41949</v>
      </c>
      <c r="C170" s="9" t="s">
        <v>7</v>
      </c>
      <c r="D170" s="9">
        <v>1</v>
      </c>
      <c r="E170" s="9">
        <v>1</v>
      </c>
      <c r="F170" s="9">
        <v>1</v>
      </c>
      <c r="G170" s="9">
        <v>2</v>
      </c>
      <c r="H170" s="9">
        <v>1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41942</v>
      </c>
      <c r="C171" s="9" t="s">
        <v>8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41935</v>
      </c>
      <c r="C172" s="9" t="s">
        <v>12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41928</v>
      </c>
      <c r="C173" s="9" t="s">
        <v>13</v>
      </c>
      <c r="D173" s="9">
        <v>1</v>
      </c>
      <c r="E173" s="9">
        <v>1</v>
      </c>
      <c r="F173" s="9">
        <v>0</v>
      </c>
      <c r="G173" s="9">
        <v>1</v>
      </c>
      <c r="H173" s="9">
        <v>1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41900</v>
      </c>
      <c r="C174" s="9" t="s">
        <v>12</v>
      </c>
      <c r="D174" s="9">
        <v>1</v>
      </c>
      <c r="E174" s="9">
        <v>1</v>
      </c>
      <c r="F174" s="9">
        <v>3</v>
      </c>
      <c r="G174" s="9">
        <v>4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t="18.75" hidden="1" thickBot="1" x14ac:dyDescent="0.3">
      <c r="A175" s="630"/>
      <c r="B175" s="30">
        <v>41893</v>
      </c>
      <c r="C175" s="31" t="s">
        <v>13</v>
      </c>
      <c r="D175" s="31">
        <v>1</v>
      </c>
      <c r="E175" s="31">
        <v>0</v>
      </c>
      <c r="F175" s="31">
        <v>1</v>
      </c>
      <c r="G175" s="31">
        <v>1</v>
      </c>
      <c r="H175" s="31">
        <v>0</v>
      </c>
      <c r="I175" s="32">
        <v>0</v>
      </c>
      <c r="J175" s="280">
        <v>1</v>
      </c>
      <c r="K175" s="9"/>
      <c r="L175" s="9"/>
      <c r="M175" s="29"/>
    </row>
    <row r="176" spans="1:13" s="1" customFormat="1" ht="19.5" thickTop="1" thickBot="1" x14ac:dyDescent="0.3">
      <c r="A176" s="142" t="s">
        <v>45</v>
      </c>
      <c r="B176" s="126" t="s">
        <v>16</v>
      </c>
      <c r="C176" s="124" t="s">
        <v>10</v>
      </c>
      <c r="D176" s="124">
        <f t="shared" ref="D176:I176" si="9">SUM(D160:D175)</f>
        <v>16</v>
      </c>
      <c r="E176" s="124">
        <f t="shared" si="9"/>
        <v>7</v>
      </c>
      <c r="F176" s="124">
        <f t="shared" si="9"/>
        <v>18</v>
      </c>
      <c r="G176" s="124">
        <f t="shared" si="9"/>
        <v>25</v>
      </c>
      <c r="H176" s="124">
        <f t="shared" si="9"/>
        <v>2</v>
      </c>
      <c r="I176" s="125">
        <f t="shared" si="9"/>
        <v>0</v>
      </c>
      <c r="J176" s="191">
        <f>SUM(J160:J175)</f>
        <v>8</v>
      </c>
      <c r="K176" s="124">
        <f>SUM(K160:K175)</f>
        <v>4</v>
      </c>
      <c r="L176" s="124">
        <f>SUM(L160:L175)</f>
        <v>4</v>
      </c>
      <c r="M176" s="294">
        <f>SUM(J176/(J176+K176))</f>
        <v>0.66666666666666663</v>
      </c>
    </row>
    <row r="177" spans="1:13" ht="18.75" hidden="1" thickTop="1" x14ac:dyDescent="0.25">
      <c r="A177" s="659" t="s">
        <v>15</v>
      </c>
      <c r="B177" s="26">
        <v>41697</v>
      </c>
      <c r="C177" s="27" t="s">
        <v>10</v>
      </c>
      <c r="D177" s="27">
        <v>1</v>
      </c>
      <c r="E177" s="27">
        <v>0</v>
      </c>
      <c r="F177" s="27">
        <v>0</v>
      </c>
      <c r="G177" s="27">
        <v>0</v>
      </c>
      <c r="H177" s="27">
        <v>0</v>
      </c>
      <c r="I177" s="28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41690</v>
      </c>
      <c r="C178" s="9" t="s">
        <v>7</v>
      </c>
      <c r="D178" s="9">
        <v>1</v>
      </c>
      <c r="E178" s="9">
        <v>0</v>
      </c>
      <c r="F178" s="9">
        <v>2</v>
      </c>
      <c r="G178" s="9">
        <v>2</v>
      </c>
      <c r="H178" s="9">
        <v>0</v>
      </c>
      <c r="I178" s="29">
        <v>0</v>
      </c>
      <c r="J178" s="280">
        <v>1</v>
      </c>
      <c r="K178" s="9"/>
      <c r="L178" s="9"/>
      <c r="M178" s="29"/>
    </row>
    <row r="179" spans="1:13" hidden="1" x14ac:dyDescent="0.25">
      <c r="A179" s="631"/>
      <c r="B179" s="13">
        <v>41683</v>
      </c>
      <c r="C179" s="9" t="s">
        <v>14</v>
      </c>
      <c r="D179" s="9">
        <v>1</v>
      </c>
      <c r="E179" s="9">
        <v>0</v>
      </c>
      <c r="F179" s="9">
        <v>1</v>
      </c>
      <c r="G179" s="9">
        <v>1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idden="1" x14ac:dyDescent="0.25">
      <c r="A180" s="631"/>
      <c r="B180" s="13">
        <v>41669</v>
      </c>
      <c r="C180" s="9" t="s">
        <v>13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">
        <v>0</v>
      </c>
      <c r="J180" s="280"/>
      <c r="K180" s="9">
        <v>1</v>
      </c>
      <c r="L180" s="9"/>
      <c r="M180" s="29"/>
    </row>
    <row r="181" spans="1:13" hidden="1" x14ac:dyDescent="0.25">
      <c r="A181" s="631"/>
      <c r="B181" s="13">
        <v>41662</v>
      </c>
      <c r="C181" s="9" t="s">
        <v>10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idden="1" x14ac:dyDescent="0.25">
      <c r="A182" s="631"/>
      <c r="B182" s="13">
        <v>41655</v>
      </c>
      <c r="C182" s="9" t="s">
        <v>7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/>
      <c r="K182" s="9">
        <v>1</v>
      </c>
      <c r="L182" s="9"/>
      <c r="M182" s="29"/>
    </row>
    <row r="183" spans="1:13" hidden="1" x14ac:dyDescent="0.25">
      <c r="A183" s="631"/>
      <c r="B183" s="13">
        <v>41648</v>
      </c>
      <c r="C183" s="9" t="s">
        <v>14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41627</v>
      </c>
      <c r="C184" s="9" t="s">
        <v>12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41620</v>
      </c>
      <c r="C185" s="9" t="s">
        <v>13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41613</v>
      </c>
      <c r="C186" s="9" t="s">
        <v>10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/>
      <c r="L186" s="9">
        <v>1</v>
      </c>
      <c r="M186" s="29"/>
    </row>
    <row r="187" spans="1:13" hidden="1" x14ac:dyDescent="0.25">
      <c r="A187" s="631"/>
      <c r="B187" s="13">
        <v>41606</v>
      </c>
      <c r="C187" s="9" t="s">
        <v>7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31"/>
      <c r="B188" s="13">
        <v>41599</v>
      </c>
      <c r="C188" s="9" t="s">
        <v>14</v>
      </c>
      <c r="D188" s="9">
        <v>1</v>
      </c>
      <c r="E188" s="9">
        <v>0</v>
      </c>
      <c r="F188" s="9">
        <v>1</v>
      </c>
      <c r="G188" s="9">
        <v>1</v>
      </c>
      <c r="H188" s="9">
        <v>0</v>
      </c>
      <c r="I188" s="29">
        <v>0</v>
      </c>
      <c r="J188" s="280"/>
      <c r="K188" s="9"/>
      <c r="L188" s="9">
        <v>1</v>
      </c>
      <c r="M188" s="29"/>
    </row>
    <row r="189" spans="1:13" hidden="1" x14ac:dyDescent="0.25">
      <c r="A189" s="631"/>
      <c r="B189" s="13">
        <v>41592</v>
      </c>
      <c r="C189" s="9" t="s">
        <v>12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/>
      <c r="K189" s="9"/>
      <c r="L189" s="9">
        <v>1</v>
      </c>
      <c r="M189" s="29"/>
    </row>
    <row r="190" spans="1:13" hidden="1" x14ac:dyDescent="0.25">
      <c r="A190" s="631"/>
      <c r="B190" s="13">
        <v>41571</v>
      </c>
      <c r="C190" s="9" t="s">
        <v>7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/>
      <c r="L190" s="9">
        <v>1</v>
      </c>
      <c r="M190" s="29"/>
    </row>
    <row r="191" spans="1:13" hidden="1" x14ac:dyDescent="0.25">
      <c r="A191" s="631"/>
      <c r="B191" s="13">
        <v>41557</v>
      </c>
      <c r="C191" s="9" t="s">
        <v>12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/>
      <c r="L191" s="9">
        <v>1</v>
      </c>
      <c r="M191" s="29"/>
    </row>
    <row r="192" spans="1:13" hidden="1" x14ac:dyDescent="0.25">
      <c r="A192" s="631"/>
      <c r="B192" s="13">
        <v>41550</v>
      </c>
      <c r="C192" s="9" t="s">
        <v>13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/>
      <c r="K192" s="9">
        <v>1</v>
      </c>
      <c r="L192" s="9"/>
      <c r="M192" s="29"/>
    </row>
    <row r="193" spans="1:13" hidden="1" x14ac:dyDescent="0.25">
      <c r="A193" s="631"/>
      <c r="B193" s="13">
        <v>41543</v>
      </c>
      <c r="C193" s="9" t="s">
        <v>10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>
        <v>1</v>
      </c>
      <c r="K193" s="9"/>
      <c r="L193" s="9"/>
      <c r="M193" s="29"/>
    </row>
    <row r="194" spans="1:13" hidden="1" x14ac:dyDescent="0.25">
      <c r="A194" s="631"/>
      <c r="B194" s="13">
        <v>41536</v>
      </c>
      <c r="C194" s="9" t="s">
        <v>7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t="18.75" hidden="1" thickBot="1" x14ac:dyDescent="0.3">
      <c r="A195" s="630"/>
      <c r="B195" s="30">
        <v>41529</v>
      </c>
      <c r="C195" s="31" t="s">
        <v>14</v>
      </c>
      <c r="D195" s="31">
        <v>1</v>
      </c>
      <c r="E195" s="31">
        <v>0</v>
      </c>
      <c r="F195" s="31">
        <v>0</v>
      </c>
      <c r="G195" s="31">
        <v>0</v>
      </c>
      <c r="H195" s="31">
        <v>0</v>
      </c>
      <c r="I195" s="32">
        <v>0</v>
      </c>
      <c r="J195" s="280"/>
      <c r="K195" s="9">
        <v>1</v>
      </c>
      <c r="L195" s="9"/>
      <c r="M195" s="29"/>
    </row>
    <row r="196" spans="1:13" s="1" customFormat="1" ht="19.5" thickTop="1" thickBot="1" x14ac:dyDescent="0.3">
      <c r="A196" s="142" t="s">
        <v>45</v>
      </c>
      <c r="B196" s="126" t="s">
        <v>15</v>
      </c>
      <c r="C196" s="124" t="s">
        <v>8</v>
      </c>
      <c r="D196" s="124">
        <f t="shared" ref="D196:I196" si="10">SUM(D177:D195)</f>
        <v>19</v>
      </c>
      <c r="E196" s="124">
        <f t="shared" si="10"/>
        <v>0</v>
      </c>
      <c r="F196" s="124">
        <f t="shared" si="10"/>
        <v>5</v>
      </c>
      <c r="G196" s="124">
        <f t="shared" si="10"/>
        <v>5</v>
      </c>
      <c r="H196" s="124">
        <f t="shared" si="10"/>
        <v>0</v>
      </c>
      <c r="I196" s="125">
        <f t="shared" si="10"/>
        <v>0</v>
      </c>
      <c r="J196" s="191">
        <f>SUM(J177:J195)</f>
        <v>4</v>
      </c>
      <c r="K196" s="124">
        <f>SUM(K177:K195)</f>
        <v>10</v>
      </c>
      <c r="L196" s="124">
        <f>SUM(L177:L195)</f>
        <v>5</v>
      </c>
      <c r="M196" s="294">
        <f>SUM(J196/(J196+K196))</f>
        <v>0.2857142857142857</v>
      </c>
    </row>
    <row r="197" spans="1:13" ht="18.75" hidden="1" thickTop="1" x14ac:dyDescent="0.25">
      <c r="A197" s="659" t="s">
        <v>22</v>
      </c>
      <c r="B197" s="26">
        <v>41333</v>
      </c>
      <c r="C197" s="27" t="s">
        <v>20</v>
      </c>
      <c r="D197" s="27">
        <v>1</v>
      </c>
      <c r="E197" s="27">
        <v>0</v>
      </c>
      <c r="F197" s="27">
        <v>0</v>
      </c>
      <c r="G197" s="27">
        <v>0</v>
      </c>
      <c r="H197" s="27">
        <v>0</v>
      </c>
      <c r="I197" s="28">
        <v>0</v>
      </c>
      <c r="J197" s="280"/>
      <c r="K197" s="9">
        <v>1</v>
      </c>
      <c r="L197" s="9"/>
      <c r="M197" s="29"/>
    </row>
    <row r="198" spans="1:13" hidden="1" x14ac:dyDescent="0.25">
      <c r="A198" s="631"/>
      <c r="B198" s="13">
        <v>41312</v>
      </c>
      <c r="C198" s="9" t="s">
        <v>12</v>
      </c>
      <c r="D198" s="9">
        <v>1</v>
      </c>
      <c r="E198" s="9">
        <v>0</v>
      </c>
      <c r="F198" s="9">
        <v>1</v>
      </c>
      <c r="G198" s="9">
        <v>1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idden="1" x14ac:dyDescent="0.25">
      <c r="A199" s="631"/>
      <c r="B199" s="13">
        <v>41305</v>
      </c>
      <c r="C199" s="9" t="s">
        <v>13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idden="1" x14ac:dyDescent="0.25">
      <c r="A200" s="631"/>
      <c r="B200" s="13">
        <v>41298</v>
      </c>
      <c r="C200" s="9" t="s">
        <v>20</v>
      </c>
      <c r="D200" s="9">
        <v>1</v>
      </c>
      <c r="E200" s="9">
        <v>0</v>
      </c>
      <c r="F200" s="9">
        <v>1</v>
      </c>
      <c r="G200" s="9">
        <v>1</v>
      </c>
      <c r="H200" s="9">
        <v>0</v>
      </c>
      <c r="I200" s="29">
        <v>0</v>
      </c>
      <c r="J200" s="280">
        <v>1</v>
      </c>
      <c r="K200" s="9"/>
      <c r="L200" s="9"/>
      <c r="M200" s="29"/>
    </row>
    <row r="201" spans="1:13" hidden="1" x14ac:dyDescent="0.25">
      <c r="A201" s="631"/>
      <c r="B201" s="13">
        <v>41291</v>
      </c>
      <c r="C201" s="9" t="s">
        <v>7</v>
      </c>
      <c r="D201" s="9">
        <v>1</v>
      </c>
      <c r="E201" s="9">
        <v>0</v>
      </c>
      <c r="F201" s="9">
        <v>1</v>
      </c>
      <c r="G201" s="9">
        <v>1</v>
      </c>
      <c r="H201" s="9">
        <v>0</v>
      </c>
      <c r="I201" s="29">
        <v>0</v>
      </c>
      <c r="J201" s="280"/>
      <c r="K201" s="9"/>
      <c r="L201" s="9">
        <v>1</v>
      </c>
      <c r="M201" s="29"/>
    </row>
    <row r="202" spans="1:13" hidden="1" x14ac:dyDescent="0.25">
      <c r="A202" s="631"/>
      <c r="B202" s="13">
        <v>41263</v>
      </c>
      <c r="C202" s="9" t="s">
        <v>12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>
        <v>1</v>
      </c>
      <c r="K202" s="9"/>
      <c r="L202" s="9"/>
      <c r="M202" s="29"/>
    </row>
    <row r="203" spans="1:13" hidden="1" x14ac:dyDescent="0.25">
      <c r="A203" s="631"/>
      <c r="B203" s="13">
        <v>41256</v>
      </c>
      <c r="C203" s="9" t="s">
        <v>13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idden="1" x14ac:dyDescent="0.25">
      <c r="A204" s="631"/>
      <c r="B204" s="13">
        <v>41249</v>
      </c>
      <c r="C204" s="9" t="s">
        <v>20</v>
      </c>
      <c r="D204" s="9">
        <v>1</v>
      </c>
      <c r="E204" s="9">
        <v>0</v>
      </c>
      <c r="F204" s="9">
        <v>1</v>
      </c>
      <c r="G204" s="9">
        <v>1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41242</v>
      </c>
      <c r="C205" s="9" t="s">
        <v>7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31"/>
      <c r="B206" s="13">
        <v>41228</v>
      </c>
      <c r="C206" s="9" t="s">
        <v>12</v>
      </c>
      <c r="D206" s="9">
        <v>1</v>
      </c>
      <c r="E206" s="9">
        <v>1</v>
      </c>
      <c r="F206" s="9">
        <v>1</v>
      </c>
      <c r="G206" s="9">
        <v>2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41207</v>
      </c>
      <c r="C207" s="9" t="s">
        <v>7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/>
      <c r="K207" s="9">
        <v>1</v>
      </c>
      <c r="L207" s="9"/>
      <c r="M207" s="29"/>
    </row>
    <row r="208" spans="1:13" hidden="1" x14ac:dyDescent="0.25">
      <c r="A208" s="631"/>
      <c r="B208" s="13">
        <v>41200</v>
      </c>
      <c r="C208" s="9" t="s">
        <v>21</v>
      </c>
      <c r="D208" s="9">
        <v>1</v>
      </c>
      <c r="E208" s="9">
        <v>1</v>
      </c>
      <c r="F208" s="9">
        <v>0</v>
      </c>
      <c r="G208" s="9">
        <v>1</v>
      </c>
      <c r="H208" s="9">
        <v>0</v>
      </c>
      <c r="I208" s="29">
        <v>0</v>
      </c>
      <c r="J208" s="280"/>
      <c r="K208" s="9">
        <v>1</v>
      </c>
      <c r="L208" s="9"/>
      <c r="M208" s="29"/>
    </row>
    <row r="209" spans="1:13" hidden="1" x14ac:dyDescent="0.25">
      <c r="A209" s="631"/>
      <c r="B209" s="13">
        <v>41193</v>
      </c>
      <c r="C209" s="9" t="s">
        <v>12</v>
      </c>
      <c r="D209" s="9">
        <v>1</v>
      </c>
      <c r="E209" s="9">
        <v>3</v>
      </c>
      <c r="F209" s="9">
        <v>0</v>
      </c>
      <c r="G209" s="9">
        <v>3</v>
      </c>
      <c r="H209" s="9">
        <v>1</v>
      </c>
      <c r="I209" s="29">
        <v>0</v>
      </c>
      <c r="J209" s="280">
        <v>1</v>
      </c>
      <c r="K209" s="9"/>
      <c r="L209" s="9"/>
      <c r="M209" s="29"/>
    </row>
    <row r="210" spans="1:13" hidden="1" x14ac:dyDescent="0.25">
      <c r="A210" s="631"/>
      <c r="B210" s="13">
        <v>41179</v>
      </c>
      <c r="C210" s="9" t="s">
        <v>20</v>
      </c>
      <c r="D210" s="9">
        <v>1</v>
      </c>
      <c r="E210" s="9">
        <v>0</v>
      </c>
      <c r="F210" s="9">
        <v>1</v>
      </c>
      <c r="G210" s="9">
        <v>1</v>
      </c>
      <c r="H210" s="9">
        <v>0</v>
      </c>
      <c r="I210" s="29">
        <v>0</v>
      </c>
      <c r="J210" s="280"/>
      <c r="K210" s="9">
        <v>1</v>
      </c>
      <c r="L210" s="9"/>
      <c r="M210" s="29"/>
    </row>
    <row r="211" spans="1:13" hidden="1" x14ac:dyDescent="0.25">
      <c r="A211" s="631"/>
      <c r="B211" s="13">
        <v>41172</v>
      </c>
      <c r="C211" s="9" t="s">
        <v>7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/>
      <c r="K211" s="9">
        <v>1</v>
      </c>
      <c r="L211" s="9"/>
      <c r="M211" s="29"/>
    </row>
    <row r="212" spans="1:13" ht="18.75" hidden="1" thickBot="1" x14ac:dyDescent="0.3">
      <c r="A212" s="630"/>
      <c r="B212" s="30">
        <v>41165</v>
      </c>
      <c r="C212" s="31" t="s">
        <v>21</v>
      </c>
      <c r="D212" s="31">
        <v>1</v>
      </c>
      <c r="E212" s="31">
        <v>0</v>
      </c>
      <c r="F212" s="31">
        <v>1</v>
      </c>
      <c r="G212" s="31">
        <v>1</v>
      </c>
      <c r="H212" s="31">
        <v>0</v>
      </c>
      <c r="I212" s="32">
        <v>0</v>
      </c>
      <c r="J212" s="280"/>
      <c r="K212" s="9"/>
      <c r="L212" s="9">
        <v>1</v>
      </c>
      <c r="M212" s="29"/>
    </row>
    <row r="213" spans="1:13" s="1" customFormat="1" ht="19.5" thickTop="1" thickBot="1" x14ac:dyDescent="0.3">
      <c r="A213" s="142" t="s">
        <v>45</v>
      </c>
      <c r="B213" s="126" t="s">
        <v>22</v>
      </c>
      <c r="C213" s="124" t="s">
        <v>19</v>
      </c>
      <c r="D213" s="124">
        <f t="shared" ref="D213:I213" si="11">SUM(D197:D212)</f>
        <v>16</v>
      </c>
      <c r="E213" s="124">
        <f t="shared" si="11"/>
        <v>5</v>
      </c>
      <c r="F213" s="124">
        <f t="shared" si="11"/>
        <v>7</v>
      </c>
      <c r="G213" s="124">
        <f t="shared" si="11"/>
        <v>12</v>
      </c>
      <c r="H213" s="124">
        <f t="shared" si="11"/>
        <v>1</v>
      </c>
      <c r="I213" s="125">
        <f t="shared" si="11"/>
        <v>0</v>
      </c>
      <c r="J213" s="191">
        <f>SUM(J197:J212)</f>
        <v>4</v>
      </c>
      <c r="K213" s="124">
        <f>SUM(K197:K212)</f>
        <v>10</v>
      </c>
      <c r="L213" s="124">
        <f>SUM(L197:L212)</f>
        <v>2</v>
      </c>
      <c r="M213" s="294">
        <f>SUM(J213/(J213+K213))</f>
        <v>0.2857142857142857</v>
      </c>
    </row>
    <row r="214" spans="1:13" ht="18.75" hidden="1" thickTop="1" x14ac:dyDescent="0.25">
      <c r="A214" s="659" t="s">
        <v>23</v>
      </c>
      <c r="B214" s="26">
        <v>40955</v>
      </c>
      <c r="C214" s="27" t="s">
        <v>13</v>
      </c>
      <c r="D214" s="27">
        <v>1</v>
      </c>
      <c r="E214" s="27">
        <v>2</v>
      </c>
      <c r="F214" s="27">
        <v>0</v>
      </c>
      <c r="G214" s="27">
        <v>2</v>
      </c>
      <c r="H214" s="27">
        <v>1</v>
      </c>
      <c r="I214" s="28">
        <v>0</v>
      </c>
      <c r="J214" s="280">
        <v>1</v>
      </c>
      <c r="K214" s="9"/>
      <c r="L214" s="9"/>
      <c r="M214" s="29"/>
    </row>
    <row r="215" spans="1:13" hidden="1" x14ac:dyDescent="0.25">
      <c r="A215" s="631"/>
      <c r="B215" s="13">
        <v>40948</v>
      </c>
      <c r="C215" s="9" t="s">
        <v>21</v>
      </c>
      <c r="D215" s="9">
        <v>1</v>
      </c>
      <c r="E215" s="9">
        <v>0</v>
      </c>
      <c r="F215" s="9">
        <v>1</v>
      </c>
      <c r="G215" s="9">
        <v>1</v>
      </c>
      <c r="H215" s="9">
        <v>0</v>
      </c>
      <c r="I215" s="29">
        <v>0</v>
      </c>
      <c r="J215" s="280">
        <v>1</v>
      </c>
      <c r="K215" s="9"/>
      <c r="L215" s="9"/>
      <c r="M215" s="29"/>
    </row>
    <row r="216" spans="1:13" hidden="1" x14ac:dyDescent="0.25">
      <c r="A216" s="631"/>
      <c r="B216" s="13">
        <v>40941</v>
      </c>
      <c r="C216" s="9" t="s">
        <v>7</v>
      </c>
      <c r="D216" s="9">
        <v>1</v>
      </c>
      <c r="E216" s="9">
        <v>1</v>
      </c>
      <c r="F216" s="9">
        <v>0</v>
      </c>
      <c r="G216" s="9">
        <v>1</v>
      </c>
      <c r="H216" s="9">
        <v>0</v>
      </c>
      <c r="I216" s="29">
        <v>0</v>
      </c>
      <c r="J216" s="280">
        <v>1</v>
      </c>
      <c r="K216" s="9"/>
      <c r="L216" s="9"/>
      <c r="M216" s="29"/>
    </row>
    <row r="217" spans="1:13" hidden="1" x14ac:dyDescent="0.25">
      <c r="A217" s="631"/>
      <c r="B217" s="13">
        <v>40934</v>
      </c>
      <c r="C217" s="9" t="s">
        <v>19</v>
      </c>
      <c r="D217" s="9">
        <v>1</v>
      </c>
      <c r="E217" s="9">
        <v>1</v>
      </c>
      <c r="F217" s="9">
        <v>0</v>
      </c>
      <c r="G217" s="9">
        <v>1</v>
      </c>
      <c r="H217" s="9">
        <v>0</v>
      </c>
      <c r="I217" s="29">
        <v>0</v>
      </c>
      <c r="J217" s="280"/>
      <c r="K217" s="9">
        <v>1</v>
      </c>
      <c r="L217" s="9"/>
      <c r="M217" s="29"/>
    </row>
    <row r="218" spans="1:13" hidden="1" x14ac:dyDescent="0.25">
      <c r="A218" s="631"/>
      <c r="B218" s="13">
        <v>40927</v>
      </c>
      <c r="C218" s="9" t="s">
        <v>12</v>
      </c>
      <c r="D218" s="9">
        <v>1</v>
      </c>
      <c r="E218" s="9">
        <v>0</v>
      </c>
      <c r="F218" s="9">
        <v>2</v>
      </c>
      <c r="G218" s="9">
        <v>2</v>
      </c>
      <c r="H218" s="9">
        <v>0</v>
      </c>
      <c r="I218" s="29">
        <v>0</v>
      </c>
      <c r="J218" s="280">
        <v>1</v>
      </c>
      <c r="K218" s="9"/>
      <c r="L218" s="9"/>
      <c r="M218" s="29"/>
    </row>
    <row r="219" spans="1:13" hidden="1" x14ac:dyDescent="0.25">
      <c r="A219" s="631"/>
      <c r="B219" s="13">
        <v>40892</v>
      </c>
      <c r="C219" s="9" t="s">
        <v>7</v>
      </c>
      <c r="D219" s="9">
        <v>1</v>
      </c>
      <c r="E219" s="9">
        <v>1</v>
      </c>
      <c r="F219" s="9">
        <v>0</v>
      </c>
      <c r="G219" s="9">
        <v>1</v>
      </c>
      <c r="H219" s="9">
        <v>0</v>
      </c>
      <c r="I219" s="29">
        <v>0</v>
      </c>
      <c r="J219" s="280">
        <v>1</v>
      </c>
      <c r="K219" s="9"/>
      <c r="L219" s="9"/>
      <c r="M219" s="29"/>
    </row>
    <row r="220" spans="1:13" hidden="1" x14ac:dyDescent="0.25">
      <c r="A220" s="631"/>
      <c r="B220" s="13">
        <v>40885</v>
      </c>
      <c r="C220" s="9" t="s">
        <v>19</v>
      </c>
      <c r="D220" s="9">
        <v>1</v>
      </c>
      <c r="E220" s="9">
        <v>1</v>
      </c>
      <c r="F220" s="9">
        <v>1</v>
      </c>
      <c r="G220" s="9">
        <v>2</v>
      </c>
      <c r="H220" s="9">
        <v>1</v>
      </c>
      <c r="I220" s="29">
        <v>0</v>
      </c>
      <c r="J220" s="280">
        <v>1</v>
      </c>
      <c r="K220" s="9"/>
      <c r="L220" s="9"/>
      <c r="M220" s="29"/>
    </row>
    <row r="221" spans="1:13" hidden="1" x14ac:dyDescent="0.25">
      <c r="A221" s="631"/>
      <c r="B221" s="13">
        <v>40878</v>
      </c>
      <c r="C221" s="9" t="s">
        <v>12</v>
      </c>
      <c r="D221" s="9">
        <v>1</v>
      </c>
      <c r="E221" s="9">
        <v>0</v>
      </c>
      <c r="F221" s="9">
        <v>0</v>
      </c>
      <c r="G221" s="9">
        <v>0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idden="1" x14ac:dyDescent="0.25">
      <c r="A222" s="631"/>
      <c r="B222" s="13">
        <v>40857</v>
      </c>
      <c r="C222" s="9" t="s">
        <v>7</v>
      </c>
      <c r="D222" s="9">
        <v>1</v>
      </c>
      <c r="E222" s="9">
        <v>3</v>
      </c>
      <c r="F222" s="9">
        <v>1</v>
      </c>
      <c r="G222" s="9">
        <v>4</v>
      </c>
      <c r="H222" s="9">
        <v>1</v>
      </c>
      <c r="I222" s="29">
        <v>0</v>
      </c>
      <c r="J222" s="280">
        <v>1</v>
      </c>
      <c r="K222" s="9"/>
      <c r="L222" s="9"/>
      <c r="M222" s="29"/>
    </row>
    <row r="223" spans="1:13" hidden="1" x14ac:dyDescent="0.25">
      <c r="A223" s="631"/>
      <c r="B223" s="13">
        <v>40843</v>
      </c>
      <c r="C223" s="9" t="s">
        <v>12</v>
      </c>
      <c r="D223" s="9">
        <v>1</v>
      </c>
      <c r="E223" s="9">
        <v>0</v>
      </c>
      <c r="F223" s="9">
        <v>0</v>
      </c>
      <c r="G223" s="9">
        <v>0</v>
      </c>
      <c r="H223" s="9">
        <v>0</v>
      </c>
      <c r="I223" s="29">
        <v>0</v>
      </c>
      <c r="J223" s="280"/>
      <c r="K223" s="9">
        <v>1</v>
      </c>
      <c r="L223" s="9"/>
      <c r="M223" s="29"/>
    </row>
    <row r="224" spans="1:13" hidden="1" x14ac:dyDescent="0.25">
      <c r="A224" s="631"/>
      <c r="B224" s="13">
        <v>40836</v>
      </c>
      <c r="C224" s="9" t="s">
        <v>13</v>
      </c>
      <c r="D224" s="9">
        <v>1</v>
      </c>
      <c r="E224" s="9">
        <v>0</v>
      </c>
      <c r="F224" s="9">
        <v>1</v>
      </c>
      <c r="G224" s="9">
        <v>1</v>
      </c>
      <c r="H224" s="9">
        <v>0</v>
      </c>
      <c r="I224" s="29">
        <v>0</v>
      </c>
      <c r="J224" s="280"/>
      <c r="K224" s="9">
        <v>1</v>
      </c>
      <c r="L224" s="9"/>
      <c r="M224" s="29"/>
    </row>
    <row r="225" spans="1:13" hidden="1" x14ac:dyDescent="0.25">
      <c r="A225" s="631"/>
      <c r="B225" s="13">
        <v>40829</v>
      </c>
      <c r="C225" s="9" t="s">
        <v>21</v>
      </c>
      <c r="D225" s="9">
        <v>1</v>
      </c>
      <c r="E225" s="9">
        <v>0</v>
      </c>
      <c r="F225" s="9">
        <v>0</v>
      </c>
      <c r="G225" s="9">
        <v>0</v>
      </c>
      <c r="H225" s="9">
        <v>0</v>
      </c>
      <c r="I225" s="29">
        <v>0</v>
      </c>
      <c r="J225" s="280"/>
      <c r="K225" s="9">
        <v>1</v>
      </c>
      <c r="L225" s="9"/>
      <c r="M225" s="29"/>
    </row>
    <row r="226" spans="1:13" hidden="1" x14ac:dyDescent="0.25">
      <c r="A226" s="631"/>
      <c r="B226" s="13">
        <v>40822</v>
      </c>
      <c r="C226" s="9" t="s">
        <v>7</v>
      </c>
      <c r="D226" s="9">
        <v>1</v>
      </c>
      <c r="E226" s="9">
        <v>0</v>
      </c>
      <c r="F226" s="9">
        <v>0</v>
      </c>
      <c r="G226" s="9">
        <v>0</v>
      </c>
      <c r="H226" s="9">
        <v>0</v>
      </c>
      <c r="I226" s="29">
        <v>0</v>
      </c>
      <c r="J226" s="280"/>
      <c r="K226" s="9"/>
      <c r="L226" s="9">
        <v>1</v>
      </c>
      <c r="M226" s="29"/>
    </row>
    <row r="227" spans="1:13" hidden="1" x14ac:dyDescent="0.25">
      <c r="A227" s="631"/>
      <c r="B227" s="13">
        <v>40815</v>
      </c>
      <c r="C227" s="9" t="s">
        <v>19</v>
      </c>
      <c r="D227" s="9">
        <v>1</v>
      </c>
      <c r="E227" s="9">
        <v>0</v>
      </c>
      <c r="F227" s="9">
        <v>0</v>
      </c>
      <c r="G227" s="9">
        <v>0</v>
      </c>
      <c r="H227" s="9">
        <v>0</v>
      </c>
      <c r="I227" s="29">
        <v>0</v>
      </c>
      <c r="J227" s="280">
        <v>1</v>
      </c>
      <c r="K227" s="9"/>
      <c r="L227" s="9"/>
      <c r="M227" s="29"/>
    </row>
    <row r="228" spans="1:13" ht="18.75" hidden="1" thickBot="1" x14ac:dyDescent="0.3">
      <c r="A228" s="630"/>
      <c r="B228" s="30">
        <v>40801</v>
      </c>
      <c r="C228" s="31" t="s">
        <v>13</v>
      </c>
      <c r="D228" s="31">
        <v>1</v>
      </c>
      <c r="E228" s="31">
        <v>1</v>
      </c>
      <c r="F228" s="31">
        <v>0</v>
      </c>
      <c r="G228" s="31">
        <v>1</v>
      </c>
      <c r="H228" s="31">
        <v>0</v>
      </c>
      <c r="I228" s="32">
        <v>0</v>
      </c>
      <c r="J228" s="280"/>
      <c r="K228" s="9"/>
      <c r="L228" s="9">
        <v>1</v>
      </c>
      <c r="M228" s="29"/>
    </row>
    <row r="229" spans="1:13" s="1" customFormat="1" ht="19.5" thickTop="1" thickBot="1" x14ac:dyDescent="0.3">
      <c r="A229" s="142" t="s">
        <v>45</v>
      </c>
      <c r="B229" s="126" t="s">
        <v>23</v>
      </c>
      <c r="C229" s="124" t="s">
        <v>20</v>
      </c>
      <c r="D229" s="124">
        <f t="shared" ref="D229:I229" si="12">SUM(D214:D228)</f>
        <v>15</v>
      </c>
      <c r="E229" s="124">
        <f t="shared" si="12"/>
        <v>10</v>
      </c>
      <c r="F229" s="124">
        <f t="shared" si="12"/>
        <v>6</v>
      </c>
      <c r="G229" s="124">
        <f t="shared" si="12"/>
        <v>16</v>
      </c>
      <c r="H229" s="124">
        <f t="shared" si="12"/>
        <v>3</v>
      </c>
      <c r="I229" s="125">
        <f t="shared" si="12"/>
        <v>0</v>
      </c>
      <c r="J229" s="191">
        <f>SUM(J214:J228)</f>
        <v>9</v>
      </c>
      <c r="K229" s="124">
        <f>SUM(K214:K228)</f>
        <v>4</v>
      </c>
      <c r="L229" s="124">
        <f>SUM(L214:L228)</f>
        <v>2</v>
      </c>
      <c r="M229" s="294">
        <f>SUM(J229/(J229+K229))</f>
        <v>0.69230769230769229</v>
      </c>
    </row>
    <row r="230" spans="1:13" ht="19.5" thickTop="1" thickBot="1" x14ac:dyDescent="0.3">
      <c r="C230" s="136" t="s">
        <v>24</v>
      </c>
      <c r="D230" s="137">
        <f t="shared" ref="D230:L230" si="13">SUM(D92+D110+D126+D144+D159+D176+D196+D213+D229+D72+D55+D39+D18)</f>
        <v>214</v>
      </c>
      <c r="E230" s="137">
        <f t="shared" si="13"/>
        <v>68</v>
      </c>
      <c r="F230" s="137">
        <f t="shared" si="13"/>
        <v>107</v>
      </c>
      <c r="G230" s="137">
        <f t="shared" si="13"/>
        <v>175</v>
      </c>
      <c r="H230" s="137">
        <f t="shared" si="13"/>
        <v>11</v>
      </c>
      <c r="I230" s="139">
        <f t="shared" si="13"/>
        <v>1</v>
      </c>
      <c r="J230" s="444">
        <f t="shared" si="13"/>
        <v>104</v>
      </c>
      <c r="K230" s="91">
        <f t="shared" si="13"/>
        <v>79</v>
      </c>
      <c r="L230" s="450">
        <f t="shared" si="13"/>
        <v>31</v>
      </c>
      <c r="M230" s="396">
        <f>SUM(J230/(J230+K230))</f>
        <v>0.56830601092896171</v>
      </c>
    </row>
    <row r="231" spans="1:13" ht="18.75" thickBot="1" x14ac:dyDescent="0.3">
      <c r="C231" s="143" t="s">
        <v>25</v>
      </c>
      <c r="D231" s="24"/>
      <c r="E231" s="25">
        <f>SUM(E230/D230)</f>
        <v>0.31775700934579437</v>
      </c>
      <c r="F231" s="25">
        <f>SUM(F230/D230)</f>
        <v>0.5</v>
      </c>
      <c r="G231" s="144">
        <f>SUM(G230/D230)</f>
        <v>0.81775700934579443</v>
      </c>
      <c r="H231" s="20"/>
      <c r="I231" s="20"/>
      <c r="J231" s="307">
        <f>SUM(J230/D230)</f>
        <v>0.48598130841121495</v>
      </c>
      <c r="K231" s="77">
        <f>SUM(K230/D230)</f>
        <v>0.36915887850467288</v>
      </c>
      <c r="L231" s="95">
        <f>SUM(L230/D230)</f>
        <v>0.14485981308411214</v>
      </c>
    </row>
    <row r="232" spans="1:13" ht="18.75" thickBot="1" x14ac:dyDescent="0.3">
      <c r="C232" s="133" t="s">
        <v>26</v>
      </c>
      <c r="D232" s="134">
        <f>SUM(D230/13)</f>
        <v>16.46153846153846</v>
      </c>
      <c r="E232" s="134">
        <f>SUM(E231*D232)</f>
        <v>5.2307692307692299</v>
      </c>
      <c r="F232" s="134">
        <f>SUM(F231*D232)</f>
        <v>8.2307692307692299</v>
      </c>
      <c r="G232" s="135">
        <f>SUM(G231*D232)</f>
        <v>13.46153846153846</v>
      </c>
      <c r="J232" s="308">
        <f>SUM(J230/13)</f>
        <v>8</v>
      </c>
      <c r="K232" s="97">
        <f>SUM(K230/13)</f>
        <v>6.0769230769230766</v>
      </c>
      <c r="L232" s="98">
        <f>SUM(L230/13)</f>
        <v>2.3846153846153846</v>
      </c>
    </row>
    <row r="233" spans="1:13" ht="18.75" thickTop="1" x14ac:dyDescent="0.25">
      <c r="A233" s="665" t="s">
        <v>42</v>
      </c>
      <c r="B233" s="45" t="s">
        <v>36</v>
      </c>
      <c r="C233" s="46" t="s">
        <v>20</v>
      </c>
      <c r="D233" s="47"/>
      <c r="E233" s="27">
        <v>5</v>
      </c>
      <c r="F233" s="27">
        <v>8</v>
      </c>
      <c r="G233" s="28">
        <v>13</v>
      </c>
    </row>
    <row r="234" spans="1:13" x14ac:dyDescent="0.25">
      <c r="A234" s="666"/>
      <c r="B234" s="36" t="s">
        <v>37</v>
      </c>
      <c r="C234" s="5" t="s">
        <v>48</v>
      </c>
      <c r="D234" s="37"/>
      <c r="E234" s="9">
        <v>8</v>
      </c>
      <c r="F234" s="9">
        <v>6</v>
      </c>
      <c r="G234" s="29">
        <v>14</v>
      </c>
    </row>
    <row r="235" spans="1:13" x14ac:dyDescent="0.25">
      <c r="A235" s="666"/>
      <c r="B235" s="36" t="s">
        <v>38</v>
      </c>
      <c r="C235" s="5" t="s">
        <v>48</v>
      </c>
      <c r="D235" s="37"/>
      <c r="E235" s="9">
        <v>3</v>
      </c>
      <c r="F235" s="9">
        <v>3</v>
      </c>
      <c r="G235" s="29">
        <v>6</v>
      </c>
    </row>
    <row r="236" spans="1:13" x14ac:dyDescent="0.25">
      <c r="A236" s="666"/>
      <c r="B236" s="36" t="s">
        <v>39</v>
      </c>
      <c r="C236" s="36" t="s">
        <v>48</v>
      </c>
      <c r="D236" s="37"/>
      <c r="E236" s="9">
        <v>8</v>
      </c>
      <c r="F236" s="9">
        <v>7</v>
      </c>
      <c r="G236" s="29">
        <v>15</v>
      </c>
    </row>
    <row r="237" spans="1:13" x14ac:dyDescent="0.25">
      <c r="A237" s="666"/>
      <c r="B237" s="38" t="s">
        <v>40</v>
      </c>
      <c r="C237" s="39" t="s">
        <v>48</v>
      </c>
      <c r="D237" s="40"/>
      <c r="E237" s="23">
        <v>14</v>
      </c>
      <c r="F237" s="23">
        <v>9</v>
      </c>
      <c r="G237" s="48">
        <v>23</v>
      </c>
    </row>
    <row r="238" spans="1:13" ht="18.75" thickBot="1" x14ac:dyDescent="0.3">
      <c r="A238" s="667"/>
      <c r="B238" s="38" t="s">
        <v>41</v>
      </c>
      <c r="C238" s="39" t="s">
        <v>48</v>
      </c>
      <c r="D238" s="40"/>
      <c r="E238" s="23">
        <v>13</v>
      </c>
      <c r="F238" s="23">
        <v>15</v>
      </c>
      <c r="G238" s="48">
        <v>28</v>
      </c>
    </row>
    <row r="239" spans="1:13" ht="18.75" thickBot="1" x14ac:dyDescent="0.3">
      <c r="A239" s="49" t="s">
        <v>45</v>
      </c>
      <c r="B239" s="41" t="s">
        <v>42</v>
      </c>
      <c r="C239" s="42"/>
      <c r="D239" s="42"/>
      <c r="E239" s="43">
        <f>SUM(E233:E238)</f>
        <v>51</v>
      </c>
      <c r="F239" s="43">
        <f>SUM(F233:F238)</f>
        <v>48</v>
      </c>
      <c r="G239" s="50">
        <f>SUM(G233:G238)</f>
        <v>99</v>
      </c>
    </row>
    <row r="240" spans="1:13" ht="18.75" thickBot="1" x14ac:dyDescent="0.3">
      <c r="A240" s="51" t="s">
        <v>46</v>
      </c>
      <c r="B240" s="52" t="s">
        <v>481</v>
      </c>
      <c r="C240" s="53"/>
      <c r="D240" s="53"/>
      <c r="E240" s="54">
        <f>SUM(E230+E239)</f>
        <v>119</v>
      </c>
      <c r="F240" s="54">
        <f>SUM(F230+F239)</f>
        <v>155</v>
      </c>
      <c r="G240" s="55">
        <f>SUM(E240+F240)</f>
        <v>274</v>
      </c>
    </row>
    <row r="241" ht="18.75" thickTop="1" x14ac:dyDescent="0.25"/>
  </sheetData>
  <mergeCells count="15">
    <mergeCell ref="A1:M1"/>
    <mergeCell ref="A111:A125"/>
    <mergeCell ref="A127:A143"/>
    <mergeCell ref="A233:A238"/>
    <mergeCell ref="A214:A228"/>
    <mergeCell ref="A145:A158"/>
    <mergeCell ref="A160:A175"/>
    <mergeCell ref="A177:A195"/>
    <mergeCell ref="A197:A212"/>
    <mergeCell ref="A93:A109"/>
    <mergeCell ref="A73:A91"/>
    <mergeCell ref="A56:A71"/>
    <mergeCell ref="A40:A54"/>
    <mergeCell ref="A19:A38"/>
    <mergeCell ref="A3:A17"/>
  </mergeCells>
  <printOptions horizontalCentered="1" verticalCentered="1"/>
  <pageMargins left="0.2" right="0.2" top="0.25" bottom="0.25" header="0.25" footer="0.3"/>
  <pageSetup scale="68" orientation="landscape" r:id="rId1"/>
  <rowBreaks count="1" manualBreakCount="1">
    <brk id="176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0000"/>
    <pageSetUpPr fitToPage="1"/>
  </sheetPr>
  <dimension ref="A1:M138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customWidth="1"/>
    <col min="10" max="16384" width="9.140625" style="16"/>
  </cols>
  <sheetData>
    <row r="1" spans="1:13" ht="18.75" thickBot="1" x14ac:dyDescent="0.3">
      <c r="A1" s="671" t="s">
        <v>363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43888</v>
      </c>
      <c r="C3" s="27" t="s">
        <v>48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1"/>
      <c r="B4" s="255">
        <v>43881</v>
      </c>
      <c r="C4" s="9" t="s">
        <v>452</v>
      </c>
      <c r="D4" s="9">
        <v>1</v>
      </c>
      <c r="E4" s="9">
        <v>0</v>
      </c>
      <c r="F4" s="9">
        <v>2</v>
      </c>
      <c r="G4" s="9">
        <v>2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idden="1" x14ac:dyDescent="0.25">
      <c r="A5" s="631"/>
      <c r="B5" s="255">
        <v>43874</v>
      </c>
      <c r="C5" s="9" t="s">
        <v>455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/>
      <c r="L5" s="9">
        <v>1</v>
      </c>
      <c r="M5" s="29"/>
    </row>
    <row r="6" spans="1:13" hidden="1" x14ac:dyDescent="0.25">
      <c r="A6" s="631"/>
      <c r="B6" s="255">
        <v>43867</v>
      </c>
      <c r="C6" s="9" t="s">
        <v>453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/>
      <c r="L6" s="9">
        <v>1</v>
      </c>
      <c r="M6" s="29"/>
    </row>
    <row r="7" spans="1:13" hidden="1" x14ac:dyDescent="0.25">
      <c r="A7" s="631"/>
      <c r="B7" s="255">
        <v>43860</v>
      </c>
      <c r="C7" s="9" t="s">
        <v>9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1"/>
      <c r="B8" s="255">
        <v>43853</v>
      </c>
      <c r="C8" s="9" t="s">
        <v>48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idden="1" x14ac:dyDescent="0.25">
      <c r="A9" s="631"/>
      <c r="B9" s="255">
        <v>43839</v>
      </c>
      <c r="C9" s="9" t="s">
        <v>452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idden="1" x14ac:dyDescent="0.25">
      <c r="A10" s="631"/>
      <c r="B10" s="255">
        <v>43832</v>
      </c>
      <c r="C10" s="9" t="s">
        <v>455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idden="1" x14ac:dyDescent="0.25">
      <c r="A11" s="631"/>
      <c r="B11" s="255">
        <v>43790</v>
      </c>
      <c r="C11" s="9" t="s">
        <v>455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ht="18.75" hidden="1" thickBot="1" x14ac:dyDescent="0.3">
      <c r="A12" s="630"/>
      <c r="B12" s="256">
        <v>43776</v>
      </c>
      <c r="C12" s="31" t="s">
        <v>9</v>
      </c>
      <c r="D12" s="31">
        <v>1</v>
      </c>
      <c r="E12" s="31">
        <v>0</v>
      </c>
      <c r="F12" s="31">
        <v>0</v>
      </c>
      <c r="G12" s="31">
        <v>0</v>
      </c>
      <c r="H12" s="31">
        <v>0</v>
      </c>
      <c r="I12" s="299">
        <v>0</v>
      </c>
      <c r="J12" s="341"/>
      <c r="K12" s="31">
        <v>1</v>
      </c>
      <c r="L12" s="31"/>
      <c r="M12" s="32"/>
    </row>
    <row r="13" spans="1:13" s="22" customFormat="1" ht="19.5" thickTop="1" thickBot="1" x14ac:dyDescent="0.3">
      <c r="A13" s="142" t="s">
        <v>45</v>
      </c>
      <c r="B13" s="126" t="s">
        <v>500</v>
      </c>
      <c r="C13" s="124" t="s">
        <v>8</v>
      </c>
      <c r="D13" s="124">
        <f t="shared" ref="D13:L13" si="0">SUM(D3:D12)</f>
        <v>10</v>
      </c>
      <c r="E13" s="124">
        <f t="shared" si="0"/>
        <v>0</v>
      </c>
      <c r="F13" s="124">
        <f t="shared" si="0"/>
        <v>3</v>
      </c>
      <c r="G13" s="124">
        <f t="shared" si="0"/>
        <v>3</v>
      </c>
      <c r="H13" s="124">
        <f t="shared" si="0"/>
        <v>0</v>
      </c>
      <c r="I13" s="247">
        <f t="shared" si="0"/>
        <v>0</v>
      </c>
      <c r="J13" s="191">
        <f t="shared" si="0"/>
        <v>7</v>
      </c>
      <c r="K13" s="124">
        <f t="shared" si="0"/>
        <v>1</v>
      </c>
      <c r="L13" s="124">
        <f t="shared" si="0"/>
        <v>2</v>
      </c>
      <c r="M13" s="294">
        <f>SUM(J13/(J13+K13))</f>
        <v>0.875</v>
      </c>
    </row>
    <row r="14" spans="1:13" ht="18.75" hidden="1" thickTop="1" x14ac:dyDescent="0.25">
      <c r="A14" s="659" t="s">
        <v>454</v>
      </c>
      <c r="B14" s="254">
        <v>43517</v>
      </c>
      <c r="C14" s="27" t="s">
        <v>452</v>
      </c>
      <c r="D14" s="27">
        <v>1</v>
      </c>
      <c r="E14" s="27">
        <v>1</v>
      </c>
      <c r="F14" s="27">
        <v>2</v>
      </c>
      <c r="G14" s="27">
        <v>3</v>
      </c>
      <c r="H14" s="27">
        <v>0</v>
      </c>
      <c r="I14" s="28">
        <v>0</v>
      </c>
      <c r="J14" s="364"/>
      <c r="K14" s="27">
        <v>1</v>
      </c>
      <c r="L14" s="27"/>
      <c r="M14" s="28"/>
    </row>
    <row r="15" spans="1:13" hidden="1" x14ac:dyDescent="0.25">
      <c r="A15" s="631"/>
      <c r="B15" s="255">
        <v>43510</v>
      </c>
      <c r="C15" s="9" t="s">
        <v>455</v>
      </c>
      <c r="D15" s="9">
        <v>1</v>
      </c>
      <c r="E15" s="9">
        <v>1</v>
      </c>
      <c r="F15" s="9">
        <v>1</v>
      </c>
      <c r="G15" s="9">
        <v>2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1"/>
      <c r="B16" s="255">
        <v>43475</v>
      </c>
      <c r="C16" s="9" t="s">
        <v>452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idden="1" x14ac:dyDescent="0.25">
      <c r="A17" s="631"/>
      <c r="B17" s="255">
        <v>43454</v>
      </c>
      <c r="C17" s="9" t="s">
        <v>453</v>
      </c>
      <c r="D17" s="9">
        <v>1</v>
      </c>
      <c r="E17" s="9">
        <v>2</v>
      </c>
      <c r="F17" s="9">
        <v>0</v>
      </c>
      <c r="G17" s="9">
        <v>2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idden="1" x14ac:dyDescent="0.25">
      <c r="A18" s="631"/>
      <c r="B18" s="255">
        <v>43447</v>
      </c>
      <c r="C18" s="9" t="s">
        <v>9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idden="1" x14ac:dyDescent="0.25">
      <c r="A19" s="631"/>
      <c r="B19" s="255">
        <v>43440</v>
      </c>
      <c r="C19" s="9" t="s">
        <v>48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idden="1" x14ac:dyDescent="0.25">
      <c r="A20" s="631"/>
      <c r="B20" s="255">
        <v>43433</v>
      </c>
      <c r="C20" s="9" t="s">
        <v>452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idden="1" x14ac:dyDescent="0.25">
      <c r="A21" s="631"/>
      <c r="B21" s="255">
        <v>43412</v>
      </c>
      <c r="C21" s="9" t="s">
        <v>9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1"/>
      <c r="B22" s="255">
        <v>43391</v>
      </c>
      <c r="C22" s="9" t="s">
        <v>455</v>
      </c>
      <c r="D22" s="9">
        <v>1</v>
      </c>
      <c r="E22" s="9">
        <v>1</v>
      </c>
      <c r="F22" s="9">
        <v>2</v>
      </c>
      <c r="G22" s="9">
        <v>3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1"/>
      <c r="B23" s="255">
        <v>43377</v>
      </c>
      <c r="C23" s="9" t="s">
        <v>9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t="18.75" hidden="1" thickBot="1" x14ac:dyDescent="0.3">
      <c r="A24" s="630"/>
      <c r="B24" s="256">
        <v>43363</v>
      </c>
      <c r="C24" s="31" t="s">
        <v>452</v>
      </c>
      <c r="D24" s="31">
        <v>1</v>
      </c>
      <c r="E24" s="31">
        <v>0</v>
      </c>
      <c r="F24" s="31">
        <v>0</v>
      </c>
      <c r="G24" s="31">
        <v>0</v>
      </c>
      <c r="H24" s="31">
        <v>0</v>
      </c>
      <c r="I24" s="32">
        <v>0</v>
      </c>
      <c r="J24" s="366"/>
      <c r="K24" s="31">
        <v>1</v>
      </c>
      <c r="L24" s="31"/>
      <c r="M24" s="32"/>
    </row>
    <row r="25" spans="1:13" s="22" customFormat="1" ht="19.5" thickTop="1" thickBot="1" x14ac:dyDescent="0.3">
      <c r="A25" s="142" t="s">
        <v>45</v>
      </c>
      <c r="B25" s="126" t="s">
        <v>454</v>
      </c>
      <c r="C25" s="124" t="s">
        <v>8</v>
      </c>
      <c r="D25" s="124">
        <f t="shared" ref="D25:I25" si="1">SUM(D14:D24)</f>
        <v>11</v>
      </c>
      <c r="E25" s="124">
        <f t="shared" si="1"/>
        <v>7</v>
      </c>
      <c r="F25" s="124">
        <f t="shared" si="1"/>
        <v>5</v>
      </c>
      <c r="G25" s="124">
        <f t="shared" si="1"/>
        <v>12</v>
      </c>
      <c r="H25" s="124">
        <f t="shared" si="1"/>
        <v>0</v>
      </c>
      <c r="I25" s="124">
        <f t="shared" si="1"/>
        <v>0</v>
      </c>
      <c r="J25" s="191">
        <f>SUM(J14:J24)</f>
        <v>6</v>
      </c>
      <c r="K25" s="124">
        <f>SUM(K14:K24)</f>
        <v>5</v>
      </c>
      <c r="L25" s="124">
        <f>SUM(L14:L24)</f>
        <v>0</v>
      </c>
      <c r="M25" s="294">
        <f>SUM(J25/(J25+K25))</f>
        <v>0.54545454545454541</v>
      </c>
    </row>
    <row r="26" spans="1:13" ht="18.75" hidden="1" thickTop="1" x14ac:dyDescent="0.25">
      <c r="A26" s="659" t="s">
        <v>285</v>
      </c>
      <c r="B26" s="26">
        <v>43146</v>
      </c>
      <c r="C26" s="27" t="s">
        <v>8</v>
      </c>
      <c r="D26" s="27">
        <v>1</v>
      </c>
      <c r="E26" s="27">
        <v>0</v>
      </c>
      <c r="F26" s="27">
        <v>2</v>
      </c>
      <c r="G26" s="27">
        <v>2</v>
      </c>
      <c r="H26" s="27">
        <v>0</v>
      </c>
      <c r="I26" s="28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43139</v>
      </c>
      <c r="C27" s="9" t="s">
        <v>27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43132</v>
      </c>
      <c r="C28" s="9" t="s">
        <v>7</v>
      </c>
      <c r="D28" s="9">
        <v>1</v>
      </c>
      <c r="E28" s="9">
        <v>1</v>
      </c>
      <c r="F28" s="9">
        <v>1</v>
      </c>
      <c r="G28" s="9">
        <v>2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43125</v>
      </c>
      <c r="C29" s="9" t="s">
        <v>9</v>
      </c>
      <c r="D29" s="9">
        <v>1</v>
      </c>
      <c r="E29" s="9">
        <v>1</v>
      </c>
      <c r="F29" s="9">
        <v>1</v>
      </c>
      <c r="G29" s="9">
        <v>2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43055</v>
      </c>
      <c r="C30" s="9" t="s">
        <v>27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280"/>
      <c r="K30" s="9"/>
      <c r="L30" s="9">
        <v>1</v>
      </c>
      <c r="M30" s="29"/>
    </row>
    <row r="31" spans="1:13" hidden="1" x14ac:dyDescent="0.25">
      <c r="A31" s="631"/>
      <c r="B31" s="13">
        <v>43048</v>
      </c>
      <c r="C31" s="9" t="s">
        <v>7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43041</v>
      </c>
      <c r="C32" s="9" t="s">
        <v>9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43027</v>
      </c>
      <c r="C33" s="9" t="s">
        <v>8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>
        <v>1</v>
      </c>
      <c r="K33" s="9"/>
      <c r="L33" s="9"/>
      <c r="M33" s="29"/>
    </row>
    <row r="34" spans="1:13" hidden="1" x14ac:dyDescent="0.25">
      <c r="A34" s="631"/>
      <c r="B34" s="13">
        <v>43013</v>
      </c>
      <c r="C34" s="9" t="s">
        <v>7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t="18.75" hidden="1" thickBot="1" x14ac:dyDescent="0.3">
      <c r="A35" s="630"/>
      <c r="B35" s="30">
        <v>43006</v>
      </c>
      <c r="C35" s="31" t="s">
        <v>9</v>
      </c>
      <c r="D35" s="31">
        <v>1</v>
      </c>
      <c r="E35" s="31">
        <v>1</v>
      </c>
      <c r="F35" s="31">
        <v>0</v>
      </c>
      <c r="G35" s="31">
        <v>1</v>
      </c>
      <c r="H35" s="31">
        <v>0</v>
      </c>
      <c r="I35" s="32">
        <v>0</v>
      </c>
      <c r="J35" s="280"/>
      <c r="K35" s="9">
        <v>1</v>
      </c>
      <c r="L35" s="9"/>
      <c r="M35" s="29"/>
    </row>
    <row r="36" spans="1:13" s="1" customFormat="1" ht="19.5" thickTop="1" thickBot="1" x14ac:dyDescent="0.3">
      <c r="A36" s="142" t="s">
        <v>45</v>
      </c>
      <c r="B36" s="126" t="s">
        <v>285</v>
      </c>
      <c r="C36" s="124" t="s">
        <v>10</v>
      </c>
      <c r="D36" s="124">
        <f t="shared" ref="D36:I36" si="2">SUM(D26:D35)</f>
        <v>10</v>
      </c>
      <c r="E36" s="124">
        <f t="shared" si="2"/>
        <v>3</v>
      </c>
      <c r="F36" s="124">
        <f t="shared" si="2"/>
        <v>6</v>
      </c>
      <c r="G36" s="124">
        <f t="shared" si="2"/>
        <v>9</v>
      </c>
      <c r="H36" s="124">
        <f t="shared" si="2"/>
        <v>0</v>
      </c>
      <c r="I36" s="125">
        <f t="shared" si="2"/>
        <v>0</v>
      </c>
      <c r="J36" s="191">
        <f>SUM(J26:J35)</f>
        <v>4</v>
      </c>
      <c r="K36" s="124">
        <f>SUM(K26:K35)</f>
        <v>5</v>
      </c>
      <c r="L36" s="124">
        <f>SUM(L26:L35)</f>
        <v>1</v>
      </c>
      <c r="M36" s="294">
        <f>SUM(J36/(J36+K36))</f>
        <v>0.44444444444444442</v>
      </c>
    </row>
    <row r="37" spans="1:13" ht="18.75" hidden="1" thickTop="1" x14ac:dyDescent="0.25">
      <c r="A37" s="659" t="s">
        <v>18</v>
      </c>
      <c r="B37" s="26">
        <v>42782</v>
      </c>
      <c r="C37" s="27" t="s">
        <v>8</v>
      </c>
      <c r="D37" s="27">
        <v>1</v>
      </c>
      <c r="E37" s="27">
        <v>0</v>
      </c>
      <c r="F37" s="27">
        <v>0</v>
      </c>
      <c r="G37" s="27">
        <v>0</v>
      </c>
      <c r="H37" s="27">
        <v>0</v>
      </c>
      <c r="I37" s="28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42754</v>
      </c>
      <c r="C38" s="9" t="s">
        <v>11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42740</v>
      </c>
      <c r="C39" s="9" t="s">
        <v>27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42712</v>
      </c>
      <c r="C40" s="9" t="s">
        <v>9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42705</v>
      </c>
      <c r="C41" s="9" t="s">
        <v>11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idden="1" x14ac:dyDescent="0.25">
      <c r="A42" s="631"/>
      <c r="B42" s="13">
        <v>42698</v>
      </c>
      <c r="C42" s="9" t="s">
        <v>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42691</v>
      </c>
      <c r="C43" s="9" t="s">
        <v>27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1"/>
      <c r="B44" s="13">
        <v>42670</v>
      </c>
      <c r="C44" s="9" t="s">
        <v>11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13">
        <v>42656</v>
      </c>
      <c r="C45" s="9" t="s">
        <v>27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13">
        <v>42635</v>
      </c>
      <c r="C46" s="9" t="s">
        <v>11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">
        <v>0</v>
      </c>
      <c r="J46" s="280">
        <v>1</v>
      </c>
      <c r="K46" s="9"/>
      <c r="L46" s="9"/>
      <c r="M46" s="29"/>
    </row>
    <row r="47" spans="1:13" ht="18.75" hidden="1" thickBot="1" x14ac:dyDescent="0.3">
      <c r="A47" s="630"/>
      <c r="B47" s="30">
        <v>42628</v>
      </c>
      <c r="C47" s="31" t="s">
        <v>8</v>
      </c>
      <c r="D47" s="31">
        <v>1</v>
      </c>
      <c r="E47" s="31">
        <v>0</v>
      </c>
      <c r="F47" s="31">
        <v>1</v>
      </c>
      <c r="G47" s="31">
        <v>1</v>
      </c>
      <c r="H47" s="31">
        <v>0</v>
      </c>
      <c r="I47" s="32">
        <v>0</v>
      </c>
      <c r="J47" s="280"/>
      <c r="K47" s="9">
        <v>1</v>
      </c>
      <c r="L47" s="9"/>
      <c r="M47" s="29"/>
    </row>
    <row r="48" spans="1:13" s="1" customFormat="1" ht="19.5" thickTop="1" thickBot="1" x14ac:dyDescent="0.3">
      <c r="A48" s="142" t="s">
        <v>45</v>
      </c>
      <c r="B48" s="126" t="s">
        <v>18</v>
      </c>
      <c r="C48" s="124" t="s">
        <v>10</v>
      </c>
      <c r="D48" s="124">
        <f t="shared" ref="D48:I48" si="3">SUM(D37:D47)</f>
        <v>11</v>
      </c>
      <c r="E48" s="124">
        <f t="shared" si="3"/>
        <v>1</v>
      </c>
      <c r="F48" s="124">
        <f t="shared" si="3"/>
        <v>2</v>
      </c>
      <c r="G48" s="124">
        <f t="shared" si="3"/>
        <v>3</v>
      </c>
      <c r="H48" s="124">
        <f t="shared" si="3"/>
        <v>0</v>
      </c>
      <c r="I48" s="125">
        <f t="shared" si="3"/>
        <v>0</v>
      </c>
      <c r="J48" s="191">
        <f>SUM(J37:J47)</f>
        <v>5</v>
      </c>
      <c r="K48" s="124">
        <f>SUM(K37:K47)</f>
        <v>6</v>
      </c>
      <c r="L48" s="124">
        <f>SUM(L37:L47)</f>
        <v>0</v>
      </c>
      <c r="M48" s="294">
        <f>SUM(J48/(J48+K48))</f>
        <v>0.45454545454545453</v>
      </c>
    </row>
    <row r="49" spans="1:13" ht="18.75" hidden="1" thickTop="1" x14ac:dyDescent="0.25">
      <c r="A49" s="659" t="s">
        <v>17</v>
      </c>
      <c r="B49" s="26">
        <v>42432</v>
      </c>
      <c r="C49" s="27" t="s">
        <v>10</v>
      </c>
      <c r="D49" s="27">
        <v>1</v>
      </c>
      <c r="E49" s="27">
        <v>0</v>
      </c>
      <c r="F49" s="27">
        <v>0</v>
      </c>
      <c r="G49" s="27">
        <v>0</v>
      </c>
      <c r="H49" s="27">
        <v>0</v>
      </c>
      <c r="I49" s="28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42425</v>
      </c>
      <c r="C50" s="9" t="s">
        <v>7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13">
        <v>42411</v>
      </c>
      <c r="C51" s="9" t="s">
        <v>12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13">
        <v>42404</v>
      </c>
      <c r="C52" s="9" t="s">
        <v>13</v>
      </c>
      <c r="D52" s="9">
        <v>1</v>
      </c>
      <c r="E52" s="9">
        <v>1</v>
      </c>
      <c r="F52" s="9">
        <v>1</v>
      </c>
      <c r="G52" s="9">
        <v>2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42397</v>
      </c>
      <c r="C53" s="9" t="s">
        <v>10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13">
        <v>42383</v>
      </c>
      <c r="C54" s="9" t="s">
        <v>14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/>
      <c r="L54" s="9">
        <v>1</v>
      </c>
      <c r="M54" s="29"/>
    </row>
    <row r="55" spans="1:13" hidden="1" x14ac:dyDescent="0.25">
      <c r="A55" s="631"/>
      <c r="B55" s="13">
        <v>42376</v>
      </c>
      <c r="C55" s="9" t="s">
        <v>12</v>
      </c>
      <c r="D55" s="9">
        <v>1</v>
      </c>
      <c r="E55" s="9">
        <v>1</v>
      </c>
      <c r="F55" s="9">
        <v>0</v>
      </c>
      <c r="G55" s="9">
        <v>1</v>
      </c>
      <c r="H55" s="9">
        <v>0</v>
      </c>
      <c r="I55" s="29">
        <v>1</v>
      </c>
      <c r="J55" s="280"/>
      <c r="K55" s="9"/>
      <c r="L55" s="9">
        <v>1</v>
      </c>
      <c r="M55" s="29"/>
    </row>
    <row r="56" spans="1:13" hidden="1" x14ac:dyDescent="0.25">
      <c r="A56" s="631"/>
      <c r="B56" s="13">
        <v>42355</v>
      </c>
      <c r="C56" s="9" t="s">
        <v>13</v>
      </c>
      <c r="D56" s="9">
        <v>1</v>
      </c>
      <c r="E56" s="9">
        <v>0</v>
      </c>
      <c r="F56" s="9">
        <v>2</v>
      </c>
      <c r="G56" s="9">
        <v>2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42334</v>
      </c>
      <c r="C57" s="9" t="s">
        <v>14</v>
      </c>
      <c r="D57" s="9">
        <v>1</v>
      </c>
      <c r="E57" s="9">
        <v>1</v>
      </c>
      <c r="F57" s="9">
        <v>0</v>
      </c>
      <c r="G57" s="9">
        <v>1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42327</v>
      </c>
      <c r="C58" s="9" t="s">
        <v>12</v>
      </c>
      <c r="D58" s="9">
        <v>1</v>
      </c>
      <c r="E58" s="9">
        <v>3</v>
      </c>
      <c r="F58" s="9">
        <v>1</v>
      </c>
      <c r="G58" s="9">
        <v>4</v>
      </c>
      <c r="H58" s="9">
        <v>1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42271</v>
      </c>
      <c r="C59" s="9" t="s">
        <v>7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t="18.75" hidden="1" thickBot="1" x14ac:dyDescent="0.3">
      <c r="A60" s="630"/>
      <c r="B60" s="30">
        <v>42264</v>
      </c>
      <c r="C60" s="31" t="s">
        <v>14</v>
      </c>
      <c r="D60" s="31">
        <v>1</v>
      </c>
      <c r="E60" s="31">
        <v>0</v>
      </c>
      <c r="F60" s="31">
        <v>0</v>
      </c>
      <c r="G60" s="31">
        <v>0</v>
      </c>
      <c r="H60" s="31">
        <v>0</v>
      </c>
      <c r="I60" s="32">
        <v>0</v>
      </c>
      <c r="J60" s="280">
        <v>1</v>
      </c>
      <c r="K60" s="9"/>
      <c r="L60" s="9"/>
      <c r="M60" s="29"/>
    </row>
    <row r="61" spans="1:13" s="1" customFormat="1" ht="19.5" thickTop="1" thickBot="1" x14ac:dyDescent="0.3">
      <c r="A61" s="142" t="s">
        <v>45</v>
      </c>
      <c r="B61" s="126" t="s">
        <v>17</v>
      </c>
      <c r="C61" s="124" t="s">
        <v>8</v>
      </c>
      <c r="D61" s="124">
        <f t="shared" ref="D61:L61" si="4">SUM(D49:D60)</f>
        <v>12</v>
      </c>
      <c r="E61" s="124">
        <f t="shared" si="4"/>
        <v>6</v>
      </c>
      <c r="F61" s="124">
        <f t="shared" si="4"/>
        <v>5</v>
      </c>
      <c r="G61" s="124">
        <f t="shared" si="4"/>
        <v>11</v>
      </c>
      <c r="H61" s="124">
        <f t="shared" si="4"/>
        <v>1</v>
      </c>
      <c r="I61" s="124">
        <f t="shared" si="4"/>
        <v>1</v>
      </c>
      <c r="J61" s="191">
        <f t="shared" si="4"/>
        <v>5</v>
      </c>
      <c r="K61" s="124">
        <f t="shared" si="4"/>
        <v>5</v>
      </c>
      <c r="L61" s="124">
        <f t="shared" si="4"/>
        <v>2</v>
      </c>
      <c r="M61" s="294">
        <f>SUM(J61/(J61+K61))</f>
        <v>0.5</v>
      </c>
    </row>
    <row r="62" spans="1:13" ht="18.75" hidden="1" thickTop="1" x14ac:dyDescent="0.25">
      <c r="A62" s="659" t="s">
        <v>16</v>
      </c>
      <c r="B62" s="26">
        <v>42061</v>
      </c>
      <c r="C62" s="27" t="s">
        <v>10</v>
      </c>
      <c r="D62" s="27">
        <v>1</v>
      </c>
      <c r="E62" s="27">
        <v>1</v>
      </c>
      <c r="F62" s="27">
        <v>2</v>
      </c>
      <c r="G62" s="27">
        <v>3</v>
      </c>
      <c r="H62" s="27">
        <v>1</v>
      </c>
      <c r="I62" s="2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42047</v>
      </c>
      <c r="C63" s="9" t="s">
        <v>14</v>
      </c>
      <c r="D63" s="9">
        <v>1</v>
      </c>
      <c r="E63" s="9">
        <v>2</v>
      </c>
      <c r="F63" s="9">
        <v>2</v>
      </c>
      <c r="G63" s="9">
        <v>4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13">
        <v>42040</v>
      </c>
      <c r="C64" s="9" t="s">
        <v>12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42033</v>
      </c>
      <c r="C65" s="9" t="s">
        <v>13</v>
      </c>
      <c r="D65" s="9">
        <v>1</v>
      </c>
      <c r="E65" s="9">
        <v>1</v>
      </c>
      <c r="F65" s="9">
        <v>1</v>
      </c>
      <c r="G65" s="9">
        <v>2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42019</v>
      </c>
      <c r="C66" s="9" t="s">
        <v>7</v>
      </c>
      <c r="D66" s="9">
        <v>1</v>
      </c>
      <c r="E66" s="9">
        <v>0</v>
      </c>
      <c r="F66" s="9">
        <v>3</v>
      </c>
      <c r="G66" s="9">
        <v>3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41991</v>
      </c>
      <c r="C67" s="9" t="s">
        <v>12</v>
      </c>
      <c r="D67" s="9">
        <v>1</v>
      </c>
      <c r="E67" s="9">
        <v>3</v>
      </c>
      <c r="F67" s="9">
        <v>0</v>
      </c>
      <c r="G67" s="9">
        <v>3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41963</v>
      </c>
      <c r="C68" s="9" t="s">
        <v>14</v>
      </c>
      <c r="D68" s="9">
        <v>1</v>
      </c>
      <c r="E68" s="9">
        <v>1</v>
      </c>
      <c r="F68" s="9">
        <v>1</v>
      </c>
      <c r="G68" s="9">
        <v>2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41956</v>
      </c>
      <c r="C69" s="9" t="s">
        <v>12</v>
      </c>
      <c r="D69" s="9">
        <v>1</v>
      </c>
      <c r="E69" s="9">
        <v>2</v>
      </c>
      <c r="F69" s="9">
        <v>0</v>
      </c>
      <c r="G69" s="9">
        <v>2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41949</v>
      </c>
      <c r="C70" s="9" t="s">
        <v>13</v>
      </c>
      <c r="D70" s="9">
        <v>1</v>
      </c>
      <c r="E70" s="9">
        <v>1</v>
      </c>
      <c r="F70" s="9">
        <v>0</v>
      </c>
      <c r="G70" s="9">
        <v>1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13">
        <v>41935</v>
      </c>
      <c r="C71" s="9" t="s">
        <v>7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13">
        <v>41921</v>
      </c>
      <c r="C72" s="9" t="s">
        <v>12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41914</v>
      </c>
      <c r="C73" s="9" t="s">
        <v>13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13">
        <v>41900</v>
      </c>
      <c r="C74" s="9" t="s">
        <v>7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t="18.75" hidden="1" thickBot="1" x14ac:dyDescent="0.3">
      <c r="A75" s="630"/>
      <c r="B75" s="30">
        <v>41893</v>
      </c>
      <c r="C75" s="31" t="s">
        <v>14</v>
      </c>
      <c r="D75" s="31">
        <v>1</v>
      </c>
      <c r="E75" s="31">
        <v>1</v>
      </c>
      <c r="F75" s="31">
        <v>1</v>
      </c>
      <c r="G75" s="31">
        <v>2</v>
      </c>
      <c r="H75" s="31">
        <v>0</v>
      </c>
      <c r="I75" s="32">
        <v>0</v>
      </c>
      <c r="J75" s="280">
        <v>1</v>
      </c>
      <c r="K75" s="9"/>
      <c r="L75" s="9"/>
      <c r="M75" s="29"/>
    </row>
    <row r="76" spans="1:13" s="1" customFormat="1" ht="19.5" thickTop="1" thickBot="1" x14ac:dyDescent="0.3">
      <c r="A76" s="142" t="s">
        <v>45</v>
      </c>
      <c r="B76" s="126" t="s">
        <v>16</v>
      </c>
      <c r="C76" s="124" t="s">
        <v>8</v>
      </c>
      <c r="D76" s="124">
        <f t="shared" ref="D76:I76" si="5">SUM(D62:D75)</f>
        <v>14</v>
      </c>
      <c r="E76" s="124">
        <f t="shared" si="5"/>
        <v>12</v>
      </c>
      <c r="F76" s="124">
        <f t="shared" si="5"/>
        <v>11</v>
      </c>
      <c r="G76" s="124">
        <f t="shared" si="5"/>
        <v>23</v>
      </c>
      <c r="H76" s="124">
        <f t="shared" si="5"/>
        <v>1</v>
      </c>
      <c r="I76" s="125">
        <f t="shared" si="5"/>
        <v>0</v>
      </c>
      <c r="J76" s="191">
        <f>SUM(J62:J75)</f>
        <v>6</v>
      </c>
      <c r="K76" s="124">
        <f>SUM(K62:K75)</f>
        <v>7</v>
      </c>
      <c r="L76" s="124">
        <f>SUM(L62:L75)</f>
        <v>1</v>
      </c>
      <c r="M76" s="294">
        <f>SUM(J76/(J76+K76))</f>
        <v>0.46153846153846156</v>
      </c>
    </row>
    <row r="77" spans="1:13" ht="18.75" hidden="1" thickTop="1" x14ac:dyDescent="0.25">
      <c r="A77" s="659" t="s">
        <v>15</v>
      </c>
      <c r="B77" s="26">
        <v>41697</v>
      </c>
      <c r="C77" s="27" t="s">
        <v>14</v>
      </c>
      <c r="D77" s="27">
        <v>1</v>
      </c>
      <c r="E77" s="27">
        <v>0</v>
      </c>
      <c r="F77" s="27">
        <v>0</v>
      </c>
      <c r="G77" s="27">
        <v>0</v>
      </c>
      <c r="H77" s="27">
        <v>0</v>
      </c>
      <c r="I77" s="28">
        <v>0</v>
      </c>
      <c r="J77" s="280"/>
      <c r="K77" s="9"/>
      <c r="L77" s="9">
        <v>1</v>
      </c>
      <c r="M77" s="29"/>
    </row>
    <row r="78" spans="1:13" hidden="1" x14ac:dyDescent="0.25">
      <c r="A78" s="631"/>
      <c r="B78" s="13">
        <v>41690</v>
      </c>
      <c r="C78" s="9" t="s">
        <v>8</v>
      </c>
      <c r="D78" s="9">
        <v>1</v>
      </c>
      <c r="E78" s="9">
        <v>1</v>
      </c>
      <c r="F78" s="9">
        <v>1</v>
      </c>
      <c r="G78" s="9">
        <v>2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41669</v>
      </c>
      <c r="C79" s="9" t="s">
        <v>10</v>
      </c>
      <c r="D79" s="9">
        <v>1</v>
      </c>
      <c r="E79" s="9">
        <v>1</v>
      </c>
      <c r="F79" s="9">
        <v>0</v>
      </c>
      <c r="G79" s="9">
        <v>1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41655</v>
      </c>
      <c r="C80" s="9" t="s">
        <v>8</v>
      </c>
      <c r="D80" s="9">
        <v>1</v>
      </c>
      <c r="E80" s="9">
        <v>1</v>
      </c>
      <c r="F80" s="9">
        <v>1</v>
      </c>
      <c r="G80" s="9">
        <v>2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41620</v>
      </c>
      <c r="C81" s="9" t="s">
        <v>10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41613</v>
      </c>
      <c r="C82" s="9" t="s">
        <v>14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41606</v>
      </c>
      <c r="C83" s="9" t="s">
        <v>8</v>
      </c>
      <c r="D83" s="9">
        <v>1</v>
      </c>
      <c r="E83" s="9">
        <v>1</v>
      </c>
      <c r="F83" s="9">
        <v>1</v>
      </c>
      <c r="G83" s="9">
        <v>2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41599</v>
      </c>
      <c r="C84" s="9" t="s">
        <v>12</v>
      </c>
      <c r="D84" s="9">
        <v>1</v>
      </c>
      <c r="E84" s="9">
        <v>1</v>
      </c>
      <c r="F84" s="9">
        <v>0</v>
      </c>
      <c r="G84" s="9">
        <v>1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41585</v>
      </c>
      <c r="C85" s="9" t="s">
        <v>10</v>
      </c>
      <c r="D85" s="9">
        <v>1</v>
      </c>
      <c r="E85" s="9">
        <v>2</v>
      </c>
      <c r="F85" s="9">
        <v>3</v>
      </c>
      <c r="G85" s="9">
        <v>5</v>
      </c>
      <c r="H85" s="9">
        <v>1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41571</v>
      </c>
      <c r="C86" s="9" t="s">
        <v>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41564</v>
      </c>
      <c r="C87" s="9" t="s">
        <v>12</v>
      </c>
      <c r="D87" s="9">
        <v>1</v>
      </c>
      <c r="E87" s="9">
        <v>1</v>
      </c>
      <c r="F87" s="9">
        <v>0</v>
      </c>
      <c r="G87" s="9">
        <v>1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41550</v>
      </c>
      <c r="C88" s="9" t="s">
        <v>10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41543</v>
      </c>
      <c r="C89" s="9" t="s">
        <v>14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41536</v>
      </c>
      <c r="C90" s="9" t="s">
        <v>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>
        <v>1</v>
      </c>
      <c r="K90" s="9"/>
      <c r="L90" s="9"/>
      <c r="M90" s="29"/>
    </row>
    <row r="91" spans="1:13" ht="18.75" hidden="1" thickBot="1" x14ac:dyDescent="0.3">
      <c r="A91" s="630"/>
      <c r="B91" s="30">
        <v>41529</v>
      </c>
      <c r="C91" s="31" t="s">
        <v>12</v>
      </c>
      <c r="D91" s="31">
        <v>1</v>
      </c>
      <c r="E91" s="31">
        <v>1</v>
      </c>
      <c r="F91" s="31">
        <v>0</v>
      </c>
      <c r="G91" s="31">
        <v>1</v>
      </c>
      <c r="H91" s="31">
        <v>0</v>
      </c>
      <c r="I91" s="32">
        <v>0</v>
      </c>
      <c r="J91" s="280">
        <v>1</v>
      </c>
      <c r="K91" s="9"/>
      <c r="L91" s="9"/>
      <c r="M91" s="29"/>
    </row>
    <row r="92" spans="1:13" s="1" customFormat="1" ht="19.5" thickTop="1" thickBot="1" x14ac:dyDescent="0.3">
      <c r="A92" s="142" t="s">
        <v>45</v>
      </c>
      <c r="B92" s="126" t="s">
        <v>15</v>
      </c>
      <c r="C92" s="124" t="s">
        <v>13</v>
      </c>
      <c r="D92" s="124">
        <f t="shared" ref="D92:I92" si="6">SUM(D77:D91)</f>
        <v>15</v>
      </c>
      <c r="E92" s="124">
        <f t="shared" si="6"/>
        <v>9</v>
      </c>
      <c r="F92" s="124">
        <f t="shared" si="6"/>
        <v>10</v>
      </c>
      <c r="G92" s="124">
        <f t="shared" si="6"/>
        <v>19</v>
      </c>
      <c r="H92" s="124">
        <f t="shared" si="6"/>
        <v>1</v>
      </c>
      <c r="I92" s="125">
        <f t="shared" si="6"/>
        <v>0</v>
      </c>
      <c r="J92" s="191">
        <f>SUM(J77:J91)</f>
        <v>7</v>
      </c>
      <c r="K92" s="124">
        <f>SUM(K77:K91)</f>
        <v>7</v>
      </c>
      <c r="L92" s="124">
        <f>SUM(L77:L91)</f>
        <v>1</v>
      </c>
      <c r="M92" s="294">
        <f>SUM(J92/(J92+K92))</f>
        <v>0.5</v>
      </c>
    </row>
    <row r="93" spans="1:13" ht="18.75" hidden="1" thickTop="1" x14ac:dyDescent="0.25">
      <c r="A93" s="659" t="s">
        <v>22</v>
      </c>
      <c r="B93" s="26">
        <v>41326</v>
      </c>
      <c r="C93" s="27" t="s">
        <v>19</v>
      </c>
      <c r="D93" s="27">
        <v>1</v>
      </c>
      <c r="E93" s="27">
        <v>1</v>
      </c>
      <c r="F93" s="27">
        <v>1</v>
      </c>
      <c r="G93" s="27">
        <v>2</v>
      </c>
      <c r="H93" s="27">
        <v>0</v>
      </c>
      <c r="I93" s="28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41319</v>
      </c>
      <c r="C94" s="9" t="s">
        <v>12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13">
        <v>41312</v>
      </c>
      <c r="C95" s="9" t="s">
        <v>13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41305</v>
      </c>
      <c r="C96" s="9" t="s">
        <v>20</v>
      </c>
      <c r="D96" s="9">
        <v>1</v>
      </c>
      <c r="E96" s="9">
        <v>2</v>
      </c>
      <c r="F96" s="9">
        <v>0</v>
      </c>
      <c r="G96" s="9">
        <v>2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41284</v>
      </c>
      <c r="C97" s="9" t="s">
        <v>12</v>
      </c>
      <c r="D97" s="9">
        <v>1</v>
      </c>
      <c r="E97" s="9">
        <v>0</v>
      </c>
      <c r="F97" s="9">
        <v>2</v>
      </c>
      <c r="G97" s="9">
        <v>2</v>
      </c>
      <c r="H97" s="9">
        <v>0</v>
      </c>
      <c r="I97" s="29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13">
        <v>41263</v>
      </c>
      <c r="C98" s="9" t="s">
        <v>13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41256</v>
      </c>
      <c r="C99" s="9" t="s">
        <v>20</v>
      </c>
      <c r="D99" s="9">
        <v>1</v>
      </c>
      <c r="E99" s="9">
        <v>0</v>
      </c>
      <c r="F99" s="9">
        <v>1</v>
      </c>
      <c r="G99" s="9">
        <v>1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41249</v>
      </c>
      <c r="C100" s="9" t="s">
        <v>21</v>
      </c>
      <c r="D100" s="9">
        <v>1</v>
      </c>
      <c r="E100" s="9">
        <v>1</v>
      </c>
      <c r="F100" s="9">
        <v>3</v>
      </c>
      <c r="G100" s="9">
        <v>4</v>
      </c>
      <c r="H100" s="9">
        <v>0</v>
      </c>
      <c r="I100" s="29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13">
        <v>41242</v>
      </c>
      <c r="C101" s="9" t="s">
        <v>19</v>
      </c>
      <c r="D101" s="9">
        <v>1</v>
      </c>
      <c r="E101" s="9">
        <v>0</v>
      </c>
      <c r="F101" s="9">
        <v>2</v>
      </c>
      <c r="G101" s="9">
        <v>2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41221</v>
      </c>
      <c r="C102" s="9" t="s">
        <v>20</v>
      </c>
      <c r="D102" s="9">
        <v>1</v>
      </c>
      <c r="E102" s="9">
        <v>0</v>
      </c>
      <c r="F102" s="9">
        <v>5</v>
      </c>
      <c r="G102" s="9">
        <v>5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41214</v>
      </c>
      <c r="C103" s="9" t="s">
        <v>21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/>
      <c r="K103" s="9"/>
      <c r="L103" s="9">
        <v>1</v>
      </c>
      <c r="M103" s="29"/>
    </row>
    <row r="104" spans="1:13" hidden="1" x14ac:dyDescent="0.25">
      <c r="A104" s="631"/>
      <c r="B104" s="13">
        <v>41200</v>
      </c>
      <c r="C104" s="9" t="s">
        <v>12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41193</v>
      </c>
      <c r="C105" s="9" t="s">
        <v>13</v>
      </c>
      <c r="D105" s="9">
        <v>1</v>
      </c>
      <c r="E105" s="9">
        <v>1</v>
      </c>
      <c r="F105" s="9">
        <v>2</v>
      </c>
      <c r="G105" s="9">
        <v>3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41186</v>
      </c>
      <c r="C106" s="9" t="s">
        <v>20</v>
      </c>
      <c r="D106" s="9">
        <v>1</v>
      </c>
      <c r="E106" s="9">
        <v>1</v>
      </c>
      <c r="F106" s="9">
        <v>2</v>
      </c>
      <c r="G106" s="9">
        <v>3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41179</v>
      </c>
      <c r="C107" s="9" t="s">
        <v>21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41172</v>
      </c>
      <c r="C108" s="9" t="s">
        <v>19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t="18.75" hidden="1" thickBot="1" x14ac:dyDescent="0.3">
      <c r="A109" s="630"/>
      <c r="B109" s="30">
        <v>41165</v>
      </c>
      <c r="C109" s="31" t="s">
        <v>12</v>
      </c>
      <c r="D109" s="31">
        <v>1</v>
      </c>
      <c r="E109" s="31">
        <v>1</v>
      </c>
      <c r="F109" s="31">
        <v>1</v>
      </c>
      <c r="G109" s="31">
        <v>2</v>
      </c>
      <c r="H109" s="31">
        <v>0</v>
      </c>
      <c r="I109" s="32">
        <v>0</v>
      </c>
      <c r="J109" s="280">
        <v>1</v>
      </c>
      <c r="K109" s="9"/>
      <c r="L109" s="9"/>
      <c r="M109" s="29"/>
    </row>
    <row r="110" spans="1:13" s="1" customFormat="1" ht="19.5" thickTop="1" thickBot="1" x14ac:dyDescent="0.3">
      <c r="A110" s="142" t="s">
        <v>45</v>
      </c>
      <c r="B110" s="126" t="s">
        <v>22</v>
      </c>
      <c r="C110" s="124" t="s">
        <v>7</v>
      </c>
      <c r="D110" s="124">
        <f t="shared" ref="D110:I110" si="7">SUM(D93:D109)</f>
        <v>17</v>
      </c>
      <c r="E110" s="124">
        <f t="shared" si="7"/>
        <v>7</v>
      </c>
      <c r="F110" s="124">
        <f t="shared" si="7"/>
        <v>20</v>
      </c>
      <c r="G110" s="124">
        <f t="shared" si="7"/>
        <v>27</v>
      </c>
      <c r="H110" s="124">
        <f t="shared" si="7"/>
        <v>0</v>
      </c>
      <c r="I110" s="125">
        <f t="shared" si="7"/>
        <v>0</v>
      </c>
      <c r="J110" s="191">
        <f>SUM(J93:J109)</f>
        <v>15</v>
      </c>
      <c r="K110" s="124">
        <f>SUM(K93:K109)</f>
        <v>1</v>
      </c>
      <c r="L110" s="124">
        <f>SUM(L93:L109)</f>
        <v>1</v>
      </c>
      <c r="M110" s="294">
        <f>SUM(J110/(J110+K110))</f>
        <v>0.9375</v>
      </c>
    </row>
    <row r="111" spans="1:13" ht="18.75" hidden="1" thickTop="1" x14ac:dyDescent="0.25">
      <c r="A111" s="659" t="s">
        <v>23</v>
      </c>
      <c r="B111" s="26">
        <v>40969</v>
      </c>
      <c r="C111" s="27" t="s">
        <v>7</v>
      </c>
      <c r="D111" s="27">
        <v>1</v>
      </c>
      <c r="E111" s="27">
        <v>0</v>
      </c>
      <c r="F111" s="27">
        <v>1</v>
      </c>
      <c r="G111" s="27">
        <v>1</v>
      </c>
      <c r="H111" s="27">
        <v>0</v>
      </c>
      <c r="I111" s="28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40962</v>
      </c>
      <c r="C112" s="9" t="s">
        <v>13</v>
      </c>
      <c r="D112" s="9">
        <v>1</v>
      </c>
      <c r="E112" s="9">
        <v>1</v>
      </c>
      <c r="F112" s="9">
        <v>1</v>
      </c>
      <c r="G112" s="9">
        <v>2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40948</v>
      </c>
      <c r="C113" s="9" t="s">
        <v>20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40941</v>
      </c>
      <c r="C114" s="9" t="s">
        <v>12</v>
      </c>
      <c r="D114" s="9">
        <v>1</v>
      </c>
      <c r="E114" s="9">
        <v>1</v>
      </c>
      <c r="F114" s="9">
        <v>0</v>
      </c>
      <c r="G114" s="9">
        <v>1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40934</v>
      </c>
      <c r="C115" s="9" t="s">
        <v>7</v>
      </c>
      <c r="D115" s="9">
        <v>1</v>
      </c>
      <c r="E115" s="9">
        <v>0</v>
      </c>
      <c r="F115" s="9">
        <v>2</v>
      </c>
      <c r="G115" s="9">
        <v>2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40927</v>
      </c>
      <c r="C116" s="9" t="s">
        <v>13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40920</v>
      </c>
      <c r="C117" s="9" t="s">
        <v>19</v>
      </c>
      <c r="D117" s="9">
        <v>1</v>
      </c>
      <c r="E117" s="9">
        <v>1</v>
      </c>
      <c r="F117" s="9">
        <v>0</v>
      </c>
      <c r="G117" s="9">
        <v>1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40899</v>
      </c>
      <c r="C118" s="9" t="s">
        <v>20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/>
      <c r="L118" s="9">
        <v>1</v>
      </c>
      <c r="M118" s="29"/>
    </row>
    <row r="119" spans="1:13" hidden="1" x14ac:dyDescent="0.25">
      <c r="A119" s="631"/>
      <c r="B119" s="13">
        <v>40878</v>
      </c>
      <c r="C119" s="9" t="s">
        <v>13</v>
      </c>
      <c r="D119" s="9">
        <v>1</v>
      </c>
      <c r="E119" s="9">
        <v>1</v>
      </c>
      <c r="F119" s="9">
        <v>0</v>
      </c>
      <c r="G119" s="9">
        <v>1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40871</v>
      </c>
      <c r="C120" s="9" t="s">
        <v>19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40857</v>
      </c>
      <c r="C121" s="9" t="s">
        <v>12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40850</v>
      </c>
      <c r="C122" s="9" t="s">
        <v>7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40843</v>
      </c>
      <c r="C123" s="9" t="s">
        <v>13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40829</v>
      </c>
      <c r="C124" s="9" t="s">
        <v>20</v>
      </c>
      <c r="D124" s="9">
        <v>1</v>
      </c>
      <c r="E124" s="9">
        <v>0</v>
      </c>
      <c r="F124" s="9">
        <v>1</v>
      </c>
      <c r="G124" s="9">
        <v>1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40822</v>
      </c>
      <c r="C125" s="9" t="s">
        <v>12</v>
      </c>
      <c r="D125" s="9">
        <v>1</v>
      </c>
      <c r="E125" s="9">
        <v>1</v>
      </c>
      <c r="F125" s="9">
        <v>0</v>
      </c>
      <c r="G125" s="9">
        <v>1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40815</v>
      </c>
      <c r="C126" s="9" t="s">
        <v>7</v>
      </c>
      <c r="D126" s="9">
        <v>1</v>
      </c>
      <c r="E126" s="9">
        <v>1</v>
      </c>
      <c r="F126" s="9">
        <v>0</v>
      </c>
      <c r="G126" s="9">
        <v>1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t="18.75" hidden="1" thickBot="1" x14ac:dyDescent="0.3">
      <c r="A127" s="630"/>
      <c r="B127" s="30">
        <v>40801</v>
      </c>
      <c r="C127" s="31" t="s">
        <v>19</v>
      </c>
      <c r="D127" s="31">
        <v>1</v>
      </c>
      <c r="E127" s="31">
        <v>0</v>
      </c>
      <c r="F127" s="31">
        <v>0</v>
      </c>
      <c r="G127" s="31">
        <v>0</v>
      </c>
      <c r="H127" s="31">
        <v>0</v>
      </c>
      <c r="I127" s="32">
        <v>0</v>
      </c>
      <c r="J127" s="280">
        <v>1</v>
      </c>
      <c r="K127" s="9"/>
      <c r="L127" s="9"/>
      <c r="M127" s="29"/>
    </row>
    <row r="128" spans="1:13" s="1" customFormat="1" ht="19.5" thickTop="1" thickBot="1" x14ac:dyDescent="0.3">
      <c r="A128" s="142" t="s">
        <v>45</v>
      </c>
      <c r="B128" s="126" t="s">
        <v>23</v>
      </c>
      <c r="C128" s="124" t="s">
        <v>21</v>
      </c>
      <c r="D128" s="124">
        <f t="shared" ref="D128:I128" si="8">SUM(D111:D127)</f>
        <v>17</v>
      </c>
      <c r="E128" s="124">
        <f t="shared" si="8"/>
        <v>6</v>
      </c>
      <c r="F128" s="124">
        <f t="shared" si="8"/>
        <v>7</v>
      </c>
      <c r="G128" s="124">
        <f t="shared" si="8"/>
        <v>13</v>
      </c>
      <c r="H128" s="124">
        <f t="shared" si="8"/>
        <v>0</v>
      </c>
      <c r="I128" s="125">
        <f t="shared" si="8"/>
        <v>0</v>
      </c>
      <c r="J128" s="191">
        <f>SUM(J111:J127)</f>
        <v>7</v>
      </c>
      <c r="K128" s="124">
        <f>SUM(K111:K127)</f>
        <v>9</v>
      </c>
      <c r="L128" s="124">
        <f>SUM(L111:L127)</f>
        <v>1</v>
      </c>
      <c r="M128" s="294">
        <f>SUM(J128/(J128+K128))</f>
        <v>0.4375</v>
      </c>
    </row>
    <row r="129" spans="1:13" ht="19.5" thickTop="1" thickBot="1" x14ac:dyDescent="0.3">
      <c r="C129" s="136" t="s">
        <v>24</v>
      </c>
      <c r="D129" s="137">
        <f t="shared" ref="D129:L129" si="9">SUM(D13+D25+D36+D48+D61+D76+D92+D110+D128)</f>
        <v>117</v>
      </c>
      <c r="E129" s="137">
        <f t="shared" si="9"/>
        <v>51</v>
      </c>
      <c r="F129" s="137">
        <f t="shared" si="9"/>
        <v>69</v>
      </c>
      <c r="G129" s="137">
        <f t="shared" si="9"/>
        <v>120</v>
      </c>
      <c r="H129" s="137">
        <f t="shared" si="9"/>
        <v>3</v>
      </c>
      <c r="I129" s="139">
        <f t="shared" si="9"/>
        <v>1</v>
      </c>
      <c r="J129" s="392">
        <f t="shared" si="9"/>
        <v>62</v>
      </c>
      <c r="K129" s="137">
        <f t="shared" si="9"/>
        <v>46</v>
      </c>
      <c r="L129" s="139">
        <f t="shared" si="9"/>
        <v>9</v>
      </c>
      <c r="M129" s="396">
        <f>SUM(J129/(J129+K129))</f>
        <v>0.57407407407407407</v>
      </c>
    </row>
    <row r="130" spans="1:13" ht="18.75" thickBot="1" x14ac:dyDescent="0.3">
      <c r="C130" s="143" t="s">
        <v>25</v>
      </c>
      <c r="D130" s="24"/>
      <c r="E130" s="25">
        <f>SUM(E129/D129)</f>
        <v>0.4358974358974359</v>
      </c>
      <c r="F130" s="25">
        <f>SUM(F129/D129)</f>
        <v>0.58974358974358976</v>
      </c>
      <c r="G130" s="144">
        <f>SUM(G129/D129)</f>
        <v>1.0256410256410255</v>
      </c>
      <c r="H130" s="20"/>
      <c r="I130" s="20"/>
      <c r="J130" s="283">
        <f>SUM(J129/D129)</f>
        <v>0.52991452991452992</v>
      </c>
      <c r="K130" s="21">
        <f>SUM(K129/D129)</f>
        <v>0.39316239316239315</v>
      </c>
      <c r="L130" s="132">
        <f>SUM(L129/D129)</f>
        <v>7.6923076923076927E-2</v>
      </c>
    </row>
    <row r="131" spans="1:13" ht="18.75" thickBot="1" x14ac:dyDescent="0.3">
      <c r="C131" s="133" t="s">
        <v>26</v>
      </c>
      <c r="D131" s="134">
        <f>SUM(D129/9)</f>
        <v>13</v>
      </c>
      <c r="E131" s="134">
        <f>SUM(E130*D131)</f>
        <v>5.666666666666667</v>
      </c>
      <c r="F131" s="134">
        <f>SUM(F130*D131)</f>
        <v>7.666666666666667</v>
      </c>
      <c r="G131" s="135">
        <f>SUM(G130*D131)</f>
        <v>13.333333333333332</v>
      </c>
      <c r="J131" s="284">
        <f>SUM(J129/9)</f>
        <v>6.8888888888888893</v>
      </c>
      <c r="K131" s="134">
        <f>SUM(K129/9)</f>
        <v>5.1111111111111107</v>
      </c>
      <c r="L131" s="135">
        <f>SUM(L129/9)</f>
        <v>1</v>
      </c>
    </row>
    <row r="132" spans="1:13" ht="18.75" thickTop="1" x14ac:dyDescent="0.25">
      <c r="A132" s="665" t="s">
        <v>49</v>
      </c>
      <c r="B132" s="45" t="s">
        <v>36</v>
      </c>
      <c r="C132" s="46" t="s">
        <v>21</v>
      </c>
      <c r="D132" s="47"/>
      <c r="E132" s="27">
        <v>4</v>
      </c>
      <c r="F132" s="27">
        <v>3</v>
      </c>
      <c r="G132" s="28">
        <v>7</v>
      </c>
    </row>
    <row r="133" spans="1:13" x14ac:dyDescent="0.25">
      <c r="A133" s="666"/>
      <c r="B133" s="36" t="s">
        <v>37</v>
      </c>
      <c r="C133" s="5" t="s">
        <v>12</v>
      </c>
      <c r="D133" s="37"/>
      <c r="E133" s="9">
        <v>1</v>
      </c>
      <c r="F133" s="9">
        <v>2</v>
      </c>
      <c r="G133" s="29">
        <v>3</v>
      </c>
    </row>
    <row r="134" spans="1:13" x14ac:dyDescent="0.25">
      <c r="A134" s="666"/>
      <c r="B134" s="36" t="s">
        <v>38</v>
      </c>
      <c r="C134" s="5" t="s">
        <v>19</v>
      </c>
      <c r="D134" s="37"/>
      <c r="E134" s="9">
        <v>7</v>
      </c>
      <c r="F134" s="9">
        <v>6</v>
      </c>
      <c r="G134" s="29">
        <v>13</v>
      </c>
    </row>
    <row r="135" spans="1:13" ht="18.75" thickBot="1" x14ac:dyDescent="0.3">
      <c r="A135" s="666"/>
      <c r="B135" s="36" t="s">
        <v>39</v>
      </c>
      <c r="C135" s="36" t="s">
        <v>12</v>
      </c>
      <c r="D135" s="37"/>
      <c r="E135" s="9">
        <v>7</v>
      </c>
      <c r="F135" s="9">
        <v>11</v>
      </c>
      <c r="G135" s="29">
        <v>18</v>
      </c>
    </row>
    <row r="136" spans="1:13" ht="18.75" thickBot="1" x14ac:dyDescent="0.3">
      <c r="A136" s="49" t="s">
        <v>45</v>
      </c>
      <c r="B136" s="41" t="s">
        <v>49</v>
      </c>
      <c r="C136" s="42"/>
      <c r="D136" s="42"/>
      <c r="E136" s="43">
        <f>SUM(E132:E135)</f>
        <v>19</v>
      </c>
      <c r="F136" s="43">
        <f>SUM(F132:F135)</f>
        <v>22</v>
      </c>
      <c r="G136" s="50">
        <f>SUM(G132:G135)</f>
        <v>41</v>
      </c>
    </row>
    <row r="137" spans="1:13" ht="18.75" thickBot="1" x14ac:dyDescent="0.3">
      <c r="A137" s="51" t="s">
        <v>46</v>
      </c>
      <c r="B137" s="52" t="s">
        <v>479</v>
      </c>
      <c r="C137" s="53"/>
      <c r="D137" s="53"/>
      <c r="E137" s="54">
        <f>SUM(E129+E136)</f>
        <v>70</v>
      </c>
      <c r="F137" s="54">
        <f>SUM(F129+F136)</f>
        <v>91</v>
      </c>
      <c r="G137" s="55">
        <f>SUM(E137+F137)</f>
        <v>161</v>
      </c>
    </row>
    <row r="138" spans="1:13" ht="18.75" thickTop="1" x14ac:dyDescent="0.25"/>
  </sheetData>
  <mergeCells count="11">
    <mergeCell ref="A1:M1"/>
    <mergeCell ref="A26:A35"/>
    <mergeCell ref="A132:A135"/>
    <mergeCell ref="A37:A47"/>
    <mergeCell ref="A111:A127"/>
    <mergeCell ref="A49:A60"/>
    <mergeCell ref="A62:A75"/>
    <mergeCell ref="A77:A91"/>
    <mergeCell ref="A93:A109"/>
    <mergeCell ref="A14:A24"/>
    <mergeCell ref="A3:A12"/>
  </mergeCells>
  <printOptions horizontalCentered="1" verticalCentered="1"/>
  <pageMargins left="0.2" right="0.2" top="0.25" bottom="0.25" header="0.25" footer="0.3"/>
  <pageSetup scale="86" orientation="landscape" r:id="rId1"/>
  <rowBreaks count="1" manualBreakCount="1">
    <brk id="76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0000"/>
    <pageSetUpPr fitToPage="1"/>
  </sheetPr>
  <dimension ref="A1:M3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16" bestFit="1" customWidth="1"/>
    <col min="2" max="2" width="25.28515625" style="17" bestFit="1" customWidth="1"/>
    <col min="3" max="3" width="18.7109375" style="16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458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32" t="s">
        <v>500</v>
      </c>
      <c r="B3" s="254">
        <v>43839</v>
      </c>
      <c r="C3" s="27" t="s">
        <v>455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idden="1" x14ac:dyDescent="0.25">
      <c r="A4" s="633"/>
      <c r="B4" s="255">
        <v>43832</v>
      </c>
      <c r="C4" s="9" t="s">
        <v>453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/>
      <c r="K4" s="9"/>
      <c r="L4" s="9">
        <v>1</v>
      </c>
      <c r="M4" s="29"/>
    </row>
    <row r="5" spans="1:13" hidden="1" x14ac:dyDescent="0.25">
      <c r="A5" s="633"/>
      <c r="B5" s="255">
        <v>43818</v>
      </c>
      <c r="C5" s="9" t="s">
        <v>9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idden="1" x14ac:dyDescent="0.25">
      <c r="A6" s="633"/>
      <c r="B6" s="255">
        <v>43811</v>
      </c>
      <c r="C6" s="9" t="s">
        <v>452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3"/>
      <c r="B7" s="255">
        <v>43804</v>
      </c>
      <c r="C7" s="9" t="s">
        <v>8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idden="1" x14ac:dyDescent="0.25">
      <c r="A8" s="633"/>
      <c r="B8" s="255">
        <v>43797</v>
      </c>
      <c r="C8" s="9" t="s">
        <v>455</v>
      </c>
      <c r="D8" s="9">
        <v>1</v>
      </c>
      <c r="E8" s="9">
        <v>0</v>
      </c>
      <c r="F8" s="9">
        <v>2</v>
      </c>
      <c r="G8" s="9">
        <v>2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idden="1" x14ac:dyDescent="0.25">
      <c r="A9" s="633"/>
      <c r="B9" s="255">
        <v>43783</v>
      </c>
      <c r="C9" s="9" t="s">
        <v>9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idden="1" x14ac:dyDescent="0.25">
      <c r="A10" s="633"/>
      <c r="B10" s="255">
        <v>43776</v>
      </c>
      <c r="C10" s="9" t="s">
        <v>452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idden="1" x14ac:dyDescent="0.25">
      <c r="A11" s="633"/>
      <c r="B11" s="255">
        <v>43741</v>
      </c>
      <c r="C11" s="9" t="s">
        <v>452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3"/>
      <c r="B12" s="255">
        <v>43734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/>
      <c r="K12" s="9">
        <v>1</v>
      </c>
      <c r="L12" s="9"/>
      <c r="M12" s="29"/>
    </row>
    <row r="13" spans="1:13" ht="18.75" hidden="1" thickBot="1" x14ac:dyDescent="0.3">
      <c r="A13" s="634"/>
      <c r="B13" s="256">
        <v>43720</v>
      </c>
      <c r="C13" s="31" t="s">
        <v>453</v>
      </c>
      <c r="D13" s="31">
        <v>1</v>
      </c>
      <c r="E13" s="31">
        <v>0</v>
      </c>
      <c r="F13" s="31">
        <v>0</v>
      </c>
      <c r="G13" s="31">
        <v>0</v>
      </c>
      <c r="H13" s="31">
        <v>0</v>
      </c>
      <c r="I13" s="299">
        <v>0</v>
      </c>
      <c r="J13" s="341"/>
      <c r="K13" s="31">
        <v>1</v>
      </c>
      <c r="L13" s="31"/>
      <c r="M13" s="32"/>
    </row>
    <row r="14" spans="1:13" ht="19.5" thickTop="1" thickBot="1" x14ac:dyDescent="0.3">
      <c r="A14" s="142" t="s">
        <v>45</v>
      </c>
      <c r="B14" s="126" t="s">
        <v>500</v>
      </c>
      <c r="C14" s="124" t="s">
        <v>48</v>
      </c>
      <c r="D14" s="124">
        <f t="shared" ref="D14:L14" si="0">SUM(D3:D13)</f>
        <v>11</v>
      </c>
      <c r="E14" s="124">
        <f t="shared" si="0"/>
        <v>3</v>
      </c>
      <c r="F14" s="124">
        <f t="shared" si="0"/>
        <v>4</v>
      </c>
      <c r="G14" s="124">
        <f t="shared" si="0"/>
        <v>7</v>
      </c>
      <c r="H14" s="124">
        <f t="shared" si="0"/>
        <v>0</v>
      </c>
      <c r="I14" s="247">
        <f t="shared" si="0"/>
        <v>0</v>
      </c>
      <c r="J14" s="191">
        <f t="shared" si="0"/>
        <v>5</v>
      </c>
      <c r="K14" s="124">
        <f t="shared" si="0"/>
        <v>5</v>
      </c>
      <c r="L14" s="124">
        <f t="shared" si="0"/>
        <v>1</v>
      </c>
      <c r="M14" s="294">
        <f>SUM(J14/(J14+K14))</f>
        <v>0.5</v>
      </c>
    </row>
    <row r="15" spans="1:13" ht="18.75" hidden="1" thickTop="1" x14ac:dyDescent="0.25">
      <c r="A15" s="638" t="s">
        <v>454</v>
      </c>
      <c r="B15" s="26">
        <v>43524</v>
      </c>
      <c r="C15" s="27" t="s">
        <v>8</v>
      </c>
      <c r="D15" s="27">
        <v>1</v>
      </c>
      <c r="E15" s="27">
        <v>0</v>
      </c>
      <c r="F15" s="27">
        <v>0</v>
      </c>
      <c r="G15" s="27">
        <v>0</v>
      </c>
      <c r="H15" s="27">
        <v>0</v>
      </c>
      <c r="I15" s="297">
        <v>0</v>
      </c>
      <c r="J15" s="279"/>
      <c r="K15" s="27">
        <v>1</v>
      </c>
      <c r="L15" s="27"/>
      <c r="M15" s="28"/>
    </row>
    <row r="16" spans="1:13" hidden="1" x14ac:dyDescent="0.25">
      <c r="A16" s="639"/>
      <c r="B16" s="13">
        <v>43510</v>
      </c>
      <c r="C16" s="9" t="s">
        <v>453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8">
        <v>0</v>
      </c>
      <c r="J16" s="280">
        <v>1</v>
      </c>
      <c r="K16" s="9"/>
      <c r="L16" s="9"/>
      <c r="M16" s="29"/>
    </row>
    <row r="17" spans="1:13" hidden="1" x14ac:dyDescent="0.25">
      <c r="A17" s="639"/>
      <c r="B17" s="13">
        <v>43503</v>
      </c>
      <c r="C17" s="9" t="s">
        <v>9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idden="1" x14ac:dyDescent="0.25">
      <c r="A18" s="639"/>
      <c r="B18" s="13">
        <v>43496</v>
      </c>
      <c r="C18" s="9" t="s">
        <v>452</v>
      </c>
      <c r="D18" s="9">
        <v>1</v>
      </c>
      <c r="E18" s="9">
        <v>1</v>
      </c>
      <c r="F18" s="9">
        <v>3</v>
      </c>
      <c r="G18" s="9">
        <v>4</v>
      </c>
      <c r="H18" s="9">
        <v>0</v>
      </c>
      <c r="I18" s="298">
        <v>0</v>
      </c>
      <c r="J18" s="280"/>
      <c r="K18" s="9">
        <v>1</v>
      </c>
      <c r="L18" s="9"/>
      <c r="M18" s="29"/>
    </row>
    <row r="19" spans="1:13" hidden="1" x14ac:dyDescent="0.25">
      <c r="A19" s="639"/>
      <c r="B19" s="13">
        <v>43489</v>
      </c>
      <c r="C19" s="9" t="s">
        <v>8</v>
      </c>
      <c r="D19" s="9">
        <v>1</v>
      </c>
      <c r="E19" s="9">
        <v>1</v>
      </c>
      <c r="F19" s="9">
        <v>1</v>
      </c>
      <c r="G19" s="9">
        <v>2</v>
      </c>
      <c r="H19" s="9">
        <v>0</v>
      </c>
      <c r="I19" s="298">
        <v>0</v>
      </c>
      <c r="J19" s="280"/>
      <c r="K19" s="9">
        <v>1</v>
      </c>
      <c r="L19" s="9"/>
      <c r="M19" s="29"/>
    </row>
    <row r="20" spans="1:13" hidden="1" x14ac:dyDescent="0.25">
      <c r="A20" s="639"/>
      <c r="B20" s="13">
        <v>43454</v>
      </c>
      <c r="C20" s="9" t="s">
        <v>9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8">
        <v>0</v>
      </c>
      <c r="J20" s="280"/>
      <c r="K20" s="9">
        <v>1</v>
      </c>
      <c r="L20" s="9"/>
      <c r="M20" s="29"/>
    </row>
    <row r="21" spans="1:13" hidden="1" x14ac:dyDescent="0.25">
      <c r="A21" s="639"/>
      <c r="B21" s="13">
        <v>43447</v>
      </c>
      <c r="C21" s="9" t="s">
        <v>452</v>
      </c>
      <c r="D21" s="9">
        <v>1</v>
      </c>
      <c r="E21" s="9">
        <v>2</v>
      </c>
      <c r="F21" s="9">
        <v>0</v>
      </c>
      <c r="G21" s="9">
        <v>2</v>
      </c>
      <c r="H21" s="9">
        <v>0</v>
      </c>
      <c r="I21" s="298">
        <v>0</v>
      </c>
      <c r="J21" s="280">
        <v>1</v>
      </c>
      <c r="K21" s="9"/>
      <c r="L21" s="9"/>
      <c r="M21" s="29"/>
    </row>
    <row r="22" spans="1:13" hidden="1" x14ac:dyDescent="0.25">
      <c r="A22" s="639"/>
      <c r="B22" s="13">
        <v>43440</v>
      </c>
      <c r="C22" s="9" t="s">
        <v>8</v>
      </c>
      <c r="D22" s="9">
        <v>1</v>
      </c>
      <c r="E22" s="9">
        <v>1</v>
      </c>
      <c r="F22" s="9">
        <v>3</v>
      </c>
      <c r="G22" s="9">
        <v>4</v>
      </c>
      <c r="H22" s="9">
        <v>1</v>
      </c>
      <c r="I22" s="298">
        <v>0</v>
      </c>
      <c r="J22" s="280">
        <v>1</v>
      </c>
      <c r="K22" s="9"/>
      <c r="L22" s="9"/>
      <c r="M22" s="29"/>
    </row>
    <row r="23" spans="1:13" hidden="1" x14ac:dyDescent="0.25">
      <c r="A23" s="639"/>
      <c r="B23" s="13">
        <v>43433</v>
      </c>
      <c r="C23" s="9" t="s">
        <v>455</v>
      </c>
      <c r="D23" s="9">
        <v>1</v>
      </c>
      <c r="E23" s="9">
        <v>2</v>
      </c>
      <c r="F23" s="9">
        <v>1</v>
      </c>
      <c r="G23" s="9">
        <v>3</v>
      </c>
      <c r="H23" s="9">
        <v>1</v>
      </c>
      <c r="I23" s="298">
        <v>0</v>
      </c>
      <c r="J23" s="280">
        <v>1</v>
      </c>
      <c r="K23" s="9"/>
      <c r="L23" s="9"/>
      <c r="M23" s="29"/>
    </row>
    <row r="24" spans="1:13" hidden="1" x14ac:dyDescent="0.25">
      <c r="A24" s="639"/>
      <c r="B24" s="13">
        <v>43419</v>
      </c>
      <c r="C24" s="9" t="s">
        <v>9</v>
      </c>
      <c r="D24" s="9">
        <v>1</v>
      </c>
      <c r="E24" s="9">
        <v>1</v>
      </c>
      <c r="F24" s="9">
        <v>2</v>
      </c>
      <c r="G24" s="9">
        <v>3</v>
      </c>
      <c r="H24" s="9">
        <v>0</v>
      </c>
      <c r="I24" s="298">
        <v>0</v>
      </c>
      <c r="J24" s="280"/>
      <c r="K24" s="9">
        <v>1</v>
      </c>
      <c r="L24" s="9"/>
      <c r="M24" s="29"/>
    </row>
    <row r="25" spans="1:13" hidden="1" x14ac:dyDescent="0.25">
      <c r="A25" s="639"/>
      <c r="B25" s="13">
        <v>43412</v>
      </c>
      <c r="C25" s="9" t="s">
        <v>452</v>
      </c>
      <c r="D25" s="9">
        <v>1</v>
      </c>
      <c r="E25" s="9">
        <v>1</v>
      </c>
      <c r="F25" s="9">
        <v>2</v>
      </c>
      <c r="G25" s="9">
        <v>3</v>
      </c>
      <c r="H25" s="9">
        <v>0</v>
      </c>
      <c r="I25" s="298">
        <v>0</v>
      </c>
      <c r="J25" s="280"/>
      <c r="K25" s="9">
        <v>1</v>
      </c>
      <c r="L25" s="9"/>
      <c r="M25" s="29"/>
    </row>
    <row r="26" spans="1:13" hidden="1" x14ac:dyDescent="0.25">
      <c r="A26" s="639"/>
      <c r="B26" s="13">
        <v>43398</v>
      </c>
      <c r="C26" s="9" t="s">
        <v>455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idden="1" x14ac:dyDescent="0.25">
      <c r="A27" s="639"/>
      <c r="B27" s="13">
        <v>43391</v>
      </c>
      <c r="C27" s="9" t="s">
        <v>453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13">
        <v>43377</v>
      </c>
      <c r="C28" s="9" t="s">
        <v>452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8">
        <v>0</v>
      </c>
      <c r="J28" s="280"/>
      <c r="K28" s="9">
        <v>1</v>
      </c>
      <c r="L28" s="9"/>
      <c r="M28" s="29"/>
    </row>
    <row r="29" spans="1:13" hidden="1" x14ac:dyDescent="0.25">
      <c r="A29" s="639"/>
      <c r="B29" s="13">
        <v>43370</v>
      </c>
      <c r="C29" s="9" t="s">
        <v>8</v>
      </c>
      <c r="D29" s="9">
        <v>1</v>
      </c>
      <c r="E29" s="9">
        <v>1</v>
      </c>
      <c r="F29" s="9">
        <v>1</v>
      </c>
      <c r="G29" s="9">
        <v>2</v>
      </c>
      <c r="H29" s="9">
        <v>0</v>
      </c>
      <c r="I29" s="298">
        <v>0</v>
      </c>
      <c r="J29" s="280">
        <v>1</v>
      </c>
      <c r="K29" s="9"/>
      <c r="L29" s="9"/>
      <c r="M29" s="29"/>
    </row>
    <row r="30" spans="1:13" hidden="1" x14ac:dyDescent="0.25">
      <c r="A30" s="639"/>
      <c r="B30" s="13">
        <v>43363</v>
      </c>
      <c r="C30" s="9" t="s">
        <v>455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8">
        <v>0</v>
      </c>
      <c r="J30" s="280">
        <v>1</v>
      </c>
      <c r="K30" s="9"/>
      <c r="L30" s="9"/>
      <c r="M30" s="29"/>
    </row>
    <row r="31" spans="1:13" ht="18.75" hidden="1" thickBot="1" x14ac:dyDescent="0.3">
      <c r="A31" s="640"/>
      <c r="B31" s="30">
        <v>43356</v>
      </c>
      <c r="C31" s="31" t="s">
        <v>453</v>
      </c>
      <c r="D31" s="31">
        <v>1</v>
      </c>
      <c r="E31" s="31">
        <v>0</v>
      </c>
      <c r="F31" s="31">
        <v>0</v>
      </c>
      <c r="G31" s="31">
        <v>0</v>
      </c>
      <c r="H31" s="31">
        <v>0</v>
      </c>
      <c r="I31" s="299">
        <v>0</v>
      </c>
      <c r="J31" s="341"/>
      <c r="K31" s="31">
        <v>1</v>
      </c>
      <c r="L31" s="31"/>
      <c r="M31" s="32"/>
    </row>
    <row r="32" spans="1:13" ht="19.5" thickTop="1" thickBot="1" x14ac:dyDescent="0.3">
      <c r="A32" s="142" t="s">
        <v>45</v>
      </c>
      <c r="B32" s="126" t="s">
        <v>454</v>
      </c>
      <c r="C32" s="124" t="s">
        <v>48</v>
      </c>
      <c r="D32" s="124">
        <f t="shared" ref="D32:I32" si="1">SUM(D15:D31)</f>
        <v>17</v>
      </c>
      <c r="E32" s="124">
        <f t="shared" si="1"/>
        <v>10</v>
      </c>
      <c r="F32" s="124">
        <f t="shared" si="1"/>
        <v>17</v>
      </c>
      <c r="G32" s="124">
        <f t="shared" si="1"/>
        <v>27</v>
      </c>
      <c r="H32" s="124">
        <f t="shared" si="1"/>
        <v>2</v>
      </c>
      <c r="I32" s="124">
        <f t="shared" si="1"/>
        <v>0</v>
      </c>
      <c r="J32" s="191">
        <f>SUM(J15:J31)</f>
        <v>6</v>
      </c>
      <c r="K32" s="124">
        <f>SUM(K15:K31)</f>
        <v>11</v>
      </c>
      <c r="L32" s="124">
        <f>SUM(L15:L31)</f>
        <v>0</v>
      </c>
      <c r="M32" s="294">
        <f>SUM(J32/(J32+K32))</f>
        <v>0.35294117647058826</v>
      </c>
    </row>
    <row r="33" spans="3:13" ht="19.5" thickTop="1" thickBot="1" x14ac:dyDescent="0.3">
      <c r="C33" s="136" t="s">
        <v>24</v>
      </c>
      <c r="D33" s="137">
        <f t="shared" ref="D33:L33" si="2">SUM(D14+D32)</f>
        <v>28</v>
      </c>
      <c r="E33" s="137">
        <f t="shared" si="2"/>
        <v>13</v>
      </c>
      <c r="F33" s="137">
        <f t="shared" si="2"/>
        <v>21</v>
      </c>
      <c r="G33" s="137">
        <f t="shared" si="2"/>
        <v>34</v>
      </c>
      <c r="H33" s="137">
        <f t="shared" si="2"/>
        <v>2</v>
      </c>
      <c r="I33" s="139">
        <f t="shared" si="2"/>
        <v>0</v>
      </c>
      <c r="J33" s="392">
        <f t="shared" si="2"/>
        <v>11</v>
      </c>
      <c r="K33" s="137">
        <f t="shared" si="2"/>
        <v>16</v>
      </c>
      <c r="L33" s="139">
        <f t="shared" si="2"/>
        <v>1</v>
      </c>
      <c r="M33" s="396">
        <f>SUM(J33/(J33+K33))</f>
        <v>0.40740740740740738</v>
      </c>
    </row>
    <row r="34" spans="3:13" ht="18.75" thickBot="1" x14ac:dyDescent="0.3">
      <c r="C34" s="143" t="s">
        <v>25</v>
      </c>
      <c r="D34" s="24"/>
      <c r="E34" s="25">
        <f>SUM(E33/D33)</f>
        <v>0.4642857142857143</v>
      </c>
      <c r="F34" s="25">
        <f>SUM(F33/D33)</f>
        <v>0.75</v>
      </c>
      <c r="G34" s="144">
        <f>SUM(G33/D33)</f>
        <v>1.2142857142857142</v>
      </c>
      <c r="H34" s="20"/>
      <c r="I34" s="20"/>
      <c r="J34" s="283">
        <f>SUM(J33/D33)</f>
        <v>0.39285714285714285</v>
      </c>
      <c r="K34" s="21">
        <f>SUM(K33/D33)</f>
        <v>0.5714285714285714</v>
      </c>
      <c r="L34" s="132">
        <f>SUM(L33/D33)</f>
        <v>3.5714285714285712E-2</v>
      </c>
    </row>
    <row r="35" spans="3:13" ht="18.75" thickBot="1" x14ac:dyDescent="0.3">
      <c r="C35" s="133" t="s">
        <v>26</v>
      </c>
      <c r="D35" s="134">
        <f>SUM(D33/2)</f>
        <v>14</v>
      </c>
      <c r="E35" s="134">
        <f>SUM(E34*D35)</f>
        <v>6.5</v>
      </c>
      <c r="F35" s="134">
        <f>SUM(F34*D35)</f>
        <v>10.5</v>
      </c>
      <c r="G35" s="135">
        <f>SUM(G34*D35)</f>
        <v>17</v>
      </c>
      <c r="J35" s="284">
        <f>SUM(J33/2)</f>
        <v>5.5</v>
      </c>
      <c r="K35" s="134">
        <f>SUM(K33/2)</f>
        <v>8</v>
      </c>
      <c r="L35" s="135">
        <f>SUM(L33/2)</f>
        <v>0.5</v>
      </c>
    </row>
    <row r="36" spans="3:13" ht="18.75" thickTop="1" x14ac:dyDescent="0.25"/>
  </sheetData>
  <mergeCells count="3">
    <mergeCell ref="A1:M1"/>
    <mergeCell ref="A15:A31"/>
    <mergeCell ref="A3:A13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0000"/>
    <pageSetUpPr fitToPage="1"/>
  </sheetPr>
  <dimension ref="A1:M2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441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22</v>
      </c>
      <c r="B3" s="14">
        <v>41319</v>
      </c>
      <c r="C3" s="8" t="s">
        <v>12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0">
        <v>1</v>
      </c>
      <c r="K3" s="9"/>
      <c r="L3" s="9"/>
      <c r="M3" s="29"/>
    </row>
    <row r="4" spans="1:13" hidden="1" x14ac:dyDescent="0.25">
      <c r="A4" s="639"/>
      <c r="B4" s="13">
        <v>41305</v>
      </c>
      <c r="C4" s="9" t="s">
        <v>20</v>
      </c>
      <c r="D4" s="9">
        <v>1</v>
      </c>
      <c r="E4" s="9">
        <v>1</v>
      </c>
      <c r="F4" s="9">
        <v>1</v>
      </c>
      <c r="G4" s="9">
        <v>2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41298</v>
      </c>
      <c r="C5" s="9" t="s">
        <v>21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41291</v>
      </c>
      <c r="C6" s="9" t="s">
        <v>19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/>
      <c r="K6" s="9"/>
      <c r="L6" s="9">
        <v>1</v>
      </c>
      <c r="M6" s="29"/>
    </row>
    <row r="7" spans="1:13" hidden="1" x14ac:dyDescent="0.25">
      <c r="A7" s="639"/>
      <c r="B7" s="13">
        <v>41256</v>
      </c>
      <c r="C7" s="9" t="s">
        <v>20</v>
      </c>
      <c r="D7" s="9">
        <v>1</v>
      </c>
      <c r="E7" s="9">
        <v>1</v>
      </c>
      <c r="F7" s="9">
        <v>0</v>
      </c>
      <c r="G7" s="9">
        <v>1</v>
      </c>
      <c r="H7" s="9">
        <v>1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41235</v>
      </c>
      <c r="C8" s="9" t="s">
        <v>12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41228</v>
      </c>
      <c r="C9" s="9" t="s">
        <v>13</v>
      </c>
      <c r="D9" s="9">
        <v>1</v>
      </c>
      <c r="E9" s="9">
        <v>2</v>
      </c>
      <c r="F9" s="9">
        <v>1</v>
      </c>
      <c r="G9" s="9">
        <v>3</v>
      </c>
      <c r="H9" s="9">
        <v>1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41221</v>
      </c>
      <c r="C10" s="9" t="s">
        <v>20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41214</v>
      </c>
      <c r="C11" s="9" t="s">
        <v>21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/>
      <c r="L11" s="9">
        <v>1</v>
      </c>
      <c r="M11" s="29"/>
    </row>
    <row r="12" spans="1:13" hidden="1" x14ac:dyDescent="0.25">
      <c r="A12" s="639"/>
      <c r="B12" s="13">
        <v>41193</v>
      </c>
      <c r="C12" s="9" t="s">
        <v>13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9"/>
      <c r="B13" s="13">
        <v>41186</v>
      </c>
      <c r="C13" s="9" t="s">
        <v>20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41179</v>
      </c>
      <c r="C14" s="9" t="s">
        <v>21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9"/>
      <c r="B15" s="13">
        <v>41172</v>
      </c>
      <c r="C15" s="9" t="s">
        <v>19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t="18.75" hidden="1" thickBot="1" x14ac:dyDescent="0.3">
      <c r="A16" s="647"/>
      <c r="B16" s="122">
        <v>41165</v>
      </c>
      <c r="C16" s="23" t="s">
        <v>12</v>
      </c>
      <c r="D16" s="23">
        <v>1</v>
      </c>
      <c r="E16" s="23">
        <v>0</v>
      </c>
      <c r="F16" s="23">
        <v>0</v>
      </c>
      <c r="G16" s="23">
        <v>0</v>
      </c>
      <c r="H16" s="23">
        <v>0</v>
      </c>
      <c r="I16" s="48">
        <v>0</v>
      </c>
      <c r="J16" s="280">
        <v>1</v>
      </c>
      <c r="K16" s="9"/>
      <c r="L16" s="9"/>
      <c r="M16" s="29"/>
    </row>
    <row r="17" spans="1:13" ht="19.5" thickTop="1" thickBot="1" x14ac:dyDescent="0.3">
      <c r="A17" s="142" t="s">
        <v>45</v>
      </c>
      <c r="B17" s="126" t="s">
        <v>22</v>
      </c>
      <c r="C17" s="124" t="s">
        <v>7</v>
      </c>
      <c r="D17" s="124">
        <f t="shared" ref="D17:I17" si="0">SUM(D3:D16)</f>
        <v>14</v>
      </c>
      <c r="E17" s="124">
        <f t="shared" si="0"/>
        <v>4</v>
      </c>
      <c r="F17" s="124">
        <f t="shared" si="0"/>
        <v>5</v>
      </c>
      <c r="G17" s="124">
        <f t="shared" si="0"/>
        <v>9</v>
      </c>
      <c r="H17" s="124">
        <f t="shared" si="0"/>
        <v>2</v>
      </c>
      <c r="I17" s="125">
        <f t="shared" si="0"/>
        <v>0</v>
      </c>
      <c r="J17" s="191">
        <f>SUM(J3:J16)</f>
        <v>10</v>
      </c>
      <c r="K17" s="124">
        <f>SUM(K3:K16)</f>
        <v>2</v>
      </c>
      <c r="L17" s="124">
        <f>SUM(L3:L16)</f>
        <v>2</v>
      </c>
      <c r="M17" s="294">
        <f>SUM(J17/(J17+K17))</f>
        <v>0.83333333333333337</v>
      </c>
    </row>
    <row r="18" spans="1:13" ht="19.5" thickTop="1" thickBot="1" x14ac:dyDescent="0.3">
      <c r="C18" s="136" t="s">
        <v>24</v>
      </c>
      <c r="D18" s="137">
        <f t="shared" ref="D18:I18" si="1">SUM(D17)</f>
        <v>14</v>
      </c>
      <c r="E18" s="137">
        <f t="shared" si="1"/>
        <v>4</v>
      </c>
      <c r="F18" s="137">
        <f t="shared" si="1"/>
        <v>5</v>
      </c>
      <c r="G18" s="139">
        <f t="shared" si="1"/>
        <v>9</v>
      </c>
      <c r="H18" s="140">
        <f t="shared" si="1"/>
        <v>2</v>
      </c>
      <c r="I18" s="141">
        <f t="shared" si="1"/>
        <v>0</v>
      </c>
      <c r="J18" s="136">
        <f>SUM(J17)</f>
        <v>10</v>
      </c>
      <c r="K18" s="168">
        <f>SUM(K17)</f>
        <v>2</v>
      </c>
      <c r="L18" s="168">
        <f>SUM(L17)</f>
        <v>2</v>
      </c>
      <c r="M18" s="333">
        <f>SUM(J18/(J18+K18))</f>
        <v>0.83333333333333337</v>
      </c>
    </row>
    <row r="19" spans="1:13" ht="18.75" thickBot="1" x14ac:dyDescent="0.3">
      <c r="C19" s="143" t="s">
        <v>25</v>
      </c>
      <c r="D19" s="24"/>
      <c r="E19" s="25">
        <f>SUM(E18/D18)</f>
        <v>0.2857142857142857</v>
      </c>
      <c r="F19" s="25">
        <f>SUM(F18/D18)</f>
        <v>0.35714285714285715</v>
      </c>
      <c r="G19" s="144">
        <f>SUM(G18/D18)</f>
        <v>0.6428571428571429</v>
      </c>
      <c r="H19" s="20"/>
      <c r="I19" s="20"/>
      <c r="J19" s="283">
        <f>SUM(J18/D18)</f>
        <v>0.7142857142857143</v>
      </c>
      <c r="K19" s="21">
        <f>SUM(K18/D18)</f>
        <v>0.14285714285714285</v>
      </c>
      <c r="L19" s="132">
        <f>SUM(L18/D18)</f>
        <v>0.14285714285714285</v>
      </c>
    </row>
    <row r="20" spans="1:13" ht="18.75" thickBot="1" x14ac:dyDescent="0.3">
      <c r="C20" s="133" t="s">
        <v>26</v>
      </c>
      <c r="D20" s="134">
        <f>SUM(D18/1)</f>
        <v>14</v>
      </c>
      <c r="E20" s="134">
        <f>SUM(E19*D20)</f>
        <v>4</v>
      </c>
      <c r="F20" s="134">
        <f>SUM(F19*D20)</f>
        <v>5</v>
      </c>
      <c r="G20" s="135">
        <f>SUM(G19*D20)</f>
        <v>9</v>
      </c>
      <c r="J20" s="284">
        <f>SUM(J18/1)</f>
        <v>10</v>
      </c>
      <c r="K20" s="134">
        <f>SUM(K18/1)</f>
        <v>2</v>
      </c>
      <c r="L20" s="135">
        <f>SUM(L18/1)</f>
        <v>2</v>
      </c>
    </row>
    <row r="21" spans="1:13" ht="18.75" thickTop="1" x14ac:dyDescent="0.25">
      <c r="A21" s="665" t="s">
        <v>42</v>
      </c>
      <c r="B21" s="45" t="s">
        <v>36</v>
      </c>
      <c r="C21" s="46" t="s">
        <v>12</v>
      </c>
      <c r="D21" s="47"/>
      <c r="E21" s="27">
        <v>2</v>
      </c>
      <c r="F21" s="27">
        <v>1</v>
      </c>
      <c r="G21" s="28">
        <v>3</v>
      </c>
    </row>
    <row r="22" spans="1:13" x14ac:dyDescent="0.25">
      <c r="A22" s="666"/>
      <c r="B22" s="36" t="s">
        <v>37</v>
      </c>
      <c r="C22" s="5" t="s">
        <v>48</v>
      </c>
      <c r="D22" s="37"/>
      <c r="E22" s="9">
        <v>1</v>
      </c>
      <c r="F22" s="9">
        <v>5</v>
      </c>
      <c r="G22" s="29">
        <v>6</v>
      </c>
    </row>
    <row r="23" spans="1:13" x14ac:dyDescent="0.25">
      <c r="A23" s="666"/>
      <c r="B23" s="36" t="s">
        <v>38</v>
      </c>
      <c r="C23" s="5" t="s">
        <v>48</v>
      </c>
      <c r="D23" s="37"/>
      <c r="E23" s="9">
        <v>4</v>
      </c>
      <c r="F23" s="9">
        <v>3</v>
      </c>
      <c r="G23" s="29">
        <v>7</v>
      </c>
    </row>
    <row r="24" spans="1:13" x14ac:dyDescent="0.25">
      <c r="A24" s="666"/>
      <c r="B24" s="36" t="s">
        <v>39</v>
      </c>
      <c r="C24" s="36" t="s">
        <v>13</v>
      </c>
      <c r="D24" s="37"/>
      <c r="E24" s="9">
        <v>3</v>
      </c>
      <c r="F24" s="9">
        <v>3</v>
      </c>
      <c r="G24" s="29">
        <v>6</v>
      </c>
    </row>
    <row r="25" spans="1:13" x14ac:dyDescent="0.25">
      <c r="A25" s="666"/>
      <c r="B25" s="38" t="s">
        <v>40</v>
      </c>
      <c r="C25" s="39" t="s">
        <v>48</v>
      </c>
      <c r="D25" s="40"/>
      <c r="E25" s="23">
        <v>2</v>
      </c>
      <c r="F25" s="23">
        <v>3</v>
      </c>
      <c r="G25" s="48">
        <v>5</v>
      </c>
    </row>
    <row r="26" spans="1:13" ht="18.75" thickBot="1" x14ac:dyDescent="0.3">
      <c r="A26" s="667"/>
      <c r="B26" s="38" t="s">
        <v>41</v>
      </c>
      <c r="C26" s="39" t="s">
        <v>48</v>
      </c>
      <c r="D26" s="40"/>
      <c r="E26" s="23">
        <v>2</v>
      </c>
      <c r="F26" s="23">
        <v>4</v>
      </c>
      <c r="G26" s="48">
        <v>6</v>
      </c>
    </row>
    <row r="27" spans="1:13" ht="18.75" thickBot="1" x14ac:dyDescent="0.3">
      <c r="A27" s="49" t="s">
        <v>45</v>
      </c>
      <c r="B27" s="41" t="s">
        <v>42</v>
      </c>
      <c r="C27" s="42"/>
      <c r="D27" s="42"/>
      <c r="E27" s="43">
        <f>SUM(E21:E26)</f>
        <v>14</v>
      </c>
      <c r="F27" s="43">
        <f>SUM(F21:F26)</f>
        <v>19</v>
      </c>
      <c r="G27" s="50">
        <f>SUM(G21:G26)</f>
        <v>33</v>
      </c>
    </row>
    <row r="28" spans="1:13" ht="18.75" thickBot="1" x14ac:dyDescent="0.3">
      <c r="A28" s="51" t="s">
        <v>46</v>
      </c>
      <c r="B28" s="52" t="s">
        <v>491</v>
      </c>
      <c r="C28" s="53"/>
      <c r="D28" s="53"/>
      <c r="E28" s="54">
        <f>SUM(E18+E27)</f>
        <v>18</v>
      </c>
      <c r="F28" s="54">
        <f>SUM(F18+F27)</f>
        <v>24</v>
      </c>
      <c r="G28" s="55">
        <f>SUM(E28+F28)</f>
        <v>42</v>
      </c>
    </row>
    <row r="29" spans="1:13" ht="18.75" thickTop="1" x14ac:dyDescent="0.25"/>
  </sheetData>
  <mergeCells count="3">
    <mergeCell ref="A3:A16"/>
    <mergeCell ref="A21:A26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114"/>
  <sheetViews>
    <sheetView zoomScale="75" zoomScaleNormal="75" workbookViewId="0">
      <selection activeCell="G14" sqref="G14"/>
    </sheetView>
  </sheetViews>
  <sheetFormatPr defaultColWidth="9.140625" defaultRowHeight="18" x14ac:dyDescent="0.25"/>
  <cols>
    <col min="1" max="1" width="17" style="22" bestFit="1" customWidth="1"/>
    <col min="2" max="2" width="26.5703125" style="16" bestFit="1" customWidth="1"/>
    <col min="3" max="3" width="19.7109375" style="16" customWidth="1"/>
    <col min="4" max="9" width="9.28515625" style="16" bestFit="1" customWidth="1"/>
    <col min="10" max="16384" width="9.140625" style="16"/>
  </cols>
  <sheetData>
    <row r="1" spans="1:13" ht="19.5" thickTop="1" thickBot="1" x14ac:dyDescent="0.3">
      <c r="A1" s="626" t="s">
        <v>410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45708</v>
      </c>
      <c r="C3" s="27" t="s">
        <v>10</v>
      </c>
      <c r="D3" s="27">
        <v>1</v>
      </c>
      <c r="E3" s="27">
        <v>0</v>
      </c>
      <c r="F3" s="27">
        <v>2</v>
      </c>
      <c r="G3" s="34">
        <v>2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3"/>
      <c r="B4" s="255">
        <v>45701</v>
      </c>
      <c r="C4" s="9" t="s">
        <v>453</v>
      </c>
      <c r="D4" s="9">
        <v>1</v>
      </c>
      <c r="E4" s="9">
        <v>3</v>
      </c>
      <c r="F4" s="9">
        <v>0</v>
      </c>
      <c r="G4" s="15">
        <v>3</v>
      </c>
      <c r="H4" s="9">
        <v>0</v>
      </c>
      <c r="I4" s="29">
        <v>1</v>
      </c>
      <c r="J4" s="365"/>
      <c r="K4" s="9"/>
      <c r="L4" s="9">
        <v>1</v>
      </c>
      <c r="M4" s="29"/>
    </row>
    <row r="5" spans="1:13" x14ac:dyDescent="0.25">
      <c r="A5" s="633"/>
      <c r="B5" s="255">
        <v>45680</v>
      </c>
      <c r="C5" s="9" t="s">
        <v>8</v>
      </c>
      <c r="D5" s="9">
        <v>1</v>
      </c>
      <c r="E5" s="9">
        <v>1</v>
      </c>
      <c r="F5" s="9">
        <v>1</v>
      </c>
      <c r="G5" s="15">
        <v>2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3"/>
      <c r="B6" s="255">
        <v>45666</v>
      </c>
      <c r="C6" s="9" t="s">
        <v>453</v>
      </c>
      <c r="D6" s="9">
        <v>1</v>
      </c>
      <c r="E6" s="9">
        <v>1</v>
      </c>
      <c r="F6" s="9">
        <v>3</v>
      </c>
      <c r="G6" s="15">
        <v>4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3"/>
      <c r="B7" s="255">
        <v>45645</v>
      </c>
      <c r="C7" s="9" t="s">
        <v>20</v>
      </c>
      <c r="D7" s="9">
        <v>1</v>
      </c>
      <c r="E7" s="9">
        <v>1</v>
      </c>
      <c r="F7" s="9">
        <v>2</v>
      </c>
      <c r="G7" s="15">
        <v>3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3"/>
      <c r="B8" s="255">
        <v>45638</v>
      </c>
      <c r="C8" s="9" t="s">
        <v>625</v>
      </c>
      <c r="D8" s="9">
        <v>1</v>
      </c>
      <c r="E8" s="9">
        <v>1</v>
      </c>
      <c r="F8" s="9">
        <v>3</v>
      </c>
      <c r="G8" s="15">
        <v>4</v>
      </c>
      <c r="H8" s="9">
        <v>0</v>
      </c>
      <c r="I8" s="29">
        <v>0</v>
      </c>
      <c r="J8" s="365"/>
      <c r="K8" s="9"/>
      <c r="L8" s="9">
        <v>1</v>
      </c>
      <c r="M8" s="29"/>
    </row>
    <row r="9" spans="1:13" x14ac:dyDescent="0.25">
      <c r="A9" s="633"/>
      <c r="B9" s="255">
        <v>45631</v>
      </c>
      <c r="C9" s="9" t="s">
        <v>8</v>
      </c>
      <c r="D9" s="9">
        <v>1</v>
      </c>
      <c r="E9" s="9">
        <v>1</v>
      </c>
      <c r="F9" s="9">
        <v>2</v>
      </c>
      <c r="G9" s="15">
        <v>3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3"/>
      <c r="B10" s="255">
        <v>45617</v>
      </c>
      <c r="C10" s="9" t="s">
        <v>453</v>
      </c>
      <c r="D10" s="9">
        <v>1</v>
      </c>
      <c r="E10" s="9">
        <v>0</v>
      </c>
      <c r="F10" s="9">
        <v>1</v>
      </c>
      <c r="G10" s="15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3"/>
      <c r="B11" s="255">
        <v>45610</v>
      </c>
      <c r="C11" s="9" t="s">
        <v>20</v>
      </c>
      <c r="D11" s="9">
        <v>1</v>
      </c>
      <c r="E11" s="9">
        <v>3</v>
      </c>
      <c r="F11" s="9">
        <v>1</v>
      </c>
      <c r="G11" s="15">
        <v>4</v>
      </c>
      <c r="H11" s="9">
        <v>1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3"/>
      <c r="B12" s="255">
        <v>45603</v>
      </c>
      <c r="C12" s="9" t="s">
        <v>625</v>
      </c>
      <c r="D12" s="9">
        <v>1</v>
      </c>
      <c r="E12" s="9">
        <v>1</v>
      </c>
      <c r="F12" s="9">
        <v>2</v>
      </c>
      <c r="G12" s="15">
        <v>3</v>
      </c>
      <c r="H12" s="9">
        <v>0</v>
      </c>
      <c r="I12" s="29">
        <v>1</v>
      </c>
      <c r="J12" s="365"/>
      <c r="K12" s="9"/>
      <c r="L12" s="9">
        <v>1</v>
      </c>
      <c r="M12" s="29"/>
    </row>
    <row r="13" spans="1:13" x14ac:dyDescent="0.25">
      <c r="A13" s="633"/>
      <c r="B13" s="255">
        <v>45582</v>
      </c>
      <c r="C13" s="9" t="s">
        <v>453</v>
      </c>
      <c r="D13" s="9">
        <v>1</v>
      </c>
      <c r="E13" s="9">
        <v>1</v>
      </c>
      <c r="F13" s="9">
        <v>0</v>
      </c>
      <c r="G13" s="15">
        <v>1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3"/>
      <c r="B14" s="255">
        <v>45575</v>
      </c>
      <c r="C14" s="9" t="s">
        <v>20</v>
      </c>
      <c r="D14" s="9">
        <v>1</v>
      </c>
      <c r="E14" s="9">
        <v>3</v>
      </c>
      <c r="F14" s="9">
        <v>0</v>
      </c>
      <c r="G14" s="15">
        <v>3</v>
      </c>
      <c r="H14" s="9">
        <v>1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3"/>
      <c r="B15" s="255">
        <v>45561</v>
      </c>
      <c r="C15" s="9" t="s">
        <v>8</v>
      </c>
      <c r="D15" s="9">
        <v>1</v>
      </c>
      <c r="E15" s="9">
        <v>1</v>
      </c>
      <c r="F15" s="9">
        <v>2</v>
      </c>
      <c r="G15" s="15">
        <v>3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3"/>
      <c r="B16" s="255">
        <v>45554</v>
      </c>
      <c r="C16" s="9" t="s">
        <v>10</v>
      </c>
      <c r="D16" s="9">
        <v>1</v>
      </c>
      <c r="E16" s="9">
        <v>1</v>
      </c>
      <c r="F16" s="9">
        <v>1</v>
      </c>
      <c r="G16" s="15">
        <v>2</v>
      </c>
      <c r="H16" s="9">
        <v>1</v>
      </c>
      <c r="I16" s="29">
        <v>0</v>
      </c>
      <c r="J16" s="365">
        <v>1</v>
      </c>
      <c r="K16" s="9"/>
      <c r="L16" s="9"/>
      <c r="M16" s="29"/>
    </row>
    <row r="17" spans="1:13" ht="18.75" thickBot="1" x14ac:dyDescent="0.3">
      <c r="A17" s="634"/>
      <c r="B17" s="256">
        <v>45547</v>
      </c>
      <c r="C17" s="31" t="s">
        <v>453</v>
      </c>
      <c r="D17" s="31">
        <v>1</v>
      </c>
      <c r="E17" s="31">
        <v>1</v>
      </c>
      <c r="F17" s="31">
        <v>3</v>
      </c>
      <c r="G17" s="33">
        <v>4</v>
      </c>
      <c r="H17" s="31">
        <v>0</v>
      </c>
      <c r="I17" s="32">
        <v>0</v>
      </c>
      <c r="J17" s="366">
        <v>1</v>
      </c>
      <c r="K17" s="31"/>
      <c r="L17" s="31"/>
      <c r="M17" s="32"/>
    </row>
    <row r="18" spans="1:13" ht="19.5" thickTop="1" thickBot="1" x14ac:dyDescent="0.3">
      <c r="A18" s="487" t="s">
        <v>45</v>
      </c>
      <c r="B18" s="488" t="s">
        <v>624</v>
      </c>
      <c r="C18" s="355" t="s">
        <v>553</v>
      </c>
      <c r="D18" s="355">
        <f t="shared" ref="D18:L18" si="0">SUM(D3:D17)</f>
        <v>15</v>
      </c>
      <c r="E18" s="355">
        <f t="shared" si="0"/>
        <v>19</v>
      </c>
      <c r="F18" s="355">
        <f t="shared" si="0"/>
        <v>23</v>
      </c>
      <c r="G18" s="355">
        <f t="shared" si="0"/>
        <v>42</v>
      </c>
      <c r="H18" s="355">
        <f t="shared" si="0"/>
        <v>3</v>
      </c>
      <c r="I18" s="489">
        <f t="shared" si="0"/>
        <v>2</v>
      </c>
      <c r="J18" s="458">
        <f t="shared" si="0"/>
        <v>8</v>
      </c>
      <c r="K18" s="355">
        <f t="shared" si="0"/>
        <v>3</v>
      </c>
      <c r="L18" s="355">
        <f t="shared" si="0"/>
        <v>4</v>
      </c>
      <c r="M18" s="356">
        <f>SUM(J18/(J18+K18))</f>
        <v>0.72727272727272729</v>
      </c>
    </row>
    <row r="19" spans="1:13" ht="18.75" hidden="1" thickTop="1" x14ac:dyDescent="0.25">
      <c r="A19" s="642" t="s">
        <v>554</v>
      </c>
      <c r="B19" s="254">
        <v>44966</v>
      </c>
      <c r="C19" s="27" t="s">
        <v>453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8">
        <v>0</v>
      </c>
      <c r="J19" s="364"/>
      <c r="K19" s="27">
        <v>1</v>
      </c>
      <c r="L19" s="27"/>
      <c r="M19" s="28"/>
    </row>
    <row r="20" spans="1:13" hidden="1" x14ac:dyDescent="0.25">
      <c r="A20" s="636"/>
      <c r="B20" s="255">
        <v>44959</v>
      </c>
      <c r="C20" s="9" t="s">
        <v>552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hidden="1" x14ac:dyDescent="0.25">
      <c r="A21" s="636"/>
      <c r="B21" s="255">
        <v>44952</v>
      </c>
      <c r="C21" s="9" t="s">
        <v>553</v>
      </c>
      <c r="D21" s="9">
        <v>1</v>
      </c>
      <c r="E21" s="9">
        <v>2</v>
      </c>
      <c r="F21" s="9">
        <v>0</v>
      </c>
      <c r="G21" s="9">
        <v>2</v>
      </c>
      <c r="H21" s="9">
        <v>0</v>
      </c>
      <c r="I21" s="29">
        <v>1</v>
      </c>
      <c r="J21" s="365"/>
      <c r="K21" s="9"/>
      <c r="L21" s="9">
        <v>1</v>
      </c>
      <c r="M21" s="29"/>
    </row>
    <row r="22" spans="1:13" hidden="1" x14ac:dyDescent="0.25">
      <c r="A22" s="636"/>
      <c r="B22" s="255">
        <v>44938</v>
      </c>
      <c r="C22" s="9" t="s">
        <v>555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6"/>
      <c r="B23" s="255">
        <v>44917</v>
      </c>
      <c r="C23" s="9" t="s">
        <v>453</v>
      </c>
      <c r="D23" s="9">
        <v>1</v>
      </c>
      <c r="E23" s="9">
        <v>1</v>
      </c>
      <c r="F23" s="9">
        <v>0</v>
      </c>
      <c r="G23" s="9">
        <v>1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6"/>
      <c r="B24" s="255">
        <v>44903</v>
      </c>
      <c r="C24" s="9" t="s">
        <v>553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44882</v>
      </c>
      <c r="C25" s="9" t="s">
        <v>453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/>
      <c r="L25" s="9">
        <v>1</v>
      </c>
      <c r="M25" s="29"/>
    </row>
    <row r="26" spans="1:13" hidden="1" x14ac:dyDescent="0.25">
      <c r="A26" s="636"/>
      <c r="B26" s="255">
        <v>44868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/>
      <c r="L26" s="9">
        <v>1</v>
      </c>
      <c r="M26" s="29"/>
    </row>
    <row r="27" spans="1:13" hidden="1" x14ac:dyDescent="0.25">
      <c r="A27" s="636"/>
      <c r="B27" s="255">
        <v>44861</v>
      </c>
      <c r="C27" s="9" t="s">
        <v>452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44854</v>
      </c>
      <c r="C28" s="9" t="s">
        <v>555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44847</v>
      </c>
      <c r="C29" s="9" t="s">
        <v>453</v>
      </c>
      <c r="D29" s="9">
        <v>1</v>
      </c>
      <c r="E29" s="9">
        <v>3</v>
      </c>
      <c r="F29" s="9">
        <v>2</v>
      </c>
      <c r="G29" s="9">
        <v>5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44840</v>
      </c>
      <c r="C30" s="9" t="s">
        <v>552</v>
      </c>
      <c r="D30" s="9">
        <v>1</v>
      </c>
      <c r="E30" s="9">
        <v>1</v>
      </c>
      <c r="F30" s="9">
        <v>2</v>
      </c>
      <c r="G30" s="9">
        <v>3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6"/>
      <c r="B31" s="255">
        <v>44833</v>
      </c>
      <c r="C31" s="9" t="s">
        <v>553</v>
      </c>
      <c r="D31" s="9">
        <v>1</v>
      </c>
      <c r="E31" s="9">
        <v>0</v>
      </c>
      <c r="F31" s="9">
        <v>3</v>
      </c>
      <c r="G31" s="9">
        <v>3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t="18.75" hidden="1" thickBot="1" x14ac:dyDescent="0.3">
      <c r="A32" s="637"/>
      <c r="B32" s="256">
        <v>44819</v>
      </c>
      <c r="C32" s="31" t="s">
        <v>555</v>
      </c>
      <c r="D32" s="31">
        <v>1</v>
      </c>
      <c r="E32" s="31">
        <v>1</v>
      </c>
      <c r="F32" s="31">
        <v>0</v>
      </c>
      <c r="G32" s="31">
        <v>1</v>
      </c>
      <c r="H32" s="31">
        <v>1</v>
      </c>
      <c r="I32" s="32">
        <v>0</v>
      </c>
      <c r="J32" s="366">
        <v>1</v>
      </c>
      <c r="K32" s="31"/>
      <c r="L32" s="31"/>
      <c r="M32" s="32"/>
    </row>
    <row r="33" spans="1:13" ht="19.5" thickTop="1" thickBot="1" x14ac:dyDescent="0.3">
      <c r="A33" s="433" t="s">
        <v>45</v>
      </c>
      <c r="B33" s="414" t="s">
        <v>554</v>
      </c>
      <c r="C33" s="355" t="s">
        <v>8</v>
      </c>
      <c r="D33" s="355">
        <f t="shared" ref="D33:L33" si="1">SUM(D19:D32)</f>
        <v>14</v>
      </c>
      <c r="E33" s="355">
        <f t="shared" si="1"/>
        <v>11</v>
      </c>
      <c r="F33" s="355">
        <f t="shared" si="1"/>
        <v>8</v>
      </c>
      <c r="G33" s="355">
        <f t="shared" si="1"/>
        <v>19</v>
      </c>
      <c r="H33" s="355">
        <f t="shared" si="1"/>
        <v>1</v>
      </c>
      <c r="I33" s="467">
        <f t="shared" si="1"/>
        <v>1</v>
      </c>
      <c r="J33" s="191">
        <f t="shared" si="1"/>
        <v>6</v>
      </c>
      <c r="K33" s="124">
        <f t="shared" si="1"/>
        <v>4</v>
      </c>
      <c r="L33" s="124">
        <f t="shared" si="1"/>
        <v>4</v>
      </c>
      <c r="M33" s="294">
        <f>SUM(J33/(J33+K33))</f>
        <v>0.6</v>
      </c>
    </row>
    <row r="34" spans="1:13" ht="18.75" hidden="1" thickTop="1" x14ac:dyDescent="0.25">
      <c r="A34" s="659" t="s">
        <v>540</v>
      </c>
      <c r="B34" s="254">
        <v>44641</v>
      </c>
      <c r="C34" s="27" t="s">
        <v>453</v>
      </c>
      <c r="D34" s="27">
        <v>1</v>
      </c>
      <c r="E34" s="27">
        <v>1</v>
      </c>
      <c r="F34" s="27">
        <v>4</v>
      </c>
      <c r="G34" s="34">
        <v>5</v>
      </c>
      <c r="H34" s="27">
        <v>0</v>
      </c>
      <c r="I34" s="297">
        <v>0</v>
      </c>
      <c r="J34" s="279">
        <v>1</v>
      </c>
      <c r="K34" s="27"/>
      <c r="L34" s="27"/>
      <c r="M34" s="28"/>
    </row>
    <row r="35" spans="1:13" hidden="1" x14ac:dyDescent="0.25">
      <c r="A35" s="631"/>
      <c r="B35" s="255">
        <v>44637</v>
      </c>
      <c r="C35" s="9" t="s">
        <v>8</v>
      </c>
      <c r="D35" s="9">
        <v>1</v>
      </c>
      <c r="E35" s="9">
        <v>1</v>
      </c>
      <c r="F35" s="9">
        <v>2</v>
      </c>
      <c r="G35" s="15">
        <v>3</v>
      </c>
      <c r="H35" s="9">
        <v>0</v>
      </c>
      <c r="I35" s="298">
        <v>0</v>
      </c>
      <c r="J35" s="280"/>
      <c r="K35" s="9"/>
      <c r="L35" s="9">
        <v>1</v>
      </c>
      <c r="M35" s="29"/>
    </row>
    <row r="36" spans="1:13" hidden="1" x14ac:dyDescent="0.25">
      <c r="A36" s="631"/>
      <c r="B36" s="255">
        <v>44630</v>
      </c>
      <c r="C36" s="9" t="s">
        <v>455</v>
      </c>
      <c r="D36" s="9">
        <v>1</v>
      </c>
      <c r="E36" s="9">
        <v>2</v>
      </c>
      <c r="F36" s="9">
        <v>2</v>
      </c>
      <c r="G36" s="15">
        <v>4</v>
      </c>
      <c r="H36" s="9">
        <v>0</v>
      </c>
      <c r="I36" s="298">
        <v>0</v>
      </c>
      <c r="J36" s="280"/>
      <c r="K36" s="9">
        <v>1</v>
      </c>
      <c r="L36" s="9"/>
      <c r="M36" s="29"/>
    </row>
    <row r="37" spans="1:13" hidden="1" x14ac:dyDescent="0.25">
      <c r="A37" s="631"/>
      <c r="B37" s="255">
        <v>44609</v>
      </c>
      <c r="C37" s="9" t="s">
        <v>455</v>
      </c>
      <c r="D37" s="9">
        <v>1</v>
      </c>
      <c r="E37" s="9">
        <v>4</v>
      </c>
      <c r="F37" s="9">
        <v>1</v>
      </c>
      <c r="G37" s="15">
        <v>5</v>
      </c>
      <c r="H37" s="9">
        <v>0</v>
      </c>
      <c r="I37" s="298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255">
        <v>44595</v>
      </c>
      <c r="C38" s="9" t="s">
        <v>8</v>
      </c>
      <c r="D38" s="9">
        <v>1</v>
      </c>
      <c r="E38" s="9">
        <v>1</v>
      </c>
      <c r="F38" s="9">
        <v>0</v>
      </c>
      <c r="G38" s="15">
        <v>1</v>
      </c>
      <c r="H38" s="9">
        <v>0</v>
      </c>
      <c r="I38" s="298">
        <v>0</v>
      </c>
      <c r="J38" s="280"/>
      <c r="K38" s="9"/>
      <c r="L38" s="9">
        <v>1</v>
      </c>
      <c r="M38" s="29"/>
    </row>
    <row r="39" spans="1:13" hidden="1" x14ac:dyDescent="0.25">
      <c r="A39" s="631"/>
      <c r="B39" s="255">
        <v>44539</v>
      </c>
      <c r="C39" s="9" t="s">
        <v>453</v>
      </c>
      <c r="D39" s="9">
        <v>1</v>
      </c>
      <c r="E39" s="9">
        <v>0</v>
      </c>
      <c r="F39" s="9">
        <v>1</v>
      </c>
      <c r="G39" s="15">
        <v>1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255">
        <v>44525</v>
      </c>
      <c r="C40" s="9" t="s">
        <v>455</v>
      </c>
      <c r="D40" s="9">
        <v>1</v>
      </c>
      <c r="E40" s="9">
        <v>1</v>
      </c>
      <c r="F40" s="9">
        <v>0</v>
      </c>
      <c r="G40" s="15">
        <v>1</v>
      </c>
      <c r="H40" s="9">
        <v>1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255">
        <v>44518</v>
      </c>
      <c r="C41" s="9" t="s">
        <v>453</v>
      </c>
      <c r="D41" s="9">
        <v>1</v>
      </c>
      <c r="E41" s="9">
        <v>1</v>
      </c>
      <c r="F41" s="9">
        <v>0</v>
      </c>
      <c r="G41" s="15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255">
        <v>44511</v>
      </c>
      <c r="C42" s="9" t="s">
        <v>8</v>
      </c>
      <c r="D42" s="9">
        <v>1</v>
      </c>
      <c r="E42" s="9">
        <v>1</v>
      </c>
      <c r="F42" s="9">
        <v>0</v>
      </c>
      <c r="G42" s="15">
        <v>1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255">
        <v>44497</v>
      </c>
      <c r="C43" s="9" t="s">
        <v>453</v>
      </c>
      <c r="D43" s="9">
        <v>1</v>
      </c>
      <c r="E43" s="9">
        <v>0</v>
      </c>
      <c r="F43" s="9">
        <v>1</v>
      </c>
      <c r="G43" s="15">
        <v>1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255">
        <v>44490</v>
      </c>
      <c r="C44" s="9" t="s">
        <v>8</v>
      </c>
      <c r="D44" s="9">
        <v>1</v>
      </c>
      <c r="E44" s="9">
        <v>1</v>
      </c>
      <c r="F44" s="9">
        <v>1</v>
      </c>
      <c r="G44" s="15">
        <v>2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t="18.75" hidden="1" thickBot="1" x14ac:dyDescent="0.3">
      <c r="A45" s="630"/>
      <c r="B45" s="256">
        <v>44483</v>
      </c>
      <c r="C45" s="31" t="s">
        <v>455</v>
      </c>
      <c r="D45" s="31">
        <v>1</v>
      </c>
      <c r="E45" s="31">
        <v>0</v>
      </c>
      <c r="F45" s="31">
        <v>2</v>
      </c>
      <c r="G45" s="33">
        <v>2</v>
      </c>
      <c r="H45" s="31">
        <v>0</v>
      </c>
      <c r="I45" s="299">
        <v>0</v>
      </c>
      <c r="J45" s="341">
        <v>1</v>
      </c>
      <c r="K45" s="31"/>
      <c r="L45" s="31"/>
      <c r="M45" s="32"/>
    </row>
    <row r="46" spans="1:13" s="1" customFormat="1" ht="19.5" thickTop="1" thickBot="1" x14ac:dyDescent="0.3">
      <c r="A46" s="142" t="s">
        <v>45</v>
      </c>
      <c r="B46" s="126" t="s">
        <v>540</v>
      </c>
      <c r="C46" s="124" t="s">
        <v>48</v>
      </c>
      <c r="D46" s="124">
        <f t="shared" ref="D46:L46" si="2">SUM(D34:D45)</f>
        <v>12</v>
      </c>
      <c r="E46" s="124">
        <f t="shared" si="2"/>
        <v>13</v>
      </c>
      <c r="F46" s="124">
        <f t="shared" si="2"/>
        <v>14</v>
      </c>
      <c r="G46" s="124">
        <f t="shared" si="2"/>
        <v>27</v>
      </c>
      <c r="H46" s="124">
        <f t="shared" si="2"/>
        <v>1</v>
      </c>
      <c r="I46" s="247">
        <f t="shared" si="2"/>
        <v>0</v>
      </c>
      <c r="J46" s="191">
        <f t="shared" si="2"/>
        <v>7</v>
      </c>
      <c r="K46" s="124">
        <f t="shared" si="2"/>
        <v>3</v>
      </c>
      <c r="L46" s="124">
        <f t="shared" si="2"/>
        <v>2</v>
      </c>
      <c r="M46" s="294">
        <f>SUM(J46/(J46+K46))</f>
        <v>0.7</v>
      </c>
    </row>
    <row r="47" spans="1:13" ht="18.75" hidden="1" thickTop="1" x14ac:dyDescent="0.25">
      <c r="A47" s="659" t="s">
        <v>500</v>
      </c>
      <c r="B47" s="254">
        <v>43881</v>
      </c>
      <c r="C47" s="27" t="s">
        <v>455</v>
      </c>
      <c r="D47" s="27">
        <v>1</v>
      </c>
      <c r="E47" s="27">
        <v>2</v>
      </c>
      <c r="F47" s="27">
        <v>1</v>
      </c>
      <c r="G47" s="34">
        <v>3</v>
      </c>
      <c r="H47" s="27">
        <v>0</v>
      </c>
      <c r="I47" s="297">
        <v>0</v>
      </c>
      <c r="J47" s="279"/>
      <c r="K47" s="27">
        <v>1</v>
      </c>
      <c r="L47" s="27"/>
      <c r="M47" s="28"/>
    </row>
    <row r="48" spans="1:13" hidden="1" x14ac:dyDescent="0.25">
      <c r="A48" s="631"/>
      <c r="B48" s="255">
        <v>43853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255">
        <v>43832</v>
      </c>
      <c r="C49" s="9" t="s">
        <v>453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8">
        <v>0</v>
      </c>
      <c r="J49" s="280"/>
      <c r="K49" s="9"/>
      <c r="L49" s="9">
        <v>1</v>
      </c>
      <c r="M49" s="29"/>
    </row>
    <row r="50" spans="1:13" hidden="1" x14ac:dyDescent="0.25">
      <c r="A50" s="631"/>
      <c r="B50" s="255">
        <v>43818</v>
      </c>
      <c r="C50" s="9" t="s">
        <v>9</v>
      </c>
      <c r="D50" s="9">
        <v>1</v>
      </c>
      <c r="E50" s="9">
        <v>1</v>
      </c>
      <c r="F50" s="9">
        <v>0</v>
      </c>
      <c r="G50" s="9">
        <v>1</v>
      </c>
      <c r="H50" s="9">
        <v>1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255">
        <v>43762</v>
      </c>
      <c r="C51" s="9" t="s">
        <v>455</v>
      </c>
      <c r="D51" s="9">
        <v>1</v>
      </c>
      <c r="E51" s="9">
        <v>1</v>
      </c>
      <c r="F51" s="9">
        <v>0</v>
      </c>
      <c r="G51" s="9">
        <v>1</v>
      </c>
      <c r="H51" s="9">
        <v>0</v>
      </c>
      <c r="I51" s="298">
        <v>0</v>
      </c>
      <c r="J51" s="280"/>
      <c r="K51" s="9"/>
      <c r="L51" s="9">
        <v>1</v>
      </c>
      <c r="M51" s="29"/>
    </row>
    <row r="52" spans="1:13" hidden="1" x14ac:dyDescent="0.25">
      <c r="A52" s="631"/>
      <c r="B52" s="255">
        <v>43741</v>
      </c>
      <c r="C52" s="9" t="s">
        <v>452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255">
        <v>43727</v>
      </c>
      <c r="C53" s="9" t="s">
        <v>455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t="18.75" hidden="1" thickBot="1" x14ac:dyDescent="0.3">
      <c r="A54" s="630"/>
      <c r="B54" s="256">
        <v>43720</v>
      </c>
      <c r="C54" s="31" t="s">
        <v>453</v>
      </c>
      <c r="D54" s="31">
        <v>1</v>
      </c>
      <c r="E54" s="31">
        <v>0</v>
      </c>
      <c r="F54" s="31">
        <v>0</v>
      </c>
      <c r="G54" s="31">
        <v>0</v>
      </c>
      <c r="H54" s="31">
        <v>0</v>
      </c>
      <c r="I54" s="299">
        <v>0</v>
      </c>
      <c r="J54" s="341"/>
      <c r="K54" s="31">
        <v>1</v>
      </c>
      <c r="L54" s="31"/>
      <c r="M54" s="32"/>
    </row>
    <row r="55" spans="1:13" s="1" customFormat="1" ht="19.5" thickTop="1" thickBot="1" x14ac:dyDescent="0.3">
      <c r="A55" s="142" t="s">
        <v>45</v>
      </c>
      <c r="B55" s="126" t="s">
        <v>500</v>
      </c>
      <c r="C55" s="124" t="s">
        <v>48</v>
      </c>
      <c r="D55" s="124">
        <f t="shared" ref="D55:L55" si="3">SUM(D47:D54)</f>
        <v>8</v>
      </c>
      <c r="E55" s="124">
        <f t="shared" si="3"/>
        <v>5</v>
      </c>
      <c r="F55" s="124">
        <f t="shared" si="3"/>
        <v>3</v>
      </c>
      <c r="G55" s="124">
        <f t="shared" si="3"/>
        <v>8</v>
      </c>
      <c r="H55" s="124">
        <f t="shared" si="3"/>
        <v>1</v>
      </c>
      <c r="I55" s="247">
        <f t="shared" si="3"/>
        <v>0</v>
      </c>
      <c r="J55" s="191">
        <f t="shared" si="3"/>
        <v>1</v>
      </c>
      <c r="K55" s="124">
        <f t="shared" si="3"/>
        <v>5</v>
      </c>
      <c r="L55" s="124">
        <f t="shared" si="3"/>
        <v>2</v>
      </c>
      <c r="M55" s="294">
        <f>SUM(J55/(J55+K55))</f>
        <v>0.16666666666666666</v>
      </c>
    </row>
    <row r="56" spans="1:13" ht="18.75" hidden="1" thickTop="1" x14ac:dyDescent="0.25">
      <c r="A56" s="638" t="s">
        <v>454</v>
      </c>
      <c r="B56" s="26">
        <v>43524</v>
      </c>
      <c r="C56" s="27" t="s">
        <v>8</v>
      </c>
      <c r="D56" s="27">
        <v>1</v>
      </c>
      <c r="E56" s="27">
        <v>0</v>
      </c>
      <c r="F56" s="27">
        <v>0</v>
      </c>
      <c r="G56" s="27">
        <v>0</v>
      </c>
      <c r="H56" s="27">
        <v>0</v>
      </c>
      <c r="I56" s="297">
        <v>0</v>
      </c>
      <c r="J56" s="279"/>
      <c r="K56" s="27">
        <v>1</v>
      </c>
      <c r="L56" s="27"/>
      <c r="M56" s="28"/>
    </row>
    <row r="57" spans="1:13" hidden="1" x14ac:dyDescent="0.25">
      <c r="A57" s="639"/>
      <c r="B57" s="13">
        <v>43517</v>
      </c>
      <c r="C57" s="9" t="s">
        <v>455</v>
      </c>
      <c r="D57" s="9">
        <v>1</v>
      </c>
      <c r="E57" s="9">
        <v>1</v>
      </c>
      <c r="F57" s="9">
        <v>0</v>
      </c>
      <c r="G57" s="9">
        <v>1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9"/>
      <c r="B58" s="13">
        <v>43503</v>
      </c>
      <c r="C58" s="9" t="s">
        <v>9</v>
      </c>
      <c r="D58" s="9">
        <v>1</v>
      </c>
      <c r="E58" s="9">
        <v>2</v>
      </c>
      <c r="F58" s="9">
        <v>0</v>
      </c>
      <c r="G58" s="9">
        <v>2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9"/>
      <c r="B59" s="13">
        <v>43489</v>
      </c>
      <c r="C59" s="9" t="s">
        <v>8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9"/>
      <c r="B60" s="13">
        <v>43475</v>
      </c>
      <c r="C60" s="9" t="s">
        <v>455</v>
      </c>
      <c r="D60" s="9">
        <v>1</v>
      </c>
      <c r="E60" s="9">
        <v>2</v>
      </c>
      <c r="F60" s="9">
        <v>0</v>
      </c>
      <c r="G60" s="9">
        <v>2</v>
      </c>
      <c r="H60" s="9">
        <v>1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9"/>
      <c r="B61" s="13">
        <v>43454</v>
      </c>
      <c r="C61" s="9" t="s">
        <v>9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9"/>
      <c r="B62" s="13">
        <v>43405</v>
      </c>
      <c r="C62" s="9" t="s">
        <v>8</v>
      </c>
      <c r="D62" s="9">
        <v>1</v>
      </c>
      <c r="E62" s="9">
        <v>1</v>
      </c>
      <c r="F62" s="9">
        <v>1</v>
      </c>
      <c r="G62" s="9">
        <v>2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9"/>
      <c r="B63" s="13">
        <v>43398</v>
      </c>
      <c r="C63" s="9" t="s">
        <v>455</v>
      </c>
      <c r="D63" s="9">
        <v>1</v>
      </c>
      <c r="E63" s="9">
        <v>2</v>
      </c>
      <c r="F63" s="9">
        <v>0</v>
      </c>
      <c r="G63" s="9">
        <v>2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9"/>
      <c r="B64" s="13">
        <v>43377</v>
      </c>
      <c r="C64" s="9" t="s">
        <v>452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9"/>
      <c r="B65" s="13">
        <v>43370</v>
      </c>
      <c r="C65" s="9" t="s">
        <v>8</v>
      </c>
      <c r="D65" s="9">
        <v>1</v>
      </c>
      <c r="E65" s="9">
        <v>1</v>
      </c>
      <c r="F65" s="9">
        <v>1</v>
      </c>
      <c r="G65" s="9">
        <v>2</v>
      </c>
      <c r="H65" s="9">
        <v>1</v>
      </c>
      <c r="I65" s="298">
        <v>0</v>
      </c>
      <c r="J65" s="280">
        <v>1</v>
      </c>
      <c r="K65" s="9"/>
      <c r="L65" s="9"/>
      <c r="M65" s="29"/>
    </row>
    <row r="66" spans="1:13" ht="18.75" hidden="1" thickBot="1" x14ac:dyDescent="0.3">
      <c r="A66" s="639"/>
      <c r="B66" s="13">
        <v>43363</v>
      </c>
      <c r="C66" s="9" t="s">
        <v>455</v>
      </c>
      <c r="D66" s="9">
        <v>1</v>
      </c>
      <c r="E66" s="9">
        <v>2</v>
      </c>
      <c r="F66" s="9">
        <v>0</v>
      </c>
      <c r="G66" s="9">
        <v>2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s="1" customFormat="1" ht="19.5" thickTop="1" thickBot="1" x14ac:dyDescent="0.3">
      <c r="A67" s="142" t="s">
        <v>45</v>
      </c>
      <c r="B67" s="126" t="s">
        <v>454</v>
      </c>
      <c r="C67" s="124" t="s">
        <v>48</v>
      </c>
      <c r="D67" s="124">
        <f t="shared" ref="D67:I67" si="4">SUM(D56:D66)</f>
        <v>11</v>
      </c>
      <c r="E67" s="124">
        <f t="shared" si="4"/>
        <v>12</v>
      </c>
      <c r="F67" s="124">
        <f t="shared" si="4"/>
        <v>3</v>
      </c>
      <c r="G67" s="124">
        <f t="shared" si="4"/>
        <v>15</v>
      </c>
      <c r="H67" s="124">
        <f t="shared" si="4"/>
        <v>2</v>
      </c>
      <c r="I67" s="124">
        <f t="shared" si="4"/>
        <v>0</v>
      </c>
      <c r="J67" s="191">
        <f>SUM(J56:J66)</f>
        <v>5</v>
      </c>
      <c r="K67" s="124">
        <f>SUM(K56:K66)</f>
        <v>6</v>
      </c>
      <c r="L67" s="124">
        <f>SUM(L56:L66)</f>
        <v>0</v>
      </c>
      <c r="M67" s="294">
        <f>SUM(J67/(J67+K67))</f>
        <v>0.45454545454545453</v>
      </c>
    </row>
    <row r="68" spans="1:13" ht="18.75" hidden="1" thickTop="1" x14ac:dyDescent="0.25">
      <c r="A68" s="638" t="s">
        <v>22</v>
      </c>
      <c r="B68" s="26">
        <v>41333</v>
      </c>
      <c r="C68" s="27" t="s">
        <v>13</v>
      </c>
      <c r="D68" s="27">
        <v>1</v>
      </c>
      <c r="E68" s="27">
        <v>0</v>
      </c>
      <c r="F68" s="27">
        <v>2</v>
      </c>
      <c r="G68" s="27">
        <v>2</v>
      </c>
      <c r="H68" s="27">
        <v>0</v>
      </c>
      <c r="I68" s="28">
        <v>0</v>
      </c>
      <c r="J68" s="282"/>
      <c r="K68" s="8">
        <v>1</v>
      </c>
      <c r="L68" s="8"/>
      <c r="M68" s="113"/>
    </row>
    <row r="69" spans="1:13" hidden="1" x14ac:dyDescent="0.25">
      <c r="A69" s="639"/>
      <c r="B69" s="13">
        <v>41326</v>
      </c>
      <c r="C69" s="9" t="s">
        <v>20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9"/>
      <c r="B70" s="13">
        <v>41319</v>
      </c>
      <c r="C70" s="9" t="s">
        <v>7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9"/>
      <c r="B71" s="13">
        <v>41312</v>
      </c>
      <c r="C71" s="9" t="s">
        <v>19</v>
      </c>
      <c r="D71" s="9">
        <v>1</v>
      </c>
      <c r="E71" s="9">
        <v>1</v>
      </c>
      <c r="F71" s="9">
        <v>1</v>
      </c>
      <c r="G71" s="9">
        <v>2</v>
      </c>
      <c r="H71" s="9">
        <v>1</v>
      </c>
      <c r="I71" s="29">
        <v>0</v>
      </c>
      <c r="J71" s="280">
        <v>1</v>
      </c>
      <c r="K71" s="9"/>
      <c r="L71" s="9"/>
      <c r="M71" s="29"/>
    </row>
    <row r="72" spans="1:13" ht="18.75" hidden="1" thickTop="1" x14ac:dyDescent="0.25">
      <c r="A72" s="639"/>
      <c r="B72" s="13">
        <v>41305</v>
      </c>
      <c r="C72" s="9" t="s">
        <v>21</v>
      </c>
      <c r="D72" s="9">
        <v>1</v>
      </c>
      <c r="E72" s="9">
        <v>1</v>
      </c>
      <c r="F72" s="9">
        <v>0</v>
      </c>
      <c r="G72" s="9">
        <v>1</v>
      </c>
      <c r="H72" s="9">
        <v>1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9"/>
      <c r="B73" s="13">
        <v>41298</v>
      </c>
      <c r="C73" s="9" t="s">
        <v>13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9"/>
      <c r="B74" s="13">
        <v>41284</v>
      </c>
      <c r="C74" s="9" t="s">
        <v>7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9"/>
      <c r="B75" s="13">
        <v>41263</v>
      </c>
      <c r="C75" s="9" t="s">
        <v>19</v>
      </c>
      <c r="D75" s="9">
        <v>1</v>
      </c>
      <c r="E75" s="9">
        <v>1</v>
      </c>
      <c r="F75" s="9">
        <v>0</v>
      </c>
      <c r="G75" s="9">
        <v>1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idden="1" x14ac:dyDescent="0.25">
      <c r="A76" s="639"/>
      <c r="B76" s="13">
        <v>41249</v>
      </c>
      <c r="C76" s="9" t="s">
        <v>13</v>
      </c>
      <c r="D76" s="9">
        <v>1</v>
      </c>
      <c r="E76" s="9">
        <v>0</v>
      </c>
      <c r="F76" s="9">
        <v>1</v>
      </c>
      <c r="G76" s="9">
        <v>1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9"/>
      <c r="B77" s="13">
        <v>41228</v>
      </c>
      <c r="C77" s="9" t="s">
        <v>19</v>
      </c>
      <c r="D77" s="9">
        <v>1</v>
      </c>
      <c r="E77" s="9">
        <v>1</v>
      </c>
      <c r="F77" s="9">
        <v>2</v>
      </c>
      <c r="G77" s="9">
        <v>3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9"/>
      <c r="B78" s="13">
        <v>41221</v>
      </c>
      <c r="C78" s="9" t="s">
        <v>21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idden="1" x14ac:dyDescent="0.25">
      <c r="A79" s="639"/>
      <c r="B79" s="13">
        <v>41214</v>
      </c>
      <c r="C79" s="9" t="s">
        <v>13</v>
      </c>
      <c r="D79" s="9">
        <v>1</v>
      </c>
      <c r="E79" s="9">
        <v>1</v>
      </c>
      <c r="F79" s="9">
        <v>1</v>
      </c>
      <c r="G79" s="9">
        <v>2</v>
      </c>
      <c r="H79" s="9">
        <v>0</v>
      </c>
      <c r="I79" s="29">
        <v>0</v>
      </c>
      <c r="J79" s="280"/>
      <c r="K79" s="9"/>
      <c r="L79" s="9">
        <v>1</v>
      </c>
      <c r="M79" s="29"/>
    </row>
    <row r="80" spans="1:13" hidden="1" x14ac:dyDescent="0.25">
      <c r="A80" s="639"/>
      <c r="B80" s="13">
        <v>41207</v>
      </c>
      <c r="C80" s="9" t="s">
        <v>20</v>
      </c>
      <c r="D80" s="9">
        <v>1</v>
      </c>
      <c r="E80" s="9">
        <v>1</v>
      </c>
      <c r="F80" s="9">
        <v>1</v>
      </c>
      <c r="G80" s="9">
        <v>2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9"/>
      <c r="B81" s="13">
        <v>41200</v>
      </c>
      <c r="C81" s="9" t="s">
        <v>7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idden="1" x14ac:dyDescent="0.25">
      <c r="A82" s="639"/>
      <c r="B82" s="13">
        <v>41179</v>
      </c>
      <c r="C82" s="9" t="s">
        <v>13</v>
      </c>
      <c r="D82" s="9">
        <v>1</v>
      </c>
      <c r="E82" s="9">
        <v>1</v>
      </c>
      <c r="F82" s="9">
        <v>0</v>
      </c>
      <c r="G82" s="9">
        <v>1</v>
      </c>
      <c r="H82" s="9">
        <v>1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9"/>
      <c r="B83" s="13">
        <v>41172</v>
      </c>
      <c r="C83" s="9" t="s">
        <v>20</v>
      </c>
      <c r="D83" s="9">
        <v>1</v>
      </c>
      <c r="E83" s="9">
        <v>1</v>
      </c>
      <c r="F83" s="9">
        <v>2</v>
      </c>
      <c r="G83" s="9">
        <v>3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t="18.75" hidden="1" thickBot="1" x14ac:dyDescent="0.3">
      <c r="A84" s="640"/>
      <c r="B84" s="30">
        <v>41165</v>
      </c>
      <c r="C84" s="31" t="s">
        <v>7</v>
      </c>
      <c r="D84" s="31">
        <v>1</v>
      </c>
      <c r="E84" s="31">
        <v>0</v>
      </c>
      <c r="F84" s="31">
        <v>1</v>
      </c>
      <c r="G84" s="31">
        <v>1</v>
      </c>
      <c r="H84" s="31">
        <v>0</v>
      </c>
      <c r="I84" s="32">
        <v>0</v>
      </c>
      <c r="J84" s="281"/>
      <c r="K84" s="23">
        <v>1</v>
      </c>
      <c r="L84" s="23"/>
      <c r="M84" s="48"/>
    </row>
    <row r="85" spans="1:13" s="7" customFormat="1" ht="19.5" thickTop="1" thickBot="1" x14ac:dyDescent="0.3">
      <c r="A85" s="142" t="s">
        <v>45</v>
      </c>
      <c r="B85" s="126" t="s">
        <v>22</v>
      </c>
      <c r="C85" s="124" t="s">
        <v>12</v>
      </c>
      <c r="D85" s="124">
        <f t="shared" ref="D85:L85" si="5">SUM(D68:D84)</f>
        <v>17</v>
      </c>
      <c r="E85" s="124">
        <f t="shared" si="5"/>
        <v>10</v>
      </c>
      <c r="F85" s="124">
        <f t="shared" si="5"/>
        <v>11</v>
      </c>
      <c r="G85" s="124">
        <f t="shared" si="5"/>
        <v>21</v>
      </c>
      <c r="H85" s="124">
        <f t="shared" si="5"/>
        <v>3</v>
      </c>
      <c r="I85" s="124">
        <f t="shared" si="5"/>
        <v>0</v>
      </c>
      <c r="J85" s="268">
        <f t="shared" si="5"/>
        <v>5</v>
      </c>
      <c r="K85" s="185">
        <f t="shared" si="5"/>
        <v>11</v>
      </c>
      <c r="L85" s="185">
        <f t="shared" si="5"/>
        <v>1</v>
      </c>
      <c r="M85" s="186">
        <f>SUM(J85/(J85+K85))</f>
        <v>0.3125</v>
      </c>
    </row>
    <row r="86" spans="1:13" ht="18.75" hidden="1" thickTop="1" x14ac:dyDescent="0.25">
      <c r="A86" s="646" t="s">
        <v>23</v>
      </c>
      <c r="B86" s="14">
        <v>40969</v>
      </c>
      <c r="C86" s="8" t="s">
        <v>20</v>
      </c>
      <c r="D86" s="8">
        <v>1</v>
      </c>
      <c r="E86" s="8">
        <v>0</v>
      </c>
      <c r="F86" s="8">
        <v>0</v>
      </c>
      <c r="G86" s="8">
        <v>0</v>
      </c>
      <c r="H86" s="8">
        <v>0</v>
      </c>
      <c r="I86" s="113">
        <v>0</v>
      </c>
      <c r="J86" s="282">
        <v>1</v>
      </c>
      <c r="K86" s="8"/>
      <c r="L86" s="8"/>
      <c r="M86" s="113"/>
    </row>
    <row r="87" spans="1:13" hidden="1" x14ac:dyDescent="0.25">
      <c r="A87" s="639"/>
      <c r="B87" s="13">
        <v>40962</v>
      </c>
      <c r="C87" s="9" t="s">
        <v>7</v>
      </c>
      <c r="D87" s="9">
        <v>1</v>
      </c>
      <c r="E87" s="9">
        <v>2</v>
      </c>
      <c r="F87" s="9">
        <v>1</v>
      </c>
      <c r="G87" s="9">
        <v>3</v>
      </c>
      <c r="H87" s="9">
        <v>0</v>
      </c>
      <c r="I87" s="29">
        <v>0</v>
      </c>
      <c r="J87" s="280"/>
      <c r="K87" s="9"/>
      <c r="L87" s="9">
        <v>1</v>
      </c>
      <c r="M87" s="29"/>
    </row>
    <row r="88" spans="1:13" hidden="1" x14ac:dyDescent="0.25">
      <c r="A88" s="639"/>
      <c r="B88" s="13">
        <v>40948</v>
      </c>
      <c r="C88" s="9" t="s">
        <v>12</v>
      </c>
      <c r="D88" s="9">
        <v>1</v>
      </c>
      <c r="E88" s="9">
        <v>2</v>
      </c>
      <c r="F88" s="9">
        <v>2</v>
      </c>
      <c r="G88" s="9">
        <v>4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9"/>
      <c r="B89" s="13">
        <v>40941</v>
      </c>
      <c r="C89" s="9" t="s">
        <v>13</v>
      </c>
      <c r="D89" s="9">
        <v>1</v>
      </c>
      <c r="E89" s="9">
        <v>3</v>
      </c>
      <c r="F89" s="9">
        <v>1</v>
      </c>
      <c r="G89" s="9">
        <v>4</v>
      </c>
      <c r="H89" s="9">
        <v>0</v>
      </c>
      <c r="I89" s="29">
        <v>0</v>
      </c>
      <c r="J89" s="280">
        <v>1</v>
      </c>
      <c r="K89" s="9"/>
      <c r="L89" s="9"/>
      <c r="M89" s="29"/>
    </row>
    <row r="90" spans="1:13" hidden="1" x14ac:dyDescent="0.25">
      <c r="A90" s="639"/>
      <c r="B90" s="13">
        <v>40934</v>
      </c>
      <c r="C90" s="9" t="s">
        <v>20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">
        <v>0</v>
      </c>
      <c r="J90" s="280">
        <v>1</v>
      </c>
      <c r="K90" s="9"/>
      <c r="L90" s="9"/>
      <c r="M90" s="29"/>
    </row>
    <row r="91" spans="1:13" hidden="1" x14ac:dyDescent="0.25">
      <c r="A91" s="639"/>
      <c r="B91" s="13">
        <v>40927</v>
      </c>
      <c r="C91" s="9" t="s">
        <v>7</v>
      </c>
      <c r="D91" s="9">
        <v>1</v>
      </c>
      <c r="E91" s="9">
        <v>0</v>
      </c>
      <c r="F91" s="9">
        <v>2</v>
      </c>
      <c r="G91" s="9">
        <v>2</v>
      </c>
      <c r="H91" s="9">
        <v>0</v>
      </c>
      <c r="I91" s="29">
        <v>0</v>
      </c>
      <c r="J91" s="280">
        <v>1</v>
      </c>
      <c r="K91" s="9"/>
      <c r="L91" s="9"/>
      <c r="M91" s="29"/>
    </row>
    <row r="92" spans="1:13" hidden="1" x14ac:dyDescent="0.25">
      <c r="A92" s="639"/>
      <c r="B92" s="13">
        <v>40920</v>
      </c>
      <c r="C92" s="9" t="s">
        <v>21</v>
      </c>
      <c r="D92" s="9">
        <v>1</v>
      </c>
      <c r="E92" s="9">
        <v>1</v>
      </c>
      <c r="F92" s="9">
        <v>2</v>
      </c>
      <c r="G92" s="9">
        <v>3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idden="1" x14ac:dyDescent="0.25">
      <c r="A93" s="639"/>
      <c r="B93" s="13">
        <v>40899</v>
      </c>
      <c r="C93" s="9" t="s">
        <v>12</v>
      </c>
      <c r="D93" s="9">
        <v>1</v>
      </c>
      <c r="E93" s="9">
        <v>0</v>
      </c>
      <c r="F93" s="9">
        <v>1</v>
      </c>
      <c r="G93" s="9">
        <v>1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9"/>
      <c r="B94" s="13">
        <v>40892</v>
      </c>
      <c r="C94" s="9" t="s">
        <v>13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9"/>
      <c r="B95" s="13">
        <v>40885</v>
      </c>
      <c r="C95" s="9" t="s">
        <v>20</v>
      </c>
      <c r="D95" s="9">
        <v>1</v>
      </c>
      <c r="E95" s="9">
        <v>1</v>
      </c>
      <c r="F95" s="9">
        <v>0</v>
      </c>
      <c r="G95" s="15">
        <v>1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9"/>
      <c r="B96" s="13">
        <v>40864</v>
      </c>
      <c r="C96" s="9" t="s">
        <v>12</v>
      </c>
      <c r="D96" s="9">
        <v>1</v>
      </c>
      <c r="E96" s="9">
        <v>1</v>
      </c>
      <c r="F96" s="9">
        <v>1</v>
      </c>
      <c r="G96" s="15">
        <v>2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idden="1" x14ac:dyDescent="0.25">
      <c r="A97" s="639"/>
      <c r="B97" s="13">
        <v>40857</v>
      </c>
      <c r="C97" s="9" t="s">
        <v>13</v>
      </c>
      <c r="D97" s="9">
        <v>1</v>
      </c>
      <c r="E97" s="9">
        <v>2</v>
      </c>
      <c r="F97" s="9">
        <v>0</v>
      </c>
      <c r="G97" s="15">
        <v>2</v>
      </c>
      <c r="H97" s="9">
        <v>1</v>
      </c>
      <c r="I97" s="29">
        <v>0</v>
      </c>
      <c r="J97" s="280"/>
      <c r="K97" s="9"/>
      <c r="L97" s="9">
        <v>1</v>
      </c>
      <c r="M97" s="29"/>
    </row>
    <row r="98" spans="1:13" hidden="1" x14ac:dyDescent="0.25">
      <c r="A98" s="639"/>
      <c r="B98" s="13">
        <v>40850</v>
      </c>
      <c r="C98" s="9" t="s">
        <v>20</v>
      </c>
      <c r="D98" s="9">
        <v>1</v>
      </c>
      <c r="E98" s="9">
        <v>1</v>
      </c>
      <c r="F98" s="9">
        <v>1</v>
      </c>
      <c r="G98" s="15">
        <v>2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39"/>
      <c r="B99" s="13">
        <v>40843</v>
      </c>
      <c r="C99" s="9" t="s">
        <v>7</v>
      </c>
      <c r="D99" s="9">
        <v>1</v>
      </c>
      <c r="E99" s="9">
        <v>1</v>
      </c>
      <c r="F99" s="9">
        <v>2</v>
      </c>
      <c r="G99" s="15">
        <v>3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9"/>
      <c r="B100" s="13">
        <v>40836</v>
      </c>
      <c r="C100" s="9" t="s">
        <v>21</v>
      </c>
      <c r="D100" s="9">
        <v>1</v>
      </c>
      <c r="E100" s="9">
        <v>3</v>
      </c>
      <c r="F100" s="9">
        <v>0</v>
      </c>
      <c r="G100" s="15">
        <v>3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9"/>
      <c r="B101" s="13">
        <v>40829</v>
      </c>
      <c r="C101" s="9" t="s">
        <v>12</v>
      </c>
      <c r="D101" s="9">
        <v>1</v>
      </c>
      <c r="E101" s="9">
        <v>1</v>
      </c>
      <c r="F101" s="9">
        <v>2</v>
      </c>
      <c r="G101" s="15">
        <v>3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9"/>
      <c r="B102" s="13">
        <v>40822</v>
      </c>
      <c r="C102" s="9" t="s">
        <v>13</v>
      </c>
      <c r="D102" s="9">
        <v>1</v>
      </c>
      <c r="E102" s="9">
        <v>2</v>
      </c>
      <c r="F102" s="9">
        <v>1</v>
      </c>
      <c r="G102" s="15">
        <v>3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9"/>
      <c r="B103" s="13">
        <v>40808</v>
      </c>
      <c r="C103" s="9" t="s">
        <v>7</v>
      </c>
      <c r="D103" s="9">
        <v>1</v>
      </c>
      <c r="E103" s="9">
        <v>0</v>
      </c>
      <c r="F103" s="9">
        <v>1</v>
      </c>
      <c r="G103" s="15">
        <v>1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t="18.75" hidden="1" thickBot="1" x14ac:dyDescent="0.3">
      <c r="A104" s="640"/>
      <c r="B104" s="30">
        <v>40801</v>
      </c>
      <c r="C104" s="31" t="s">
        <v>21</v>
      </c>
      <c r="D104" s="31">
        <v>1</v>
      </c>
      <c r="E104" s="31">
        <v>3</v>
      </c>
      <c r="F104" s="31">
        <v>1</v>
      </c>
      <c r="G104" s="33">
        <v>4</v>
      </c>
      <c r="H104" s="31">
        <v>0</v>
      </c>
      <c r="I104" s="32">
        <v>0</v>
      </c>
      <c r="J104" s="281"/>
      <c r="K104" s="23">
        <v>1</v>
      </c>
      <c r="L104" s="23"/>
      <c r="M104" s="48"/>
    </row>
    <row r="105" spans="1:13" s="7" customFormat="1" ht="19.5" thickTop="1" thickBot="1" x14ac:dyDescent="0.3">
      <c r="A105" s="142" t="s">
        <v>45</v>
      </c>
      <c r="B105" s="126" t="s">
        <v>23</v>
      </c>
      <c r="C105" s="124" t="s">
        <v>19</v>
      </c>
      <c r="D105" s="124">
        <f t="shared" ref="D105:I105" si="6">SUM(D86:D104)</f>
        <v>19</v>
      </c>
      <c r="E105" s="124">
        <f t="shared" si="6"/>
        <v>23</v>
      </c>
      <c r="F105" s="124">
        <f t="shared" si="6"/>
        <v>19</v>
      </c>
      <c r="G105" s="124">
        <f t="shared" si="6"/>
        <v>42</v>
      </c>
      <c r="H105" s="124">
        <f t="shared" si="6"/>
        <v>1</v>
      </c>
      <c r="I105" s="125">
        <f t="shared" si="6"/>
        <v>0</v>
      </c>
      <c r="J105" s="268">
        <f>SUM(J86:J104)</f>
        <v>9</v>
      </c>
      <c r="K105" s="185">
        <f>SUM(K86:K104)</f>
        <v>8</v>
      </c>
      <c r="L105" s="185">
        <f>SUM(L86:L104)</f>
        <v>2</v>
      </c>
      <c r="M105" s="186">
        <f>SUM(J105/(J105+K105))</f>
        <v>0.52941176470588236</v>
      </c>
    </row>
    <row r="106" spans="1:13" ht="19.5" thickTop="1" thickBot="1" x14ac:dyDescent="0.3">
      <c r="C106" s="136" t="s">
        <v>24</v>
      </c>
      <c r="D106" s="137">
        <f t="shared" ref="D106:L106" si="7">SUM(D67+D85+D105+D55+D46+D33+D18)</f>
        <v>96</v>
      </c>
      <c r="E106" s="137">
        <f t="shared" si="7"/>
        <v>93</v>
      </c>
      <c r="F106" s="137">
        <f t="shared" si="7"/>
        <v>81</v>
      </c>
      <c r="G106" s="137">
        <f t="shared" si="7"/>
        <v>174</v>
      </c>
      <c r="H106" s="137">
        <f t="shared" si="7"/>
        <v>12</v>
      </c>
      <c r="I106" s="139">
        <f t="shared" si="7"/>
        <v>3</v>
      </c>
      <c r="J106" s="444">
        <f t="shared" si="7"/>
        <v>41</v>
      </c>
      <c r="K106" s="91">
        <f t="shared" si="7"/>
        <v>40</v>
      </c>
      <c r="L106" s="450">
        <f t="shared" si="7"/>
        <v>15</v>
      </c>
      <c r="M106" s="313">
        <f>SUM(J106/(J106+K106))</f>
        <v>0.50617283950617287</v>
      </c>
    </row>
    <row r="107" spans="1:13" ht="18.75" thickBot="1" x14ac:dyDescent="0.3">
      <c r="C107" s="143" t="s">
        <v>25</v>
      </c>
      <c r="D107" s="24"/>
      <c r="E107" s="25">
        <f>SUM(E106/D106)</f>
        <v>0.96875</v>
      </c>
      <c r="F107" s="25">
        <f>SUM(F106/D106)</f>
        <v>0.84375</v>
      </c>
      <c r="G107" s="144">
        <f>SUM(G106/D106)</f>
        <v>1.8125</v>
      </c>
      <c r="H107" s="20"/>
      <c r="I107" s="20"/>
      <c r="J107" s="307">
        <f>SUM(J106/D106)</f>
        <v>0.42708333333333331</v>
      </c>
      <c r="K107" s="77">
        <f>SUM(K106/D106)</f>
        <v>0.41666666666666669</v>
      </c>
      <c r="L107" s="95">
        <f>SUM(L106/D106)</f>
        <v>0.15625</v>
      </c>
    </row>
    <row r="108" spans="1:13" ht="18.75" thickBot="1" x14ac:dyDescent="0.3">
      <c r="C108" s="133" t="s">
        <v>26</v>
      </c>
      <c r="D108" s="134">
        <f>SUM(D106/7)</f>
        <v>13.714285714285714</v>
      </c>
      <c r="E108" s="134">
        <f>SUM(E107*D108)</f>
        <v>13.285714285714285</v>
      </c>
      <c r="F108" s="134">
        <f>SUM(F107*D108)</f>
        <v>11.571428571428571</v>
      </c>
      <c r="G108" s="135">
        <f>SUM(G107*D108)</f>
        <v>24.857142857142854</v>
      </c>
      <c r="J108" s="308">
        <f>SUM(J106/7)</f>
        <v>5.8571428571428568</v>
      </c>
      <c r="K108" s="97">
        <f>SUM(K106/7)</f>
        <v>5.7142857142857144</v>
      </c>
      <c r="L108" s="98">
        <f>SUM(L106/7)</f>
        <v>2.1428571428571428</v>
      </c>
    </row>
    <row r="109" spans="1:13" ht="18.75" thickTop="1" x14ac:dyDescent="0.25">
      <c r="A109" s="665" t="s">
        <v>42</v>
      </c>
      <c r="B109" s="45" t="s">
        <v>36</v>
      </c>
      <c r="C109" s="46" t="s">
        <v>21</v>
      </c>
      <c r="D109" s="47"/>
      <c r="E109" s="27">
        <v>26</v>
      </c>
      <c r="F109" s="27">
        <v>10</v>
      </c>
      <c r="G109" s="28">
        <v>36</v>
      </c>
    </row>
    <row r="110" spans="1:13" x14ac:dyDescent="0.25">
      <c r="A110" s="666"/>
      <c r="B110" s="36" t="s">
        <v>37</v>
      </c>
      <c r="C110" s="5" t="s">
        <v>13</v>
      </c>
      <c r="D110" s="37"/>
      <c r="E110" s="9">
        <v>21</v>
      </c>
      <c r="F110" s="9">
        <v>14</v>
      </c>
      <c r="G110" s="29">
        <v>35</v>
      </c>
    </row>
    <row r="111" spans="1:13" ht="18.75" thickBot="1" x14ac:dyDescent="0.3">
      <c r="A111" s="666"/>
      <c r="B111" s="36" t="s">
        <v>38</v>
      </c>
      <c r="C111" s="5" t="s">
        <v>13</v>
      </c>
      <c r="D111" s="37"/>
      <c r="E111" s="9">
        <v>16</v>
      </c>
      <c r="F111" s="9">
        <v>23</v>
      </c>
      <c r="G111" s="29">
        <v>39</v>
      </c>
    </row>
    <row r="112" spans="1:13" ht="18.75" thickBot="1" x14ac:dyDescent="0.3">
      <c r="A112" s="49" t="s">
        <v>45</v>
      </c>
      <c r="B112" s="41" t="s">
        <v>42</v>
      </c>
      <c r="C112" s="42"/>
      <c r="D112" s="42"/>
      <c r="E112" s="43">
        <f>SUM(E109:E111)</f>
        <v>63</v>
      </c>
      <c r="F112" s="43">
        <f>SUM(F109:F111)</f>
        <v>47</v>
      </c>
      <c r="G112" s="50">
        <f>SUM(G109:G111)</f>
        <v>110</v>
      </c>
    </row>
    <row r="113" spans="1:7" ht="18.75" thickBot="1" x14ac:dyDescent="0.3">
      <c r="A113" s="51" t="s">
        <v>46</v>
      </c>
      <c r="B113" s="52" t="s">
        <v>521</v>
      </c>
      <c r="C113" s="53"/>
      <c r="D113" s="53"/>
      <c r="E113" s="54">
        <f>SUM(E106+E112)</f>
        <v>156</v>
      </c>
      <c r="F113" s="54">
        <f>SUM(F106+F112)</f>
        <v>128</v>
      </c>
      <c r="G113" s="55">
        <f>SUM(E113+F113)</f>
        <v>284</v>
      </c>
    </row>
    <row r="114" spans="1:7" ht="18.75" thickTop="1" x14ac:dyDescent="0.25"/>
  </sheetData>
  <mergeCells count="9">
    <mergeCell ref="A68:A84"/>
    <mergeCell ref="A86:A104"/>
    <mergeCell ref="A109:A111"/>
    <mergeCell ref="A1:M1"/>
    <mergeCell ref="A56:A66"/>
    <mergeCell ref="A47:A54"/>
    <mergeCell ref="A34:A45"/>
    <mergeCell ref="A19:A32"/>
    <mergeCell ref="A3:A17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M16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6.57031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364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453</v>
      </c>
      <c r="D4" s="9">
        <v>1</v>
      </c>
      <c r="E4" s="9">
        <v>1</v>
      </c>
      <c r="F4" s="9">
        <v>2</v>
      </c>
      <c r="G4" s="9">
        <v>3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625</v>
      </c>
      <c r="D5" s="9">
        <v>1</v>
      </c>
      <c r="E5" s="9">
        <v>2</v>
      </c>
      <c r="F5" s="9">
        <v>0</v>
      </c>
      <c r="G5" s="9">
        <v>2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45694</v>
      </c>
      <c r="C6" s="9" t="s">
        <v>553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45687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45680</v>
      </c>
      <c r="C8" s="9" t="s">
        <v>10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45673</v>
      </c>
      <c r="C9" s="9" t="s">
        <v>453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45645</v>
      </c>
      <c r="C10" s="9" t="s">
        <v>553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45638</v>
      </c>
      <c r="C11" s="9" t="s">
        <v>8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45631</v>
      </c>
      <c r="C12" s="9" t="s">
        <v>10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45589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45582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6"/>
      <c r="B15" s="255">
        <v>45575</v>
      </c>
      <c r="C15" s="9" t="s">
        <v>553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45568</v>
      </c>
      <c r="C16" s="9" t="s">
        <v>8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.75" thickBot="1" x14ac:dyDescent="0.3">
      <c r="A17" s="637"/>
      <c r="B17" s="256">
        <v>45561</v>
      </c>
      <c r="C17" s="31" t="s">
        <v>10</v>
      </c>
      <c r="D17" s="31">
        <v>1</v>
      </c>
      <c r="E17" s="31">
        <v>0</v>
      </c>
      <c r="F17" s="31">
        <v>0</v>
      </c>
      <c r="G17" s="31">
        <v>0</v>
      </c>
      <c r="H17" s="31">
        <v>0</v>
      </c>
      <c r="I17" s="32">
        <v>0</v>
      </c>
      <c r="J17" s="366"/>
      <c r="K17" s="31">
        <v>1</v>
      </c>
      <c r="L17" s="31"/>
      <c r="M17" s="32"/>
    </row>
    <row r="18" spans="1:13" ht="19.5" thickTop="1" thickBot="1" x14ac:dyDescent="0.3">
      <c r="A18" s="487" t="s">
        <v>45</v>
      </c>
      <c r="B18" s="488" t="s">
        <v>624</v>
      </c>
      <c r="C18" s="355" t="s">
        <v>20</v>
      </c>
      <c r="D18" s="355">
        <f t="shared" ref="D18:L18" si="0">SUM(D3:D17)</f>
        <v>15</v>
      </c>
      <c r="E18" s="355">
        <f t="shared" si="0"/>
        <v>7</v>
      </c>
      <c r="F18" s="355">
        <f t="shared" si="0"/>
        <v>4</v>
      </c>
      <c r="G18" s="355">
        <f t="shared" si="0"/>
        <v>11</v>
      </c>
      <c r="H18" s="355">
        <f t="shared" si="0"/>
        <v>0</v>
      </c>
      <c r="I18" s="489">
        <f t="shared" si="0"/>
        <v>0</v>
      </c>
      <c r="J18" s="458">
        <f t="shared" si="0"/>
        <v>4</v>
      </c>
      <c r="K18" s="355">
        <f t="shared" si="0"/>
        <v>11</v>
      </c>
      <c r="L18" s="355">
        <f t="shared" si="0"/>
        <v>0</v>
      </c>
      <c r="M18" s="356">
        <f>SUM(J18/(J18+K18))</f>
        <v>0.26666666666666666</v>
      </c>
    </row>
    <row r="19" spans="1:13" ht="18.75" hidden="1" thickTop="1" x14ac:dyDescent="0.25">
      <c r="A19" s="642" t="s">
        <v>580</v>
      </c>
      <c r="B19" s="254">
        <v>45330</v>
      </c>
      <c r="C19" s="27" t="s">
        <v>452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8">
        <v>0</v>
      </c>
      <c r="J19" s="364"/>
      <c r="K19" s="27">
        <v>1</v>
      </c>
      <c r="L19" s="27"/>
      <c r="M19" s="28"/>
    </row>
    <row r="20" spans="1:13" hidden="1" x14ac:dyDescent="0.25">
      <c r="A20" s="636"/>
      <c r="B20" s="255">
        <v>45323</v>
      </c>
      <c r="C20" s="9" t="s">
        <v>453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6"/>
      <c r="B21" s="255">
        <v>45316</v>
      </c>
      <c r="C21" s="9" t="s">
        <v>552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6"/>
      <c r="B22" s="255">
        <v>45309</v>
      </c>
      <c r="C22" s="9" t="s">
        <v>553</v>
      </c>
      <c r="D22" s="9">
        <v>1</v>
      </c>
      <c r="E22" s="9">
        <v>1</v>
      </c>
      <c r="F22" s="9">
        <v>1</v>
      </c>
      <c r="G22" s="9">
        <v>2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6"/>
      <c r="B23" s="255">
        <v>45281</v>
      </c>
      <c r="C23" s="9" t="s">
        <v>452</v>
      </c>
      <c r="D23" s="9">
        <v>1</v>
      </c>
      <c r="E23" s="9">
        <v>1</v>
      </c>
      <c r="F23" s="9">
        <v>0</v>
      </c>
      <c r="G23" s="9">
        <v>1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6"/>
      <c r="B24" s="255">
        <v>45253</v>
      </c>
      <c r="C24" s="9" t="s">
        <v>8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45246</v>
      </c>
      <c r="C25" s="9" t="s">
        <v>452</v>
      </c>
      <c r="D25" s="9">
        <v>1</v>
      </c>
      <c r="E25" s="9">
        <v>1</v>
      </c>
      <c r="F25" s="9">
        <v>0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45225</v>
      </c>
      <c r="C26" s="9" t="s">
        <v>553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45211</v>
      </c>
      <c r="C27" s="9" t="s">
        <v>452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45204</v>
      </c>
      <c r="C28" s="9" t="s">
        <v>453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t="18.75" hidden="1" thickBot="1" x14ac:dyDescent="0.3">
      <c r="A29" s="637"/>
      <c r="B29" s="256">
        <v>45190</v>
      </c>
      <c r="C29" s="31" t="s">
        <v>553</v>
      </c>
      <c r="D29" s="31">
        <v>1</v>
      </c>
      <c r="E29" s="31">
        <v>1</v>
      </c>
      <c r="F29" s="31">
        <v>1</v>
      </c>
      <c r="G29" s="31">
        <v>2</v>
      </c>
      <c r="H29" s="31">
        <v>0</v>
      </c>
      <c r="I29" s="32">
        <v>0</v>
      </c>
      <c r="J29" s="366"/>
      <c r="K29" s="31"/>
      <c r="L29" s="31">
        <v>1</v>
      </c>
      <c r="M29" s="32"/>
    </row>
    <row r="30" spans="1:13" ht="19.5" thickTop="1" thickBot="1" x14ac:dyDescent="0.3">
      <c r="A30" s="487" t="s">
        <v>45</v>
      </c>
      <c r="B30" s="488" t="s">
        <v>580</v>
      </c>
      <c r="C30" s="355" t="s">
        <v>555</v>
      </c>
      <c r="D30" s="355">
        <f t="shared" ref="D30:L30" si="1">SUM(D19:D29)</f>
        <v>11</v>
      </c>
      <c r="E30" s="355">
        <f t="shared" si="1"/>
        <v>5</v>
      </c>
      <c r="F30" s="355">
        <f t="shared" si="1"/>
        <v>7</v>
      </c>
      <c r="G30" s="355">
        <f t="shared" si="1"/>
        <v>12</v>
      </c>
      <c r="H30" s="355">
        <f t="shared" si="1"/>
        <v>0</v>
      </c>
      <c r="I30" s="489">
        <f t="shared" si="1"/>
        <v>0</v>
      </c>
      <c r="J30" s="458">
        <f t="shared" si="1"/>
        <v>3</v>
      </c>
      <c r="K30" s="355">
        <f t="shared" si="1"/>
        <v>7</v>
      </c>
      <c r="L30" s="355">
        <f t="shared" si="1"/>
        <v>1</v>
      </c>
      <c r="M30" s="356">
        <f>SUM(J30/(J30+K30))</f>
        <v>0.3</v>
      </c>
    </row>
    <row r="31" spans="1:13" ht="18.75" hidden="1" thickTop="1" x14ac:dyDescent="0.25">
      <c r="A31" s="632" t="s">
        <v>554</v>
      </c>
      <c r="B31" s="254">
        <v>44966</v>
      </c>
      <c r="C31" s="27" t="s">
        <v>452</v>
      </c>
      <c r="D31" s="27">
        <v>1</v>
      </c>
      <c r="E31" s="27">
        <v>0</v>
      </c>
      <c r="F31" s="27">
        <v>0</v>
      </c>
      <c r="G31" s="27">
        <v>0</v>
      </c>
      <c r="H31" s="27">
        <v>0</v>
      </c>
      <c r="I31" s="297">
        <v>0</v>
      </c>
      <c r="J31" s="279"/>
      <c r="K31" s="27">
        <v>1</v>
      </c>
      <c r="L31" s="27"/>
      <c r="M31" s="28"/>
    </row>
    <row r="32" spans="1:13" hidden="1" x14ac:dyDescent="0.25">
      <c r="A32" s="633"/>
      <c r="B32" s="255">
        <v>44952</v>
      </c>
      <c r="C32" s="9" t="s">
        <v>552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idden="1" x14ac:dyDescent="0.25">
      <c r="A33" s="633"/>
      <c r="B33" s="255">
        <v>44917</v>
      </c>
      <c r="C33" s="9" t="s">
        <v>452</v>
      </c>
      <c r="D33" s="9">
        <v>1</v>
      </c>
      <c r="E33" s="9">
        <v>0</v>
      </c>
      <c r="F33" s="9">
        <v>2</v>
      </c>
      <c r="G33" s="9">
        <v>2</v>
      </c>
      <c r="H33" s="9">
        <v>0</v>
      </c>
      <c r="I33" s="298">
        <v>0</v>
      </c>
      <c r="J33" s="280"/>
      <c r="K33" s="9">
        <v>1</v>
      </c>
      <c r="L33" s="9"/>
      <c r="M33" s="29"/>
    </row>
    <row r="34" spans="1:13" hidden="1" x14ac:dyDescent="0.25">
      <c r="A34" s="633"/>
      <c r="B34" s="255">
        <v>44903</v>
      </c>
      <c r="C34" s="9" t="s">
        <v>552</v>
      </c>
      <c r="D34" s="9">
        <v>1</v>
      </c>
      <c r="E34" s="9">
        <v>2</v>
      </c>
      <c r="F34" s="9">
        <v>0</v>
      </c>
      <c r="G34" s="9">
        <v>2</v>
      </c>
      <c r="H34" s="9">
        <v>0</v>
      </c>
      <c r="I34" s="298">
        <v>0</v>
      </c>
      <c r="J34" s="280">
        <v>1</v>
      </c>
      <c r="K34" s="9"/>
      <c r="L34" s="9"/>
      <c r="M34" s="29"/>
    </row>
    <row r="35" spans="1:13" hidden="1" x14ac:dyDescent="0.25">
      <c r="A35" s="633"/>
      <c r="B35" s="255">
        <v>44896</v>
      </c>
      <c r="C35" s="9" t="s">
        <v>553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8">
        <v>0</v>
      </c>
      <c r="J35" s="280"/>
      <c r="K35" s="9"/>
      <c r="L35" s="9">
        <v>1</v>
      </c>
      <c r="M35" s="29"/>
    </row>
    <row r="36" spans="1:13" hidden="1" x14ac:dyDescent="0.25">
      <c r="A36" s="633"/>
      <c r="B36" s="255">
        <v>44875</v>
      </c>
      <c r="C36" s="9" t="s">
        <v>453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8">
        <v>0</v>
      </c>
      <c r="J36" s="280"/>
      <c r="K36" s="9">
        <v>1</v>
      </c>
      <c r="L36" s="9"/>
      <c r="M36" s="29"/>
    </row>
    <row r="37" spans="1:13" ht="18.75" hidden="1" thickBot="1" x14ac:dyDescent="0.3">
      <c r="A37" s="634"/>
      <c r="B37" s="256">
        <v>44868</v>
      </c>
      <c r="C37" s="31" t="s">
        <v>552</v>
      </c>
      <c r="D37" s="31">
        <v>1</v>
      </c>
      <c r="E37" s="31">
        <v>0</v>
      </c>
      <c r="F37" s="31">
        <v>0</v>
      </c>
      <c r="G37" s="31">
        <v>0</v>
      </c>
      <c r="H37" s="31">
        <v>0</v>
      </c>
      <c r="I37" s="299">
        <v>0</v>
      </c>
      <c r="J37" s="341">
        <v>1</v>
      </c>
      <c r="K37" s="31"/>
      <c r="L37" s="31"/>
      <c r="M37" s="32"/>
    </row>
    <row r="38" spans="1:13" ht="19.5" thickTop="1" thickBot="1" x14ac:dyDescent="0.3">
      <c r="A38" s="433" t="s">
        <v>45</v>
      </c>
      <c r="B38" s="414" t="s">
        <v>554</v>
      </c>
      <c r="C38" s="355" t="s">
        <v>555</v>
      </c>
      <c r="D38" s="355">
        <f t="shared" ref="D38:L38" si="2">SUM(D31:D37)</f>
        <v>7</v>
      </c>
      <c r="E38" s="355">
        <f t="shared" si="2"/>
        <v>3</v>
      </c>
      <c r="F38" s="355">
        <f t="shared" si="2"/>
        <v>3</v>
      </c>
      <c r="G38" s="355">
        <f t="shared" si="2"/>
        <v>6</v>
      </c>
      <c r="H38" s="355">
        <f t="shared" si="2"/>
        <v>0</v>
      </c>
      <c r="I38" s="467">
        <f t="shared" si="2"/>
        <v>0</v>
      </c>
      <c r="J38" s="191">
        <f t="shared" si="2"/>
        <v>2</v>
      </c>
      <c r="K38" s="124">
        <f t="shared" si="2"/>
        <v>4</v>
      </c>
      <c r="L38" s="124">
        <f t="shared" si="2"/>
        <v>1</v>
      </c>
      <c r="M38" s="294">
        <f>SUM(J38/(J38+K38))</f>
        <v>0.33333333333333331</v>
      </c>
    </row>
    <row r="39" spans="1:13" ht="18.75" hidden="1" thickTop="1" x14ac:dyDescent="0.25">
      <c r="A39" s="632" t="s">
        <v>500</v>
      </c>
      <c r="B39" s="254">
        <v>43888</v>
      </c>
      <c r="C39" s="27" t="s">
        <v>9</v>
      </c>
      <c r="D39" s="27">
        <v>1</v>
      </c>
      <c r="E39" s="27">
        <v>1</v>
      </c>
      <c r="F39" s="27">
        <v>0</v>
      </c>
      <c r="G39" s="27">
        <v>1</v>
      </c>
      <c r="H39" s="27">
        <v>0</v>
      </c>
      <c r="I39" s="297">
        <v>0</v>
      </c>
      <c r="J39" s="279">
        <v>1</v>
      </c>
      <c r="K39" s="27"/>
      <c r="L39" s="27"/>
      <c r="M39" s="28"/>
    </row>
    <row r="40" spans="1:13" hidden="1" x14ac:dyDescent="0.25">
      <c r="A40" s="633"/>
      <c r="B40" s="255">
        <v>43874</v>
      </c>
      <c r="C40" s="9" t="s">
        <v>8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8">
        <v>0</v>
      </c>
      <c r="J40" s="280"/>
      <c r="K40" s="9"/>
      <c r="L40" s="9">
        <v>1</v>
      </c>
      <c r="M40" s="29"/>
    </row>
    <row r="41" spans="1:13" hidden="1" x14ac:dyDescent="0.25">
      <c r="A41" s="633"/>
      <c r="B41" s="255">
        <v>43867</v>
      </c>
      <c r="C41" s="9" t="s">
        <v>452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43853</v>
      </c>
      <c r="C42" s="9" t="s">
        <v>9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43832</v>
      </c>
      <c r="C43" s="9" t="s">
        <v>8</v>
      </c>
      <c r="D43" s="9">
        <v>1</v>
      </c>
      <c r="E43" s="9">
        <v>1</v>
      </c>
      <c r="F43" s="9">
        <v>0</v>
      </c>
      <c r="G43" s="9">
        <v>1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idden="1" x14ac:dyDescent="0.25">
      <c r="A44" s="633"/>
      <c r="B44" s="255">
        <v>43818</v>
      </c>
      <c r="C44" s="9" t="s">
        <v>452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43811</v>
      </c>
      <c r="C45" s="9" t="s">
        <v>453</v>
      </c>
      <c r="D45" s="9">
        <v>1</v>
      </c>
      <c r="E45" s="9">
        <v>0</v>
      </c>
      <c r="F45" s="9">
        <v>2</v>
      </c>
      <c r="G45" s="9">
        <v>2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43783</v>
      </c>
      <c r="C46" s="9" t="s">
        <v>452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3"/>
      <c r="B47" s="255">
        <v>43776</v>
      </c>
      <c r="C47" s="9" t="s">
        <v>453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/>
      <c r="L47" s="9">
        <v>1</v>
      </c>
      <c r="M47" s="29"/>
    </row>
    <row r="48" spans="1:13" hidden="1" x14ac:dyDescent="0.25">
      <c r="A48" s="633"/>
      <c r="B48" s="255">
        <v>43741</v>
      </c>
      <c r="C48" s="9" t="s">
        <v>453</v>
      </c>
      <c r="D48" s="9">
        <v>1</v>
      </c>
      <c r="E48" s="9">
        <v>1</v>
      </c>
      <c r="F48" s="9">
        <v>1</v>
      </c>
      <c r="G48" s="9">
        <v>2</v>
      </c>
      <c r="H48" s="9">
        <v>1</v>
      </c>
      <c r="I48" s="298">
        <v>0</v>
      </c>
      <c r="J48" s="280"/>
      <c r="K48" s="9">
        <v>1</v>
      </c>
      <c r="L48" s="9"/>
      <c r="M48" s="29"/>
    </row>
    <row r="49" spans="1:13" ht="18.75" hidden="1" thickBot="1" x14ac:dyDescent="0.3">
      <c r="A49" s="634"/>
      <c r="B49" s="256">
        <v>43727</v>
      </c>
      <c r="C49" s="31" t="s">
        <v>48</v>
      </c>
      <c r="D49" s="31">
        <v>1</v>
      </c>
      <c r="E49" s="31">
        <v>1</v>
      </c>
      <c r="F49" s="31">
        <v>0</v>
      </c>
      <c r="G49" s="31">
        <v>1</v>
      </c>
      <c r="H49" s="31">
        <v>0</v>
      </c>
      <c r="I49" s="299">
        <v>0</v>
      </c>
      <c r="J49" s="341">
        <v>1</v>
      </c>
      <c r="K49" s="31"/>
      <c r="L49" s="31"/>
      <c r="M49" s="32"/>
    </row>
    <row r="50" spans="1:13" ht="19.5" thickTop="1" thickBot="1" x14ac:dyDescent="0.3">
      <c r="A50" s="142" t="s">
        <v>45</v>
      </c>
      <c r="B50" s="126" t="s">
        <v>500</v>
      </c>
      <c r="C50" s="124" t="s">
        <v>455</v>
      </c>
      <c r="D50" s="124">
        <f t="shared" ref="D50:L50" si="3">SUM(D39:D49)</f>
        <v>11</v>
      </c>
      <c r="E50" s="124">
        <f t="shared" si="3"/>
        <v>5</v>
      </c>
      <c r="F50" s="124">
        <f t="shared" si="3"/>
        <v>5</v>
      </c>
      <c r="G50" s="124">
        <f t="shared" si="3"/>
        <v>10</v>
      </c>
      <c r="H50" s="124">
        <f t="shared" si="3"/>
        <v>1</v>
      </c>
      <c r="I50" s="247">
        <f t="shared" si="3"/>
        <v>0</v>
      </c>
      <c r="J50" s="191">
        <f t="shared" si="3"/>
        <v>6</v>
      </c>
      <c r="K50" s="124">
        <f t="shared" si="3"/>
        <v>3</v>
      </c>
      <c r="L50" s="124">
        <f t="shared" si="3"/>
        <v>2</v>
      </c>
      <c r="M50" s="294">
        <f>SUM(J50/(J50+K50))</f>
        <v>0.66666666666666663</v>
      </c>
    </row>
    <row r="51" spans="1:13" ht="18.75" hidden="1" thickTop="1" x14ac:dyDescent="0.25">
      <c r="A51" s="659" t="s">
        <v>454</v>
      </c>
      <c r="B51" s="432">
        <v>43524</v>
      </c>
      <c r="C51" s="8" t="s">
        <v>48</v>
      </c>
      <c r="D51" s="8">
        <v>1</v>
      </c>
      <c r="E51" s="8">
        <v>1</v>
      </c>
      <c r="F51" s="8">
        <v>0</v>
      </c>
      <c r="G51" s="8">
        <v>1</v>
      </c>
      <c r="H51" s="8">
        <v>0</v>
      </c>
      <c r="I51" s="113">
        <v>0</v>
      </c>
      <c r="J51" s="416">
        <v>1</v>
      </c>
      <c r="K51" s="8"/>
      <c r="L51" s="8"/>
      <c r="M51" s="113"/>
    </row>
    <row r="52" spans="1:13" hidden="1" x14ac:dyDescent="0.25">
      <c r="A52" s="631"/>
      <c r="B52" s="255">
        <v>43503</v>
      </c>
      <c r="C52" s="9" t="s">
        <v>453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365">
        <v>1</v>
      </c>
      <c r="K52" s="9"/>
      <c r="L52" s="9"/>
      <c r="M52" s="29"/>
    </row>
    <row r="53" spans="1:13" hidden="1" x14ac:dyDescent="0.25">
      <c r="A53" s="631"/>
      <c r="B53" s="255">
        <v>43475</v>
      </c>
      <c r="C53" s="9" t="s">
        <v>452</v>
      </c>
      <c r="D53" s="9">
        <v>1</v>
      </c>
      <c r="E53" s="9">
        <v>0</v>
      </c>
      <c r="F53" s="9">
        <v>4</v>
      </c>
      <c r="G53" s="9">
        <v>4</v>
      </c>
      <c r="H53" s="9">
        <v>0</v>
      </c>
      <c r="I53" s="29">
        <v>0</v>
      </c>
      <c r="J53" s="365">
        <v>1</v>
      </c>
      <c r="K53" s="9"/>
      <c r="L53" s="9"/>
      <c r="M53" s="29"/>
    </row>
    <row r="54" spans="1:13" hidden="1" x14ac:dyDescent="0.25">
      <c r="A54" s="631"/>
      <c r="B54" s="255">
        <v>43440</v>
      </c>
      <c r="C54" s="9" t="s">
        <v>48</v>
      </c>
      <c r="D54" s="9">
        <v>1</v>
      </c>
      <c r="E54" s="9">
        <v>1</v>
      </c>
      <c r="F54" s="9">
        <v>0</v>
      </c>
      <c r="G54" s="9">
        <v>1</v>
      </c>
      <c r="H54" s="9">
        <v>0</v>
      </c>
      <c r="I54" s="29">
        <v>0</v>
      </c>
      <c r="J54" s="365"/>
      <c r="K54" s="9">
        <v>1</v>
      </c>
      <c r="L54" s="9"/>
      <c r="M54" s="29"/>
    </row>
    <row r="55" spans="1:13" hidden="1" x14ac:dyDescent="0.25">
      <c r="A55" s="631"/>
      <c r="B55" s="255">
        <v>43433</v>
      </c>
      <c r="C55" s="9" t="s">
        <v>452</v>
      </c>
      <c r="D55" s="9">
        <v>1</v>
      </c>
      <c r="E55" s="9">
        <v>1</v>
      </c>
      <c r="F55" s="9">
        <v>0</v>
      </c>
      <c r="G55" s="9">
        <v>1</v>
      </c>
      <c r="H55" s="9">
        <v>0</v>
      </c>
      <c r="I55" s="29">
        <v>0</v>
      </c>
      <c r="J55" s="365"/>
      <c r="K55" s="9">
        <v>1</v>
      </c>
      <c r="L55" s="9"/>
      <c r="M55" s="29"/>
    </row>
    <row r="56" spans="1:13" hidden="1" x14ac:dyDescent="0.25">
      <c r="A56" s="631"/>
      <c r="B56" s="255">
        <v>43419</v>
      </c>
      <c r="C56" s="9" t="s">
        <v>453</v>
      </c>
      <c r="D56" s="9">
        <v>1</v>
      </c>
      <c r="E56" s="9">
        <v>2</v>
      </c>
      <c r="F56" s="9">
        <v>1</v>
      </c>
      <c r="G56" s="9">
        <v>3</v>
      </c>
      <c r="H56" s="9">
        <v>0</v>
      </c>
      <c r="I56" s="29">
        <v>0</v>
      </c>
      <c r="J56" s="365"/>
      <c r="K56" s="9">
        <v>1</v>
      </c>
      <c r="L56" s="9"/>
      <c r="M56" s="29"/>
    </row>
    <row r="57" spans="1:13" hidden="1" x14ac:dyDescent="0.25">
      <c r="A57" s="631"/>
      <c r="B57" s="255">
        <v>43412</v>
      </c>
      <c r="C57" s="9" t="s">
        <v>9</v>
      </c>
      <c r="D57" s="9">
        <v>1</v>
      </c>
      <c r="E57" s="9">
        <v>1</v>
      </c>
      <c r="F57" s="9">
        <v>0</v>
      </c>
      <c r="G57" s="9">
        <v>1</v>
      </c>
      <c r="H57" s="9">
        <v>0</v>
      </c>
      <c r="I57" s="29">
        <v>0</v>
      </c>
      <c r="J57" s="365">
        <v>1</v>
      </c>
      <c r="K57" s="9"/>
      <c r="L57" s="9"/>
      <c r="M57" s="29"/>
    </row>
    <row r="58" spans="1:13" hidden="1" x14ac:dyDescent="0.25">
      <c r="A58" s="631"/>
      <c r="B58" s="255">
        <v>43398</v>
      </c>
      <c r="C58" s="9" t="s">
        <v>452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365"/>
      <c r="K58" s="9">
        <v>1</v>
      </c>
      <c r="L58" s="9"/>
      <c r="M58" s="29"/>
    </row>
    <row r="59" spans="1:13" ht="18.75" hidden="1" thickBot="1" x14ac:dyDescent="0.3">
      <c r="A59" s="631"/>
      <c r="B59" s="255">
        <v>43391</v>
      </c>
      <c r="C59" s="9" t="s">
        <v>455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365">
        <v>1</v>
      </c>
      <c r="K59" s="9"/>
      <c r="L59" s="9"/>
      <c r="M59" s="29"/>
    </row>
    <row r="60" spans="1:13" ht="19.5" thickTop="1" thickBot="1" x14ac:dyDescent="0.3">
      <c r="A60" s="142" t="s">
        <v>45</v>
      </c>
      <c r="B60" s="126" t="s">
        <v>454</v>
      </c>
      <c r="C60" s="124" t="s">
        <v>8</v>
      </c>
      <c r="D60" s="124">
        <f t="shared" ref="D60:I60" si="4">SUM(D51:D59)</f>
        <v>9</v>
      </c>
      <c r="E60" s="124">
        <f t="shared" si="4"/>
        <v>6</v>
      </c>
      <c r="F60" s="124">
        <f t="shared" si="4"/>
        <v>6</v>
      </c>
      <c r="G60" s="124">
        <f t="shared" si="4"/>
        <v>12</v>
      </c>
      <c r="H60" s="124">
        <f t="shared" si="4"/>
        <v>0</v>
      </c>
      <c r="I60" s="124">
        <f t="shared" si="4"/>
        <v>0</v>
      </c>
      <c r="J60" s="191">
        <f>SUM(J51:J59)</f>
        <v>5</v>
      </c>
      <c r="K60" s="124">
        <f>SUM(K51:K59)</f>
        <v>4</v>
      </c>
      <c r="L60" s="124">
        <f>SUM(L51:L59)</f>
        <v>0</v>
      </c>
      <c r="M60" s="294">
        <f>SUM(J60/(J60+K60))</f>
        <v>0.55555555555555558</v>
      </c>
    </row>
    <row r="61" spans="1:13" ht="18.75" hidden="1" thickTop="1" x14ac:dyDescent="0.25">
      <c r="A61" s="659" t="s">
        <v>285</v>
      </c>
      <c r="B61" s="26">
        <v>43153</v>
      </c>
      <c r="C61" s="27" t="s">
        <v>11</v>
      </c>
      <c r="D61" s="27">
        <v>1</v>
      </c>
      <c r="E61" s="27">
        <v>0</v>
      </c>
      <c r="F61" s="27">
        <v>1</v>
      </c>
      <c r="G61" s="27">
        <v>1</v>
      </c>
      <c r="H61" s="27">
        <v>0</v>
      </c>
      <c r="I61" s="2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43076</v>
      </c>
      <c r="C62" s="9" t="s">
        <v>9</v>
      </c>
      <c r="D62" s="9">
        <v>1</v>
      </c>
      <c r="E62" s="9">
        <v>0</v>
      </c>
      <c r="F62" s="9">
        <v>2</v>
      </c>
      <c r="G62" s="9">
        <v>2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t="18.75" hidden="1" thickBot="1" x14ac:dyDescent="0.3">
      <c r="A63" s="630"/>
      <c r="B63" s="30">
        <v>43020</v>
      </c>
      <c r="C63" s="31" t="s">
        <v>27</v>
      </c>
      <c r="D63" s="31">
        <v>1</v>
      </c>
      <c r="E63" s="31">
        <v>2</v>
      </c>
      <c r="F63" s="31">
        <v>2</v>
      </c>
      <c r="G63" s="31">
        <v>4</v>
      </c>
      <c r="H63" s="31">
        <v>0</v>
      </c>
      <c r="I63" s="32">
        <v>0</v>
      </c>
      <c r="J63" s="280">
        <v>1</v>
      </c>
      <c r="K63" s="9"/>
      <c r="L63" s="9"/>
      <c r="M63" s="29"/>
    </row>
    <row r="64" spans="1:13" ht="19.5" thickTop="1" thickBot="1" x14ac:dyDescent="0.3">
      <c r="A64" s="142" t="s">
        <v>45</v>
      </c>
      <c r="B64" s="126" t="s">
        <v>285</v>
      </c>
      <c r="C64" s="124" t="s">
        <v>10</v>
      </c>
      <c r="D64" s="124">
        <f t="shared" ref="D64:I64" si="5">SUM(D61:D63)</f>
        <v>3</v>
      </c>
      <c r="E64" s="124">
        <f t="shared" si="5"/>
        <v>2</v>
      </c>
      <c r="F64" s="124">
        <f t="shared" si="5"/>
        <v>5</v>
      </c>
      <c r="G64" s="124">
        <f t="shared" si="5"/>
        <v>7</v>
      </c>
      <c r="H64" s="124">
        <f t="shared" si="5"/>
        <v>0</v>
      </c>
      <c r="I64" s="125">
        <f t="shared" si="5"/>
        <v>0</v>
      </c>
      <c r="J64" s="191">
        <f>SUM(J61:J63)</f>
        <v>1</v>
      </c>
      <c r="K64" s="124">
        <f>SUM(K61:K63)</f>
        <v>2</v>
      </c>
      <c r="L64" s="124">
        <f>SUM(L61:L63)</f>
        <v>0</v>
      </c>
      <c r="M64" s="294">
        <f>SUM(J64/(J64+K64))</f>
        <v>0.33333333333333331</v>
      </c>
    </row>
    <row r="65" spans="1:13" ht="18.75" hidden="1" thickTop="1" x14ac:dyDescent="0.25">
      <c r="A65" s="659" t="s">
        <v>35</v>
      </c>
      <c r="B65" s="26">
        <v>42796</v>
      </c>
      <c r="C65" s="27" t="s">
        <v>9</v>
      </c>
      <c r="D65" s="27">
        <v>1</v>
      </c>
      <c r="E65" s="27">
        <v>0</v>
      </c>
      <c r="F65" s="27">
        <v>0</v>
      </c>
      <c r="G65" s="27">
        <v>0</v>
      </c>
      <c r="H65" s="27">
        <v>0</v>
      </c>
      <c r="I65" s="2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42775</v>
      </c>
      <c r="C66" s="9" t="s">
        <v>27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t="18.75" hidden="1" thickTop="1" x14ac:dyDescent="0.25">
      <c r="A67" s="631"/>
      <c r="B67" s="13">
        <v>42698</v>
      </c>
      <c r="C67" s="9" t="s">
        <v>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42677</v>
      </c>
      <c r="C68" s="9" t="s">
        <v>9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/>
      <c r="K68" s="9"/>
      <c r="L68" s="9">
        <v>1</v>
      </c>
      <c r="M68" s="29"/>
    </row>
    <row r="69" spans="1:13" hidden="1" x14ac:dyDescent="0.25">
      <c r="A69" s="631"/>
      <c r="B69" s="13">
        <v>42635</v>
      </c>
      <c r="C69" s="9" t="s">
        <v>11</v>
      </c>
      <c r="D69" s="9">
        <v>1</v>
      </c>
      <c r="E69" s="9">
        <v>2</v>
      </c>
      <c r="F69" s="9">
        <v>1</v>
      </c>
      <c r="G69" s="9">
        <v>3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t="18.75" hidden="1" thickBot="1" x14ac:dyDescent="0.3">
      <c r="A70" s="630"/>
      <c r="B70" s="30">
        <v>42628</v>
      </c>
      <c r="C70" s="31" t="s">
        <v>8</v>
      </c>
      <c r="D70" s="31">
        <v>1</v>
      </c>
      <c r="E70" s="31">
        <v>0</v>
      </c>
      <c r="F70" s="31">
        <v>0</v>
      </c>
      <c r="G70" s="31">
        <v>0</v>
      </c>
      <c r="H70" s="31">
        <v>0</v>
      </c>
      <c r="I70" s="32">
        <v>0</v>
      </c>
      <c r="J70" s="280"/>
      <c r="K70" s="9">
        <v>1</v>
      </c>
      <c r="L70" s="9"/>
      <c r="M70" s="29"/>
    </row>
    <row r="71" spans="1:13" ht="19.5" thickTop="1" thickBot="1" x14ac:dyDescent="0.3">
      <c r="A71" s="142" t="s">
        <v>45</v>
      </c>
      <c r="B71" s="126" t="s">
        <v>18</v>
      </c>
      <c r="C71" s="124" t="s">
        <v>10</v>
      </c>
      <c r="D71" s="124">
        <f t="shared" ref="D71:I71" si="6">SUM(D65:D70)</f>
        <v>6</v>
      </c>
      <c r="E71" s="124">
        <f t="shared" si="6"/>
        <v>2</v>
      </c>
      <c r="F71" s="124">
        <f t="shared" si="6"/>
        <v>2</v>
      </c>
      <c r="G71" s="124">
        <f t="shared" si="6"/>
        <v>4</v>
      </c>
      <c r="H71" s="124">
        <f t="shared" si="6"/>
        <v>0</v>
      </c>
      <c r="I71" s="125">
        <f t="shared" si="6"/>
        <v>0</v>
      </c>
      <c r="J71" s="191">
        <f>SUM(J65:J70)</f>
        <v>1</v>
      </c>
      <c r="K71" s="124">
        <f>SUM(K65:K70)</f>
        <v>4</v>
      </c>
      <c r="L71" s="124">
        <f>SUM(L65:L70)</f>
        <v>1</v>
      </c>
      <c r="M71" s="294">
        <f>SUM(J71/(J71+K71))</f>
        <v>0.2</v>
      </c>
    </row>
    <row r="72" spans="1:13" ht="18.75" hidden="1" thickTop="1" x14ac:dyDescent="0.25">
      <c r="A72" s="659" t="s">
        <v>17</v>
      </c>
      <c r="B72" s="26">
        <v>42404</v>
      </c>
      <c r="C72" s="27" t="s">
        <v>14</v>
      </c>
      <c r="D72" s="27">
        <v>1</v>
      </c>
      <c r="E72" s="27">
        <v>0</v>
      </c>
      <c r="F72" s="27">
        <v>0</v>
      </c>
      <c r="G72" s="27">
        <v>0</v>
      </c>
      <c r="H72" s="27">
        <v>0</v>
      </c>
      <c r="I72" s="2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13">
        <v>42306</v>
      </c>
      <c r="C73" s="9" t="s">
        <v>10</v>
      </c>
      <c r="D73" s="9">
        <v>1</v>
      </c>
      <c r="E73" s="9">
        <v>1</v>
      </c>
      <c r="F73" s="9">
        <v>1</v>
      </c>
      <c r="G73" s="9">
        <v>2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t="18.75" hidden="1" thickBot="1" x14ac:dyDescent="0.3">
      <c r="A74" s="630"/>
      <c r="B74" s="30">
        <v>42271</v>
      </c>
      <c r="C74" s="31" t="s">
        <v>10</v>
      </c>
      <c r="D74" s="31">
        <v>1</v>
      </c>
      <c r="E74" s="31">
        <v>0</v>
      </c>
      <c r="F74" s="31">
        <v>0</v>
      </c>
      <c r="G74" s="31">
        <v>0</v>
      </c>
      <c r="H74" s="31">
        <v>0</v>
      </c>
      <c r="I74" s="32">
        <v>0</v>
      </c>
      <c r="J74" s="280"/>
      <c r="K74" s="9">
        <v>1</v>
      </c>
      <c r="L74" s="9"/>
      <c r="M74" s="29"/>
    </row>
    <row r="75" spans="1:13" ht="19.5" thickTop="1" thickBot="1" x14ac:dyDescent="0.3">
      <c r="A75" s="142" t="s">
        <v>45</v>
      </c>
      <c r="B75" s="126" t="s">
        <v>17</v>
      </c>
      <c r="C75" s="124" t="s">
        <v>12</v>
      </c>
      <c r="D75" s="124">
        <f t="shared" ref="D75:I75" si="7">SUM(D72:D74)</f>
        <v>3</v>
      </c>
      <c r="E75" s="124">
        <f t="shared" si="7"/>
        <v>1</v>
      </c>
      <c r="F75" s="124">
        <f t="shared" si="7"/>
        <v>1</v>
      </c>
      <c r="G75" s="124">
        <f t="shared" si="7"/>
        <v>2</v>
      </c>
      <c r="H75" s="124">
        <f t="shared" si="7"/>
        <v>0</v>
      </c>
      <c r="I75" s="125">
        <f t="shared" si="7"/>
        <v>0</v>
      </c>
      <c r="J75" s="191">
        <f>SUM(J72:J74)</f>
        <v>0</v>
      </c>
      <c r="K75" s="124">
        <f>SUM(K72:K74)</f>
        <v>3</v>
      </c>
      <c r="L75" s="124">
        <f>SUM(L72:L74)</f>
        <v>0</v>
      </c>
      <c r="M75" s="294">
        <f>SUM(J75/(J75+K75))</f>
        <v>0</v>
      </c>
    </row>
    <row r="76" spans="1:13" ht="18.75" hidden="1" thickTop="1" x14ac:dyDescent="0.25">
      <c r="A76" s="659" t="s">
        <v>16</v>
      </c>
      <c r="B76" s="26">
        <v>42068</v>
      </c>
      <c r="C76" s="27" t="s">
        <v>14</v>
      </c>
      <c r="D76" s="27">
        <v>1</v>
      </c>
      <c r="E76" s="27">
        <v>1</v>
      </c>
      <c r="F76" s="27">
        <v>1</v>
      </c>
      <c r="G76" s="27">
        <v>2</v>
      </c>
      <c r="H76" s="27">
        <v>0</v>
      </c>
      <c r="I76" s="2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42061</v>
      </c>
      <c r="C77" s="9" t="s">
        <v>13</v>
      </c>
      <c r="D77" s="9">
        <v>1</v>
      </c>
      <c r="E77" s="9">
        <v>1</v>
      </c>
      <c r="F77" s="9">
        <v>0</v>
      </c>
      <c r="G77" s="9">
        <v>1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13">
        <v>42054</v>
      </c>
      <c r="C78" s="9" t="s">
        <v>10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">
        <v>0</v>
      </c>
      <c r="J78" s="280"/>
      <c r="K78" s="9"/>
      <c r="L78" s="9">
        <v>1</v>
      </c>
      <c r="M78" s="29"/>
    </row>
    <row r="79" spans="1:13" hidden="1" x14ac:dyDescent="0.25">
      <c r="A79" s="631"/>
      <c r="B79" s="13">
        <v>42047</v>
      </c>
      <c r="C79" s="9" t="s">
        <v>7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42040</v>
      </c>
      <c r="C80" s="9" t="s">
        <v>8</v>
      </c>
      <c r="D80" s="9">
        <v>1</v>
      </c>
      <c r="E80" s="9">
        <v>1</v>
      </c>
      <c r="F80" s="9">
        <v>1</v>
      </c>
      <c r="G80" s="9">
        <v>2</v>
      </c>
      <c r="H80" s="9">
        <v>1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42026</v>
      </c>
      <c r="C81" s="9" t="s">
        <v>13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13">
        <v>42019</v>
      </c>
      <c r="C82" s="9" t="s">
        <v>10</v>
      </c>
      <c r="D82" s="9">
        <v>1</v>
      </c>
      <c r="E82" s="9">
        <v>0</v>
      </c>
      <c r="F82" s="9">
        <v>2</v>
      </c>
      <c r="G82" s="9">
        <v>2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42012</v>
      </c>
      <c r="C83" s="9" t="s">
        <v>7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41977</v>
      </c>
      <c r="C84" s="9" t="s">
        <v>13</v>
      </c>
      <c r="D84" s="9">
        <v>1</v>
      </c>
      <c r="E84" s="9">
        <v>1</v>
      </c>
      <c r="F84" s="9">
        <v>0</v>
      </c>
      <c r="G84" s="9">
        <v>1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41970</v>
      </c>
      <c r="C85" s="9" t="s">
        <v>10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41963</v>
      </c>
      <c r="C86" s="9" t="s">
        <v>7</v>
      </c>
      <c r="D86" s="9">
        <v>1</v>
      </c>
      <c r="E86" s="9">
        <v>1</v>
      </c>
      <c r="F86" s="9">
        <v>2</v>
      </c>
      <c r="G86" s="9">
        <v>3</v>
      </c>
      <c r="H86" s="9">
        <v>0</v>
      </c>
      <c r="I86" s="29">
        <v>0</v>
      </c>
      <c r="J86" s="280"/>
      <c r="K86" s="9"/>
      <c r="L86" s="9">
        <v>1</v>
      </c>
      <c r="M86" s="29"/>
    </row>
    <row r="87" spans="1:13" hidden="1" x14ac:dyDescent="0.25">
      <c r="A87" s="631"/>
      <c r="B87" s="13">
        <v>41956</v>
      </c>
      <c r="C87" s="9" t="s">
        <v>8</v>
      </c>
      <c r="D87" s="9">
        <v>1</v>
      </c>
      <c r="E87" s="9">
        <v>1</v>
      </c>
      <c r="F87" s="9">
        <v>1</v>
      </c>
      <c r="G87" s="9">
        <v>2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41942</v>
      </c>
      <c r="C88" s="9" t="s">
        <v>13</v>
      </c>
      <c r="D88" s="9">
        <v>1</v>
      </c>
      <c r="E88" s="9">
        <v>3</v>
      </c>
      <c r="F88" s="9">
        <v>2</v>
      </c>
      <c r="G88" s="9">
        <v>5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41935</v>
      </c>
      <c r="C89" s="9" t="s">
        <v>10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41928</v>
      </c>
      <c r="C90" s="9" t="s">
        <v>7</v>
      </c>
      <c r="D90" s="9">
        <v>1</v>
      </c>
      <c r="E90" s="9">
        <v>1</v>
      </c>
      <c r="F90" s="9">
        <v>0</v>
      </c>
      <c r="G90" s="9">
        <v>1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41921</v>
      </c>
      <c r="C91" s="9" t="s">
        <v>8</v>
      </c>
      <c r="D91" s="9">
        <v>1</v>
      </c>
      <c r="E91" s="9">
        <v>1</v>
      </c>
      <c r="F91" s="9">
        <v>1</v>
      </c>
      <c r="G91" s="9">
        <v>2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41914</v>
      </c>
      <c r="C92" s="9" t="s">
        <v>14</v>
      </c>
      <c r="D92" s="9">
        <v>1</v>
      </c>
      <c r="E92" s="9">
        <v>0</v>
      </c>
      <c r="F92" s="9">
        <v>1</v>
      </c>
      <c r="G92" s="9">
        <v>1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t="18.75" hidden="1" thickBot="1" x14ac:dyDescent="0.3">
      <c r="A93" s="630"/>
      <c r="B93" s="30">
        <v>41893</v>
      </c>
      <c r="C93" s="31" t="s">
        <v>7</v>
      </c>
      <c r="D93" s="31">
        <v>1</v>
      </c>
      <c r="E93" s="31">
        <v>0</v>
      </c>
      <c r="F93" s="31">
        <v>0</v>
      </c>
      <c r="G93" s="31">
        <v>0</v>
      </c>
      <c r="H93" s="31">
        <v>0</v>
      </c>
      <c r="I93" s="32">
        <v>0</v>
      </c>
      <c r="J93" s="280"/>
      <c r="K93" s="9">
        <v>1</v>
      </c>
      <c r="L93" s="9"/>
      <c r="M93" s="29"/>
    </row>
    <row r="94" spans="1:13" ht="19.5" thickTop="1" thickBot="1" x14ac:dyDescent="0.3">
      <c r="A94" s="142" t="s">
        <v>45</v>
      </c>
      <c r="B94" s="126" t="s">
        <v>16</v>
      </c>
      <c r="C94" s="124" t="s">
        <v>12</v>
      </c>
      <c r="D94" s="124">
        <f t="shared" ref="D94:L94" si="8">SUM(D76:D93)</f>
        <v>18</v>
      </c>
      <c r="E94" s="124">
        <f t="shared" si="8"/>
        <v>11</v>
      </c>
      <c r="F94" s="124">
        <f t="shared" si="8"/>
        <v>14</v>
      </c>
      <c r="G94" s="124">
        <f t="shared" si="8"/>
        <v>25</v>
      </c>
      <c r="H94" s="124">
        <f t="shared" si="8"/>
        <v>1</v>
      </c>
      <c r="I94" s="124">
        <f t="shared" si="8"/>
        <v>0</v>
      </c>
      <c r="J94" s="191">
        <f t="shared" si="8"/>
        <v>5</v>
      </c>
      <c r="K94" s="124">
        <f t="shared" si="8"/>
        <v>11</v>
      </c>
      <c r="L94" s="124">
        <f t="shared" si="8"/>
        <v>2</v>
      </c>
      <c r="M94" s="294">
        <f>SUM(J94/(J94+K94))</f>
        <v>0.3125</v>
      </c>
    </row>
    <row r="95" spans="1:13" ht="18.75" hidden="1" thickTop="1" x14ac:dyDescent="0.25">
      <c r="A95" s="659" t="s">
        <v>15</v>
      </c>
      <c r="B95" s="26">
        <v>41697</v>
      </c>
      <c r="C95" s="27" t="s">
        <v>10</v>
      </c>
      <c r="D95" s="27">
        <v>1</v>
      </c>
      <c r="E95" s="27">
        <v>0</v>
      </c>
      <c r="F95" s="27">
        <v>0</v>
      </c>
      <c r="G95" s="27">
        <v>0</v>
      </c>
      <c r="H95" s="27">
        <v>0</v>
      </c>
      <c r="I95" s="28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41690</v>
      </c>
      <c r="C96" s="9" t="s">
        <v>7</v>
      </c>
      <c r="D96" s="9">
        <v>1</v>
      </c>
      <c r="E96" s="9">
        <v>2</v>
      </c>
      <c r="F96" s="9">
        <v>2</v>
      </c>
      <c r="G96" s="9">
        <v>4</v>
      </c>
      <c r="H96" s="9">
        <v>1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41676</v>
      </c>
      <c r="C97" s="9" t="s">
        <v>12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41669</v>
      </c>
      <c r="C98" s="9" t="s">
        <v>13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41662</v>
      </c>
      <c r="C99" s="9" t="s">
        <v>10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41655</v>
      </c>
      <c r="C100" s="9" t="s">
        <v>7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41620</v>
      </c>
      <c r="C101" s="9" t="s">
        <v>13</v>
      </c>
      <c r="D101" s="9">
        <v>1</v>
      </c>
      <c r="E101" s="9">
        <v>1</v>
      </c>
      <c r="F101" s="9">
        <v>0</v>
      </c>
      <c r="G101" s="15">
        <v>1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1"/>
      <c r="B102" s="13">
        <v>41613</v>
      </c>
      <c r="C102" s="9" t="s">
        <v>10</v>
      </c>
      <c r="D102" s="9">
        <v>1</v>
      </c>
      <c r="E102" s="9">
        <v>1</v>
      </c>
      <c r="F102" s="9">
        <v>1</v>
      </c>
      <c r="G102" s="15">
        <v>2</v>
      </c>
      <c r="H102" s="9">
        <v>0</v>
      </c>
      <c r="I102" s="29">
        <v>0</v>
      </c>
      <c r="J102" s="280"/>
      <c r="K102" s="9"/>
      <c r="L102" s="9">
        <v>1</v>
      </c>
      <c r="M102" s="29"/>
    </row>
    <row r="103" spans="1:13" hidden="1" x14ac:dyDescent="0.25">
      <c r="A103" s="631"/>
      <c r="B103" s="13">
        <v>41606</v>
      </c>
      <c r="C103" s="9" t="s">
        <v>7</v>
      </c>
      <c r="D103" s="9">
        <v>1</v>
      </c>
      <c r="E103" s="9">
        <v>0</v>
      </c>
      <c r="F103" s="9">
        <v>1</v>
      </c>
      <c r="G103" s="15">
        <v>1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13">
        <v>41599</v>
      </c>
      <c r="C104" s="9" t="s">
        <v>14</v>
      </c>
      <c r="D104" s="9">
        <v>1</v>
      </c>
      <c r="E104" s="9">
        <v>1</v>
      </c>
      <c r="F104" s="9">
        <v>0</v>
      </c>
      <c r="G104" s="15">
        <v>1</v>
      </c>
      <c r="H104" s="9">
        <v>0</v>
      </c>
      <c r="I104" s="29">
        <v>1</v>
      </c>
      <c r="J104" s="280"/>
      <c r="K104" s="9"/>
      <c r="L104" s="9">
        <v>1</v>
      </c>
      <c r="M104" s="29"/>
    </row>
    <row r="105" spans="1:13" hidden="1" x14ac:dyDescent="0.25">
      <c r="A105" s="631"/>
      <c r="B105" s="13">
        <v>41592</v>
      </c>
      <c r="C105" s="9" t="s">
        <v>12</v>
      </c>
      <c r="D105" s="9">
        <v>1</v>
      </c>
      <c r="E105" s="9">
        <v>1</v>
      </c>
      <c r="F105" s="9">
        <v>2</v>
      </c>
      <c r="G105" s="15">
        <v>3</v>
      </c>
      <c r="H105" s="9">
        <v>0</v>
      </c>
      <c r="I105" s="29">
        <v>0</v>
      </c>
      <c r="J105" s="280"/>
      <c r="K105" s="9"/>
      <c r="L105" s="9">
        <v>1</v>
      </c>
      <c r="M105" s="29"/>
    </row>
    <row r="106" spans="1:13" hidden="1" x14ac:dyDescent="0.25">
      <c r="A106" s="631"/>
      <c r="B106" s="13">
        <v>41578</v>
      </c>
      <c r="C106" s="9" t="s">
        <v>10</v>
      </c>
      <c r="D106" s="9">
        <v>1</v>
      </c>
      <c r="E106" s="9">
        <v>0</v>
      </c>
      <c r="F106" s="9">
        <v>1</v>
      </c>
      <c r="G106" s="15">
        <v>1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idden="1" x14ac:dyDescent="0.25">
      <c r="A107" s="631"/>
      <c r="B107" s="13">
        <v>41571</v>
      </c>
      <c r="C107" s="9" t="s">
        <v>7</v>
      </c>
      <c r="D107" s="9">
        <v>1</v>
      </c>
      <c r="E107" s="9">
        <v>1</v>
      </c>
      <c r="F107" s="9">
        <v>0</v>
      </c>
      <c r="G107" s="15">
        <v>1</v>
      </c>
      <c r="H107" s="9">
        <v>0</v>
      </c>
      <c r="I107" s="29">
        <v>0</v>
      </c>
      <c r="J107" s="280"/>
      <c r="K107" s="9"/>
      <c r="L107" s="9">
        <v>1</v>
      </c>
      <c r="M107" s="29"/>
    </row>
    <row r="108" spans="1:13" hidden="1" x14ac:dyDescent="0.25">
      <c r="A108" s="631"/>
      <c r="B108" s="13">
        <v>41564</v>
      </c>
      <c r="C108" s="9" t="s">
        <v>14</v>
      </c>
      <c r="D108" s="9">
        <v>1</v>
      </c>
      <c r="E108" s="9">
        <v>0</v>
      </c>
      <c r="F108" s="9">
        <v>1</v>
      </c>
      <c r="G108" s="15">
        <v>1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41557</v>
      </c>
      <c r="C109" s="9" t="s">
        <v>12</v>
      </c>
      <c r="D109" s="9">
        <v>1</v>
      </c>
      <c r="E109" s="9">
        <v>1</v>
      </c>
      <c r="F109" s="9">
        <v>0</v>
      </c>
      <c r="G109" s="15">
        <v>1</v>
      </c>
      <c r="H109" s="9">
        <v>0</v>
      </c>
      <c r="I109" s="29">
        <v>0</v>
      </c>
      <c r="J109" s="280"/>
      <c r="K109" s="9"/>
      <c r="L109" s="9">
        <v>1</v>
      </c>
      <c r="M109" s="29"/>
    </row>
    <row r="110" spans="1:13" hidden="1" x14ac:dyDescent="0.25">
      <c r="A110" s="631"/>
      <c r="B110" s="13">
        <v>41550</v>
      </c>
      <c r="C110" s="9" t="s">
        <v>13</v>
      </c>
      <c r="D110" s="9">
        <v>1</v>
      </c>
      <c r="E110" s="9">
        <v>0</v>
      </c>
      <c r="F110" s="9">
        <v>2</v>
      </c>
      <c r="G110" s="15">
        <v>2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41543</v>
      </c>
      <c r="C111" s="9" t="s">
        <v>10</v>
      </c>
      <c r="D111" s="9">
        <v>1</v>
      </c>
      <c r="E111" s="9">
        <v>1</v>
      </c>
      <c r="F111" s="9">
        <v>0</v>
      </c>
      <c r="G111" s="15">
        <v>1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41536</v>
      </c>
      <c r="C112" s="9" t="s">
        <v>7</v>
      </c>
      <c r="D112" s="9">
        <v>1</v>
      </c>
      <c r="E112" s="9">
        <v>1</v>
      </c>
      <c r="F112" s="9">
        <v>1</v>
      </c>
      <c r="G112" s="15">
        <v>2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t="18.75" hidden="1" thickBot="1" x14ac:dyDescent="0.3">
      <c r="A113" s="630"/>
      <c r="B113" s="30">
        <v>41529</v>
      </c>
      <c r="C113" s="31" t="s">
        <v>14</v>
      </c>
      <c r="D113" s="31">
        <v>1</v>
      </c>
      <c r="E113" s="31">
        <v>0</v>
      </c>
      <c r="F113" s="31">
        <v>1</v>
      </c>
      <c r="G113" s="33">
        <v>1</v>
      </c>
      <c r="H113" s="31">
        <v>0</v>
      </c>
      <c r="I113" s="32">
        <v>0</v>
      </c>
      <c r="J113" s="280"/>
      <c r="K113" s="9">
        <v>1</v>
      </c>
      <c r="L113" s="9"/>
      <c r="M113" s="29"/>
    </row>
    <row r="114" spans="1:13" ht="19.5" thickTop="1" thickBot="1" x14ac:dyDescent="0.3">
      <c r="A114" s="142" t="s">
        <v>45</v>
      </c>
      <c r="B114" s="126" t="s">
        <v>15</v>
      </c>
      <c r="C114" s="124" t="s">
        <v>8</v>
      </c>
      <c r="D114" s="124">
        <f t="shared" ref="D114:I114" si="9">SUM(D95:D113)</f>
        <v>19</v>
      </c>
      <c r="E114" s="124">
        <f t="shared" si="9"/>
        <v>10</v>
      </c>
      <c r="F114" s="124">
        <f t="shared" si="9"/>
        <v>12</v>
      </c>
      <c r="G114" s="124">
        <f t="shared" si="9"/>
        <v>22</v>
      </c>
      <c r="H114" s="124">
        <f t="shared" si="9"/>
        <v>1</v>
      </c>
      <c r="I114" s="125">
        <f t="shared" si="9"/>
        <v>1</v>
      </c>
      <c r="J114" s="191">
        <f>SUM(J95:J113)</f>
        <v>3</v>
      </c>
      <c r="K114" s="124">
        <f>SUM(K95:K113)</f>
        <v>11</v>
      </c>
      <c r="L114" s="124">
        <f>SUM(L95:L113)</f>
        <v>5</v>
      </c>
      <c r="M114" s="294">
        <f>SUM(J114/(J114+K114))</f>
        <v>0.21428571428571427</v>
      </c>
    </row>
    <row r="115" spans="1:13" ht="18.75" hidden="1" thickTop="1" x14ac:dyDescent="0.25">
      <c r="A115" s="659" t="s">
        <v>22</v>
      </c>
      <c r="B115" s="26">
        <v>41333</v>
      </c>
      <c r="C115" s="27" t="s">
        <v>20</v>
      </c>
      <c r="D115" s="27">
        <v>1</v>
      </c>
      <c r="E115" s="27">
        <v>0</v>
      </c>
      <c r="F115" s="27">
        <v>0</v>
      </c>
      <c r="G115" s="27">
        <v>0</v>
      </c>
      <c r="H115" s="27">
        <v>0</v>
      </c>
      <c r="I115" s="28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41326</v>
      </c>
      <c r="C116" s="9" t="s">
        <v>7</v>
      </c>
      <c r="D116" s="9">
        <v>1</v>
      </c>
      <c r="E116" s="9">
        <v>1</v>
      </c>
      <c r="F116" s="9">
        <v>0</v>
      </c>
      <c r="G116" s="9">
        <v>1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41319</v>
      </c>
      <c r="C117" s="9" t="s">
        <v>21</v>
      </c>
      <c r="D117" s="9">
        <v>1</v>
      </c>
      <c r="E117" s="9">
        <v>1</v>
      </c>
      <c r="F117" s="9">
        <v>0</v>
      </c>
      <c r="G117" s="9">
        <v>1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41312</v>
      </c>
      <c r="C118" s="9" t="s">
        <v>12</v>
      </c>
      <c r="D118" s="9">
        <v>1</v>
      </c>
      <c r="E118" s="9">
        <v>1</v>
      </c>
      <c r="F118" s="9">
        <v>0</v>
      </c>
      <c r="G118" s="9">
        <v>1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41305</v>
      </c>
      <c r="C119" s="9" t="s">
        <v>13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41298</v>
      </c>
      <c r="C120" s="9" t="s">
        <v>20</v>
      </c>
      <c r="D120" s="9">
        <v>1</v>
      </c>
      <c r="E120" s="9">
        <v>3</v>
      </c>
      <c r="F120" s="9">
        <v>2</v>
      </c>
      <c r="G120" s="9">
        <v>5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41291</v>
      </c>
      <c r="C121" s="9" t="s">
        <v>7</v>
      </c>
      <c r="D121" s="9">
        <v>1</v>
      </c>
      <c r="E121" s="9">
        <v>0</v>
      </c>
      <c r="F121" s="9">
        <v>3</v>
      </c>
      <c r="G121" s="9">
        <v>3</v>
      </c>
      <c r="H121" s="9">
        <v>0</v>
      </c>
      <c r="I121" s="29">
        <v>0</v>
      </c>
      <c r="J121" s="280"/>
      <c r="K121" s="9"/>
      <c r="L121" s="9">
        <v>1</v>
      </c>
      <c r="M121" s="29"/>
    </row>
    <row r="122" spans="1:13" hidden="1" x14ac:dyDescent="0.25">
      <c r="A122" s="631"/>
      <c r="B122" s="13">
        <v>41284</v>
      </c>
      <c r="C122" s="9" t="s">
        <v>21</v>
      </c>
      <c r="D122" s="9">
        <v>1</v>
      </c>
      <c r="E122" s="9">
        <v>1</v>
      </c>
      <c r="F122" s="9">
        <v>0</v>
      </c>
      <c r="G122" s="9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41263</v>
      </c>
      <c r="C123" s="9" t="s">
        <v>12</v>
      </c>
      <c r="D123" s="9">
        <v>1</v>
      </c>
      <c r="E123" s="9">
        <v>2</v>
      </c>
      <c r="F123" s="9">
        <v>1</v>
      </c>
      <c r="G123" s="9">
        <v>3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41256</v>
      </c>
      <c r="C124" s="9" t="s">
        <v>13</v>
      </c>
      <c r="D124" s="9">
        <v>1</v>
      </c>
      <c r="E124" s="9">
        <v>2</v>
      </c>
      <c r="F124" s="9">
        <v>1</v>
      </c>
      <c r="G124" s="9">
        <v>3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41249</v>
      </c>
      <c r="C125" s="9" t="s">
        <v>20</v>
      </c>
      <c r="D125" s="9">
        <v>1</v>
      </c>
      <c r="E125" s="9">
        <v>0</v>
      </c>
      <c r="F125" s="9">
        <v>1</v>
      </c>
      <c r="G125" s="9">
        <v>1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41242</v>
      </c>
      <c r="C126" s="9" t="s">
        <v>7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41235</v>
      </c>
      <c r="C127" s="9" t="s">
        <v>21</v>
      </c>
      <c r="D127" s="9">
        <v>1</v>
      </c>
      <c r="E127" s="9">
        <v>1</v>
      </c>
      <c r="F127" s="9">
        <v>0</v>
      </c>
      <c r="G127" s="9">
        <v>1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41228</v>
      </c>
      <c r="C128" s="9" t="s">
        <v>12</v>
      </c>
      <c r="D128" s="9">
        <v>1</v>
      </c>
      <c r="E128" s="9">
        <v>2</v>
      </c>
      <c r="F128" s="9">
        <v>1</v>
      </c>
      <c r="G128" s="9">
        <v>3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41221</v>
      </c>
      <c r="C129" s="9" t="s">
        <v>13</v>
      </c>
      <c r="D129" s="9">
        <v>1</v>
      </c>
      <c r="E129" s="9">
        <v>1</v>
      </c>
      <c r="F129" s="9">
        <v>0</v>
      </c>
      <c r="G129" s="9">
        <v>1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41214</v>
      </c>
      <c r="C130" s="9" t="s">
        <v>20</v>
      </c>
      <c r="D130" s="9">
        <v>1</v>
      </c>
      <c r="E130" s="9">
        <v>1</v>
      </c>
      <c r="F130" s="9">
        <v>1</v>
      </c>
      <c r="G130" s="9">
        <v>2</v>
      </c>
      <c r="H130" s="9">
        <v>0</v>
      </c>
      <c r="I130" s="29">
        <v>0</v>
      </c>
      <c r="J130" s="280"/>
      <c r="K130" s="9"/>
      <c r="L130" s="9">
        <v>1</v>
      </c>
      <c r="M130" s="29"/>
    </row>
    <row r="131" spans="1:13" hidden="1" x14ac:dyDescent="0.25">
      <c r="A131" s="631"/>
      <c r="B131" s="13">
        <v>41200</v>
      </c>
      <c r="C131" s="9" t="s">
        <v>21</v>
      </c>
      <c r="D131" s="9">
        <v>1</v>
      </c>
      <c r="E131" s="9">
        <v>1</v>
      </c>
      <c r="F131" s="9">
        <v>0</v>
      </c>
      <c r="G131" s="9">
        <v>1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41193</v>
      </c>
      <c r="C132" s="9" t="s">
        <v>12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41186</v>
      </c>
      <c r="C133" s="9" t="s">
        <v>13</v>
      </c>
      <c r="D133" s="9">
        <v>1</v>
      </c>
      <c r="E133" s="9">
        <v>1</v>
      </c>
      <c r="F133" s="9">
        <v>0</v>
      </c>
      <c r="G133" s="9">
        <v>1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41179</v>
      </c>
      <c r="C134" s="9" t="s">
        <v>20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41172</v>
      </c>
      <c r="C135" s="9" t="s">
        <v>7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t="18.75" hidden="1" thickBot="1" x14ac:dyDescent="0.3">
      <c r="A136" s="630"/>
      <c r="B136" s="30">
        <v>41165</v>
      </c>
      <c r="C136" s="31" t="s">
        <v>21</v>
      </c>
      <c r="D136" s="31">
        <v>1</v>
      </c>
      <c r="E136" s="31">
        <v>0</v>
      </c>
      <c r="F136" s="31">
        <v>2</v>
      </c>
      <c r="G136" s="31">
        <v>2</v>
      </c>
      <c r="H136" s="31">
        <v>0</v>
      </c>
      <c r="I136" s="32">
        <v>0</v>
      </c>
      <c r="J136" s="280"/>
      <c r="K136" s="9"/>
      <c r="L136" s="9">
        <v>1</v>
      </c>
      <c r="M136" s="29"/>
    </row>
    <row r="137" spans="1:13" ht="19.5" thickTop="1" thickBot="1" x14ac:dyDescent="0.3">
      <c r="A137" s="142" t="s">
        <v>45</v>
      </c>
      <c r="B137" s="126" t="s">
        <v>22</v>
      </c>
      <c r="C137" s="124" t="s">
        <v>19</v>
      </c>
      <c r="D137" s="124">
        <f t="shared" ref="D137:I137" si="10">SUM(D115:D136)</f>
        <v>22</v>
      </c>
      <c r="E137" s="124">
        <f t="shared" si="10"/>
        <v>18</v>
      </c>
      <c r="F137" s="124">
        <f t="shared" si="10"/>
        <v>13</v>
      </c>
      <c r="G137" s="124">
        <f t="shared" si="10"/>
        <v>31</v>
      </c>
      <c r="H137" s="124">
        <f t="shared" si="10"/>
        <v>0</v>
      </c>
      <c r="I137" s="125">
        <f t="shared" si="10"/>
        <v>0</v>
      </c>
      <c r="J137" s="191">
        <f>SUM(J115:J136)</f>
        <v>6</v>
      </c>
      <c r="K137" s="124">
        <f>SUM(K115:K136)</f>
        <v>13</v>
      </c>
      <c r="L137" s="124">
        <f>SUM(L115:L136)</f>
        <v>3</v>
      </c>
      <c r="M137" s="294">
        <f>SUM(J137/(J137+K137))</f>
        <v>0.31578947368421051</v>
      </c>
    </row>
    <row r="138" spans="1:13" ht="18.75" hidden="1" thickTop="1" x14ac:dyDescent="0.25">
      <c r="A138" s="659" t="s">
        <v>23</v>
      </c>
      <c r="B138" s="26">
        <v>40969</v>
      </c>
      <c r="C138" s="27" t="s">
        <v>13</v>
      </c>
      <c r="D138" s="27">
        <v>1</v>
      </c>
      <c r="E138" s="27">
        <v>1</v>
      </c>
      <c r="F138" s="27">
        <v>2</v>
      </c>
      <c r="G138" s="27">
        <v>3</v>
      </c>
      <c r="H138" s="27">
        <v>0</v>
      </c>
      <c r="I138" s="28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40962</v>
      </c>
      <c r="C139" s="9" t="s">
        <v>20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40955</v>
      </c>
      <c r="C140" s="9" t="s">
        <v>7</v>
      </c>
      <c r="D140" s="9">
        <v>1</v>
      </c>
      <c r="E140" s="9">
        <v>3</v>
      </c>
      <c r="F140" s="9">
        <v>2</v>
      </c>
      <c r="G140" s="9">
        <v>5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40948</v>
      </c>
      <c r="C141" s="9" t="s">
        <v>19</v>
      </c>
      <c r="D141" s="9">
        <v>1</v>
      </c>
      <c r="E141" s="9">
        <v>1</v>
      </c>
      <c r="F141" s="9">
        <v>0</v>
      </c>
      <c r="G141" s="9">
        <v>1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40941</v>
      </c>
      <c r="C142" s="9" t="s">
        <v>21</v>
      </c>
      <c r="D142" s="9">
        <v>1</v>
      </c>
      <c r="E142" s="9">
        <v>5</v>
      </c>
      <c r="F142" s="9">
        <v>1</v>
      </c>
      <c r="G142" s="9">
        <v>6</v>
      </c>
      <c r="H142" s="9">
        <v>1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40934</v>
      </c>
      <c r="C143" s="9" t="s">
        <v>13</v>
      </c>
      <c r="D143" s="9">
        <v>1</v>
      </c>
      <c r="E143" s="9">
        <v>1</v>
      </c>
      <c r="F143" s="9">
        <v>1</v>
      </c>
      <c r="G143" s="9">
        <v>2</v>
      </c>
      <c r="H143" s="9">
        <v>0</v>
      </c>
      <c r="I143" s="29">
        <v>0</v>
      </c>
      <c r="J143" s="280"/>
      <c r="K143" s="9"/>
      <c r="L143" s="9">
        <v>1</v>
      </c>
      <c r="M143" s="29"/>
    </row>
    <row r="144" spans="1:13" hidden="1" x14ac:dyDescent="0.25">
      <c r="A144" s="631"/>
      <c r="B144" s="13">
        <v>40892</v>
      </c>
      <c r="C144" s="9" t="s">
        <v>21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40885</v>
      </c>
      <c r="C145" s="9" t="s">
        <v>13</v>
      </c>
      <c r="D145" s="9">
        <v>1</v>
      </c>
      <c r="E145" s="9">
        <v>2</v>
      </c>
      <c r="F145" s="9">
        <v>0</v>
      </c>
      <c r="G145" s="9">
        <v>2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40878</v>
      </c>
      <c r="C146" s="9" t="s">
        <v>20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40864</v>
      </c>
      <c r="C147" s="9" t="s">
        <v>19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40857</v>
      </c>
      <c r="C148" s="9" t="s">
        <v>21</v>
      </c>
      <c r="D148" s="9">
        <v>1</v>
      </c>
      <c r="E148" s="9">
        <v>3</v>
      </c>
      <c r="F148" s="9">
        <v>0</v>
      </c>
      <c r="G148" s="9">
        <v>3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40843</v>
      </c>
      <c r="C149" s="9" t="s">
        <v>20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40829</v>
      </c>
      <c r="C150" s="9" t="s">
        <v>19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40822</v>
      </c>
      <c r="C151" s="9" t="s">
        <v>21</v>
      </c>
      <c r="D151" s="9">
        <v>1</v>
      </c>
      <c r="E151" s="9">
        <v>2</v>
      </c>
      <c r="F151" s="9">
        <v>0</v>
      </c>
      <c r="G151" s="9">
        <v>2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t="18.75" hidden="1" thickBot="1" x14ac:dyDescent="0.3">
      <c r="A152" s="631"/>
      <c r="B152" s="122">
        <v>40808</v>
      </c>
      <c r="C152" s="23" t="s">
        <v>20</v>
      </c>
      <c r="D152" s="23">
        <v>1</v>
      </c>
      <c r="E152" s="23">
        <v>1</v>
      </c>
      <c r="F152" s="23">
        <v>0</v>
      </c>
      <c r="G152" s="23">
        <v>1</v>
      </c>
      <c r="H152" s="23">
        <v>0</v>
      </c>
      <c r="I152" s="48">
        <v>0</v>
      </c>
      <c r="J152" s="280">
        <v>1</v>
      </c>
      <c r="K152" s="9"/>
      <c r="L152" s="9"/>
      <c r="M152" s="29"/>
    </row>
    <row r="153" spans="1:13" ht="19.5" thickTop="1" thickBot="1" x14ac:dyDescent="0.3">
      <c r="A153" s="142" t="s">
        <v>45</v>
      </c>
      <c r="B153" s="126" t="s">
        <v>23</v>
      </c>
      <c r="C153" s="124" t="s">
        <v>12</v>
      </c>
      <c r="D153" s="124">
        <f t="shared" ref="D153:I153" si="11">SUM(D138:D152)</f>
        <v>15</v>
      </c>
      <c r="E153" s="124">
        <f t="shared" si="11"/>
        <v>19</v>
      </c>
      <c r="F153" s="124">
        <f t="shared" si="11"/>
        <v>7</v>
      </c>
      <c r="G153" s="124">
        <f t="shared" si="11"/>
        <v>26</v>
      </c>
      <c r="H153" s="124">
        <f t="shared" si="11"/>
        <v>1</v>
      </c>
      <c r="I153" s="125">
        <f t="shared" si="11"/>
        <v>0</v>
      </c>
      <c r="J153" s="191">
        <f>SUM(J138:J152)</f>
        <v>9</v>
      </c>
      <c r="K153" s="124">
        <f>SUM(K138:K152)</f>
        <v>5</v>
      </c>
      <c r="L153" s="124">
        <f>SUM(L138:L152)</f>
        <v>1</v>
      </c>
      <c r="M153" s="294">
        <f>SUM(J153/(J153+K153))</f>
        <v>0.6428571428571429</v>
      </c>
    </row>
    <row r="154" spans="1:13" ht="19.5" thickTop="1" thickBot="1" x14ac:dyDescent="0.3">
      <c r="C154" s="136" t="s">
        <v>24</v>
      </c>
      <c r="D154" s="137">
        <f t="shared" ref="D154:L154" si="12">SUM(D50+D60+D64+D71+D75+D94+D114+D137+D153+D38+D30+D18)</f>
        <v>139</v>
      </c>
      <c r="E154" s="137">
        <f t="shared" si="12"/>
        <v>89</v>
      </c>
      <c r="F154" s="137">
        <f t="shared" si="12"/>
        <v>79</v>
      </c>
      <c r="G154" s="137">
        <f t="shared" si="12"/>
        <v>168</v>
      </c>
      <c r="H154" s="137">
        <f t="shared" si="12"/>
        <v>4</v>
      </c>
      <c r="I154" s="139">
        <f t="shared" si="12"/>
        <v>1</v>
      </c>
      <c r="J154" s="444">
        <f t="shared" si="12"/>
        <v>45</v>
      </c>
      <c r="K154" s="91">
        <f t="shared" si="12"/>
        <v>78</v>
      </c>
      <c r="L154" s="450">
        <f t="shared" si="12"/>
        <v>16</v>
      </c>
      <c r="M154" s="396">
        <f>SUM(J154/(J154+K154))</f>
        <v>0.36585365853658536</v>
      </c>
    </row>
    <row r="155" spans="1:13" ht="18.75" thickBot="1" x14ac:dyDescent="0.3">
      <c r="C155" s="143" t="s">
        <v>25</v>
      </c>
      <c r="D155" s="24"/>
      <c r="E155" s="25">
        <f>SUM(E154/D154)</f>
        <v>0.64028776978417268</v>
      </c>
      <c r="F155" s="25">
        <f>SUM(F154/D154)</f>
        <v>0.56834532374100721</v>
      </c>
      <c r="G155" s="144">
        <f>SUM(G154/D154)</f>
        <v>1.2086330935251799</v>
      </c>
      <c r="H155" s="20"/>
      <c r="I155" s="20"/>
      <c r="J155" s="307">
        <f>SUM(J154/D154)</f>
        <v>0.32374100719424459</v>
      </c>
      <c r="K155" s="77">
        <f>SUM(K154/D154)</f>
        <v>0.5611510791366906</v>
      </c>
      <c r="L155" s="95">
        <f>SUM(L154/D154)</f>
        <v>0.11510791366906475</v>
      </c>
    </row>
    <row r="156" spans="1:13" ht="18.75" thickBot="1" x14ac:dyDescent="0.3">
      <c r="C156" s="133" t="s">
        <v>26</v>
      </c>
      <c r="D156" s="134">
        <f>SUM(D154/12)</f>
        <v>11.583333333333334</v>
      </c>
      <c r="E156" s="134">
        <f>SUM(E155*D156)</f>
        <v>7.416666666666667</v>
      </c>
      <c r="F156" s="134">
        <f>SUM(F155*D156)</f>
        <v>6.5833333333333339</v>
      </c>
      <c r="G156" s="135">
        <f>SUM(G155*D156)</f>
        <v>14.000000000000002</v>
      </c>
      <c r="J156" s="308">
        <f>SUM(J154/12)</f>
        <v>3.75</v>
      </c>
      <c r="K156" s="97">
        <f>SUM(K154/12)</f>
        <v>6.5</v>
      </c>
      <c r="L156" s="98">
        <f>SUM(L154/12)</f>
        <v>1.3333333333333333</v>
      </c>
    </row>
    <row r="157" spans="1:13" ht="18.75" thickTop="1" x14ac:dyDescent="0.25">
      <c r="A157" s="665" t="s">
        <v>42</v>
      </c>
      <c r="B157" s="45" t="s">
        <v>36</v>
      </c>
      <c r="C157" s="46" t="s">
        <v>19</v>
      </c>
      <c r="D157" s="47"/>
      <c r="E157" s="27">
        <v>9</v>
      </c>
      <c r="F157" s="27">
        <v>14</v>
      </c>
      <c r="G157" s="28">
        <v>23</v>
      </c>
    </row>
    <row r="158" spans="1:13" x14ac:dyDescent="0.25">
      <c r="A158" s="666"/>
      <c r="B158" s="36" t="s">
        <v>37</v>
      </c>
      <c r="C158" s="5" t="s">
        <v>12</v>
      </c>
      <c r="D158" s="37"/>
      <c r="E158" s="9">
        <v>12</v>
      </c>
      <c r="F158" s="9">
        <v>10</v>
      </c>
      <c r="G158" s="29">
        <v>22</v>
      </c>
    </row>
    <row r="159" spans="1:13" x14ac:dyDescent="0.25">
      <c r="A159" s="666"/>
      <c r="B159" s="36" t="s">
        <v>39</v>
      </c>
      <c r="C159" s="36" t="s">
        <v>20</v>
      </c>
      <c r="D159" s="37"/>
      <c r="E159" s="9">
        <v>8</v>
      </c>
      <c r="F159" s="9">
        <v>8</v>
      </c>
      <c r="G159" s="29">
        <v>16</v>
      </c>
    </row>
    <row r="160" spans="1:13" x14ac:dyDescent="0.25">
      <c r="A160" s="666"/>
      <c r="B160" s="36" t="s">
        <v>40</v>
      </c>
      <c r="C160" s="36" t="s">
        <v>20</v>
      </c>
      <c r="D160" s="37"/>
      <c r="E160" s="9">
        <v>3</v>
      </c>
      <c r="F160" s="9">
        <v>5</v>
      </c>
      <c r="G160" s="29">
        <v>8</v>
      </c>
    </row>
    <row r="161" spans="1:7" ht="18.75" thickBot="1" x14ac:dyDescent="0.3">
      <c r="A161" s="666"/>
      <c r="B161" s="36" t="s">
        <v>41</v>
      </c>
      <c r="C161" s="36" t="s">
        <v>20</v>
      </c>
      <c r="D161" s="37"/>
      <c r="E161" s="9">
        <v>6</v>
      </c>
      <c r="F161" s="9">
        <v>6</v>
      </c>
      <c r="G161" s="29">
        <v>12</v>
      </c>
    </row>
    <row r="162" spans="1:7" ht="18.75" thickBot="1" x14ac:dyDescent="0.3">
      <c r="A162" s="49" t="s">
        <v>45</v>
      </c>
      <c r="B162" s="41" t="s">
        <v>42</v>
      </c>
      <c r="C162" s="42"/>
      <c r="D162" s="42"/>
      <c r="E162" s="43">
        <f>SUM(E157:E161)</f>
        <v>38</v>
      </c>
      <c r="F162" s="43">
        <f>SUM(F157:F161)</f>
        <v>43</v>
      </c>
      <c r="G162" s="50">
        <f>SUM(G157:G161)</f>
        <v>81</v>
      </c>
    </row>
    <row r="163" spans="1:7" ht="18.75" thickBot="1" x14ac:dyDescent="0.3">
      <c r="A163" s="51" t="s">
        <v>46</v>
      </c>
      <c r="B163" s="52" t="s">
        <v>581</v>
      </c>
      <c r="C163" s="53"/>
      <c r="D163" s="53"/>
      <c r="E163" s="54">
        <f>SUM(E154+E162)</f>
        <v>127</v>
      </c>
      <c r="F163" s="54">
        <f>SUM(F154+F162)</f>
        <v>122</v>
      </c>
      <c r="G163" s="55">
        <f>SUM(E163+F163)</f>
        <v>249</v>
      </c>
    </row>
    <row r="164" spans="1:7" ht="18.75" thickTop="1" x14ac:dyDescent="0.25"/>
  </sheetData>
  <mergeCells count="14">
    <mergeCell ref="A1:M1"/>
    <mergeCell ref="A61:A63"/>
    <mergeCell ref="A157:A161"/>
    <mergeCell ref="A65:A70"/>
    <mergeCell ref="A138:A152"/>
    <mergeCell ref="A72:A74"/>
    <mergeCell ref="A76:A93"/>
    <mergeCell ref="A95:A113"/>
    <mergeCell ref="A115:A136"/>
    <mergeCell ref="A51:A59"/>
    <mergeCell ref="A39:A49"/>
    <mergeCell ref="A31:A37"/>
    <mergeCell ref="A19:A29"/>
    <mergeCell ref="A3:A17"/>
  </mergeCells>
  <printOptions horizontalCentered="1" verticalCentered="1"/>
  <pageMargins left="0.2" right="0.2" top="0.25" bottom="0.25" header="0.25" footer="0.3"/>
  <pageSetup scale="86" orientation="landscape" r:id="rId1"/>
  <rowBreaks count="1" manualBreakCount="1">
    <brk id="114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FD58D-C911-44BD-AE07-7229CEED2147}">
  <sheetPr>
    <pageSetUpPr fitToPage="1"/>
  </sheetPr>
  <dimension ref="A1:M3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8.75" thickBot="1" x14ac:dyDescent="0.3">
      <c r="A1" s="671" t="s">
        <v>600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625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10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45694</v>
      </c>
      <c r="C6" s="9" t="s">
        <v>453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45687</v>
      </c>
      <c r="C7" s="9" t="s">
        <v>20</v>
      </c>
      <c r="D7" s="9">
        <v>1</v>
      </c>
      <c r="E7" s="9">
        <v>1</v>
      </c>
      <c r="F7" s="9">
        <v>2</v>
      </c>
      <c r="G7" s="9">
        <v>3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45680</v>
      </c>
      <c r="C8" s="9" t="s">
        <v>553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45673</v>
      </c>
      <c r="C9" s="9" t="s">
        <v>625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45666</v>
      </c>
      <c r="C10" s="9" t="s">
        <v>10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45645</v>
      </c>
      <c r="C11" s="9" t="s">
        <v>453</v>
      </c>
      <c r="D11" s="9">
        <v>1</v>
      </c>
      <c r="E11" s="9">
        <v>2</v>
      </c>
      <c r="F11" s="9">
        <v>0</v>
      </c>
      <c r="G11" s="9">
        <v>2</v>
      </c>
      <c r="H11" s="9">
        <v>1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45638</v>
      </c>
      <c r="C12" s="9" t="s">
        <v>20</v>
      </c>
      <c r="D12" s="9">
        <v>1</v>
      </c>
      <c r="E12" s="9">
        <v>1</v>
      </c>
      <c r="F12" s="9">
        <v>1</v>
      </c>
      <c r="G12" s="9">
        <v>2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45631</v>
      </c>
      <c r="C13" s="9" t="s">
        <v>553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45624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45617</v>
      </c>
      <c r="C15" s="9" t="s">
        <v>10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45610</v>
      </c>
      <c r="C16" s="9" t="s">
        <v>453</v>
      </c>
      <c r="D16" s="9">
        <v>1</v>
      </c>
      <c r="E16" s="9">
        <v>1</v>
      </c>
      <c r="F16" s="9">
        <v>4</v>
      </c>
      <c r="G16" s="9">
        <v>5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45603</v>
      </c>
      <c r="C17" s="9" t="s">
        <v>20</v>
      </c>
      <c r="D17" s="9">
        <v>1</v>
      </c>
      <c r="E17" s="9">
        <v>0</v>
      </c>
      <c r="F17" s="9">
        <v>3</v>
      </c>
      <c r="G17" s="9">
        <v>3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6"/>
      <c r="B18" s="255">
        <v>45596</v>
      </c>
      <c r="C18" s="9" t="s">
        <v>553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6"/>
      <c r="B19" s="255">
        <v>45589</v>
      </c>
      <c r="C19" s="9" t="s">
        <v>625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365"/>
      <c r="K19" s="9"/>
      <c r="L19" s="9">
        <v>1</v>
      </c>
      <c r="M19" s="29"/>
    </row>
    <row r="20" spans="1:13" x14ac:dyDescent="0.25">
      <c r="A20" s="636"/>
      <c r="B20" s="255">
        <v>45582</v>
      </c>
      <c r="C20" s="9" t="s">
        <v>10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x14ac:dyDescent="0.25">
      <c r="A21" s="636"/>
      <c r="B21" s="255">
        <v>45575</v>
      </c>
      <c r="C21" s="9" t="s">
        <v>453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x14ac:dyDescent="0.25">
      <c r="A22" s="636"/>
      <c r="B22" s="255">
        <v>45568</v>
      </c>
      <c r="C22" s="9" t="s">
        <v>20</v>
      </c>
      <c r="D22" s="9">
        <v>1</v>
      </c>
      <c r="E22" s="9">
        <v>0</v>
      </c>
      <c r="F22" s="9">
        <v>2</v>
      </c>
      <c r="G22" s="9">
        <v>2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t="18.75" thickBot="1" x14ac:dyDescent="0.3">
      <c r="A23" s="637"/>
      <c r="B23" s="256">
        <v>45561</v>
      </c>
      <c r="C23" s="31" t="s">
        <v>553</v>
      </c>
      <c r="D23" s="31">
        <v>1</v>
      </c>
      <c r="E23" s="31">
        <v>2</v>
      </c>
      <c r="F23" s="31">
        <v>1</v>
      </c>
      <c r="G23" s="31">
        <v>3</v>
      </c>
      <c r="H23" s="31">
        <v>0</v>
      </c>
      <c r="I23" s="32">
        <v>1</v>
      </c>
      <c r="J23" s="366"/>
      <c r="K23" s="31"/>
      <c r="L23" s="31">
        <v>1</v>
      </c>
      <c r="M23" s="32"/>
    </row>
    <row r="24" spans="1:13" ht="19.5" thickTop="1" thickBot="1" x14ac:dyDescent="0.3">
      <c r="A24" s="487" t="s">
        <v>45</v>
      </c>
      <c r="B24" s="488" t="s">
        <v>624</v>
      </c>
      <c r="C24" s="355" t="s">
        <v>8</v>
      </c>
      <c r="D24" s="355">
        <f t="shared" ref="D24:L24" si="0">SUM(D3:D23)</f>
        <v>21</v>
      </c>
      <c r="E24" s="355">
        <f t="shared" si="0"/>
        <v>7</v>
      </c>
      <c r="F24" s="355">
        <f t="shared" si="0"/>
        <v>19</v>
      </c>
      <c r="G24" s="355">
        <f t="shared" si="0"/>
        <v>26</v>
      </c>
      <c r="H24" s="355">
        <f t="shared" si="0"/>
        <v>1</v>
      </c>
      <c r="I24" s="489">
        <f t="shared" si="0"/>
        <v>1</v>
      </c>
      <c r="J24" s="458">
        <f t="shared" si="0"/>
        <v>15</v>
      </c>
      <c r="K24" s="355">
        <f t="shared" si="0"/>
        <v>4</v>
      </c>
      <c r="L24" s="355">
        <f t="shared" si="0"/>
        <v>2</v>
      </c>
      <c r="M24" s="356">
        <f>SUM(J24/(J24+K24))</f>
        <v>0.78947368421052633</v>
      </c>
    </row>
    <row r="25" spans="1:13" ht="18.75" hidden="1" thickTop="1" x14ac:dyDescent="0.25">
      <c r="A25" s="642" t="s">
        <v>580</v>
      </c>
      <c r="B25" s="254">
        <v>45351</v>
      </c>
      <c r="C25" s="27" t="s">
        <v>552</v>
      </c>
      <c r="D25" s="27">
        <v>1</v>
      </c>
      <c r="E25" s="27">
        <v>1</v>
      </c>
      <c r="F25" s="27">
        <v>1</v>
      </c>
      <c r="G25" s="27">
        <v>2</v>
      </c>
      <c r="H25" s="27">
        <v>0</v>
      </c>
      <c r="I25" s="28">
        <v>0</v>
      </c>
      <c r="J25" s="364"/>
      <c r="K25" s="27">
        <v>1</v>
      </c>
      <c r="L25" s="27"/>
      <c r="M25" s="28"/>
    </row>
    <row r="26" spans="1:13" hidden="1" x14ac:dyDescent="0.25">
      <c r="A26" s="636"/>
      <c r="B26" s="255">
        <v>45344</v>
      </c>
      <c r="C26" s="9" t="s">
        <v>553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/>
      <c r="K26" s="9"/>
      <c r="L26" s="9">
        <v>1</v>
      </c>
      <c r="M26" s="29"/>
    </row>
    <row r="27" spans="1:13" hidden="1" x14ac:dyDescent="0.25">
      <c r="A27" s="636"/>
      <c r="B27" s="255">
        <v>45323</v>
      </c>
      <c r="C27" s="9" t="s">
        <v>453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45316</v>
      </c>
      <c r="C28" s="9" t="s">
        <v>552</v>
      </c>
      <c r="D28" s="9">
        <v>1</v>
      </c>
      <c r="E28" s="9">
        <v>1</v>
      </c>
      <c r="F28" s="9">
        <v>0</v>
      </c>
      <c r="G28" s="9">
        <v>1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45309</v>
      </c>
      <c r="C29" s="9" t="s">
        <v>553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45302</v>
      </c>
      <c r="C30" s="9" t="s">
        <v>8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45281</v>
      </c>
      <c r="C31" s="9" t="s">
        <v>452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t="18.75" hidden="1" thickBot="1" x14ac:dyDescent="0.3">
      <c r="A32" s="637"/>
      <c r="B32" s="256">
        <v>45274</v>
      </c>
      <c r="C32" s="31" t="s">
        <v>453</v>
      </c>
      <c r="D32" s="31">
        <v>1</v>
      </c>
      <c r="E32" s="31">
        <v>1</v>
      </c>
      <c r="F32" s="31">
        <v>1</v>
      </c>
      <c r="G32" s="31">
        <v>2</v>
      </c>
      <c r="H32" s="31">
        <v>0</v>
      </c>
      <c r="I32" s="32">
        <v>0</v>
      </c>
      <c r="J32" s="366">
        <v>1</v>
      </c>
      <c r="K32" s="31"/>
      <c r="L32" s="31"/>
      <c r="M32" s="32"/>
    </row>
    <row r="33" spans="1:13" ht="19.5" thickTop="1" thickBot="1" x14ac:dyDescent="0.3">
      <c r="A33" s="487" t="s">
        <v>45</v>
      </c>
      <c r="B33" s="488" t="s">
        <v>580</v>
      </c>
      <c r="C33" s="355" t="s">
        <v>555</v>
      </c>
      <c r="D33" s="355">
        <f t="shared" ref="D33:L33" si="1">SUM(D25:D32)</f>
        <v>8</v>
      </c>
      <c r="E33" s="355">
        <f t="shared" si="1"/>
        <v>3</v>
      </c>
      <c r="F33" s="355">
        <f t="shared" si="1"/>
        <v>5</v>
      </c>
      <c r="G33" s="355">
        <f t="shared" si="1"/>
        <v>8</v>
      </c>
      <c r="H33" s="355">
        <f t="shared" si="1"/>
        <v>0</v>
      </c>
      <c r="I33" s="489">
        <f t="shared" si="1"/>
        <v>0</v>
      </c>
      <c r="J33" s="458">
        <f t="shared" si="1"/>
        <v>2</v>
      </c>
      <c r="K33" s="355">
        <f t="shared" si="1"/>
        <v>5</v>
      </c>
      <c r="L33" s="355">
        <f t="shared" si="1"/>
        <v>1</v>
      </c>
      <c r="M33" s="356">
        <f>SUM(J33/(J33+K33))</f>
        <v>0.2857142857142857</v>
      </c>
    </row>
    <row r="34" spans="1:13" ht="19.5" thickTop="1" thickBot="1" x14ac:dyDescent="0.3">
      <c r="C34" s="136" t="s">
        <v>24</v>
      </c>
      <c r="D34" s="137">
        <f t="shared" ref="D34:L34" si="2">SUM(D33+D24)</f>
        <v>29</v>
      </c>
      <c r="E34" s="137">
        <f t="shared" si="2"/>
        <v>10</v>
      </c>
      <c r="F34" s="137">
        <f t="shared" si="2"/>
        <v>24</v>
      </c>
      <c r="G34" s="137">
        <f t="shared" si="2"/>
        <v>34</v>
      </c>
      <c r="H34" s="137">
        <f t="shared" si="2"/>
        <v>1</v>
      </c>
      <c r="I34" s="139">
        <f t="shared" si="2"/>
        <v>1</v>
      </c>
      <c r="J34" s="444">
        <f t="shared" si="2"/>
        <v>17</v>
      </c>
      <c r="K34" s="91">
        <f t="shared" si="2"/>
        <v>9</v>
      </c>
      <c r="L34" s="450">
        <f t="shared" si="2"/>
        <v>3</v>
      </c>
      <c r="M34" s="396">
        <f>SUM(J34/(J34+K34))</f>
        <v>0.65384615384615385</v>
      </c>
    </row>
    <row r="35" spans="1:13" ht="18.75" thickBot="1" x14ac:dyDescent="0.3">
      <c r="C35" s="143" t="s">
        <v>25</v>
      </c>
      <c r="D35" s="24"/>
      <c r="E35" s="25">
        <f>SUM(E34/D34)</f>
        <v>0.34482758620689657</v>
      </c>
      <c r="F35" s="25">
        <f>SUM(F34/D34)</f>
        <v>0.82758620689655171</v>
      </c>
      <c r="G35" s="144">
        <f>SUM(G34/D34)</f>
        <v>1.1724137931034482</v>
      </c>
      <c r="H35" s="20"/>
      <c r="I35" s="20"/>
      <c r="J35" s="307">
        <f>SUM(J34/D34)</f>
        <v>0.58620689655172409</v>
      </c>
      <c r="K35" s="77">
        <f>SUM(K34/D34)</f>
        <v>0.31034482758620691</v>
      </c>
      <c r="L35" s="95">
        <f>SUM(L34/D34)</f>
        <v>0.10344827586206896</v>
      </c>
    </row>
    <row r="36" spans="1:13" ht="18.75" thickBot="1" x14ac:dyDescent="0.3">
      <c r="C36" s="133" t="s">
        <v>26</v>
      </c>
      <c r="D36" s="134">
        <f>SUM(D34/2)</f>
        <v>14.5</v>
      </c>
      <c r="E36" s="134">
        <f>SUM(E35*D36)</f>
        <v>5</v>
      </c>
      <c r="F36" s="134">
        <f>SUM(F35*D36)</f>
        <v>12</v>
      </c>
      <c r="G36" s="135">
        <f>SUM(G35*D36)</f>
        <v>17</v>
      </c>
      <c r="J36" s="308">
        <f>SUM(J34/2)</f>
        <v>8.5</v>
      </c>
      <c r="K36" s="97">
        <f>SUM(K34/2)</f>
        <v>4.5</v>
      </c>
      <c r="L36" s="98">
        <f>SUM(L34/2)</f>
        <v>1.5</v>
      </c>
    </row>
    <row r="37" spans="1:13" ht="18.75" thickTop="1" x14ac:dyDescent="0.25"/>
  </sheetData>
  <mergeCells count="3">
    <mergeCell ref="A1:M1"/>
    <mergeCell ref="A25:A32"/>
    <mergeCell ref="A3:A23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M24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365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0</v>
      </c>
      <c r="F3" s="27">
        <v>2</v>
      </c>
      <c r="G3" s="27">
        <v>2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453</v>
      </c>
      <c r="D4" s="9">
        <v>1</v>
      </c>
      <c r="E4" s="9">
        <v>0</v>
      </c>
      <c r="F4" s="9">
        <v>3</v>
      </c>
      <c r="G4" s="9">
        <v>3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625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45694</v>
      </c>
      <c r="C6" s="9" t="s">
        <v>553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45687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45673</v>
      </c>
      <c r="C8" s="9" t="s">
        <v>453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45666</v>
      </c>
      <c r="C9" s="9" t="s">
        <v>625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45645</v>
      </c>
      <c r="C10" s="9" t="s">
        <v>553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45631</v>
      </c>
      <c r="C11" s="9" t="s">
        <v>10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45617</v>
      </c>
      <c r="C12" s="9" t="s">
        <v>625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x14ac:dyDescent="0.25">
      <c r="A13" s="636"/>
      <c r="B13" s="255">
        <v>45610</v>
      </c>
      <c r="C13" s="9" t="s">
        <v>553</v>
      </c>
      <c r="D13" s="9">
        <v>1</v>
      </c>
      <c r="E13" s="9">
        <v>1</v>
      </c>
      <c r="F13" s="9">
        <v>1</v>
      </c>
      <c r="G13" s="9">
        <v>2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45561</v>
      </c>
      <c r="C14" s="9" t="s">
        <v>10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.75" thickBot="1" x14ac:dyDescent="0.3">
      <c r="A15" s="637"/>
      <c r="B15" s="256">
        <v>45554</v>
      </c>
      <c r="C15" s="31" t="s">
        <v>453</v>
      </c>
      <c r="D15" s="31">
        <v>1</v>
      </c>
      <c r="E15" s="31">
        <v>0</v>
      </c>
      <c r="F15" s="31">
        <v>1</v>
      </c>
      <c r="G15" s="31">
        <v>1</v>
      </c>
      <c r="H15" s="31">
        <v>0</v>
      </c>
      <c r="I15" s="32">
        <v>0</v>
      </c>
      <c r="J15" s="366"/>
      <c r="K15" s="31">
        <v>1</v>
      </c>
      <c r="L15" s="31"/>
      <c r="M15" s="32"/>
    </row>
    <row r="16" spans="1:13" ht="19.5" thickTop="1" thickBot="1" x14ac:dyDescent="0.3">
      <c r="A16" s="487" t="s">
        <v>45</v>
      </c>
      <c r="B16" s="488" t="s">
        <v>624</v>
      </c>
      <c r="C16" s="355" t="s">
        <v>20</v>
      </c>
      <c r="D16" s="355">
        <f t="shared" ref="D16:L16" si="0">SUM(D3:D15)</f>
        <v>13</v>
      </c>
      <c r="E16" s="355">
        <f t="shared" si="0"/>
        <v>1</v>
      </c>
      <c r="F16" s="355">
        <f t="shared" si="0"/>
        <v>10</v>
      </c>
      <c r="G16" s="355">
        <f t="shared" si="0"/>
        <v>11</v>
      </c>
      <c r="H16" s="355">
        <f t="shared" si="0"/>
        <v>0</v>
      </c>
      <c r="I16" s="489">
        <f t="shared" si="0"/>
        <v>0</v>
      </c>
      <c r="J16" s="458">
        <f t="shared" si="0"/>
        <v>3</v>
      </c>
      <c r="K16" s="355">
        <f t="shared" si="0"/>
        <v>9</v>
      </c>
      <c r="L16" s="355">
        <f t="shared" si="0"/>
        <v>1</v>
      </c>
      <c r="M16" s="356">
        <f>SUM(J16/(J16+K16))</f>
        <v>0.25</v>
      </c>
    </row>
    <row r="17" spans="1:13" ht="18.75" hidden="1" thickTop="1" x14ac:dyDescent="0.25">
      <c r="A17" s="632" t="s">
        <v>580</v>
      </c>
      <c r="B17" s="254">
        <v>45351</v>
      </c>
      <c r="C17" s="27" t="s">
        <v>8</v>
      </c>
      <c r="D17" s="27">
        <v>1</v>
      </c>
      <c r="E17" s="27">
        <v>0</v>
      </c>
      <c r="F17" s="27">
        <v>0</v>
      </c>
      <c r="G17" s="27">
        <v>0</v>
      </c>
      <c r="H17" s="27">
        <v>0</v>
      </c>
      <c r="I17" s="28">
        <v>0</v>
      </c>
      <c r="J17" s="364">
        <v>1</v>
      </c>
      <c r="K17" s="27"/>
      <c r="L17" s="27"/>
      <c r="M17" s="28"/>
    </row>
    <row r="18" spans="1:13" hidden="1" x14ac:dyDescent="0.25">
      <c r="A18" s="633"/>
      <c r="B18" s="255">
        <v>45344</v>
      </c>
      <c r="C18" s="9" t="s">
        <v>555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/>
      <c r="L18" s="9">
        <v>1</v>
      </c>
      <c r="M18" s="29"/>
    </row>
    <row r="19" spans="1:13" hidden="1" x14ac:dyDescent="0.25">
      <c r="A19" s="633"/>
      <c r="B19" s="255">
        <v>45337</v>
      </c>
      <c r="C19" s="9" t="s">
        <v>453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3"/>
      <c r="B20" s="255">
        <v>45330</v>
      </c>
      <c r="C20" s="9" t="s">
        <v>552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idden="1" x14ac:dyDescent="0.25">
      <c r="A21" s="633"/>
      <c r="B21" s="255">
        <v>45323</v>
      </c>
      <c r="C21" s="9" t="s">
        <v>452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3"/>
      <c r="B22" s="255">
        <v>45316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3"/>
      <c r="B23" s="255">
        <v>45309</v>
      </c>
      <c r="C23" s="9" t="s">
        <v>555</v>
      </c>
      <c r="D23" s="9">
        <v>1</v>
      </c>
      <c r="E23" s="9">
        <v>0</v>
      </c>
      <c r="F23" s="9">
        <v>2</v>
      </c>
      <c r="G23" s="9">
        <v>2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3"/>
      <c r="B24" s="255">
        <v>45302</v>
      </c>
      <c r="C24" s="9" t="s">
        <v>453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3"/>
      <c r="B25" s="255">
        <v>45281</v>
      </c>
      <c r="C25" s="9" t="s">
        <v>552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3"/>
      <c r="B26" s="255">
        <v>45274</v>
      </c>
      <c r="C26" s="9" t="s">
        <v>452</v>
      </c>
      <c r="D26" s="9">
        <v>1</v>
      </c>
      <c r="E26" s="9">
        <v>0</v>
      </c>
      <c r="F26" s="9">
        <v>3</v>
      </c>
      <c r="G26" s="9">
        <v>3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3"/>
      <c r="B27" s="255">
        <v>45267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3"/>
      <c r="B28" s="255">
        <v>45260</v>
      </c>
      <c r="C28" s="9" t="s">
        <v>555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3"/>
      <c r="B29" s="255">
        <v>45253</v>
      </c>
      <c r="C29" s="9" t="s">
        <v>453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3"/>
      <c r="B30" s="255">
        <v>45246</v>
      </c>
      <c r="C30" s="9" t="s">
        <v>552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/>
      <c r="K30" s="9"/>
      <c r="L30" s="9">
        <v>1</v>
      </c>
      <c r="M30" s="29"/>
    </row>
    <row r="31" spans="1:13" hidden="1" x14ac:dyDescent="0.25">
      <c r="A31" s="633"/>
      <c r="B31" s="255">
        <v>45204</v>
      </c>
      <c r="C31" s="9" t="s">
        <v>452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3"/>
      <c r="B32" s="255">
        <v>45197</v>
      </c>
      <c r="C32" s="9" t="s">
        <v>8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3"/>
      <c r="B33" s="255">
        <v>45190</v>
      </c>
      <c r="C33" s="9" t="s">
        <v>555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/>
      <c r="L33" s="9">
        <v>1</v>
      </c>
      <c r="M33" s="29"/>
    </row>
    <row r="34" spans="1:13" ht="18.75" hidden="1" thickBot="1" x14ac:dyDescent="0.3">
      <c r="A34" s="634"/>
      <c r="B34" s="256">
        <v>45183</v>
      </c>
      <c r="C34" s="31" t="s">
        <v>453</v>
      </c>
      <c r="D34" s="31">
        <v>1</v>
      </c>
      <c r="E34" s="31">
        <v>0</v>
      </c>
      <c r="F34" s="31">
        <v>3</v>
      </c>
      <c r="G34" s="31">
        <v>3</v>
      </c>
      <c r="H34" s="31">
        <v>0</v>
      </c>
      <c r="I34" s="32">
        <v>0</v>
      </c>
      <c r="J34" s="366">
        <v>1</v>
      </c>
      <c r="K34" s="31"/>
      <c r="L34" s="31"/>
      <c r="M34" s="32"/>
    </row>
    <row r="35" spans="1:13" ht="19.5" thickTop="1" thickBot="1" x14ac:dyDescent="0.3">
      <c r="A35" s="487" t="s">
        <v>45</v>
      </c>
      <c r="B35" s="488" t="s">
        <v>580</v>
      </c>
      <c r="C35" s="355" t="s">
        <v>553</v>
      </c>
      <c r="D35" s="355">
        <f t="shared" ref="D35:L35" si="1">SUM(D17:D34)</f>
        <v>18</v>
      </c>
      <c r="E35" s="355">
        <f t="shared" si="1"/>
        <v>0</v>
      </c>
      <c r="F35" s="355">
        <f t="shared" si="1"/>
        <v>13</v>
      </c>
      <c r="G35" s="355">
        <f t="shared" si="1"/>
        <v>13</v>
      </c>
      <c r="H35" s="355">
        <f t="shared" si="1"/>
        <v>0</v>
      </c>
      <c r="I35" s="489">
        <f t="shared" si="1"/>
        <v>0</v>
      </c>
      <c r="J35" s="458">
        <f t="shared" si="1"/>
        <v>11</v>
      </c>
      <c r="K35" s="355">
        <f t="shared" si="1"/>
        <v>4</v>
      </c>
      <c r="L35" s="355">
        <f t="shared" si="1"/>
        <v>3</v>
      </c>
      <c r="M35" s="356">
        <f>SUM(J35/(J35+K35))</f>
        <v>0.73333333333333328</v>
      </c>
    </row>
    <row r="36" spans="1:13" ht="18.75" hidden="1" thickTop="1" x14ac:dyDescent="0.25">
      <c r="A36" s="632" t="s">
        <v>554</v>
      </c>
      <c r="B36" s="254">
        <v>44966</v>
      </c>
      <c r="C36" s="27" t="s">
        <v>552</v>
      </c>
      <c r="D36" s="27">
        <v>1</v>
      </c>
      <c r="E36" s="27">
        <v>0</v>
      </c>
      <c r="F36" s="27">
        <v>1</v>
      </c>
      <c r="G36" s="27">
        <v>1</v>
      </c>
      <c r="H36" s="27">
        <v>0</v>
      </c>
      <c r="I36" s="297">
        <v>0</v>
      </c>
      <c r="J36" s="279"/>
      <c r="K36" s="27">
        <v>1</v>
      </c>
      <c r="L36" s="27"/>
      <c r="M36" s="28"/>
    </row>
    <row r="37" spans="1:13" hidden="1" x14ac:dyDescent="0.25">
      <c r="A37" s="633"/>
      <c r="B37" s="255">
        <v>44959</v>
      </c>
      <c r="C37" s="9" t="s">
        <v>452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8">
        <v>0</v>
      </c>
      <c r="J37" s="280"/>
      <c r="K37" s="9"/>
      <c r="L37" s="9">
        <v>1</v>
      </c>
      <c r="M37" s="29"/>
    </row>
    <row r="38" spans="1:13" hidden="1" x14ac:dyDescent="0.25">
      <c r="A38" s="633"/>
      <c r="B38" s="255">
        <v>44952</v>
      </c>
      <c r="C38" s="9" t="s">
        <v>8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8">
        <v>0</v>
      </c>
      <c r="J38" s="280"/>
      <c r="K38" s="9"/>
      <c r="L38" s="9">
        <v>1</v>
      </c>
      <c r="M38" s="29"/>
    </row>
    <row r="39" spans="1:13" hidden="1" x14ac:dyDescent="0.25">
      <c r="A39" s="633"/>
      <c r="B39" s="255">
        <v>44945</v>
      </c>
      <c r="C39" s="9" t="s">
        <v>555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44938</v>
      </c>
      <c r="C40" s="9" t="s">
        <v>453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44917</v>
      </c>
      <c r="C41" s="9" t="s">
        <v>552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44910</v>
      </c>
      <c r="C42" s="9" t="s">
        <v>452</v>
      </c>
      <c r="D42" s="9">
        <v>1</v>
      </c>
      <c r="E42" s="9">
        <v>0</v>
      </c>
      <c r="F42" s="9">
        <v>2</v>
      </c>
      <c r="G42" s="9">
        <v>2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44903</v>
      </c>
      <c r="C43" s="9" t="s">
        <v>8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idden="1" x14ac:dyDescent="0.25">
      <c r="A44" s="633"/>
      <c r="B44" s="255">
        <v>44896</v>
      </c>
      <c r="C44" s="9" t="s">
        <v>555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/>
      <c r="K44" s="9"/>
      <c r="L44" s="9">
        <v>1</v>
      </c>
      <c r="M44" s="29"/>
    </row>
    <row r="45" spans="1:13" hidden="1" x14ac:dyDescent="0.25">
      <c r="A45" s="633"/>
      <c r="B45" s="255">
        <v>44889</v>
      </c>
      <c r="C45" s="9" t="s">
        <v>453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44882</v>
      </c>
      <c r="C46" s="9" t="s">
        <v>552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255">
        <v>44875</v>
      </c>
      <c r="C47" s="9" t="s">
        <v>452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idden="1" x14ac:dyDescent="0.25">
      <c r="A48" s="633"/>
      <c r="B48" s="255">
        <v>44868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/>
      <c r="K48" s="9"/>
      <c r="L48" s="9">
        <v>1</v>
      </c>
      <c r="M48" s="29"/>
    </row>
    <row r="49" spans="1:13" hidden="1" x14ac:dyDescent="0.25">
      <c r="A49" s="633"/>
      <c r="B49" s="255">
        <v>44861</v>
      </c>
      <c r="C49" s="9" t="s">
        <v>555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255">
        <v>44854</v>
      </c>
      <c r="C50" s="9" t="s">
        <v>453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3"/>
      <c r="B51" s="255">
        <v>44847</v>
      </c>
      <c r="C51" s="9" t="s">
        <v>552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/>
      <c r="L51" s="9">
        <v>1</v>
      </c>
      <c r="M51" s="29"/>
    </row>
    <row r="52" spans="1:13" hidden="1" x14ac:dyDescent="0.25">
      <c r="A52" s="633"/>
      <c r="B52" s="255">
        <v>44840</v>
      </c>
      <c r="C52" s="9" t="s">
        <v>452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3"/>
      <c r="B53" s="255">
        <v>44833</v>
      </c>
      <c r="C53" s="9" t="s">
        <v>8</v>
      </c>
      <c r="D53" s="9">
        <v>1</v>
      </c>
      <c r="E53" s="9">
        <v>1</v>
      </c>
      <c r="F53" s="9">
        <v>2</v>
      </c>
      <c r="G53" s="9">
        <v>3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3"/>
      <c r="B54" s="255">
        <v>44826</v>
      </c>
      <c r="C54" s="9" t="s">
        <v>555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t="18.75" hidden="1" thickBot="1" x14ac:dyDescent="0.3">
      <c r="A55" s="634"/>
      <c r="B55" s="256">
        <v>44819</v>
      </c>
      <c r="C55" s="31" t="s">
        <v>453</v>
      </c>
      <c r="D55" s="31">
        <v>1</v>
      </c>
      <c r="E55" s="31">
        <v>0</v>
      </c>
      <c r="F55" s="31">
        <v>1</v>
      </c>
      <c r="G55" s="31">
        <v>1</v>
      </c>
      <c r="H55" s="31">
        <v>0</v>
      </c>
      <c r="I55" s="299">
        <v>0</v>
      </c>
      <c r="J55" s="341"/>
      <c r="K55" s="31">
        <v>1</v>
      </c>
      <c r="L55" s="31"/>
      <c r="M55" s="32"/>
    </row>
    <row r="56" spans="1:13" ht="19.5" thickTop="1" thickBot="1" x14ac:dyDescent="0.3">
      <c r="A56" s="433" t="s">
        <v>45</v>
      </c>
      <c r="B56" s="414" t="s">
        <v>554</v>
      </c>
      <c r="C56" s="355" t="s">
        <v>553</v>
      </c>
      <c r="D56" s="355">
        <f t="shared" ref="D56:L56" si="2">SUM(D36:D55)</f>
        <v>20</v>
      </c>
      <c r="E56" s="355">
        <f t="shared" si="2"/>
        <v>1</v>
      </c>
      <c r="F56" s="355">
        <f t="shared" si="2"/>
        <v>10</v>
      </c>
      <c r="G56" s="355">
        <f t="shared" si="2"/>
        <v>11</v>
      </c>
      <c r="H56" s="355">
        <f t="shared" si="2"/>
        <v>0</v>
      </c>
      <c r="I56" s="467">
        <f t="shared" si="2"/>
        <v>0</v>
      </c>
      <c r="J56" s="191">
        <f t="shared" si="2"/>
        <v>3</v>
      </c>
      <c r="K56" s="124">
        <f t="shared" si="2"/>
        <v>12</v>
      </c>
      <c r="L56" s="124">
        <f t="shared" si="2"/>
        <v>5</v>
      </c>
      <c r="M56" s="294">
        <f>SUM(J56/(J56+K56))</f>
        <v>0.2</v>
      </c>
    </row>
    <row r="57" spans="1:13" ht="18.75" hidden="1" thickTop="1" x14ac:dyDescent="0.25">
      <c r="A57" s="659" t="s">
        <v>540</v>
      </c>
      <c r="B57" s="254">
        <v>44641</v>
      </c>
      <c r="C57" s="27" t="s">
        <v>8</v>
      </c>
      <c r="D57" s="27">
        <v>1</v>
      </c>
      <c r="E57" s="27">
        <v>1</v>
      </c>
      <c r="F57" s="27">
        <v>1</v>
      </c>
      <c r="G57" s="27">
        <v>2</v>
      </c>
      <c r="H57" s="27">
        <v>0</v>
      </c>
      <c r="I57" s="297">
        <v>0</v>
      </c>
      <c r="J57" s="279">
        <v>1</v>
      </c>
      <c r="K57" s="27"/>
      <c r="L57" s="27"/>
      <c r="M57" s="28"/>
    </row>
    <row r="58" spans="1:13" hidden="1" x14ac:dyDescent="0.25">
      <c r="A58" s="631"/>
      <c r="B58" s="255">
        <v>44630</v>
      </c>
      <c r="C58" s="9" t="s">
        <v>48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255">
        <v>44623</v>
      </c>
      <c r="C59" s="9" t="s">
        <v>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255">
        <v>44616</v>
      </c>
      <c r="C60" s="9" t="s">
        <v>453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255">
        <v>44609</v>
      </c>
      <c r="C61" s="9" t="s">
        <v>48</v>
      </c>
      <c r="D61" s="9">
        <v>1</v>
      </c>
      <c r="E61" s="9">
        <v>0</v>
      </c>
      <c r="F61" s="9">
        <v>1</v>
      </c>
      <c r="G61" s="9">
        <v>1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255">
        <v>44595</v>
      </c>
      <c r="C62" s="9" t="s">
        <v>453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255">
        <v>44539</v>
      </c>
      <c r="C63" s="9" t="s">
        <v>8</v>
      </c>
      <c r="D63" s="9">
        <v>1</v>
      </c>
      <c r="E63" s="9">
        <v>0</v>
      </c>
      <c r="F63" s="9">
        <v>2</v>
      </c>
      <c r="G63" s="9">
        <v>2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255">
        <v>44532</v>
      </c>
      <c r="C64" s="9" t="s">
        <v>453</v>
      </c>
      <c r="D64" s="9">
        <v>1</v>
      </c>
      <c r="E64" s="9">
        <v>0</v>
      </c>
      <c r="F64" s="9">
        <v>2</v>
      </c>
      <c r="G64" s="9">
        <v>2</v>
      </c>
      <c r="H64" s="9">
        <v>0</v>
      </c>
      <c r="I64" s="298">
        <v>0</v>
      </c>
      <c r="J64" s="280"/>
      <c r="K64" s="9"/>
      <c r="L64" s="9">
        <v>1</v>
      </c>
      <c r="M64" s="29"/>
    </row>
    <row r="65" spans="1:13" hidden="1" x14ac:dyDescent="0.25">
      <c r="A65" s="631"/>
      <c r="B65" s="255">
        <v>44511</v>
      </c>
      <c r="C65" s="9" t="s">
        <v>453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255">
        <v>44504</v>
      </c>
      <c r="C66" s="9" t="s">
        <v>48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44497</v>
      </c>
      <c r="C67" s="9" t="s">
        <v>8</v>
      </c>
      <c r="D67" s="9">
        <v>1</v>
      </c>
      <c r="E67" s="9">
        <v>0</v>
      </c>
      <c r="F67" s="9">
        <v>1</v>
      </c>
      <c r="G67" s="9">
        <v>1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44490</v>
      </c>
      <c r="C68" s="9" t="s">
        <v>453</v>
      </c>
      <c r="D68" s="9">
        <v>1</v>
      </c>
      <c r="E68" s="9">
        <v>0</v>
      </c>
      <c r="F68" s="9">
        <v>3</v>
      </c>
      <c r="G68" s="9">
        <v>3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t="18.75" hidden="1" thickBot="1" x14ac:dyDescent="0.3">
      <c r="A69" s="630"/>
      <c r="B69" s="256">
        <v>44483</v>
      </c>
      <c r="C69" s="31" t="s">
        <v>48</v>
      </c>
      <c r="D69" s="31">
        <v>1</v>
      </c>
      <c r="E69" s="31">
        <v>0</v>
      </c>
      <c r="F69" s="31">
        <v>1</v>
      </c>
      <c r="G69" s="31">
        <v>1</v>
      </c>
      <c r="H69" s="31">
        <v>0</v>
      </c>
      <c r="I69" s="299">
        <v>0</v>
      </c>
      <c r="J69" s="341"/>
      <c r="K69" s="31">
        <v>1</v>
      </c>
      <c r="L69" s="31"/>
      <c r="M69" s="32"/>
    </row>
    <row r="70" spans="1:13" ht="19.5" thickTop="1" thickBot="1" x14ac:dyDescent="0.3">
      <c r="A70" s="142" t="s">
        <v>45</v>
      </c>
      <c r="B70" s="126" t="s">
        <v>540</v>
      </c>
      <c r="C70" s="124" t="s">
        <v>455</v>
      </c>
      <c r="D70" s="124">
        <f t="shared" ref="D70:L70" si="3">SUM(D57:D69)</f>
        <v>13</v>
      </c>
      <c r="E70" s="124">
        <f t="shared" si="3"/>
        <v>1</v>
      </c>
      <c r="F70" s="124">
        <f t="shared" si="3"/>
        <v>12</v>
      </c>
      <c r="G70" s="124">
        <f t="shared" si="3"/>
        <v>13</v>
      </c>
      <c r="H70" s="124">
        <f t="shared" si="3"/>
        <v>0</v>
      </c>
      <c r="I70" s="247">
        <f t="shared" si="3"/>
        <v>0</v>
      </c>
      <c r="J70" s="191">
        <f t="shared" si="3"/>
        <v>6</v>
      </c>
      <c r="K70" s="124">
        <f t="shared" si="3"/>
        <v>6</v>
      </c>
      <c r="L70" s="124">
        <f t="shared" si="3"/>
        <v>1</v>
      </c>
      <c r="M70" s="294">
        <f>SUM(J70/(J70+K70))</f>
        <v>0.5</v>
      </c>
    </row>
    <row r="71" spans="1:13" ht="18.75" hidden="1" thickTop="1" x14ac:dyDescent="0.25">
      <c r="A71" s="659" t="s">
        <v>500</v>
      </c>
      <c r="B71" s="254">
        <v>43888</v>
      </c>
      <c r="C71" s="27" t="s">
        <v>452</v>
      </c>
      <c r="D71" s="27">
        <v>1</v>
      </c>
      <c r="E71" s="27">
        <v>0</v>
      </c>
      <c r="F71" s="27">
        <v>1</v>
      </c>
      <c r="G71" s="27">
        <v>1</v>
      </c>
      <c r="H71" s="27">
        <v>0</v>
      </c>
      <c r="I71" s="297">
        <v>0</v>
      </c>
      <c r="J71" s="279">
        <v>1</v>
      </c>
      <c r="K71" s="27"/>
      <c r="L71" s="27"/>
      <c r="M71" s="28"/>
    </row>
    <row r="72" spans="1:13" hidden="1" x14ac:dyDescent="0.25">
      <c r="A72" s="631"/>
      <c r="B72" s="255">
        <v>43881</v>
      </c>
      <c r="C72" s="9" t="s">
        <v>9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255">
        <v>43874</v>
      </c>
      <c r="C73" s="9" t="s">
        <v>48</v>
      </c>
      <c r="D73" s="9">
        <v>1</v>
      </c>
      <c r="E73" s="9">
        <v>0</v>
      </c>
      <c r="F73" s="9">
        <v>2</v>
      </c>
      <c r="G73" s="9">
        <v>2</v>
      </c>
      <c r="H73" s="9">
        <v>0</v>
      </c>
      <c r="I73" s="298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255">
        <v>43867</v>
      </c>
      <c r="C74" s="9" t="s">
        <v>8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/>
      <c r="K74" s="9"/>
      <c r="L74" s="9">
        <v>1</v>
      </c>
      <c r="M74" s="29"/>
    </row>
    <row r="75" spans="1:13" hidden="1" x14ac:dyDescent="0.25">
      <c r="A75" s="631"/>
      <c r="B75" s="255">
        <v>43853</v>
      </c>
      <c r="C75" s="9" t="s">
        <v>452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255">
        <v>43839</v>
      </c>
      <c r="C76" s="9" t="s">
        <v>9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/>
      <c r="K76" s="9"/>
      <c r="L76" s="9">
        <v>1</v>
      </c>
      <c r="M76" s="29"/>
    </row>
    <row r="77" spans="1:13" hidden="1" x14ac:dyDescent="0.25">
      <c r="A77" s="631"/>
      <c r="B77" s="255">
        <v>43832</v>
      </c>
      <c r="C77" s="9" t="s">
        <v>48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8">
        <v>0</v>
      </c>
      <c r="J77" s="280"/>
      <c r="K77" s="9"/>
      <c r="L77" s="9">
        <v>1</v>
      </c>
      <c r="M77" s="29"/>
    </row>
    <row r="78" spans="1:13" hidden="1" x14ac:dyDescent="0.25">
      <c r="A78" s="631"/>
      <c r="B78" s="255">
        <v>43818</v>
      </c>
      <c r="C78" s="9" t="s">
        <v>8</v>
      </c>
      <c r="D78" s="9">
        <v>1</v>
      </c>
      <c r="E78" s="9">
        <v>0</v>
      </c>
      <c r="F78" s="9">
        <v>3</v>
      </c>
      <c r="G78" s="9">
        <v>3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255">
        <v>43811</v>
      </c>
      <c r="C79" s="9" t="s">
        <v>455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255">
        <v>43804</v>
      </c>
      <c r="C80" s="9" t="s">
        <v>452</v>
      </c>
      <c r="D80" s="9">
        <v>1</v>
      </c>
      <c r="E80" s="9">
        <v>1</v>
      </c>
      <c r="F80" s="9">
        <v>1</v>
      </c>
      <c r="G80" s="9">
        <v>2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255">
        <v>43797</v>
      </c>
      <c r="C81" s="9" t="s">
        <v>9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255">
        <v>43790</v>
      </c>
      <c r="C82" s="9" t="s">
        <v>48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255">
        <v>43783</v>
      </c>
      <c r="C83" s="9" t="s">
        <v>8</v>
      </c>
      <c r="D83" s="9">
        <v>1</v>
      </c>
      <c r="E83" s="9">
        <v>0</v>
      </c>
      <c r="F83" s="9">
        <v>1</v>
      </c>
      <c r="G83" s="9">
        <v>1</v>
      </c>
      <c r="H83" s="9">
        <v>0</v>
      </c>
      <c r="I83" s="298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255">
        <v>43776</v>
      </c>
      <c r="C84" s="9" t="s">
        <v>455</v>
      </c>
      <c r="D84" s="9">
        <v>1</v>
      </c>
      <c r="E84" s="9">
        <v>0</v>
      </c>
      <c r="F84" s="9">
        <v>2</v>
      </c>
      <c r="G84" s="9">
        <v>2</v>
      </c>
      <c r="H84" s="9">
        <v>0</v>
      </c>
      <c r="I84" s="298">
        <v>0</v>
      </c>
      <c r="J84" s="280"/>
      <c r="K84" s="9"/>
      <c r="L84" s="9">
        <v>1</v>
      </c>
      <c r="M84" s="29"/>
    </row>
    <row r="85" spans="1:13" hidden="1" x14ac:dyDescent="0.25">
      <c r="A85" s="631"/>
      <c r="B85" s="255">
        <v>43769</v>
      </c>
      <c r="C85" s="9" t="s">
        <v>452</v>
      </c>
      <c r="D85" s="9">
        <v>1</v>
      </c>
      <c r="E85" s="9">
        <v>0</v>
      </c>
      <c r="F85" s="9">
        <v>2</v>
      </c>
      <c r="G85" s="9">
        <v>2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255">
        <v>43762</v>
      </c>
      <c r="C86" s="9" t="s">
        <v>9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8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255">
        <v>43755</v>
      </c>
      <c r="C87" s="9" t="s">
        <v>48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43748</v>
      </c>
      <c r="C88" s="9" t="s">
        <v>8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255">
        <v>43741</v>
      </c>
      <c r="C89" s="9" t="s">
        <v>455</v>
      </c>
      <c r="D89" s="9">
        <v>1</v>
      </c>
      <c r="E89" s="9">
        <v>0</v>
      </c>
      <c r="F89" s="9">
        <v>3</v>
      </c>
      <c r="G89" s="9">
        <v>3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255">
        <v>43734</v>
      </c>
      <c r="C90" s="9" t="s">
        <v>452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255">
        <v>43727</v>
      </c>
      <c r="C91" s="9" t="s">
        <v>9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8">
        <v>0</v>
      </c>
      <c r="J91" s="280"/>
      <c r="K91" s="9">
        <v>1</v>
      </c>
      <c r="L91" s="9"/>
      <c r="M91" s="29"/>
    </row>
    <row r="92" spans="1:13" ht="18.75" hidden="1" thickBot="1" x14ac:dyDescent="0.3">
      <c r="A92" s="630"/>
      <c r="B92" s="256">
        <v>43720</v>
      </c>
      <c r="C92" s="31" t="s">
        <v>48</v>
      </c>
      <c r="D92" s="31">
        <v>1</v>
      </c>
      <c r="E92" s="31">
        <v>0</v>
      </c>
      <c r="F92" s="31">
        <v>4</v>
      </c>
      <c r="G92" s="31">
        <v>4</v>
      </c>
      <c r="H92" s="31">
        <v>0</v>
      </c>
      <c r="I92" s="299">
        <v>0</v>
      </c>
      <c r="J92" s="341">
        <v>1</v>
      </c>
      <c r="K92" s="31"/>
      <c r="L92" s="31"/>
      <c r="M92" s="32"/>
    </row>
    <row r="93" spans="1:13" ht="19.5" thickTop="1" thickBot="1" x14ac:dyDescent="0.3">
      <c r="A93" s="142" t="s">
        <v>45</v>
      </c>
      <c r="B93" s="126" t="s">
        <v>500</v>
      </c>
      <c r="C93" s="124" t="s">
        <v>453</v>
      </c>
      <c r="D93" s="124">
        <f t="shared" ref="D93:L93" si="4">SUM(D71:D92)</f>
        <v>22</v>
      </c>
      <c r="E93" s="124">
        <f t="shared" si="4"/>
        <v>1</v>
      </c>
      <c r="F93" s="124">
        <f t="shared" si="4"/>
        <v>22</v>
      </c>
      <c r="G93" s="124">
        <f t="shared" si="4"/>
        <v>23</v>
      </c>
      <c r="H93" s="124">
        <f t="shared" si="4"/>
        <v>0</v>
      </c>
      <c r="I93" s="247">
        <f t="shared" si="4"/>
        <v>0</v>
      </c>
      <c r="J93" s="191">
        <f t="shared" si="4"/>
        <v>13</v>
      </c>
      <c r="K93" s="124">
        <f t="shared" si="4"/>
        <v>5</v>
      </c>
      <c r="L93" s="124">
        <f t="shared" si="4"/>
        <v>4</v>
      </c>
      <c r="M93" s="294">
        <f>SUM(J93/(J93+K93))</f>
        <v>0.72222222222222221</v>
      </c>
    </row>
    <row r="94" spans="1:13" ht="18.75" hidden="1" thickTop="1" x14ac:dyDescent="0.25">
      <c r="A94" s="659" t="s">
        <v>454</v>
      </c>
      <c r="B94" s="254">
        <v>43524</v>
      </c>
      <c r="C94" s="27" t="s">
        <v>452</v>
      </c>
      <c r="D94" s="27">
        <v>1</v>
      </c>
      <c r="E94" s="27">
        <v>0</v>
      </c>
      <c r="F94" s="27">
        <v>1</v>
      </c>
      <c r="G94" s="27">
        <v>1</v>
      </c>
      <c r="H94" s="27">
        <v>0</v>
      </c>
      <c r="I94" s="28">
        <v>0</v>
      </c>
      <c r="J94" s="364">
        <v>1</v>
      </c>
      <c r="K94" s="27"/>
      <c r="L94" s="27"/>
      <c r="M94" s="28"/>
    </row>
    <row r="95" spans="1:13" hidden="1" x14ac:dyDescent="0.25">
      <c r="A95" s="631"/>
      <c r="B95" s="255">
        <v>43517</v>
      </c>
      <c r="C95" s="9" t="s">
        <v>9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365"/>
      <c r="K95" s="9">
        <v>1</v>
      </c>
      <c r="L95" s="9"/>
      <c r="M95" s="29"/>
    </row>
    <row r="96" spans="1:13" hidden="1" x14ac:dyDescent="0.25">
      <c r="A96" s="631"/>
      <c r="B96" s="255">
        <v>43510</v>
      </c>
      <c r="C96" s="9" t="s">
        <v>48</v>
      </c>
      <c r="D96" s="9">
        <v>1</v>
      </c>
      <c r="E96" s="9">
        <v>0</v>
      </c>
      <c r="F96" s="9">
        <v>3</v>
      </c>
      <c r="G96" s="9">
        <v>3</v>
      </c>
      <c r="H96" s="9">
        <v>0</v>
      </c>
      <c r="I96" s="29">
        <v>0</v>
      </c>
      <c r="J96" s="365"/>
      <c r="K96" s="9">
        <v>1</v>
      </c>
      <c r="L96" s="9"/>
      <c r="M96" s="29"/>
    </row>
    <row r="97" spans="1:13" hidden="1" x14ac:dyDescent="0.25">
      <c r="A97" s="631"/>
      <c r="B97" s="255">
        <v>43503</v>
      </c>
      <c r="C97" s="9" t="s">
        <v>8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idden="1" x14ac:dyDescent="0.25">
      <c r="A98" s="631"/>
      <c r="B98" s="255">
        <v>43496</v>
      </c>
      <c r="C98" s="9" t="s">
        <v>455</v>
      </c>
      <c r="D98" s="9">
        <v>1</v>
      </c>
      <c r="E98" s="9">
        <v>1</v>
      </c>
      <c r="F98" s="9">
        <v>0</v>
      </c>
      <c r="G98" s="9">
        <v>1</v>
      </c>
      <c r="H98" s="9">
        <v>0</v>
      </c>
      <c r="I98" s="29">
        <v>0</v>
      </c>
      <c r="J98" s="365"/>
      <c r="K98" s="9"/>
      <c r="L98" s="9">
        <v>1</v>
      </c>
      <c r="M98" s="29"/>
    </row>
    <row r="99" spans="1:13" hidden="1" x14ac:dyDescent="0.25">
      <c r="A99" s="631"/>
      <c r="B99" s="255">
        <v>43489</v>
      </c>
      <c r="C99" s="9" t="s">
        <v>452</v>
      </c>
      <c r="D99" s="9">
        <v>1</v>
      </c>
      <c r="E99" s="9">
        <v>0</v>
      </c>
      <c r="F99" s="9">
        <v>1</v>
      </c>
      <c r="G99" s="9">
        <v>1</v>
      </c>
      <c r="H99" s="9">
        <v>0</v>
      </c>
      <c r="I99" s="29">
        <v>0</v>
      </c>
      <c r="J99" s="365"/>
      <c r="K99" s="9">
        <v>1</v>
      </c>
      <c r="L99" s="9"/>
      <c r="M99" s="29"/>
    </row>
    <row r="100" spans="1:13" hidden="1" x14ac:dyDescent="0.25">
      <c r="A100" s="631"/>
      <c r="B100" s="255">
        <v>43475</v>
      </c>
      <c r="C100" s="9" t="s">
        <v>9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365"/>
      <c r="K100" s="9">
        <v>1</v>
      </c>
      <c r="L100" s="9"/>
      <c r="M100" s="29"/>
    </row>
    <row r="101" spans="1:13" hidden="1" x14ac:dyDescent="0.25">
      <c r="A101" s="631"/>
      <c r="B101" s="255">
        <v>43468</v>
      </c>
      <c r="C101" s="9" t="s">
        <v>48</v>
      </c>
      <c r="D101" s="9">
        <v>1</v>
      </c>
      <c r="E101" s="9">
        <v>0</v>
      </c>
      <c r="F101" s="9">
        <v>2</v>
      </c>
      <c r="G101" s="9">
        <v>2</v>
      </c>
      <c r="H101" s="9">
        <v>0</v>
      </c>
      <c r="I101" s="29">
        <v>0</v>
      </c>
      <c r="J101" s="365">
        <v>1</v>
      </c>
      <c r="K101" s="9"/>
      <c r="L101" s="9"/>
      <c r="M101" s="29"/>
    </row>
    <row r="102" spans="1:13" hidden="1" x14ac:dyDescent="0.25">
      <c r="A102" s="631"/>
      <c r="B102" s="255">
        <v>43454</v>
      </c>
      <c r="C102" s="9" t="s">
        <v>8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365"/>
      <c r="K102" s="9">
        <v>1</v>
      </c>
      <c r="L102" s="9"/>
      <c r="M102" s="29"/>
    </row>
    <row r="103" spans="1:13" hidden="1" x14ac:dyDescent="0.25">
      <c r="A103" s="631"/>
      <c r="B103" s="255">
        <v>43447</v>
      </c>
      <c r="C103" s="9" t="s">
        <v>455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365">
        <v>1</v>
      </c>
      <c r="K103" s="9"/>
      <c r="L103" s="9"/>
      <c r="M103" s="29"/>
    </row>
    <row r="104" spans="1:13" hidden="1" x14ac:dyDescent="0.25">
      <c r="A104" s="631"/>
      <c r="B104" s="255">
        <v>43440</v>
      </c>
      <c r="C104" s="9" t="s">
        <v>452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365">
        <v>1</v>
      </c>
      <c r="K104" s="9"/>
      <c r="L104" s="9"/>
      <c r="M104" s="29"/>
    </row>
    <row r="105" spans="1:13" hidden="1" x14ac:dyDescent="0.25">
      <c r="A105" s="631"/>
      <c r="B105" s="255">
        <v>43433</v>
      </c>
      <c r="C105" s="9" t="s">
        <v>9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365"/>
      <c r="K105" s="9"/>
      <c r="L105" s="9">
        <v>1</v>
      </c>
      <c r="M105" s="29"/>
    </row>
    <row r="106" spans="1:13" hidden="1" x14ac:dyDescent="0.25">
      <c r="A106" s="631"/>
      <c r="B106" s="255">
        <v>43426</v>
      </c>
      <c r="C106" s="9" t="s">
        <v>48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365">
        <v>1</v>
      </c>
      <c r="K106" s="9"/>
      <c r="L106" s="9"/>
      <c r="M106" s="29"/>
    </row>
    <row r="107" spans="1:13" hidden="1" x14ac:dyDescent="0.25">
      <c r="A107" s="631"/>
      <c r="B107" s="255">
        <v>43419</v>
      </c>
      <c r="C107" s="9" t="s">
        <v>8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">
        <v>0</v>
      </c>
      <c r="J107" s="365">
        <v>1</v>
      </c>
      <c r="K107" s="9"/>
      <c r="L107" s="9"/>
      <c r="M107" s="29"/>
    </row>
    <row r="108" spans="1:13" hidden="1" x14ac:dyDescent="0.25">
      <c r="A108" s="631"/>
      <c r="B108" s="255">
        <v>43412</v>
      </c>
      <c r="C108" s="9" t="s">
        <v>455</v>
      </c>
      <c r="D108" s="9">
        <v>1</v>
      </c>
      <c r="E108" s="9">
        <v>0</v>
      </c>
      <c r="F108" s="9">
        <v>1</v>
      </c>
      <c r="G108" s="9">
        <v>1</v>
      </c>
      <c r="H108" s="9">
        <v>0</v>
      </c>
      <c r="I108" s="29">
        <v>0</v>
      </c>
      <c r="J108" s="365">
        <v>1</v>
      </c>
      <c r="K108" s="9"/>
      <c r="L108" s="9"/>
      <c r="M108" s="29"/>
    </row>
    <row r="109" spans="1:13" hidden="1" x14ac:dyDescent="0.25">
      <c r="A109" s="631"/>
      <c r="B109" s="255">
        <v>43405</v>
      </c>
      <c r="C109" s="9" t="s">
        <v>452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365"/>
      <c r="K109" s="9">
        <v>1</v>
      </c>
      <c r="L109" s="9"/>
      <c r="M109" s="29"/>
    </row>
    <row r="110" spans="1:13" hidden="1" x14ac:dyDescent="0.25">
      <c r="A110" s="631"/>
      <c r="B110" s="255">
        <v>43398</v>
      </c>
      <c r="C110" s="9" t="s">
        <v>9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365">
        <v>1</v>
      </c>
      <c r="K110" s="9"/>
      <c r="L110" s="9"/>
      <c r="M110" s="29"/>
    </row>
    <row r="111" spans="1:13" hidden="1" x14ac:dyDescent="0.25">
      <c r="A111" s="631"/>
      <c r="B111" s="255">
        <v>43391</v>
      </c>
      <c r="C111" s="9" t="s">
        <v>48</v>
      </c>
      <c r="D111" s="9">
        <v>1</v>
      </c>
      <c r="E111" s="9">
        <v>1</v>
      </c>
      <c r="F111" s="9">
        <v>0</v>
      </c>
      <c r="G111" s="9">
        <v>1</v>
      </c>
      <c r="H111" s="9">
        <v>0</v>
      </c>
      <c r="I111" s="29">
        <v>0</v>
      </c>
      <c r="J111" s="365">
        <v>1</v>
      </c>
      <c r="K111" s="9"/>
      <c r="L111" s="9"/>
      <c r="M111" s="29"/>
    </row>
    <row r="112" spans="1:13" hidden="1" x14ac:dyDescent="0.25">
      <c r="A112" s="631"/>
      <c r="B112" s="255">
        <v>43370</v>
      </c>
      <c r="C112" s="9" t="s">
        <v>452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365">
        <v>1</v>
      </c>
      <c r="K112" s="9"/>
      <c r="L112" s="9"/>
      <c r="M112" s="29"/>
    </row>
    <row r="113" spans="1:13" hidden="1" x14ac:dyDescent="0.25">
      <c r="A113" s="631"/>
      <c r="B113" s="255">
        <v>43363</v>
      </c>
      <c r="C113" s="9" t="s">
        <v>9</v>
      </c>
      <c r="D113" s="9">
        <v>1</v>
      </c>
      <c r="E113" s="9">
        <v>2</v>
      </c>
      <c r="F113" s="9">
        <v>1</v>
      </c>
      <c r="G113" s="9">
        <v>3</v>
      </c>
      <c r="H113" s="9">
        <v>0</v>
      </c>
      <c r="I113" s="29">
        <v>0</v>
      </c>
      <c r="J113" s="365">
        <v>1</v>
      </c>
      <c r="K113" s="9"/>
      <c r="L113" s="9"/>
      <c r="M113" s="29"/>
    </row>
    <row r="114" spans="1:13" ht="18.75" hidden="1" thickBot="1" x14ac:dyDescent="0.3">
      <c r="A114" s="630"/>
      <c r="B114" s="256">
        <v>43356</v>
      </c>
      <c r="C114" s="31" t="s">
        <v>48</v>
      </c>
      <c r="D114" s="31">
        <v>1</v>
      </c>
      <c r="E114" s="31">
        <v>1</v>
      </c>
      <c r="F114" s="31">
        <v>1</v>
      </c>
      <c r="G114" s="31">
        <v>2</v>
      </c>
      <c r="H114" s="31">
        <v>0</v>
      </c>
      <c r="I114" s="32">
        <v>0</v>
      </c>
      <c r="J114" s="366">
        <v>1</v>
      </c>
      <c r="K114" s="31"/>
      <c r="L114" s="31"/>
      <c r="M114" s="32"/>
    </row>
    <row r="115" spans="1:13" ht="19.5" thickTop="1" thickBot="1" x14ac:dyDescent="0.3">
      <c r="A115" s="142" t="s">
        <v>45</v>
      </c>
      <c r="B115" s="126" t="s">
        <v>454</v>
      </c>
      <c r="C115" s="124" t="s">
        <v>453</v>
      </c>
      <c r="D115" s="124">
        <f t="shared" ref="D115:I115" si="5">SUM(D94:D114)</f>
        <v>21</v>
      </c>
      <c r="E115" s="124">
        <f t="shared" si="5"/>
        <v>5</v>
      </c>
      <c r="F115" s="124">
        <f t="shared" si="5"/>
        <v>12</v>
      </c>
      <c r="G115" s="124">
        <f t="shared" si="5"/>
        <v>17</v>
      </c>
      <c r="H115" s="124">
        <f t="shared" si="5"/>
        <v>0</v>
      </c>
      <c r="I115" s="124">
        <f t="shared" si="5"/>
        <v>0</v>
      </c>
      <c r="J115" s="191">
        <f>SUM(J94:J114)</f>
        <v>12</v>
      </c>
      <c r="K115" s="124">
        <f>SUM(K94:K114)</f>
        <v>7</v>
      </c>
      <c r="L115" s="124">
        <f>SUM(L94:L114)</f>
        <v>2</v>
      </c>
      <c r="M115" s="294">
        <f>SUM(J115/(J115+K115))</f>
        <v>0.63157894736842102</v>
      </c>
    </row>
    <row r="116" spans="1:13" ht="18.75" hidden="1" thickTop="1" x14ac:dyDescent="0.25">
      <c r="A116" s="659" t="s">
        <v>285</v>
      </c>
      <c r="B116" s="26">
        <v>43160</v>
      </c>
      <c r="C116" s="27" t="s">
        <v>10</v>
      </c>
      <c r="D116" s="27">
        <v>1</v>
      </c>
      <c r="E116" s="27">
        <v>0</v>
      </c>
      <c r="F116" s="27">
        <v>1</v>
      </c>
      <c r="G116" s="27">
        <v>1</v>
      </c>
      <c r="H116" s="27">
        <v>0</v>
      </c>
      <c r="I116" s="28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43153</v>
      </c>
      <c r="C117" s="9" t="s">
        <v>7</v>
      </c>
      <c r="D117" s="9">
        <v>1</v>
      </c>
      <c r="E117" s="9">
        <v>0</v>
      </c>
      <c r="F117" s="9">
        <v>1</v>
      </c>
      <c r="G117" s="9">
        <v>1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43146</v>
      </c>
      <c r="C118" s="9" t="s">
        <v>27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43139</v>
      </c>
      <c r="C119" s="9" t="s">
        <v>11</v>
      </c>
      <c r="D119" s="9">
        <v>1</v>
      </c>
      <c r="E119" s="9">
        <v>1</v>
      </c>
      <c r="F119" s="9">
        <v>2</v>
      </c>
      <c r="G119" s="9">
        <v>3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43132</v>
      </c>
      <c r="C120" s="9" t="s">
        <v>8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43125</v>
      </c>
      <c r="C121" s="9" t="s">
        <v>10</v>
      </c>
      <c r="D121" s="9">
        <v>1</v>
      </c>
      <c r="E121" s="9">
        <v>0</v>
      </c>
      <c r="F121" s="9">
        <v>1</v>
      </c>
      <c r="G121" s="9">
        <v>1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43118</v>
      </c>
      <c r="C122" s="9" t="s">
        <v>7</v>
      </c>
      <c r="D122" s="9">
        <v>1</v>
      </c>
      <c r="E122" s="9">
        <v>0</v>
      </c>
      <c r="F122" s="9">
        <v>2</v>
      </c>
      <c r="G122" s="9">
        <v>2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43104</v>
      </c>
      <c r="C123" s="9" t="s">
        <v>27</v>
      </c>
      <c r="D123" s="9">
        <v>1</v>
      </c>
      <c r="E123" s="9">
        <v>0</v>
      </c>
      <c r="F123" s="9">
        <v>2</v>
      </c>
      <c r="G123" s="9">
        <v>2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43090</v>
      </c>
      <c r="C124" s="9" t="s">
        <v>11</v>
      </c>
      <c r="D124" s="9">
        <v>1</v>
      </c>
      <c r="E124" s="9">
        <v>1</v>
      </c>
      <c r="F124" s="9">
        <v>0</v>
      </c>
      <c r="G124" s="9">
        <v>1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43083</v>
      </c>
      <c r="C125" s="9" t="s">
        <v>8</v>
      </c>
      <c r="D125" s="9">
        <v>1</v>
      </c>
      <c r="E125" s="9">
        <v>0</v>
      </c>
      <c r="F125" s="9">
        <v>1</v>
      </c>
      <c r="G125" s="9">
        <v>1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43076</v>
      </c>
      <c r="C126" s="9" t="s">
        <v>10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43069</v>
      </c>
      <c r="C127" s="9" t="s">
        <v>7</v>
      </c>
      <c r="D127" s="9">
        <v>1</v>
      </c>
      <c r="E127" s="9">
        <v>0</v>
      </c>
      <c r="F127" s="9">
        <v>3</v>
      </c>
      <c r="G127" s="9">
        <v>3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43062</v>
      </c>
      <c r="C128" s="9" t="s">
        <v>27</v>
      </c>
      <c r="D128" s="9">
        <v>1</v>
      </c>
      <c r="E128" s="9">
        <v>0</v>
      </c>
      <c r="F128" s="9">
        <v>1</v>
      </c>
      <c r="G128" s="9">
        <v>1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43055</v>
      </c>
      <c r="C129" s="9" t="s">
        <v>11</v>
      </c>
      <c r="D129" s="9">
        <v>1</v>
      </c>
      <c r="E129" s="9">
        <v>1</v>
      </c>
      <c r="F129" s="9">
        <v>2</v>
      </c>
      <c r="G129" s="9">
        <v>3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43048</v>
      </c>
      <c r="C130" s="9" t="s">
        <v>8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43041</v>
      </c>
      <c r="C131" s="9" t="s">
        <v>10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43034</v>
      </c>
      <c r="C132" s="9" t="s">
        <v>7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43027</v>
      </c>
      <c r="C133" s="9" t="s">
        <v>27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/>
      <c r="L133" s="9">
        <v>1</v>
      </c>
      <c r="M133" s="29"/>
    </row>
    <row r="134" spans="1:13" hidden="1" x14ac:dyDescent="0.25">
      <c r="A134" s="631"/>
      <c r="B134" s="13">
        <v>43020</v>
      </c>
      <c r="C134" s="9" t="s">
        <v>11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43006</v>
      </c>
      <c r="C135" s="9" t="s">
        <v>10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42999</v>
      </c>
      <c r="C136" s="9" t="s">
        <v>7</v>
      </c>
      <c r="D136" s="9">
        <v>1</v>
      </c>
      <c r="E136" s="9">
        <v>0</v>
      </c>
      <c r="F136" s="9">
        <v>1</v>
      </c>
      <c r="G136" s="9">
        <v>1</v>
      </c>
      <c r="H136" s="9">
        <v>0</v>
      </c>
      <c r="I136" s="29">
        <v>0</v>
      </c>
      <c r="J136" s="280"/>
      <c r="K136" s="9"/>
      <c r="L136" s="9">
        <v>1</v>
      </c>
      <c r="M136" s="29"/>
    </row>
    <row r="137" spans="1:13" ht="18.75" hidden="1" thickBot="1" x14ac:dyDescent="0.3">
      <c r="A137" s="630"/>
      <c r="B137" s="30">
        <v>42992</v>
      </c>
      <c r="C137" s="31" t="s">
        <v>27</v>
      </c>
      <c r="D137" s="31">
        <v>1</v>
      </c>
      <c r="E137" s="31">
        <v>1</v>
      </c>
      <c r="F137" s="31">
        <v>2</v>
      </c>
      <c r="G137" s="31">
        <v>3</v>
      </c>
      <c r="H137" s="31">
        <v>0</v>
      </c>
      <c r="I137" s="32">
        <v>0</v>
      </c>
      <c r="J137" s="280"/>
      <c r="K137" s="9">
        <v>1</v>
      </c>
      <c r="L137" s="9"/>
      <c r="M137" s="29"/>
    </row>
    <row r="138" spans="1:13" ht="19.5" thickTop="1" thickBot="1" x14ac:dyDescent="0.3">
      <c r="A138" s="142" t="s">
        <v>45</v>
      </c>
      <c r="B138" s="126" t="s">
        <v>285</v>
      </c>
      <c r="C138" s="124" t="s">
        <v>9</v>
      </c>
      <c r="D138" s="124">
        <f t="shared" ref="D138:L138" si="6">SUM(D116:D137)</f>
        <v>22</v>
      </c>
      <c r="E138" s="124">
        <f t="shared" si="6"/>
        <v>5</v>
      </c>
      <c r="F138" s="124">
        <f t="shared" si="6"/>
        <v>21</v>
      </c>
      <c r="G138" s="124">
        <f t="shared" si="6"/>
        <v>26</v>
      </c>
      <c r="H138" s="124">
        <f t="shared" si="6"/>
        <v>0</v>
      </c>
      <c r="I138" s="124">
        <f t="shared" si="6"/>
        <v>0</v>
      </c>
      <c r="J138" s="191">
        <f t="shared" si="6"/>
        <v>14</v>
      </c>
      <c r="K138" s="124">
        <f t="shared" si="6"/>
        <v>6</v>
      </c>
      <c r="L138" s="124">
        <f t="shared" si="6"/>
        <v>2</v>
      </c>
      <c r="M138" s="294">
        <f>SUM(J138/(J138+K138))</f>
        <v>0.7</v>
      </c>
    </row>
    <row r="139" spans="1:13" ht="18.75" hidden="1" thickTop="1" x14ac:dyDescent="0.25">
      <c r="A139" s="659" t="s">
        <v>35</v>
      </c>
      <c r="B139" s="26">
        <v>42796</v>
      </c>
      <c r="C139" s="27" t="s">
        <v>10</v>
      </c>
      <c r="D139" s="27">
        <v>1</v>
      </c>
      <c r="E139" s="27">
        <v>0</v>
      </c>
      <c r="F139" s="27">
        <v>0</v>
      </c>
      <c r="G139" s="27">
        <v>0</v>
      </c>
      <c r="H139" s="27">
        <v>0</v>
      </c>
      <c r="I139" s="28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42789</v>
      </c>
      <c r="C140" s="9" t="s">
        <v>7</v>
      </c>
      <c r="D140" s="9">
        <v>1</v>
      </c>
      <c r="E140" s="9">
        <v>1</v>
      </c>
      <c r="F140" s="9">
        <v>1</v>
      </c>
      <c r="G140" s="9">
        <v>2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42782</v>
      </c>
      <c r="C141" s="9" t="s">
        <v>27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42775</v>
      </c>
      <c r="C142" s="9" t="s">
        <v>11</v>
      </c>
      <c r="D142" s="9">
        <v>1</v>
      </c>
      <c r="E142" s="9">
        <v>1</v>
      </c>
      <c r="F142" s="9">
        <v>2</v>
      </c>
      <c r="G142" s="9">
        <v>3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42768</v>
      </c>
      <c r="C143" s="9" t="s">
        <v>8</v>
      </c>
      <c r="D143" s="9">
        <v>1</v>
      </c>
      <c r="E143" s="9">
        <v>1</v>
      </c>
      <c r="F143" s="9">
        <v>1</v>
      </c>
      <c r="G143" s="9">
        <v>2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42761</v>
      </c>
      <c r="C144" s="9" t="s">
        <v>10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42754</v>
      </c>
      <c r="C145" s="9" t="s">
        <v>7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42747</v>
      </c>
      <c r="C146" s="9" t="s">
        <v>27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42740</v>
      </c>
      <c r="C147" s="9" t="s">
        <v>11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/>
      <c r="K147" s="9"/>
      <c r="L147" s="9">
        <v>1</v>
      </c>
      <c r="M147" s="29"/>
    </row>
    <row r="148" spans="1:13" hidden="1" x14ac:dyDescent="0.25">
      <c r="A148" s="631"/>
      <c r="B148" s="13">
        <v>42712</v>
      </c>
      <c r="C148" s="9" t="s">
        <v>10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42705</v>
      </c>
      <c r="C149" s="9" t="s">
        <v>7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80"/>
      <c r="K149" s="9"/>
      <c r="L149" s="9">
        <v>1</v>
      </c>
      <c r="M149" s="29"/>
    </row>
    <row r="150" spans="1:13" hidden="1" x14ac:dyDescent="0.25">
      <c r="A150" s="631"/>
      <c r="B150" s="13">
        <v>42698</v>
      </c>
      <c r="C150" s="9" t="s">
        <v>27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42691</v>
      </c>
      <c r="C151" s="9" t="s">
        <v>11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/>
      <c r="K151" s="9"/>
      <c r="L151" s="9">
        <v>1</v>
      </c>
      <c r="M151" s="29"/>
    </row>
    <row r="152" spans="1:13" hidden="1" x14ac:dyDescent="0.25">
      <c r="A152" s="631"/>
      <c r="B152" s="13">
        <v>42684</v>
      </c>
      <c r="C152" s="9" t="s">
        <v>8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42677</v>
      </c>
      <c r="C153" s="9" t="s">
        <v>10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/>
      <c r="K153" s="9"/>
      <c r="L153" s="9">
        <v>1</v>
      </c>
      <c r="M153" s="29"/>
    </row>
    <row r="154" spans="1:13" hidden="1" x14ac:dyDescent="0.25">
      <c r="A154" s="631"/>
      <c r="B154" s="13">
        <v>42670</v>
      </c>
      <c r="C154" s="9" t="s">
        <v>7</v>
      </c>
      <c r="D154" s="9">
        <v>1</v>
      </c>
      <c r="E154" s="9">
        <v>0</v>
      </c>
      <c r="F154" s="9">
        <v>2</v>
      </c>
      <c r="G154" s="9">
        <v>2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42663</v>
      </c>
      <c r="C155" s="9" t="s">
        <v>27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42656</v>
      </c>
      <c r="C156" s="9" t="s">
        <v>11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42642</v>
      </c>
      <c r="C157" s="9" t="s">
        <v>10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t="18.75" hidden="1" thickBot="1" x14ac:dyDescent="0.3">
      <c r="A158" s="630"/>
      <c r="B158" s="30">
        <v>42628</v>
      </c>
      <c r="C158" s="31" t="s">
        <v>27</v>
      </c>
      <c r="D158" s="31">
        <v>1</v>
      </c>
      <c r="E158" s="31">
        <v>0</v>
      </c>
      <c r="F158" s="31">
        <v>0</v>
      </c>
      <c r="G158" s="31">
        <v>0</v>
      </c>
      <c r="H158" s="31">
        <v>0</v>
      </c>
      <c r="I158" s="32">
        <v>0</v>
      </c>
      <c r="J158" s="280">
        <v>1</v>
      </c>
      <c r="K158" s="9"/>
      <c r="L158" s="9"/>
      <c r="M158" s="29"/>
    </row>
    <row r="159" spans="1:13" ht="19.5" thickTop="1" thickBot="1" x14ac:dyDescent="0.3">
      <c r="A159" s="142" t="s">
        <v>45</v>
      </c>
      <c r="B159" s="126" t="s">
        <v>18</v>
      </c>
      <c r="C159" s="124" t="s">
        <v>9</v>
      </c>
      <c r="D159" s="124">
        <f t="shared" ref="D159:I159" si="7">SUM(D139:D158)</f>
        <v>20</v>
      </c>
      <c r="E159" s="124">
        <f t="shared" si="7"/>
        <v>3</v>
      </c>
      <c r="F159" s="124">
        <f t="shared" si="7"/>
        <v>9</v>
      </c>
      <c r="G159" s="124">
        <f t="shared" si="7"/>
        <v>12</v>
      </c>
      <c r="H159" s="124">
        <f t="shared" si="7"/>
        <v>0</v>
      </c>
      <c r="I159" s="125">
        <f t="shared" si="7"/>
        <v>0</v>
      </c>
      <c r="J159" s="191">
        <f>SUM(J139:J158)</f>
        <v>6</v>
      </c>
      <c r="K159" s="124">
        <f>SUM(K139:K158)</f>
        <v>10</v>
      </c>
      <c r="L159" s="124">
        <f>SUM(L139:L158)</f>
        <v>4</v>
      </c>
      <c r="M159" s="294">
        <f>SUM(J159/(J159+K159))</f>
        <v>0.375</v>
      </c>
    </row>
    <row r="160" spans="1:13" ht="18.75" hidden="1" thickTop="1" x14ac:dyDescent="0.25">
      <c r="A160" s="659" t="s">
        <v>17</v>
      </c>
      <c r="B160" s="26">
        <v>42432</v>
      </c>
      <c r="C160" s="27" t="s">
        <v>8</v>
      </c>
      <c r="D160" s="27">
        <v>1</v>
      </c>
      <c r="E160" s="27">
        <v>0</v>
      </c>
      <c r="F160" s="27">
        <v>0</v>
      </c>
      <c r="G160" s="27">
        <v>0</v>
      </c>
      <c r="H160" s="27">
        <v>0</v>
      </c>
      <c r="I160" s="28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42425</v>
      </c>
      <c r="C161" s="9" t="s">
        <v>12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/>
      <c r="K161" s="9"/>
      <c r="L161" s="9">
        <v>1</v>
      </c>
      <c r="M161" s="29"/>
    </row>
    <row r="162" spans="1:13" hidden="1" x14ac:dyDescent="0.25">
      <c r="A162" s="631"/>
      <c r="B162" s="13">
        <v>42418</v>
      </c>
      <c r="C162" s="9" t="s">
        <v>13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42411</v>
      </c>
      <c r="C163" s="9" t="s">
        <v>14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42404</v>
      </c>
      <c r="C164" s="9" t="s">
        <v>7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/>
      <c r="K164" s="9"/>
      <c r="L164" s="9">
        <v>1</v>
      </c>
      <c r="M164" s="29"/>
    </row>
    <row r="165" spans="1:13" hidden="1" x14ac:dyDescent="0.25">
      <c r="A165" s="631"/>
      <c r="B165" s="13">
        <v>42397</v>
      </c>
      <c r="C165" s="9" t="s">
        <v>8</v>
      </c>
      <c r="D165" s="9">
        <v>1</v>
      </c>
      <c r="E165" s="9">
        <v>1</v>
      </c>
      <c r="F165" s="9">
        <v>1</v>
      </c>
      <c r="G165" s="9">
        <v>2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42390</v>
      </c>
      <c r="C166" s="9" t="s">
        <v>12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42383</v>
      </c>
      <c r="C167" s="9" t="s">
        <v>7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>
        <v>1</v>
      </c>
      <c r="L167" s="9"/>
      <c r="M167" s="29"/>
    </row>
    <row r="168" spans="1:13" hidden="1" x14ac:dyDescent="0.25">
      <c r="A168" s="631"/>
      <c r="B168" s="13">
        <v>42376</v>
      </c>
      <c r="C168" s="9" t="s">
        <v>14</v>
      </c>
      <c r="D168" s="9">
        <v>1</v>
      </c>
      <c r="E168" s="9">
        <v>0</v>
      </c>
      <c r="F168" s="9">
        <v>2</v>
      </c>
      <c r="G168" s="9">
        <v>2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42355</v>
      </c>
      <c r="C169" s="9" t="s">
        <v>7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/>
      <c r="L169" s="9">
        <v>1</v>
      </c>
      <c r="M169" s="29"/>
    </row>
    <row r="170" spans="1:13" hidden="1" x14ac:dyDescent="0.25">
      <c r="A170" s="631"/>
      <c r="B170" s="13">
        <v>42348</v>
      </c>
      <c r="C170" s="9" t="s">
        <v>8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42334</v>
      </c>
      <c r="C171" s="9" t="s">
        <v>13</v>
      </c>
      <c r="D171" s="9">
        <v>1</v>
      </c>
      <c r="E171" s="9">
        <v>0</v>
      </c>
      <c r="F171" s="9">
        <v>1</v>
      </c>
      <c r="G171" s="9">
        <v>1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42320</v>
      </c>
      <c r="C172" s="9" t="s">
        <v>7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/>
      <c r="K172" s="9"/>
      <c r="L172" s="9">
        <v>1</v>
      </c>
      <c r="M172" s="29"/>
    </row>
    <row r="173" spans="1:13" hidden="1" x14ac:dyDescent="0.25">
      <c r="A173" s="631"/>
      <c r="B173" s="13">
        <v>42313</v>
      </c>
      <c r="C173" s="9" t="s">
        <v>8</v>
      </c>
      <c r="D173" s="9">
        <v>1</v>
      </c>
      <c r="E173" s="9">
        <v>0</v>
      </c>
      <c r="F173" s="9">
        <v>1</v>
      </c>
      <c r="G173" s="9">
        <v>1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42299</v>
      </c>
      <c r="C174" s="9" t="s">
        <v>13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42292</v>
      </c>
      <c r="C175" s="9" t="s">
        <v>14</v>
      </c>
      <c r="D175" s="9">
        <v>1</v>
      </c>
      <c r="E175" s="9">
        <v>0</v>
      </c>
      <c r="F175" s="9">
        <v>1</v>
      </c>
      <c r="G175" s="9">
        <v>1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31"/>
      <c r="B176" s="13">
        <v>42285</v>
      </c>
      <c r="C176" s="9" t="s">
        <v>7</v>
      </c>
      <c r="D176" s="9">
        <v>1</v>
      </c>
      <c r="E176" s="9">
        <v>1</v>
      </c>
      <c r="F176" s="9">
        <v>1</v>
      </c>
      <c r="G176" s="9">
        <v>2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42278</v>
      </c>
      <c r="C177" s="9" t="s">
        <v>8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42271</v>
      </c>
      <c r="C178" s="9" t="s">
        <v>12</v>
      </c>
      <c r="D178" s="9">
        <v>1</v>
      </c>
      <c r="E178" s="9">
        <v>0</v>
      </c>
      <c r="F178" s="9">
        <v>2</v>
      </c>
      <c r="G178" s="9">
        <v>2</v>
      </c>
      <c r="H178" s="9">
        <v>0</v>
      </c>
      <c r="I178" s="29">
        <v>0</v>
      </c>
      <c r="J178" s="280">
        <v>1</v>
      </c>
      <c r="K178" s="9"/>
      <c r="L178" s="9"/>
      <c r="M178" s="29"/>
    </row>
    <row r="179" spans="1:13" ht="18.75" hidden="1" thickBot="1" x14ac:dyDescent="0.3">
      <c r="A179" s="630"/>
      <c r="B179" s="30">
        <v>42264</v>
      </c>
      <c r="C179" s="31" t="s">
        <v>13</v>
      </c>
      <c r="D179" s="31">
        <v>1</v>
      </c>
      <c r="E179" s="31">
        <v>0</v>
      </c>
      <c r="F179" s="31">
        <v>0</v>
      </c>
      <c r="G179" s="31">
        <v>0</v>
      </c>
      <c r="H179" s="31">
        <v>0</v>
      </c>
      <c r="I179" s="32">
        <v>0</v>
      </c>
      <c r="J179" s="280"/>
      <c r="K179" s="9">
        <v>1</v>
      </c>
      <c r="L179" s="9"/>
      <c r="M179" s="29"/>
    </row>
    <row r="180" spans="1:13" ht="19.5" thickTop="1" thickBot="1" x14ac:dyDescent="0.3">
      <c r="A180" s="142" t="s">
        <v>45</v>
      </c>
      <c r="B180" s="126" t="s">
        <v>17</v>
      </c>
      <c r="C180" s="124" t="s">
        <v>10</v>
      </c>
      <c r="D180" s="124">
        <f t="shared" ref="D180:I180" si="8">SUM(D160:D179)</f>
        <v>20</v>
      </c>
      <c r="E180" s="124">
        <f t="shared" si="8"/>
        <v>2</v>
      </c>
      <c r="F180" s="124">
        <f t="shared" si="8"/>
        <v>10</v>
      </c>
      <c r="G180" s="124">
        <f t="shared" si="8"/>
        <v>12</v>
      </c>
      <c r="H180" s="124">
        <f t="shared" si="8"/>
        <v>0</v>
      </c>
      <c r="I180" s="125">
        <f t="shared" si="8"/>
        <v>0</v>
      </c>
      <c r="J180" s="191">
        <f>SUM(J160:J179)</f>
        <v>10</v>
      </c>
      <c r="K180" s="124">
        <f>SUM(K160:K179)</f>
        <v>6</v>
      </c>
      <c r="L180" s="124">
        <f>SUM(L160:L179)</f>
        <v>4</v>
      </c>
      <c r="M180" s="294">
        <f>SUM(J180/(J180+K180))</f>
        <v>0.625</v>
      </c>
    </row>
    <row r="181" spans="1:13" ht="18.75" hidden="1" thickTop="1" x14ac:dyDescent="0.25">
      <c r="A181" s="659" t="s">
        <v>15</v>
      </c>
      <c r="B181" s="26">
        <v>41697</v>
      </c>
      <c r="C181" s="27" t="s">
        <v>8</v>
      </c>
      <c r="D181" s="27">
        <v>1</v>
      </c>
      <c r="E181" s="27">
        <v>0</v>
      </c>
      <c r="F181" s="27">
        <v>0</v>
      </c>
      <c r="G181" s="27">
        <v>0</v>
      </c>
      <c r="H181" s="27">
        <v>0</v>
      </c>
      <c r="I181" s="28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41690</v>
      </c>
      <c r="C182" s="9" t="s">
        <v>12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/>
      <c r="K182" s="9"/>
      <c r="L182" s="9">
        <v>1</v>
      </c>
      <c r="M182" s="29"/>
    </row>
    <row r="183" spans="1:13" hidden="1" x14ac:dyDescent="0.25">
      <c r="A183" s="631"/>
      <c r="B183" s="13">
        <v>41683</v>
      </c>
      <c r="C183" s="9" t="s">
        <v>13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41676</v>
      </c>
      <c r="C184" s="9" t="s">
        <v>14</v>
      </c>
      <c r="D184" s="9">
        <v>1</v>
      </c>
      <c r="E184" s="9">
        <v>0</v>
      </c>
      <c r="F184" s="9">
        <v>1</v>
      </c>
      <c r="G184" s="9">
        <v>1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idden="1" x14ac:dyDescent="0.25">
      <c r="A185" s="631"/>
      <c r="B185" s="13">
        <v>41669</v>
      </c>
      <c r="C185" s="9" t="s">
        <v>7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41655</v>
      </c>
      <c r="C186" s="9" t="s">
        <v>12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idden="1" x14ac:dyDescent="0.25">
      <c r="A187" s="631"/>
      <c r="B187" s="13">
        <v>41627</v>
      </c>
      <c r="C187" s="9" t="s">
        <v>14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31"/>
      <c r="B188" s="13">
        <v>41620</v>
      </c>
      <c r="C188" s="9" t="s">
        <v>7</v>
      </c>
      <c r="D188" s="9">
        <v>1</v>
      </c>
      <c r="E188" s="9">
        <v>1</v>
      </c>
      <c r="F188" s="9">
        <v>0</v>
      </c>
      <c r="G188" s="9">
        <v>1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idden="1" x14ac:dyDescent="0.25">
      <c r="A189" s="631"/>
      <c r="B189" s="13">
        <v>41613</v>
      </c>
      <c r="C189" s="9" t="s">
        <v>8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/>
      <c r="K189" s="9"/>
      <c r="L189" s="9">
        <v>1</v>
      </c>
      <c r="M189" s="29"/>
    </row>
    <row r="190" spans="1:13" hidden="1" x14ac:dyDescent="0.25">
      <c r="A190" s="631"/>
      <c r="B190" s="13">
        <v>41606</v>
      </c>
      <c r="C190" s="9" t="s">
        <v>12</v>
      </c>
      <c r="D190" s="9">
        <v>1</v>
      </c>
      <c r="E190" s="9">
        <v>0</v>
      </c>
      <c r="F190" s="9">
        <v>1</v>
      </c>
      <c r="G190" s="9">
        <v>1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31"/>
      <c r="B191" s="13">
        <v>41599</v>
      </c>
      <c r="C191" s="9" t="s">
        <v>13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9"/>
    </row>
    <row r="192" spans="1:13" hidden="1" x14ac:dyDescent="0.25">
      <c r="A192" s="631"/>
      <c r="B192" s="13">
        <v>41592</v>
      </c>
      <c r="C192" s="9" t="s">
        <v>14</v>
      </c>
      <c r="D192" s="9">
        <v>1</v>
      </c>
      <c r="E192" s="9">
        <v>0</v>
      </c>
      <c r="F192" s="9">
        <v>2</v>
      </c>
      <c r="G192" s="9">
        <v>2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41585</v>
      </c>
      <c r="C193" s="9" t="s">
        <v>7</v>
      </c>
      <c r="D193" s="9">
        <v>1</v>
      </c>
      <c r="E193" s="9">
        <v>1</v>
      </c>
      <c r="F193" s="9">
        <v>0</v>
      </c>
      <c r="G193" s="9">
        <v>1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41578</v>
      </c>
      <c r="C194" s="9" t="s">
        <v>8</v>
      </c>
      <c r="D194" s="9">
        <v>1</v>
      </c>
      <c r="E194" s="9">
        <v>1</v>
      </c>
      <c r="F194" s="9">
        <v>1</v>
      </c>
      <c r="G194" s="9">
        <v>2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idden="1" x14ac:dyDescent="0.25">
      <c r="A195" s="631"/>
      <c r="B195" s="13">
        <v>41564</v>
      </c>
      <c r="C195" s="9" t="s">
        <v>13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idden="1" x14ac:dyDescent="0.25">
      <c r="A196" s="631"/>
      <c r="B196" s="13">
        <v>41550</v>
      </c>
      <c r="C196" s="9" t="s">
        <v>7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/>
      <c r="K196" s="9">
        <v>1</v>
      </c>
      <c r="L196" s="9"/>
      <c r="M196" s="29"/>
    </row>
    <row r="197" spans="1:13" hidden="1" x14ac:dyDescent="0.25">
      <c r="A197" s="631"/>
      <c r="B197" s="13">
        <v>41536</v>
      </c>
      <c r="C197" s="9" t="s">
        <v>12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/>
      <c r="K197" s="9"/>
      <c r="L197" s="9">
        <v>1</v>
      </c>
      <c r="M197" s="29"/>
    </row>
    <row r="198" spans="1:13" ht="18.75" hidden="1" thickBot="1" x14ac:dyDescent="0.3">
      <c r="A198" s="630"/>
      <c r="B198" s="30">
        <v>41529</v>
      </c>
      <c r="C198" s="31" t="s">
        <v>13</v>
      </c>
      <c r="D198" s="31">
        <v>1</v>
      </c>
      <c r="E198" s="31">
        <v>0</v>
      </c>
      <c r="F198" s="31">
        <v>0</v>
      </c>
      <c r="G198" s="31">
        <v>0</v>
      </c>
      <c r="H198" s="31">
        <v>0</v>
      </c>
      <c r="I198" s="32">
        <v>0</v>
      </c>
      <c r="J198" s="280"/>
      <c r="K198" s="9">
        <v>1</v>
      </c>
      <c r="L198" s="9"/>
      <c r="M198" s="29"/>
    </row>
    <row r="199" spans="1:13" ht="19.5" thickTop="1" thickBot="1" x14ac:dyDescent="0.3">
      <c r="A199" s="142" t="s">
        <v>45</v>
      </c>
      <c r="B199" s="126" t="s">
        <v>15</v>
      </c>
      <c r="C199" s="124" t="s">
        <v>10</v>
      </c>
      <c r="D199" s="124">
        <f t="shared" ref="D199:I199" si="9">SUM(D181:D198)</f>
        <v>18</v>
      </c>
      <c r="E199" s="124">
        <f t="shared" si="9"/>
        <v>3</v>
      </c>
      <c r="F199" s="124">
        <f t="shared" si="9"/>
        <v>6</v>
      </c>
      <c r="G199" s="124">
        <f t="shared" si="9"/>
        <v>9</v>
      </c>
      <c r="H199" s="124">
        <f t="shared" si="9"/>
        <v>0</v>
      </c>
      <c r="I199" s="125">
        <f t="shared" si="9"/>
        <v>0</v>
      </c>
      <c r="J199" s="191">
        <f>SUM(J181:J198)</f>
        <v>4</v>
      </c>
      <c r="K199" s="124">
        <f>SUM(K181:K198)</f>
        <v>11</v>
      </c>
      <c r="L199" s="124">
        <f>SUM(L181:L198)</f>
        <v>3</v>
      </c>
      <c r="M199" s="294">
        <f>SUM(J199/(J199+K199))</f>
        <v>0.26666666666666666</v>
      </c>
    </row>
    <row r="200" spans="1:13" ht="18.75" hidden="1" thickTop="1" x14ac:dyDescent="0.25">
      <c r="A200" s="659" t="s">
        <v>22</v>
      </c>
      <c r="B200" s="26">
        <v>41298</v>
      </c>
      <c r="C200" s="27" t="s">
        <v>19</v>
      </c>
      <c r="D200" s="27">
        <v>1</v>
      </c>
      <c r="E200" s="27">
        <v>0</v>
      </c>
      <c r="F200" s="27">
        <v>1</v>
      </c>
      <c r="G200" s="27">
        <v>1</v>
      </c>
      <c r="H200" s="27">
        <v>0</v>
      </c>
      <c r="I200" s="28">
        <v>0</v>
      </c>
      <c r="J200" s="280"/>
      <c r="K200" s="9">
        <v>1</v>
      </c>
      <c r="L200" s="9"/>
      <c r="M200" s="29"/>
    </row>
    <row r="201" spans="1:13" hidden="1" x14ac:dyDescent="0.25">
      <c r="A201" s="631"/>
      <c r="B201" s="13">
        <v>41263</v>
      </c>
      <c r="C201" s="9" t="s">
        <v>21</v>
      </c>
      <c r="D201" s="9">
        <v>1</v>
      </c>
      <c r="E201" s="9">
        <v>0</v>
      </c>
      <c r="F201" s="9">
        <v>1</v>
      </c>
      <c r="G201" s="9">
        <v>1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41256</v>
      </c>
      <c r="C202" s="9" t="s">
        <v>7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41249</v>
      </c>
      <c r="C203" s="9" t="s">
        <v>19</v>
      </c>
      <c r="D203" s="9">
        <v>1</v>
      </c>
      <c r="E203" s="9">
        <v>1</v>
      </c>
      <c r="F203" s="9">
        <v>1</v>
      </c>
      <c r="G203" s="9">
        <v>2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31"/>
      <c r="B204" s="13">
        <v>41242</v>
      </c>
      <c r="C204" s="9" t="s">
        <v>12</v>
      </c>
      <c r="D204" s="9">
        <v>1</v>
      </c>
      <c r="E204" s="9">
        <v>2</v>
      </c>
      <c r="F204" s="9">
        <v>0</v>
      </c>
      <c r="G204" s="9">
        <v>2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41235</v>
      </c>
      <c r="C205" s="9" t="s">
        <v>13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31"/>
      <c r="B206" s="13">
        <v>41228</v>
      </c>
      <c r="C206" s="9" t="s">
        <v>21</v>
      </c>
      <c r="D206" s="9">
        <v>1</v>
      </c>
      <c r="E206" s="9">
        <v>1</v>
      </c>
      <c r="F206" s="9">
        <v>0</v>
      </c>
      <c r="G206" s="9">
        <v>1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41221</v>
      </c>
      <c r="C207" s="9" t="s">
        <v>7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/>
      <c r="K207" s="9">
        <v>1</v>
      </c>
      <c r="L207" s="9"/>
      <c r="M207" s="29"/>
    </row>
    <row r="208" spans="1:13" hidden="1" x14ac:dyDescent="0.25">
      <c r="A208" s="631"/>
      <c r="B208" s="13">
        <v>41214</v>
      </c>
      <c r="C208" s="9" t="s">
        <v>19</v>
      </c>
      <c r="D208" s="9">
        <v>1</v>
      </c>
      <c r="E208" s="9">
        <v>0</v>
      </c>
      <c r="F208" s="9">
        <v>0</v>
      </c>
      <c r="G208" s="9">
        <v>0</v>
      </c>
      <c r="H208" s="9">
        <v>0</v>
      </c>
      <c r="I208" s="29">
        <v>0</v>
      </c>
      <c r="J208" s="280"/>
      <c r="K208" s="9"/>
      <c r="L208" s="9">
        <v>1</v>
      </c>
      <c r="M208" s="29"/>
    </row>
    <row r="209" spans="1:13" hidden="1" x14ac:dyDescent="0.25">
      <c r="A209" s="631"/>
      <c r="B209" s="13">
        <v>41207</v>
      </c>
      <c r="C209" s="9" t="s">
        <v>12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>
        <v>1</v>
      </c>
      <c r="K209" s="9"/>
      <c r="L209" s="9"/>
      <c r="M209" s="29"/>
    </row>
    <row r="210" spans="1:13" hidden="1" x14ac:dyDescent="0.25">
      <c r="A210" s="631"/>
      <c r="B210" s="13">
        <v>41200</v>
      </c>
      <c r="C210" s="9" t="s">
        <v>13</v>
      </c>
      <c r="D210" s="9">
        <v>1</v>
      </c>
      <c r="E210" s="9">
        <v>1</v>
      </c>
      <c r="F210" s="9">
        <v>0</v>
      </c>
      <c r="G210" s="9">
        <v>1</v>
      </c>
      <c r="H210" s="9">
        <v>0</v>
      </c>
      <c r="I210" s="29">
        <v>0</v>
      </c>
      <c r="J210" s="280"/>
      <c r="K210" s="9">
        <v>1</v>
      </c>
      <c r="L210" s="9"/>
      <c r="M210" s="29"/>
    </row>
    <row r="211" spans="1:13" hidden="1" x14ac:dyDescent="0.25">
      <c r="A211" s="631"/>
      <c r="B211" s="13">
        <v>41193</v>
      </c>
      <c r="C211" s="9" t="s">
        <v>21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/>
      <c r="K211" s="9">
        <v>1</v>
      </c>
      <c r="L211" s="9"/>
      <c r="M211" s="29"/>
    </row>
    <row r="212" spans="1:13" hidden="1" x14ac:dyDescent="0.25">
      <c r="A212" s="631"/>
      <c r="B212" s="13">
        <v>41186</v>
      </c>
      <c r="C212" s="9" t="s">
        <v>7</v>
      </c>
      <c r="D212" s="9">
        <v>1</v>
      </c>
      <c r="E212" s="9">
        <v>0</v>
      </c>
      <c r="F212" s="9">
        <v>1</v>
      </c>
      <c r="G212" s="9">
        <v>1</v>
      </c>
      <c r="H212" s="9">
        <v>0</v>
      </c>
      <c r="I212" s="29">
        <v>0</v>
      </c>
      <c r="J212" s="280"/>
      <c r="K212" s="9">
        <v>1</v>
      </c>
      <c r="L212" s="9"/>
      <c r="M212" s="29"/>
    </row>
    <row r="213" spans="1:13" hidden="1" x14ac:dyDescent="0.25">
      <c r="A213" s="631"/>
      <c r="B213" s="13">
        <v>41179</v>
      </c>
      <c r="C213" s="9" t="s">
        <v>19</v>
      </c>
      <c r="D213" s="9">
        <v>1</v>
      </c>
      <c r="E213" s="9">
        <v>0</v>
      </c>
      <c r="F213" s="9">
        <v>0</v>
      </c>
      <c r="G213" s="9">
        <v>0</v>
      </c>
      <c r="H213" s="9">
        <v>0</v>
      </c>
      <c r="I213" s="29">
        <v>0</v>
      </c>
      <c r="J213" s="280">
        <v>1</v>
      </c>
      <c r="K213" s="9"/>
      <c r="L213" s="9"/>
      <c r="M213" s="29"/>
    </row>
    <row r="214" spans="1:13" hidden="1" x14ac:dyDescent="0.25">
      <c r="A214" s="631"/>
      <c r="B214" s="13">
        <v>41172</v>
      </c>
      <c r="C214" s="9" t="s">
        <v>12</v>
      </c>
      <c r="D214" s="9">
        <v>1</v>
      </c>
      <c r="E214" s="9">
        <v>1</v>
      </c>
      <c r="F214" s="9">
        <v>0</v>
      </c>
      <c r="G214" s="9">
        <v>1</v>
      </c>
      <c r="H214" s="9">
        <v>0</v>
      </c>
      <c r="I214" s="29">
        <v>0</v>
      </c>
      <c r="J214" s="280"/>
      <c r="K214" s="9">
        <v>1</v>
      </c>
      <c r="L214" s="9"/>
      <c r="M214" s="29"/>
    </row>
    <row r="215" spans="1:13" ht="18.75" hidden="1" thickBot="1" x14ac:dyDescent="0.3">
      <c r="A215" s="630"/>
      <c r="B215" s="30">
        <v>41165</v>
      </c>
      <c r="C215" s="31" t="s">
        <v>13</v>
      </c>
      <c r="D215" s="31">
        <v>1</v>
      </c>
      <c r="E215" s="31">
        <v>0</v>
      </c>
      <c r="F215" s="31">
        <v>0</v>
      </c>
      <c r="G215" s="31">
        <v>0</v>
      </c>
      <c r="H215" s="31">
        <v>0</v>
      </c>
      <c r="I215" s="32">
        <v>0</v>
      </c>
      <c r="J215" s="280"/>
      <c r="K215" s="9">
        <v>1</v>
      </c>
      <c r="L215" s="9"/>
      <c r="M215" s="29"/>
    </row>
    <row r="216" spans="1:13" ht="19.5" thickTop="1" thickBot="1" x14ac:dyDescent="0.3">
      <c r="A216" s="142" t="s">
        <v>45</v>
      </c>
      <c r="B216" s="126" t="s">
        <v>22</v>
      </c>
      <c r="C216" s="124" t="s">
        <v>20</v>
      </c>
      <c r="D216" s="124">
        <f t="shared" ref="D216:I216" si="10">SUM(D200:D215)</f>
        <v>16</v>
      </c>
      <c r="E216" s="124">
        <f t="shared" si="10"/>
        <v>6</v>
      </c>
      <c r="F216" s="124">
        <f t="shared" si="10"/>
        <v>4</v>
      </c>
      <c r="G216" s="124">
        <f t="shared" si="10"/>
        <v>10</v>
      </c>
      <c r="H216" s="124">
        <f t="shared" si="10"/>
        <v>0</v>
      </c>
      <c r="I216" s="125">
        <f t="shared" si="10"/>
        <v>0</v>
      </c>
      <c r="J216" s="191">
        <f>SUM(J200:J215)</f>
        <v>4</v>
      </c>
      <c r="K216" s="124">
        <f>SUM(K200:K215)</f>
        <v>11</v>
      </c>
      <c r="L216" s="124">
        <f>SUM(L200:L215)</f>
        <v>1</v>
      </c>
      <c r="M216" s="294">
        <f>SUM(J216/(J216+K216))</f>
        <v>0.26666666666666666</v>
      </c>
    </row>
    <row r="217" spans="1:13" ht="18.75" hidden="1" thickTop="1" x14ac:dyDescent="0.25">
      <c r="A217" s="659" t="s">
        <v>23</v>
      </c>
      <c r="B217" s="26">
        <v>40969</v>
      </c>
      <c r="C217" s="27" t="s">
        <v>19</v>
      </c>
      <c r="D217" s="27">
        <v>1</v>
      </c>
      <c r="E217" s="27">
        <v>0</v>
      </c>
      <c r="F217" s="27">
        <v>0</v>
      </c>
      <c r="G217" s="27">
        <v>0</v>
      </c>
      <c r="H217" s="27">
        <v>0</v>
      </c>
      <c r="I217" s="28">
        <v>0</v>
      </c>
      <c r="J217" s="280"/>
      <c r="K217" s="9">
        <v>1</v>
      </c>
      <c r="L217" s="9"/>
      <c r="M217" s="29"/>
    </row>
    <row r="218" spans="1:13" hidden="1" x14ac:dyDescent="0.25">
      <c r="A218" s="631"/>
      <c r="B218" s="13">
        <v>40962</v>
      </c>
      <c r="C218" s="9" t="s">
        <v>12</v>
      </c>
      <c r="D218" s="9">
        <v>1</v>
      </c>
      <c r="E218" s="9">
        <v>0</v>
      </c>
      <c r="F218" s="9">
        <v>0</v>
      </c>
      <c r="G218" s="9">
        <v>0</v>
      </c>
      <c r="H218" s="9">
        <v>0</v>
      </c>
      <c r="I218" s="29">
        <v>0</v>
      </c>
      <c r="J218" s="280"/>
      <c r="K218" s="9">
        <v>1</v>
      </c>
      <c r="L218" s="9"/>
      <c r="M218" s="29"/>
    </row>
    <row r="219" spans="1:13" hidden="1" x14ac:dyDescent="0.25">
      <c r="A219" s="631"/>
      <c r="B219" s="13">
        <v>40955</v>
      </c>
      <c r="C219" s="9" t="s">
        <v>13</v>
      </c>
      <c r="D219" s="9">
        <v>1</v>
      </c>
      <c r="E219" s="9">
        <v>0</v>
      </c>
      <c r="F219" s="9">
        <v>1</v>
      </c>
      <c r="G219" s="9">
        <v>1</v>
      </c>
      <c r="H219" s="9">
        <v>0</v>
      </c>
      <c r="I219" s="29">
        <v>0</v>
      </c>
      <c r="J219" s="280">
        <v>1</v>
      </c>
      <c r="K219" s="9"/>
      <c r="L219" s="9"/>
      <c r="M219" s="29"/>
    </row>
    <row r="220" spans="1:13" hidden="1" x14ac:dyDescent="0.25">
      <c r="A220" s="631"/>
      <c r="B220" s="13">
        <v>40948</v>
      </c>
      <c r="C220" s="9" t="s">
        <v>21</v>
      </c>
      <c r="D220" s="9">
        <v>1</v>
      </c>
      <c r="E220" s="9">
        <v>2</v>
      </c>
      <c r="F220" s="9">
        <v>1</v>
      </c>
      <c r="G220" s="9">
        <v>3</v>
      </c>
      <c r="H220" s="9">
        <v>1</v>
      </c>
      <c r="I220" s="29">
        <v>0</v>
      </c>
      <c r="J220" s="280">
        <v>1</v>
      </c>
      <c r="K220" s="9"/>
      <c r="L220" s="9"/>
      <c r="M220" s="29"/>
    </row>
    <row r="221" spans="1:13" hidden="1" x14ac:dyDescent="0.25">
      <c r="A221" s="631"/>
      <c r="B221" s="13">
        <v>40934</v>
      </c>
      <c r="C221" s="9" t="s">
        <v>19</v>
      </c>
      <c r="D221" s="9">
        <v>1</v>
      </c>
      <c r="E221" s="9">
        <v>0</v>
      </c>
      <c r="F221" s="9">
        <v>0</v>
      </c>
      <c r="G221" s="9">
        <v>0</v>
      </c>
      <c r="H221" s="9">
        <v>0</v>
      </c>
      <c r="I221" s="29">
        <v>0</v>
      </c>
      <c r="J221" s="280"/>
      <c r="K221" s="9">
        <v>1</v>
      </c>
      <c r="L221" s="9"/>
      <c r="M221" s="29"/>
    </row>
    <row r="222" spans="1:13" hidden="1" x14ac:dyDescent="0.25">
      <c r="A222" s="631"/>
      <c r="B222" s="13">
        <v>40927</v>
      </c>
      <c r="C222" s="9" t="s">
        <v>12</v>
      </c>
      <c r="D222" s="9">
        <v>1</v>
      </c>
      <c r="E222" s="9">
        <v>1</v>
      </c>
      <c r="F222" s="9">
        <v>2</v>
      </c>
      <c r="G222" s="9">
        <v>3</v>
      </c>
      <c r="H222" s="9">
        <v>1</v>
      </c>
      <c r="I222" s="29">
        <v>0</v>
      </c>
      <c r="J222" s="280">
        <v>1</v>
      </c>
      <c r="K222" s="9"/>
      <c r="L222" s="9"/>
      <c r="M222" s="29"/>
    </row>
    <row r="223" spans="1:13" hidden="1" x14ac:dyDescent="0.25">
      <c r="A223" s="631"/>
      <c r="B223" s="13">
        <v>40920</v>
      </c>
      <c r="C223" s="9" t="s">
        <v>13</v>
      </c>
      <c r="D223" s="9">
        <v>1</v>
      </c>
      <c r="E223" s="9">
        <v>0</v>
      </c>
      <c r="F223" s="9">
        <v>0</v>
      </c>
      <c r="G223" s="9">
        <v>0</v>
      </c>
      <c r="H223" s="9">
        <v>0</v>
      </c>
      <c r="I223" s="29">
        <v>0</v>
      </c>
      <c r="J223" s="280"/>
      <c r="K223" s="9">
        <v>1</v>
      </c>
      <c r="L223" s="9"/>
      <c r="M223" s="29"/>
    </row>
    <row r="224" spans="1:13" hidden="1" x14ac:dyDescent="0.25">
      <c r="A224" s="631"/>
      <c r="B224" s="13">
        <v>40892</v>
      </c>
      <c r="C224" s="9" t="s">
        <v>7</v>
      </c>
      <c r="D224" s="9">
        <v>1</v>
      </c>
      <c r="E224" s="9">
        <v>1</v>
      </c>
      <c r="F224" s="9">
        <v>0</v>
      </c>
      <c r="G224" s="9">
        <v>1</v>
      </c>
      <c r="H224" s="9">
        <v>0</v>
      </c>
      <c r="I224" s="29">
        <v>0</v>
      </c>
      <c r="J224" s="280">
        <v>1</v>
      </c>
      <c r="K224" s="9"/>
      <c r="L224" s="9"/>
      <c r="M224" s="29"/>
    </row>
    <row r="225" spans="1:13" hidden="1" x14ac:dyDescent="0.25">
      <c r="A225" s="631"/>
      <c r="B225" s="13">
        <v>40885</v>
      </c>
      <c r="C225" s="9" t="s">
        <v>19</v>
      </c>
      <c r="D225" s="9">
        <v>1</v>
      </c>
      <c r="E225" s="9">
        <v>1</v>
      </c>
      <c r="F225" s="9">
        <v>1</v>
      </c>
      <c r="G225" s="9">
        <v>2</v>
      </c>
      <c r="H225" s="9">
        <v>0</v>
      </c>
      <c r="I225" s="29">
        <v>0</v>
      </c>
      <c r="J225" s="280">
        <v>1</v>
      </c>
      <c r="K225" s="9"/>
      <c r="L225" s="9"/>
      <c r="M225" s="29"/>
    </row>
    <row r="226" spans="1:13" hidden="1" x14ac:dyDescent="0.25">
      <c r="A226" s="631"/>
      <c r="B226" s="13">
        <v>40878</v>
      </c>
      <c r="C226" s="9" t="s">
        <v>12</v>
      </c>
      <c r="D226" s="9">
        <v>1</v>
      </c>
      <c r="E226" s="9">
        <v>1</v>
      </c>
      <c r="F226" s="9">
        <v>0</v>
      </c>
      <c r="G226" s="9">
        <v>1</v>
      </c>
      <c r="H226" s="9">
        <v>0</v>
      </c>
      <c r="I226" s="29">
        <v>0</v>
      </c>
      <c r="J226" s="280">
        <v>1</v>
      </c>
      <c r="K226" s="9"/>
      <c r="L226" s="9"/>
      <c r="M226" s="29"/>
    </row>
    <row r="227" spans="1:13" hidden="1" x14ac:dyDescent="0.25">
      <c r="A227" s="631"/>
      <c r="B227" s="13">
        <v>40871</v>
      </c>
      <c r="C227" s="9" t="s">
        <v>13</v>
      </c>
      <c r="D227" s="9">
        <v>1</v>
      </c>
      <c r="E227" s="9">
        <v>3</v>
      </c>
      <c r="F227" s="9">
        <v>0</v>
      </c>
      <c r="G227" s="9">
        <v>3</v>
      </c>
      <c r="H227" s="9">
        <v>0</v>
      </c>
      <c r="I227" s="29">
        <v>0</v>
      </c>
      <c r="J227" s="280">
        <v>1</v>
      </c>
      <c r="K227" s="9"/>
      <c r="L227" s="9"/>
      <c r="M227" s="29"/>
    </row>
    <row r="228" spans="1:13" hidden="1" x14ac:dyDescent="0.25">
      <c r="A228" s="631"/>
      <c r="B228" s="13">
        <v>40864</v>
      </c>
      <c r="C228" s="9" t="s">
        <v>21</v>
      </c>
      <c r="D228" s="9">
        <v>1</v>
      </c>
      <c r="E228" s="9">
        <v>1</v>
      </c>
      <c r="F228" s="9">
        <v>0</v>
      </c>
      <c r="G228" s="9">
        <v>1</v>
      </c>
      <c r="H228" s="9">
        <v>0</v>
      </c>
      <c r="I228" s="29">
        <v>0</v>
      </c>
      <c r="J228" s="280"/>
      <c r="K228" s="9"/>
      <c r="L228" s="9">
        <v>1</v>
      </c>
      <c r="M228" s="29"/>
    </row>
    <row r="229" spans="1:13" hidden="1" x14ac:dyDescent="0.25">
      <c r="A229" s="631"/>
      <c r="B229" s="13">
        <v>40857</v>
      </c>
      <c r="C229" s="9" t="s">
        <v>7</v>
      </c>
      <c r="D229" s="9">
        <v>1</v>
      </c>
      <c r="E229" s="9">
        <v>0</v>
      </c>
      <c r="F229" s="9">
        <v>1</v>
      </c>
      <c r="G229" s="9">
        <v>1</v>
      </c>
      <c r="H229" s="9">
        <v>0</v>
      </c>
      <c r="I229" s="29">
        <v>0</v>
      </c>
      <c r="J229" s="280">
        <v>1</v>
      </c>
      <c r="K229" s="9"/>
      <c r="L229" s="9"/>
      <c r="M229" s="29"/>
    </row>
    <row r="230" spans="1:13" hidden="1" x14ac:dyDescent="0.25">
      <c r="A230" s="631"/>
      <c r="B230" s="13">
        <v>40843</v>
      </c>
      <c r="C230" s="9" t="s">
        <v>12</v>
      </c>
      <c r="D230" s="9">
        <v>1</v>
      </c>
      <c r="E230" s="9">
        <v>0</v>
      </c>
      <c r="F230" s="9">
        <v>0</v>
      </c>
      <c r="G230" s="9">
        <v>0</v>
      </c>
      <c r="H230" s="9">
        <v>0</v>
      </c>
      <c r="I230" s="29">
        <v>0</v>
      </c>
      <c r="J230" s="280"/>
      <c r="K230" s="9">
        <v>1</v>
      </c>
      <c r="L230" s="9"/>
      <c r="M230" s="29"/>
    </row>
    <row r="231" spans="1:13" hidden="1" x14ac:dyDescent="0.25">
      <c r="A231" s="631"/>
      <c r="B231" s="13">
        <v>40836</v>
      </c>
      <c r="C231" s="9" t="s">
        <v>13</v>
      </c>
      <c r="D231" s="9">
        <v>1</v>
      </c>
      <c r="E231" s="9">
        <v>0</v>
      </c>
      <c r="F231" s="9">
        <v>2</v>
      </c>
      <c r="G231" s="9">
        <v>2</v>
      </c>
      <c r="H231" s="9">
        <v>0</v>
      </c>
      <c r="I231" s="29">
        <v>0</v>
      </c>
      <c r="J231" s="280"/>
      <c r="K231" s="9">
        <v>1</v>
      </c>
      <c r="L231" s="9"/>
      <c r="M231" s="29"/>
    </row>
    <row r="232" spans="1:13" hidden="1" x14ac:dyDescent="0.25">
      <c r="A232" s="631"/>
      <c r="B232" s="13">
        <v>40829</v>
      </c>
      <c r="C232" s="9" t="s">
        <v>21</v>
      </c>
      <c r="D232" s="9">
        <v>1</v>
      </c>
      <c r="E232" s="9">
        <v>0</v>
      </c>
      <c r="F232" s="9">
        <v>0</v>
      </c>
      <c r="G232" s="9">
        <v>0</v>
      </c>
      <c r="H232" s="9">
        <v>0</v>
      </c>
      <c r="I232" s="29">
        <v>0</v>
      </c>
      <c r="J232" s="280"/>
      <c r="K232" s="9">
        <v>1</v>
      </c>
      <c r="L232" s="9"/>
      <c r="M232" s="29"/>
    </row>
    <row r="233" spans="1:13" hidden="1" x14ac:dyDescent="0.25">
      <c r="A233" s="631"/>
      <c r="B233" s="13">
        <v>40815</v>
      </c>
      <c r="C233" s="9" t="s">
        <v>19</v>
      </c>
      <c r="D233" s="9">
        <v>1</v>
      </c>
      <c r="E233" s="9">
        <v>0</v>
      </c>
      <c r="F233" s="9">
        <v>0</v>
      </c>
      <c r="G233" s="9">
        <v>0</v>
      </c>
      <c r="H233" s="9">
        <v>0</v>
      </c>
      <c r="I233" s="29">
        <v>0</v>
      </c>
      <c r="J233" s="280">
        <v>1</v>
      </c>
      <c r="K233" s="9"/>
      <c r="L233" s="9"/>
      <c r="M233" s="29"/>
    </row>
    <row r="234" spans="1:13" hidden="1" x14ac:dyDescent="0.25">
      <c r="A234" s="631"/>
      <c r="B234" s="13">
        <v>40808</v>
      </c>
      <c r="C234" s="9" t="s">
        <v>12</v>
      </c>
      <c r="D234" s="9">
        <v>1</v>
      </c>
      <c r="E234" s="9">
        <v>0</v>
      </c>
      <c r="F234" s="9">
        <v>0</v>
      </c>
      <c r="G234" s="9">
        <v>0</v>
      </c>
      <c r="H234" s="9">
        <v>0</v>
      </c>
      <c r="I234" s="29">
        <v>0</v>
      </c>
      <c r="J234" s="280"/>
      <c r="K234" s="9">
        <v>1</v>
      </c>
      <c r="L234" s="9"/>
      <c r="M234" s="29"/>
    </row>
    <row r="235" spans="1:13" ht="18.75" hidden="1" thickBot="1" x14ac:dyDescent="0.3">
      <c r="A235" s="630"/>
      <c r="B235" s="30">
        <v>40801</v>
      </c>
      <c r="C235" s="31" t="s">
        <v>13</v>
      </c>
      <c r="D235" s="31">
        <v>1</v>
      </c>
      <c r="E235" s="31">
        <v>0</v>
      </c>
      <c r="F235" s="31">
        <v>0</v>
      </c>
      <c r="G235" s="31">
        <v>0</v>
      </c>
      <c r="H235" s="31">
        <v>0</v>
      </c>
      <c r="I235" s="32">
        <v>0</v>
      </c>
      <c r="J235" s="280"/>
      <c r="K235" s="9"/>
      <c r="L235" s="9">
        <v>1</v>
      </c>
      <c r="M235" s="29"/>
    </row>
    <row r="236" spans="1:13" ht="19.5" thickTop="1" thickBot="1" x14ac:dyDescent="0.3">
      <c r="A236" s="142" t="s">
        <v>45</v>
      </c>
      <c r="B236" s="126" t="s">
        <v>23</v>
      </c>
      <c r="C236" s="124" t="s">
        <v>20</v>
      </c>
      <c r="D236" s="124">
        <f t="shared" ref="D236:I236" si="11">SUM(D217:D235)</f>
        <v>19</v>
      </c>
      <c r="E236" s="124">
        <f t="shared" si="11"/>
        <v>10</v>
      </c>
      <c r="F236" s="124">
        <f t="shared" si="11"/>
        <v>8</v>
      </c>
      <c r="G236" s="124">
        <f t="shared" si="11"/>
        <v>18</v>
      </c>
      <c r="H236" s="124">
        <f t="shared" si="11"/>
        <v>2</v>
      </c>
      <c r="I236" s="125">
        <f t="shared" si="11"/>
        <v>0</v>
      </c>
      <c r="J236" s="191">
        <f>SUM(J217:J235)</f>
        <v>9</v>
      </c>
      <c r="K236" s="124">
        <f>SUM(K217:K235)</f>
        <v>8</v>
      </c>
      <c r="L236" s="124">
        <f>SUM(L217:L235)</f>
        <v>2</v>
      </c>
      <c r="M236" s="294">
        <f>SUM(J236/(J236+K236))</f>
        <v>0.52941176470588236</v>
      </c>
    </row>
    <row r="237" spans="1:13" ht="19.5" thickTop="1" thickBot="1" x14ac:dyDescent="0.3">
      <c r="C237" s="136" t="s">
        <v>24</v>
      </c>
      <c r="D237" s="137">
        <f t="shared" ref="D237:L237" si="12">SUM(D93+D115+D138+D159+D180+D199+D216+D236+D70+D56+D35+D16)</f>
        <v>222</v>
      </c>
      <c r="E237" s="137">
        <f t="shared" si="12"/>
        <v>38</v>
      </c>
      <c r="F237" s="137">
        <f t="shared" si="12"/>
        <v>137</v>
      </c>
      <c r="G237" s="137">
        <f t="shared" si="12"/>
        <v>175</v>
      </c>
      <c r="H237" s="137">
        <f t="shared" si="12"/>
        <v>2</v>
      </c>
      <c r="I237" s="139">
        <f t="shared" si="12"/>
        <v>0</v>
      </c>
      <c r="J237" s="444">
        <f t="shared" si="12"/>
        <v>95</v>
      </c>
      <c r="K237" s="91">
        <f t="shared" si="12"/>
        <v>95</v>
      </c>
      <c r="L237" s="450">
        <f t="shared" si="12"/>
        <v>32</v>
      </c>
      <c r="M237" s="396">
        <f>SUM(J237/(J237+K237))</f>
        <v>0.5</v>
      </c>
    </row>
    <row r="238" spans="1:13" ht="18.75" thickBot="1" x14ac:dyDescent="0.3">
      <c r="C238" s="143" t="s">
        <v>25</v>
      </c>
      <c r="D238" s="24"/>
      <c r="E238" s="25">
        <f>SUM(E237/D237)</f>
        <v>0.17117117117117117</v>
      </c>
      <c r="F238" s="25">
        <f>SUM(F237/D237)</f>
        <v>0.61711711711711714</v>
      </c>
      <c r="G238" s="144">
        <f>SUM(G237/D237)</f>
        <v>0.78828828828828834</v>
      </c>
      <c r="H238" s="20"/>
      <c r="I238" s="20"/>
      <c r="J238" s="307">
        <f>SUM(J237/D237)</f>
        <v>0.42792792792792794</v>
      </c>
      <c r="K238" s="77">
        <f>SUM(K237/D237)</f>
        <v>0.42792792792792794</v>
      </c>
      <c r="L238" s="95">
        <f>SUM(L237/D237)</f>
        <v>0.14414414414414414</v>
      </c>
    </row>
    <row r="239" spans="1:13" ht="18.75" thickBot="1" x14ac:dyDescent="0.3">
      <c r="C239" s="133" t="s">
        <v>26</v>
      </c>
      <c r="D239" s="134">
        <f>SUM(D237/12)</f>
        <v>18.5</v>
      </c>
      <c r="E239" s="134">
        <f>SUM(E238*D239)</f>
        <v>3.1666666666666665</v>
      </c>
      <c r="F239" s="134">
        <f>SUM(F238*D239)</f>
        <v>11.416666666666668</v>
      </c>
      <c r="G239" s="135">
        <f>SUM(G238*D239)</f>
        <v>14.583333333333334</v>
      </c>
      <c r="J239" s="308">
        <f>SUM(J237/12)</f>
        <v>7.916666666666667</v>
      </c>
      <c r="K239" s="97">
        <f>SUM(K237/12)</f>
        <v>7.916666666666667</v>
      </c>
      <c r="L239" s="98">
        <f>SUM(L237/12)</f>
        <v>2.6666666666666665</v>
      </c>
    </row>
    <row r="240" spans="1:13" ht="18.75" thickTop="1" x14ac:dyDescent="0.25"/>
  </sheetData>
  <mergeCells count="13">
    <mergeCell ref="A1:M1"/>
    <mergeCell ref="A217:A235"/>
    <mergeCell ref="A139:A158"/>
    <mergeCell ref="A116:A137"/>
    <mergeCell ref="A160:A179"/>
    <mergeCell ref="A181:A198"/>
    <mergeCell ref="A200:A215"/>
    <mergeCell ref="A94:A114"/>
    <mergeCell ref="A71:A92"/>
    <mergeCell ref="A57:A69"/>
    <mergeCell ref="A36:A55"/>
    <mergeCell ref="A17:A34"/>
    <mergeCell ref="A3:A15"/>
  </mergeCells>
  <printOptions horizontalCentered="1" verticalCentered="1"/>
  <pageMargins left="0.2" right="0.2" top="0.25" bottom="0.25" header="0.25" footer="0.3"/>
  <pageSetup scale="87" orientation="landscape" r:id="rId1"/>
  <rowBreaks count="1" manualBreakCount="1">
    <brk id="180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M26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6.1406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366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20</v>
      </c>
      <c r="D3" s="27">
        <v>1</v>
      </c>
      <c r="E3" s="27">
        <v>1</v>
      </c>
      <c r="F3" s="27">
        <v>0</v>
      </c>
      <c r="G3" s="27">
        <v>1</v>
      </c>
      <c r="H3" s="27">
        <v>1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553</v>
      </c>
      <c r="D4" s="9">
        <v>1</v>
      </c>
      <c r="E4" s="9">
        <v>0</v>
      </c>
      <c r="F4" s="9">
        <v>2</v>
      </c>
      <c r="G4" s="9">
        <v>2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8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45694</v>
      </c>
      <c r="C6" s="9" t="s">
        <v>625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45687</v>
      </c>
      <c r="C7" s="9" t="s">
        <v>453</v>
      </c>
      <c r="D7" s="9">
        <v>1</v>
      </c>
      <c r="E7" s="9">
        <v>0</v>
      </c>
      <c r="F7" s="9">
        <v>2</v>
      </c>
      <c r="G7" s="9">
        <v>2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45680</v>
      </c>
      <c r="C8" s="9" t="s">
        <v>20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45673</v>
      </c>
      <c r="C9" s="9" t="s">
        <v>553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45666</v>
      </c>
      <c r="C10" s="9" t="s">
        <v>8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45645</v>
      </c>
      <c r="C11" s="9" t="s">
        <v>625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45638</v>
      </c>
      <c r="C12" s="9" t="s">
        <v>453</v>
      </c>
      <c r="D12" s="9">
        <v>1</v>
      </c>
      <c r="E12" s="9">
        <v>0</v>
      </c>
      <c r="F12" s="9">
        <v>2</v>
      </c>
      <c r="G12" s="9">
        <v>2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45631</v>
      </c>
      <c r="C13" s="9" t="s">
        <v>20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45624</v>
      </c>
      <c r="C14" s="9" t="s">
        <v>553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45617</v>
      </c>
      <c r="C15" s="9" t="s">
        <v>8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45610</v>
      </c>
      <c r="C16" s="9" t="s">
        <v>625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x14ac:dyDescent="0.25">
      <c r="A17" s="636"/>
      <c r="B17" s="255">
        <v>45589</v>
      </c>
      <c r="C17" s="9" t="s">
        <v>553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6"/>
      <c r="B18" s="255">
        <v>45582</v>
      </c>
      <c r="C18" s="9" t="s">
        <v>8</v>
      </c>
      <c r="D18" s="9">
        <v>1</v>
      </c>
      <c r="E18" s="9">
        <v>0</v>
      </c>
      <c r="F18" s="9">
        <v>2</v>
      </c>
      <c r="G18" s="9">
        <v>2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6"/>
      <c r="B19" s="255">
        <v>45575</v>
      </c>
      <c r="C19" s="9" t="s">
        <v>625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x14ac:dyDescent="0.25">
      <c r="A20" s="636"/>
      <c r="B20" s="255">
        <v>45568</v>
      </c>
      <c r="C20" s="9" t="s">
        <v>453</v>
      </c>
      <c r="D20" s="9">
        <v>1</v>
      </c>
      <c r="E20" s="9">
        <v>2</v>
      </c>
      <c r="F20" s="9">
        <v>0</v>
      </c>
      <c r="G20" s="9">
        <v>2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x14ac:dyDescent="0.25">
      <c r="A21" s="636"/>
      <c r="B21" s="255">
        <v>45561</v>
      </c>
      <c r="C21" s="9" t="s">
        <v>20</v>
      </c>
      <c r="D21" s="9">
        <v>1</v>
      </c>
      <c r="E21" s="9">
        <v>1</v>
      </c>
      <c r="F21" s="9">
        <v>1</v>
      </c>
      <c r="G21" s="9">
        <v>2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t="18.75" thickBot="1" x14ac:dyDescent="0.3">
      <c r="A22" s="637"/>
      <c r="B22" s="256">
        <v>45554</v>
      </c>
      <c r="C22" s="31" t="s">
        <v>553</v>
      </c>
      <c r="D22" s="31">
        <v>1</v>
      </c>
      <c r="E22" s="31">
        <v>0</v>
      </c>
      <c r="F22" s="31">
        <v>0</v>
      </c>
      <c r="G22" s="31">
        <v>0</v>
      </c>
      <c r="H22" s="31">
        <v>0</v>
      </c>
      <c r="I22" s="32">
        <v>0</v>
      </c>
      <c r="J22" s="366"/>
      <c r="K22" s="31">
        <v>1</v>
      </c>
      <c r="L22" s="31"/>
      <c r="M22" s="32"/>
    </row>
    <row r="23" spans="1:13" ht="19.5" thickTop="1" thickBot="1" x14ac:dyDescent="0.3">
      <c r="A23" s="487" t="s">
        <v>45</v>
      </c>
      <c r="B23" s="488" t="s">
        <v>624</v>
      </c>
      <c r="C23" s="355" t="s">
        <v>10</v>
      </c>
      <c r="D23" s="355">
        <f t="shared" ref="D23:L23" si="0">SUM(D3:D22)</f>
        <v>20</v>
      </c>
      <c r="E23" s="355">
        <f t="shared" si="0"/>
        <v>5</v>
      </c>
      <c r="F23" s="355">
        <f t="shared" si="0"/>
        <v>15</v>
      </c>
      <c r="G23" s="355">
        <f t="shared" si="0"/>
        <v>20</v>
      </c>
      <c r="H23" s="355">
        <f t="shared" si="0"/>
        <v>1</v>
      </c>
      <c r="I23" s="489">
        <f t="shared" si="0"/>
        <v>0</v>
      </c>
      <c r="J23" s="458">
        <f t="shared" si="0"/>
        <v>9</v>
      </c>
      <c r="K23" s="355">
        <f t="shared" si="0"/>
        <v>9</v>
      </c>
      <c r="L23" s="355">
        <f t="shared" si="0"/>
        <v>2</v>
      </c>
      <c r="M23" s="356">
        <f>SUM(J23/(J23+K23))</f>
        <v>0.5</v>
      </c>
    </row>
    <row r="24" spans="1:13" ht="18.75" hidden="1" thickTop="1" x14ac:dyDescent="0.25">
      <c r="A24" s="659" t="s">
        <v>580</v>
      </c>
      <c r="B24" s="254">
        <v>45351</v>
      </c>
      <c r="C24" s="27" t="s">
        <v>453</v>
      </c>
      <c r="D24" s="27">
        <v>1</v>
      </c>
      <c r="E24" s="27">
        <v>0</v>
      </c>
      <c r="F24" s="27">
        <v>4</v>
      </c>
      <c r="G24" s="27">
        <v>4</v>
      </c>
      <c r="H24" s="27">
        <v>0</v>
      </c>
      <c r="I24" s="28">
        <v>0</v>
      </c>
      <c r="J24" s="364">
        <v>1</v>
      </c>
      <c r="K24" s="27"/>
      <c r="L24" s="27"/>
      <c r="M24" s="28"/>
    </row>
    <row r="25" spans="1:13" hidden="1" x14ac:dyDescent="0.25">
      <c r="A25" s="631"/>
      <c r="B25" s="255">
        <v>45344</v>
      </c>
      <c r="C25" s="9" t="s">
        <v>8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45337</v>
      </c>
      <c r="C26" s="9" t="s">
        <v>552</v>
      </c>
      <c r="D26" s="9">
        <v>1</v>
      </c>
      <c r="E26" s="9">
        <v>2</v>
      </c>
      <c r="F26" s="9">
        <v>1</v>
      </c>
      <c r="G26" s="9">
        <v>3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1"/>
      <c r="B27" s="255">
        <v>45330</v>
      </c>
      <c r="C27" s="9" t="s">
        <v>555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1"/>
      <c r="B28" s="255">
        <v>45323</v>
      </c>
      <c r="C28" s="9" t="s">
        <v>553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1"/>
      <c r="B29" s="255">
        <v>45316</v>
      </c>
      <c r="C29" s="9" t="s">
        <v>453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1"/>
      <c r="B30" s="255">
        <v>45309</v>
      </c>
      <c r="C30" s="9" t="s">
        <v>8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1"/>
      <c r="B31" s="255">
        <v>45302</v>
      </c>
      <c r="C31" s="9" t="s">
        <v>552</v>
      </c>
      <c r="D31" s="9">
        <v>1</v>
      </c>
      <c r="E31" s="9">
        <v>2</v>
      </c>
      <c r="F31" s="9">
        <v>0</v>
      </c>
      <c r="G31" s="9">
        <v>2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1"/>
      <c r="B32" s="255">
        <v>45274</v>
      </c>
      <c r="C32" s="9" t="s">
        <v>553</v>
      </c>
      <c r="D32" s="9">
        <v>1</v>
      </c>
      <c r="E32" s="9">
        <v>1</v>
      </c>
      <c r="F32" s="9">
        <v>1</v>
      </c>
      <c r="G32" s="9">
        <v>2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1"/>
      <c r="B33" s="255">
        <v>45267</v>
      </c>
      <c r="C33" s="9" t="s">
        <v>453</v>
      </c>
      <c r="D33" s="9">
        <v>1</v>
      </c>
      <c r="E33" s="9">
        <v>0</v>
      </c>
      <c r="F33" s="9">
        <v>2</v>
      </c>
      <c r="G33" s="9">
        <v>2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1"/>
      <c r="B34" s="255">
        <v>45260</v>
      </c>
      <c r="C34" s="9" t="s">
        <v>8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1"/>
      <c r="B35" s="255">
        <v>45253</v>
      </c>
      <c r="C35" s="9" t="s">
        <v>552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1"/>
      <c r="B36" s="255">
        <v>45246</v>
      </c>
      <c r="C36" s="9" t="s">
        <v>555</v>
      </c>
      <c r="D36" s="9">
        <v>1</v>
      </c>
      <c r="E36" s="9">
        <v>2</v>
      </c>
      <c r="F36" s="9">
        <v>3</v>
      </c>
      <c r="G36" s="9">
        <v>5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1"/>
      <c r="B37" s="255">
        <v>45232</v>
      </c>
      <c r="C37" s="9" t="s">
        <v>453</v>
      </c>
      <c r="D37" s="9">
        <v>1</v>
      </c>
      <c r="E37" s="9">
        <v>0</v>
      </c>
      <c r="F37" s="9">
        <v>2</v>
      </c>
      <c r="G37" s="9">
        <v>2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1"/>
      <c r="B38" s="255">
        <v>45225</v>
      </c>
      <c r="C38" s="9" t="s">
        <v>8</v>
      </c>
      <c r="D38" s="9">
        <v>1</v>
      </c>
      <c r="E38" s="9">
        <v>0</v>
      </c>
      <c r="F38" s="9">
        <v>2</v>
      </c>
      <c r="G38" s="9">
        <v>2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1"/>
      <c r="B39" s="255">
        <v>45218</v>
      </c>
      <c r="C39" s="9" t="s">
        <v>552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idden="1" x14ac:dyDescent="0.25">
      <c r="A40" s="631"/>
      <c r="B40" s="255">
        <v>45211</v>
      </c>
      <c r="C40" s="9" t="s">
        <v>555</v>
      </c>
      <c r="D40" s="9">
        <v>1</v>
      </c>
      <c r="E40" s="9">
        <v>0</v>
      </c>
      <c r="F40" s="9">
        <v>2</v>
      </c>
      <c r="G40" s="9">
        <v>2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31"/>
      <c r="B41" s="255">
        <v>45204</v>
      </c>
      <c r="C41" s="9" t="s">
        <v>553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idden="1" x14ac:dyDescent="0.25">
      <c r="A42" s="631"/>
      <c r="B42" s="255">
        <v>45190</v>
      </c>
      <c r="C42" s="9" t="s">
        <v>8</v>
      </c>
      <c r="D42" s="9">
        <v>1</v>
      </c>
      <c r="E42" s="9">
        <v>1</v>
      </c>
      <c r="F42" s="9">
        <v>0</v>
      </c>
      <c r="G42" s="9">
        <v>1</v>
      </c>
      <c r="H42" s="9">
        <v>0</v>
      </c>
      <c r="I42" s="29">
        <v>0</v>
      </c>
      <c r="J42" s="365"/>
      <c r="K42" s="9">
        <v>1</v>
      </c>
      <c r="L42" s="9"/>
      <c r="M42" s="29"/>
    </row>
    <row r="43" spans="1:13" ht="18.75" hidden="1" thickBot="1" x14ac:dyDescent="0.3">
      <c r="A43" s="630"/>
      <c r="B43" s="256">
        <v>45183</v>
      </c>
      <c r="C43" s="31" t="s">
        <v>552</v>
      </c>
      <c r="D43" s="31">
        <v>1</v>
      </c>
      <c r="E43" s="31">
        <v>0</v>
      </c>
      <c r="F43" s="31">
        <v>0</v>
      </c>
      <c r="G43" s="31">
        <v>0</v>
      </c>
      <c r="H43" s="31">
        <v>0</v>
      </c>
      <c r="I43" s="32">
        <v>0</v>
      </c>
      <c r="J43" s="366">
        <v>1</v>
      </c>
      <c r="K43" s="31"/>
      <c r="L43" s="31"/>
      <c r="M43" s="32"/>
    </row>
    <row r="44" spans="1:13" ht="19.5" thickTop="1" thickBot="1" x14ac:dyDescent="0.3">
      <c r="A44" s="433" t="s">
        <v>45</v>
      </c>
      <c r="B44" s="414" t="s">
        <v>580</v>
      </c>
      <c r="C44" s="355" t="s">
        <v>452</v>
      </c>
      <c r="D44" s="355">
        <f t="shared" ref="D44:L44" si="1">SUM(D24:D43)</f>
        <v>20</v>
      </c>
      <c r="E44" s="355">
        <f t="shared" si="1"/>
        <v>11</v>
      </c>
      <c r="F44" s="355">
        <f t="shared" si="1"/>
        <v>19</v>
      </c>
      <c r="G44" s="355">
        <f t="shared" si="1"/>
        <v>30</v>
      </c>
      <c r="H44" s="355">
        <f t="shared" si="1"/>
        <v>0</v>
      </c>
      <c r="I44" s="467">
        <f t="shared" si="1"/>
        <v>0</v>
      </c>
      <c r="J44" s="191">
        <f t="shared" si="1"/>
        <v>12</v>
      </c>
      <c r="K44" s="124">
        <f t="shared" si="1"/>
        <v>8</v>
      </c>
      <c r="L44" s="124">
        <f t="shared" si="1"/>
        <v>0</v>
      </c>
      <c r="M44" s="294">
        <f>SUM(J44/(J44+K44))</f>
        <v>0.6</v>
      </c>
    </row>
    <row r="45" spans="1:13" ht="18.75" hidden="1" thickTop="1" x14ac:dyDescent="0.25">
      <c r="A45" s="632" t="s">
        <v>554</v>
      </c>
      <c r="B45" s="254">
        <v>44966</v>
      </c>
      <c r="C45" s="27" t="s">
        <v>8</v>
      </c>
      <c r="D45" s="27">
        <v>1</v>
      </c>
      <c r="E45" s="27">
        <v>0</v>
      </c>
      <c r="F45" s="27">
        <v>2</v>
      </c>
      <c r="G45" s="27">
        <v>2</v>
      </c>
      <c r="H45" s="27">
        <v>0</v>
      </c>
      <c r="I45" s="297">
        <v>0</v>
      </c>
      <c r="J45" s="279">
        <v>1</v>
      </c>
      <c r="K45" s="27"/>
      <c r="L45" s="27"/>
      <c r="M45" s="28"/>
    </row>
    <row r="46" spans="1:13" hidden="1" x14ac:dyDescent="0.25">
      <c r="A46" s="633"/>
      <c r="B46" s="255">
        <v>44959</v>
      </c>
      <c r="C46" s="9" t="s">
        <v>555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3"/>
      <c r="B47" s="255">
        <v>44952</v>
      </c>
      <c r="C47" s="9" t="s">
        <v>452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3"/>
      <c r="B48" s="255">
        <v>44945</v>
      </c>
      <c r="C48" s="9" t="s">
        <v>552</v>
      </c>
      <c r="D48" s="9">
        <v>1</v>
      </c>
      <c r="E48" s="9">
        <v>1</v>
      </c>
      <c r="F48" s="9">
        <v>1</v>
      </c>
      <c r="G48" s="9">
        <v>2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44938</v>
      </c>
      <c r="C49" s="9" t="s">
        <v>553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255">
        <v>44903</v>
      </c>
      <c r="C50" s="9" t="s">
        <v>452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idden="1" x14ac:dyDescent="0.25">
      <c r="A51" s="633"/>
      <c r="B51" s="255">
        <v>44896</v>
      </c>
      <c r="C51" s="9" t="s">
        <v>552</v>
      </c>
      <c r="D51" s="9">
        <v>1</v>
      </c>
      <c r="E51" s="9">
        <v>0</v>
      </c>
      <c r="F51" s="9">
        <v>2</v>
      </c>
      <c r="G51" s="9">
        <v>2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idden="1" x14ac:dyDescent="0.25">
      <c r="A52" s="633"/>
      <c r="B52" s="255">
        <v>44889</v>
      </c>
      <c r="C52" s="9" t="s">
        <v>553</v>
      </c>
      <c r="D52" s="9">
        <v>1</v>
      </c>
      <c r="E52" s="9">
        <v>0</v>
      </c>
      <c r="F52" s="9">
        <v>2</v>
      </c>
      <c r="G52" s="9">
        <v>2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idden="1" x14ac:dyDescent="0.25">
      <c r="A53" s="633"/>
      <c r="B53" s="255">
        <v>44875</v>
      </c>
      <c r="C53" s="9" t="s">
        <v>555</v>
      </c>
      <c r="D53" s="9">
        <v>1</v>
      </c>
      <c r="E53" s="9">
        <v>1</v>
      </c>
      <c r="F53" s="9">
        <v>1</v>
      </c>
      <c r="G53" s="9">
        <v>2</v>
      </c>
      <c r="H53" s="9">
        <v>1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3"/>
      <c r="B54" s="255">
        <v>44868</v>
      </c>
      <c r="C54" s="9" t="s">
        <v>452</v>
      </c>
      <c r="D54" s="9">
        <v>1</v>
      </c>
      <c r="E54" s="9">
        <v>1</v>
      </c>
      <c r="F54" s="9">
        <v>0</v>
      </c>
      <c r="G54" s="9">
        <v>1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3"/>
      <c r="B55" s="255">
        <v>44861</v>
      </c>
      <c r="C55" s="9" t="s">
        <v>552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idden="1" x14ac:dyDescent="0.25">
      <c r="A56" s="633"/>
      <c r="B56" s="255">
        <v>44854</v>
      </c>
      <c r="C56" s="9" t="s">
        <v>553</v>
      </c>
      <c r="D56" s="9">
        <v>1</v>
      </c>
      <c r="E56" s="9">
        <v>0</v>
      </c>
      <c r="F56" s="9">
        <v>2</v>
      </c>
      <c r="G56" s="9">
        <v>2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idden="1" x14ac:dyDescent="0.25">
      <c r="A57" s="633"/>
      <c r="B57" s="255">
        <v>44847</v>
      </c>
      <c r="C57" s="9" t="s">
        <v>8</v>
      </c>
      <c r="D57" s="9">
        <v>1</v>
      </c>
      <c r="E57" s="9">
        <v>0</v>
      </c>
      <c r="F57" s="9">
        <v>3</v>
      </c>
      <c r="G57" s="9">
        <v>3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3"/>
      <c r="B58" s="255">
        <v>44833</v>
      </c>
      <c r="C58" s="9" t="s">
        <v>452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3"/>
      <c r="B59" s="255">
        <v>44826</v>
      </c>
      <c r="C59" s="9" t="s">
        <v>552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t="18.75" hidden="1" thickBot="1" x14ac:dyDescent="0.3">
      <c r="A60" s="634"/>
      <c r="B60" s="256">
        <v>44819</v>
      </c>
      <c r="C60" s="31" t="s">
        <v>553</v>
      </c>
      <c r="D60" s="31">
        <v>1</v>
      </c>
      <c r="E60" s="31">
        <v>0</v>
      </c>
      <c r="F60" s="31">
        <v>0</v>
      </c>
      <c r="G60" s="31">
        <v>0</v>
      </c>
      <c r="H60" s="31">
        <v>0</v>
      </c>
      <c r="I60" s="299">
        <v>0</v>
      </c>
      <c r="J60" s="341">
        <v>1</v>
      </c>
      <c r="K60" s="31"/>
      <c r="L60" s="31"/>
      <c r="M60" s="32"/>
    </row>
    <row r="61" spans="1:13" ht="19.5" thickTop="1" thickBot="1" x14ac:dyDescent="0.3">
      <c r="A61" s="433" t="s">
        <v>45</v>
      </c>
      <c r="B61" s="414" t="s">
        <v>554</v>
      </c>
      <c r="C61" s="355" t="s">
        <v>453</v>
      </c>
      <c r="D61" s="355">
        <f t="shared" ref="D61:L61" si="2">SUM(D45:D60)</f>
        <v>16</v>
      </c>
      <c r="E61" s="355">
        <f t="shared" si="2"/>
        <v>4</v>
      </c>
      <c r="F61" s="355">
        <f t="shared" si="2"/>
        <v>15</v>
      </c>
      <c r="G61" s="355">
        <f t="shared" si="2"/>
        <v>19</v>
      </c>
      <c r="H61" s="355">
        <f t="shared" si="2"/>
        <v>1</v>
      </c>
      <c r="I61" s="467">
        <f t="shared" si="2"/>
        <v>0</v>
      </c>
      <c r="J61" s="191">
        <f t="shared" si="2"/>
        <v>12</v>
      </c>
      <c r="K61" s="124">
        <f t="shared" si="2"/>
        <v>4</v>
      </c>
      <c r="L61" s="124">
        <f t="shared" si="2"/>
        <v>0</v>
      </c>
      <c r="M61" s="294">
        <f>SUM(J61/(J61+K61))</f>
        <v>0.75</v>
      </c>
    </row>
    <row r="62" spans="1:13" ht="18.75" hidden="1" thickTop="1" x14ac:dyDescent="0.25">
      <c r="A62" s="659" t="s">
        <v>540</v>
      </c>
      <c r="B62" s="254">
        <v>44630</v>
      </c>
      <c r="C62" s="27" t="s">
        <v>48</v>
      </c>
      <c r="D62" s="27">
        <v>1</v>
      </c>
      <c r="E62" s="27">
        <v>0</v>
      </c>
      <c r="F62" s="27">
        <v>0</v>
      </c>
      <c r="G62" s="27">
        <v>0</v>
      </c>
      <c r="H62" s="27">
        <v>0</v>
      </c>
      <c r="I62" s="297">
        <v>0</v>
      </c>
      <c r="J62" s="279">
        <v>1</v>
      </c>
      <c r="K62" s="27"/>
      <c r="L62" s="27"/>
      <c r="M62" s="28"/>
    </row>
    <row r="63" spans="1:13" hidden="1" x14ac:dyDescent="0.25">
      <c r="A63" s="631"/>
      <c r="B63" s="255">
        <v>44623</v>
      </c>
      <c r="C63" s="9" t="s">
        <v>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44616</v>
      </c>
      <c r="C64" s="9" t="s">
        <v>453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255">
        <v>44609</v>
      </c>
      <c r="C65" s="9" t="s">
        <v>48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44602</v>
      </c>
      <c r="C66" s="9" t="s">
        <v>8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44595</v>
      </c>
      <c r="C67" s="9" t="s">
        <v>453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44546</v>
      </c>
      <c r="C68" s="9" t="s">
        <v>48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44539</v>
      </c>
      <c r="C69" s="9" t="s">
        <v>8</v>
      </c>
      <c r="D69" s="9">
        <v>1</v>
      </c>
      <c r="E69" s="9">
        <v>1</v>
      </c>
      <c r="F69" s="9">
        <v>2</v>
      </c>
      <c r="G69" s="9">
        <v>3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44532</v>
      </c>
      <c r="C70" s="9" t="s">
        <v>453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8">
        <v>0</v>
      </c>
      <c r="J70" s="280"/>
      <c r="K70" s="9"/>
      <c r="L70" s="9">
        <v>1</v>
      </c>
      <c r="M70" s="29"/>
    </row>
    <row r="71" spans="1:13" hidden="1" x14ac:dyDescent="0.25">
      <c r="A71" s="631"/>
      <c r="B71" s="255">
        <v>44525</v>
      </c>
      <c r="C71" s="9" t="s">
        <v>48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255">
        <v>44518</v>
      </c>
      <c r="C72" s="9" t="s">
        <v>8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255">
        <v>44511</v>
      </c>
      <c r="C73" s="9" t="s">
        <v>453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255">
        <v>44504</v>
      </c>
      <c r="C74" s="9" t="s">
        <v>48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255">
        <v>44497</v>
      </c>
      <c r="C75" s="9" t="s">
        <v>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255">
        <v>44490</v>
      </c>
      <c r="C76" s="9" t="s">
        <v>453</v>
      </c>
      <c r="D76" s="9">
        <v>1</v>
      </c>
      <c r="E76" s="9">
        <v>1</v>
      </c>
      <c r="F76" s="9">
        <v>2</v>
      </c>
      <c r="G76" s="9">
        <v>3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t="18.75" hidden="1" thickBot="1" x14ac:dyDescent="0.3">
      <c r="A77" s="630"/>
      <c r="B77" s="256">
        <v>44483</v>
      </c>
      <c r="C77" s="31" t="s">
        <v>48</v>
      </c>
      <c r="D77" s="31">
        <v>1</v>
      </c>
      <c r="E77" s="31">
        <v>1</v>
      </c>
      <c r="F77" s="31">
        <v>1</v>
      </c>
      <c r="G77" s="31">
        <v>2</v>
      </c>
      <c r="H77" s="31">
        <v>0</v>
      </c>
      <c r="I77" s="299">
        <v>0</v>
      </c>
      <c r="J77" s="341"/>
      <c r="K77" s="31">
        <v>1</v>
      </c>
      <c r="L77" s="31"/>
      <c r="M77" s="32"/>
    </row>
    <row r="78" spans="1:13" ht="19.5" thickTop="1" thickBot="1" x14ac:dyDescent="0.3">
      <c r="A78" s="142" t="s">
        <v>45</v>
      </c>
      <c r="B78" s="126" t="s">
        <v>540</v>
      </c>
      <c r="C78" s="124" t="s">
        <v>455</v>
      </c>
      <c r="D78" s="124">
        <f t="shared" ref="D78:L78" si="3">SUM(D62:D77)</f>
        <v>16</v>
      </c>
      <c r="E78" s="124">
        <f t="shared" si="3"/>
        <v>4</v>
      </c>
      <c r="F78" s="124">
        <f t="shared" si="3"/>
        <v>7</v>
      </c>
      <c r="G78" s="124">
        <f t="shared" si="3"/>
        <v>11</v>
      </c>
      <c r="H78" s="124">
        <f t="shared" si="3"/>
        <v>0</v>
      </c>
      <c r="I78" s="247">
        <f t="shared" si="3"/>
        <v>0</v>
      </c>
      <c r="J78" s="191">
        <f t="shared" si="3"/>
        <v>8</v>
      </c>
      <c r="K78" s="124">
        <f t="shared" si="3"/>
        <v>7</v>
      </c>
      <c r="L78" s="124">
        <f t="shared" si="3"/>
        <v>1</v>
      </c>
      <c r="M78" s="294">
        <f>SUM(J78/(J78+K78))</f>
        <v>0.53333333333333333</v>
      </c>
    </row>
    <row r="79" spans="1:13" ht="18.75" hidden="1" thickTop="1" x14ac:dyDescent="0.25">
      <c r="A79" s="659" t="s">
        <v>500</v>
      </c>
      <c r="B79" s="254">
        <v>43888</v>
      </c>
      <c r="C79" s="27" t="s">
        <v>9</v>
      </c>
      <c r="D79" s="27">
        <v>1</v>
      </c>
      <c r="E79" s="27">
        <v>1</v>
      </c>
      <c r="F79" s="27">
        <v>0</v>
      </c>
      <c r="G79" s="27">
        <v>1</v>
      </c>
      <c r="H79" s="27">
        <v>0</v>
      </c>
      <c r="I79" s="297">
        <v>0</v>
      </c>
      <c r="J79" s="279">
        <v>1</v>
      </c>
      <c r="K79" s="27"/>
      <c r="L79" s="27"/>
      <c r="M79" s="28"/>
    </row>
    <row r="80" spans="1:13" hidden="1" x14ac:dyDescent="0.25">
      <c r="A80" s="631"/>
      <c r="B80" s="255">
        <v>43881</v>
      </c>
      <c r="C80" s="9" t="s">
        <v>48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255">
        <v>43874</v>
      </c>
      <c r="C81" s="9" t="s">
        <v>8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8">
        <v>0</v>
      </c>
      <c r="J81" s="280"/>
      <c r="K81" s="9"/>
      <c r="L81" s="9">
        <v>1</v>
      </c>
      <c r="M81" s="29"/>
    </row>
    <row r="82" spans="1:13" hidden="1" x14ac:dyDescent="0.25">
      <c r="A82" s="631"/>
      <c r="B82" s="255">
        <v>43867</v>
      </c>
      <c r="C82" s="9" t="s">
        <v>452</v>
      </c>
      <c r="D82" s="9">
        <v>1</v>
      </c>
      <c r="E82" s="9">
        <v>1</v>
      </c>
      <c r="F82" s="9">
        <v>2</v>
      </c>
      <c r="G82" s="9">
        <v>3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255">
        <v>43860</v>
      </c>
      <c r="C83" s="9" t="s">
        <v>453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255">
        <v>43853</v>
      </c>
      <c r="C84" s="9" t="s">
        <v>9</v>
      </c>
      <c r="D84" s="9">
        <v>1</v>
      </c>
      <c r="E84" s="9">
        <v>1</v>
      </c>
      <c r="F84" s="9">
        <v>0</v>
      </c>
      <c r="G84" s="9">
        <v>1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255">
        <v>43839</v>
      </c>
      <c r="C85" s="9" t="s">
        <v>48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255">
        <v>43832</v>
      </c>
      <c r="C86" s="9" t="s">
        <v>8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8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255">
        <v>43818</v>
      </c>
      <c r="C87" s="9" t="s">
        <v>452</v>
      </c>
      <c r="D87" s="9">
        <v>1</v>
      </c>
      <c r="E87" s="9">
        <v>0</v>
      </c>
      <c r="F87" s="9">
        <v>1</v>
      </c>
      <c r="G87" s="9">
        <v>1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43811</v>
      </c>
      <c r="C88" s="9" t="s">
        <v>453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255">
        <v>43804</v>
      </c>
      <c r="C89" s="9" t="s">
        <v>9</v>
      </c>
      <c r="D89" s="9">
        <v>1</v>
      </c>
      <c r="E89" s="9">
        <v>0</v>
      </c>
      <c r="F89" s="9">
        <v>2</v>
      </c>
      <c r="G89" s="9">
        <v>2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255">
        <v>43797</v>
      </c>
      <c r="C90" s="9" t="s">
        <v>48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255">
        <v>43790</v>
      </c>
      <c r="C91" s="9" t="s">
        <v>8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8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255">
        <v>43776</v>
      </c>
      <c r="C92" s="9" t="s">
        <v>453</v>
      </c>
      <c r="D92" s="9">
        <v>1</v>
      </c>
      <c r="E92" s="9">
        <v>1</v>
      </c>
      <c r="F92" s="9">
        <v>1</v>
      </c>
      <c r="G92" s="9">
        <v>2</v>
      </c>
      <c r="H92" s="9">
        <v>0</v>
      </c>
      <c r="I92" s="298">
        <v>0</v>
      </c>
      <c r="J92" s="280"/>
      <c r="K92" s="9"/>
      <c r="L92" s="9">
        <v>1</v>
      </c>
      <c r="M92" s="29"/>
    </row>
    <row r="93" spans="1:13" hidden="1" x14ac:dyDescent="0.25">
      <c r="A93" s="631"/>
      <c r="B93" s="255">
        <v>43769</v>
      </c>
      <c r="C93" s="9" t="s">
        <v>9</v>
      </c>
      <c r="D93" s="9">
        <v>1</v>
      </c>
      <c r="E93" s="9">
        <v>1</v>
      </c>
      <c r="F93" s="9">
        <v>0</v>
      </c>
      <c r="G93" s="9">
        <v>1</v>
      </c>
      <c r="H93" s="9">
        <v>0</v>
      </c>
      <c r="I93" s="298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255">
        <v>43762</v>
      </c>
      <c r="C94" s="9" t="s">
        <v>48</v>
      </c>
      <c r="D94" s="9">
        <v>1</v>
      </c>
      <c r="E94" s="9">
        <v>0</v>
      </c>
      <c r="F94" s="9">
        <v>1</v>
      </c>
      <c r="G94" s="9">
        <v>1</v>
      </c>
      <c r="H94" s="9">
        <v>0</v>
      </c>
      <c r="I94" s="298">
        <v>0</v>
      </c>
      <c r="J94" s="280"/>
      <c r="K94" s="9"/>
      <c r="L94" s="9">
        <v>1</v>
      </c>
      <c r="M94" s="29"/>
    </row>
    <row r="95" spans="1:13" hidden="1" x14ac:dyDescent="0.25">
      <c r="A95" s="631"/>
      <c r="B95" s="255">
        <v>43755</v>
      </c>
      <c r="C95" s="9" t="s">
        <v>8</v>
      </c>
      <c r="D95" s="9">
        <v>1</v>
      </c>
      <c r="E95" s="9">
        <v>1</v>
      </c>
      <c r="F95" s="9">
        <v>0</v>
      </c>
      <c r="G95" s="9">
        <v>1</v>
      </c>
      <c r="H95" s="9">
        <v>0</v>
      </c>
      <c r="I95" s="298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255">
        <v>43748</v>
      </c>
      <c r="C96" s="9" t="s">
        <v>452</v>
      </c>
      <c r="D96" s="9">
        <v>1</v>
      </c>
      <c r="E96" s="9">
        <v>1</v>
      </c>
      <c r="F96" s="9">
        <v>3</v>
      </c>
      <c r="G96" s="9">
        <v>4</v>
      </c>
      <c r="H96" s="9">
        <v>0</v>
      </c>
      <c r="I96" s="298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255">
        <v>43741</v>
      </c>
      <c r="C97" s="9" t="s">
        <v>453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8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255">
        <v>43734</v>
      </c>
      <c r="C98" s="9" t="s">
        <v>9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8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255">
        <v>43727</v>
      </c>
      <c r="C99" s="9" t="s">
        <v>48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8">
        <v>0</v>
      </c>
      <c r="J99" s="280">
        <v>1</v>
      </c>
      <c r="K99" s="9"/>
      <c r="L99" s="9"/>
      <c r="M99" s="29"/>
    </row>
    <row r="100" spans="1:13" ht="18.75" hidden="1" thickBot="1" x14ac:dyDescent="0.3">
      <c r="A100" s="630"/>
      <c r="B100" s="256">
        <v>43720</v>
      </c>
      <c r="C100" s="31" t="s">
        <v>8</v>
      </c>
      <c r="D100" s="31">
        <v>1</v>
      </c>
      <c r="E100" s="31">
        <v>1</v>
      </c>
      <c r="F100" s="31">
        <v>0</v>
      </c>
      <c r="G100" s="31">
        <v>1</v>
      </c>
      <c r="H100" s="31">
        <v>1</v>
      </c>
      <c r="I100" s="299">
        <v>0</v>
      </c>
      <c r="J100" s="341"/>
      <c r="K100" s="31">
        <v>1</v>
      </c>
      <c r="L100" s="31"/>
      <c r="M100" s="32"/>
    </row>
    <row r="101" spans="1:13" ht="19.5" thickTop="1" thickBot="1" x14ac:dyDescent="0.3">
      <c r="A101" s="142" t="s">
        <v>45</v>
      </c>
      <c r="B101" s="126" t="s">
        <v>500</v>
      </c>
      <c r="C101" s="124" t="s">
        <v>455</v>
      </c>
      <c r="D101" s="124">
        <f t="shared" ref="D101:L101" si="4">SUM(D79:D100)</f>
        <v>22</v>
      </c>
      <c r="E101" s="124">
        <f t="shared" si="4"/>
        <v>8</v>
      </c>
      <c r="F101" s="124">
        <f t="shared" si="4"/>
        <v>14</v>
      </c>
      <c r="G101" s="124">
        <f t="shared" si="4"/>
        <v>22</v>
      </c>
      <c r="H101" s="124">
        <f t="shared" si="4"/>
        <v>1</v>
      </c>
      <c r="I101" s="247">
        <f t="shared" si="4"/>
        <v>0</v>
      </c>
      <c r="J101" s="191">
        <f t="shared" si="4"/>
        <v>10</v>
      </c>
      <c r="K101" s="124">
        <f t="shared" si="4"/>
        <v>9</v>
      </c>
      <c r="L101" s="124">
        <f t="shared" si="4"/>
        <v>3</v>
      </c>
      <c r="M101" s="294">
        <f>SUM(J101/(J101+K101))</f>
        <v>0.52631578947368418</v>
      </c>
    </row>
    <row r="102" spans="1:13" ht="18.75" hidden="1" thickTop="1" x14ac:dyDescent="0.25">
      <c r="A102" s="659" t="s">
        <v>454</v>
      </c>
      <c r="B102" s="254">
        <v>43524</v>
      </c>
      <c r="C102" s="27" t="s">
        <v>452</v>
      </c>
      <c r="D102" s="27">
        <v>1</v>
      </c>
      <c r="E102" s="27">
        <v>0</v>
      </c>
      <c r="F102" s="27">
        <v>1</v>
      </c>
      <c r="G102" s="27">
        <v>1</v>
      </c>
      <c r="H102" s="27">
        <v>0</v>
      </c>
      <c r="I102" s="28">
        <v>0</v>
      </c>
      <c r="J102" s="364">
        <v>1</v>
      </c>
      <c r="K102" s="27"/>
      <c r="L102" s="27"/>
      <c r="M102" s="28"/>
    </row>
    <row r="103" spans="1:13" hidden="1" x14ac:dyDescent="0.25">
      <c r="A103" s="631"/>
      <c r="B103" s="255">
        <v>43517</v>
      </c>
      <c r="C103" s="9" t="s">
        <v>9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365"/>
      <c r="K103" s="9">
        <v>1</v>
      </c>
      <c r="L103" s="9"/>
      <c r="M103" s="29"/>
    </row>
    <row r="104" spans="1:13" hidden="1" x14ac:dyDescent="0.25">
      <c r="A104" s="631"/>
      <c r="B104" s="255">
        <v>43510</v>
      </c>
      <c r="C104" s="9" t="s">
        <v>48</v>
      </c>
      <c r="D104" s="9">
        <v>1</v>
      </c>
      <c r="E104" s="9">
        <v>2</v>
      </c>
      <c r="F104" s="9">
        <v>0</v>
      </c>
      <c r="G104" s="9">
        <v>2</v>
      </c>
      <c r="H104" s="9">
        <v>0</v>
      </c>
      <c r="I104" s="29">
        <v>0</v>
      </c>
      <c r="J104" s="365"/>
      <c r="K104" s="9">
        <v>1</v>
      </c>
      <c r="L104" s="9"/>
      <c r="M104" s="29"/>
    </row>
    <row r="105" spans="1:13" hidden="1" x14ac:dyDescent="0.25">
      <c r="A105" s="631"/>
      <c r="B105" s="255">
        <v>43503</v>
      </c>
      <c r="C105" s="9" t="s">
        <v>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365"/>
      <c r="K105" s="9">
        <v>1</v>
      </c>
      <c r="L105" s="9"/>
      <c r="M105" s="29"/>
    </row>
    <row r="106" spans="1:13" hidden="1" x14ac:dyDescent="0.25">
      <c r="A106" s="631"/>
      <c r="B106" s="255">
        <v>43496</v>
      </c>
      <c r="C106" s="9" t="s">
        <v>455</v>
      </c>
      <c r="D106" s="9">
        <v>1</v>
      </c>
      <c r="E106" s="9">
        <v>2</v>
      </c>
      <c r="F106" s="9">
        <v>0</v>
      </c>
      <c r="G106" s="9">
        <v>2</v>
      </c>
      <c r="H106" s="9">
        <v>0</v>
      </c>
      <c r="I106" s="29">
        <v>1</v>
      </c>
      <c r="J106" s="365"/>
      <c r="K106" s="9"/>
      <c r="L106" s="9">
        <v>1</v>
      </c>
      <c r="M106" s="29"/>
    </row>
    <row r="107" spans="1:13" hidden="1" x14ac:dyDescent="0.25">
      <c r="A107" s="631"/>
      <c r="B107" s="255">
        <v>43489</v>
      </c>
      <c r="C107" s="9" t="s">
        <v>452</v>
      </c>
      <c r="D107" s="9">
        <v>1</v>
      </c>
      <c r="E107" s="9">
        <v>0</v>
      </c>
      <c r="F107" s="9">
        <v>2</v>
      </c>
      <c r="G107" s="9">
        <v>2</v>
      </c>
      <c r="H107" s="9">
        <v>0</v>
      </c>
      <c r="I107" s="29">
        <v>0</v>
      </c>
      <c r="J107" s="365"/>
      <c r="K107" s="9">
        <v>1</v>
      </c>
      <c r="L107" s="9"/>
      <c r="M107" s="29"/>
    </row>
    <row r="108" spans="1:13" hidden="1" x14ac:dyDescent="0.25">
      <c r="A108" s="631"/>
      <c r="B108" s="255">
        <v>43475</v>
      </c>
      <c r="C108" s="9" t="s">
        <v>9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365"/>
      <c r="K108" s="9">
        <v>1</v>
      </c>
      <c r="L108" s="9"/>
      <c r="M108" s="29"/>
    </row>
    <row r="109" spans="1:13" hidden="1" x14ac:dyDescent="0.25">
      <c r="A109" s="631"/>
      <c r="B109" s="255">
        <v>43468</v>
      </c>
      <c r="C109" s="9" t="s">
        <v>48</v>
      </c>
      <c r="D109" s="9">
        <v>1</v>
      </c>
      <c r="E109" s="9">
        <v>2</v>
      </c>
      <c r="F109" s="9">
        <v>2</v>
      </c>
      <c r="G109" s="9">
        <v>4</v>
      </c>
      <c r="H109" s="9">
        <v>0</v>
      </c>
      <c r="I109" s="29">
        <v>0</v>
      </c>
      <c r="J109" s="365">
        <v>1</v>
      </c>
      <c r="K109" s="9"/>
      <c r="L109" s="9"/>
      <c r="M109" s="29"/>
    </row>
    <row r="110" spans="1:13" hidden="1" x14ac:dyDescent="0.25">
      <c r="A110" s="631"/>
      <c r="B110" s="255">
        <v>43440</v>
      </c>
      <c r="C110" s="9" t="s">
        <v>452</v>
      </c>
      <c r="D110" s="9">
        <v>1</v>
      </c>
      <c r="E110" s="9">
        <v>2</v>
      </c>
      <c r="F110" s="9">
        <v>1</v>
      </c>
      <c r="G110" s="9">
        <v>3</v>
      </c>
      <c r="H110" s="9">
        <v>0</v>
      </c>
      <c r="I110" s="29">
        <v>0</v>
      </c>
      <c r="J110" s="365">
        <v>1</v>
      </c>
      <c r="K110" s="9"/>
      <c r="L110" s="9"/>
      <c r="M110" s="29"/>
    </row>
    <row r="111" spans="1:13" hidden="1" x14ac:dyDescent="0.25">
      <c r="A111" s="631"/>
      <c r="B111" s="255">
        <v>43433</v>
      </c>
      <c r="C111" s="9" t="s">
        <v>9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365"/>
      <c r="K111" s="9"/>
      <c r="L111" s="9">
        <v>1</v>
      </c>
      <c r="M111" s="29"/>
    </row>
    <row r="112" spans="1:13" hidden="1" x14ac:dyDescent="0.25">
      <c r="A112" s="631"/>
      <c r="B112" s="255">
        <v>43426</v>
      </c>
      <c r="C112" s="9" t="s">
        <v>48</v>
      </c>
      <c r="D112" s="9">
        <v>1</v>
      </c>
      <c r="E112" s="9">
        <v>2</v>
      </c>
      <c r="F112" s="9">
        <v>2</v>
      </c>
      <c r="G112" s="9">
        <v>4</v>
      </c>
      <c r="H112" s="9">
        <v>0</v>
      </c>
      <c r="I112" s="29">
        <v>0</v>
      </c>
      <c r="J112" s="365">
        <v>1</v>
      </c>
      <c r="K112" s="9"/>
      <c r="L112" s="9"/>
      <c r="M112" s="29"/>
    </row>
    <row r="113" spans="1:13" hidden="1" x14ac:dyDescent="0.25">
      <c r="A113" s="631"/>
      <c r="B113" s="255">
        <v>43419</v>
      </c>
      <c r="C113" s="9" t="s">
        <v>8</v>
      </c>
      <c r="D113" s="9">
        <v>1</v>
      </c>
      <c r="E113" s="9">
        <v>1</v>
      </c>
      <c r="F113" s="9">
        <v>1</v>
      </c>
      <c r="G113" s="9">
        <v>2</v>
      </c>
      <c r="H113" s="9">
        <v>0</v>
      </c>
      <c r="I113" s="29">
        <v>0</v>
      </c>
      <c r="J113" s="365">
        <v>1</v>
      </c>
      <c r="K113" s="9"/>
      <c r="L113" s="9"/>
      <c r="M113" s="29"/>
    </row>
    <row r="114" spans="1:13" hidden="1" x14ac:dyDescent="0.25">
      <c r="A114" s="631"/>
      <c r="B114" s="255">
        <v>43412</v>
      </c>
      <c r="C114" s="9" t="s">
        <v>455</v>
      </c>
      <c r="D114" s="9">
        <v>1</v>
      </c>
      <c r="E114" s="9">
        <v>1</v>
      </c>
      <c r="F114" s="9">
        <v>2</v>
      </c>
      <c r="G114" s="9">
        <v>3</v>
      </c>
      <c r="H114" s="9">
        <v>0</v>
      </c>
      <c r="I114" s="29">
        <v>0</v>
      </c>
      <c r="J114" s="365">
        <v>1</v>
      </c>
      <c r="K114" s="9"/>
      <c r="L114" s="9"/>
      <c r="M114" s="29"/>
    </row>
    <row r="115" spans="1:13" hidden="1" x14ac:dyDescent="0.25">
      <c r="A115" s="631"/>
      <c r="B115" s="255">
        <v>43405</v>
      </c>
      <c r="C115" s="9" t="s">
        <v>452</v>
      </c>
      <c r="D115" s="9">
        <v>1</v>
      </c>
      <c r="E115" s="9">
        <v>0</v>
      </c>
      <c r="F115" s="9">
        <v>2</v>
      </c>
      <c r="G115" s="9">
        <v>2</v>
      </c>
      <c r="H115" s="9">
        <v>0</v>
      </c>
      <c r="I115" s="29">
        <v>0</v>
      </c>
      <c r="J115" s="365"/>
      <c r="K115" s="9">
        <v>1</v>
      </c>
      <c r="L115" s="9"/>
      <c r="M115" s="29"/>
    </row>
    <row r="116" spans="1:13" hidden="1" x14ac:dyDescent="0.25">
      <c r="A116" s="631"/>
      <c r="B116" s="255">
        <v>43398</v>
      </c>
      <c r="C116" s="9" t="s">
        <v>9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365">
        <v>1</v>
      </c>
      <c r="K116" s="9"/>
      <c r="L116" s="9"/>
      <c r="M116" s="29"/>
    </row>
    <row r="117" spans="1:13" hidden="1" x14ac:dyDescent="0.25">
      <c r="A117" s="631"/>
      <c r="B117" s="255">
        <v>43391</v>
      </c>
      <c r="C117" s="9" t="s">
        <v>48</v>
      </c>
      <c r="D117" s="9">
        <v>1</v>
      </c>
      <c r="E117" s="9">
        <v>1</v>
      </c>
      <c r="F117" s="9">
        <v>0</v>
      </c>
      <c r="G117" s="9">
        <v>1</v>
      </c>
      <c r="H117" s="9">
        <v>0</v>
      </c>
      <c r="I117" s="29">
        <v>0</v>
      </c>
      <c r="J117" s="365">
        <v>1</v>
      </c>
      <c r="K117" s="9"/>
      <c r="L117" s="9"/>
      <c r="M117" s="29"/>
    </row>
    <row r="118" spans="1:13" hidden="1" x14ac:dyDescent="0.25">
      <c r="A118" s="631"/>
      <c r="B118" s="255">
        <v>43384</v>
      </c>
      <c r="C118" s="9" t="s">
        <v>8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365">
        <v>1</v>
      </c>
      <c r="K118" s="9"/>
      <c r="L118" s="9"/>
      <c r="M118" s="29"/>
    </row>
    <row r="119" spans="1:13" hidden="1" x14ac:dyDescent="0.25">
      <c r="A119" s="631"/>
      <c r="B119" s="255">
        <v>43377</v>
      </c>
      <c r="C119" s="9" t="s">
        <v>455</v>
      </c>
      <c r="D119" s="9">
        <v>1</v>
      </c>
      <c r="E119" s="9">
        <v>0</v>
      </c>
      <c r="F119" s="9">
        <v>2</v>
      </c>
      <c r="G119" s="9">
        <v>2</v>
      </c>
      <c r="H119" s="9">
        <v>0</v>
      </c>
      <c r="I119" s="29">
        <v>0</v>
      </c>
      <c r="J119" s="365">
        <v>1</v>
      </c>
      <c r="K119" s="9"/>
      <c r="L119" s="9"/>
      <c r="M119" s="29"/>
    </row>
    <row r="120" spans="1:13" hidden="1" x14ac:dyDescent="0.25">
      <c r="A120" s="631"/>
      <c r="B120" s="255">
        <v>43370</v>
      </c>
      <c r="C120" s="9" t="s">
        <v>452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365">
        <v>1</v>
      </c>
      <c r="K120" s="9"/>
      <c r="L120" s="9"/>
      <c r="M120" s="29"/>
    </row>
    <row r="121" spans="1:13" hidden="1" x14ac:dyDescent="0.25">
      <c r="A121" s="631"/>
      <c r="B121" s="255">
        <v>43363</v>
      </c>
      <c r="C121" s="9" t="s">
        <v>9</v>
      </c>
      <c r="D121" s="9">
        <v>1</v>
      </c>
      <c r="E121" s="9">
        <v>1</v>
      </c>
      <c r="F121" s="9">
        <v>0</v>
      </c>
      <c r="G121" s="9">
        <v>1</v>
      </c>
      <c r="H121" s="9">
        <v>0</v>
      </c>
      <c r="I121" s="29">
        <v>0</v>
      </c>
      <c r="J121" s="365">
        <v>1</v>
      </c>
      <c r="K121" s="9"/>
      <c r="L121" s="9"/>
      <c r="M121" s="29"/>
    </row>
    <row r="122" spans="1:13" ht="18.75" hidden="1" thickBot="1" x14ac:dyDescent="0.3">
      <c r="A122" s="630"/>
      <c r="B122" s="256">
        <v>43356</v>
      </c>
      <c r="C122" s="31" t="s">
        <v>48</v>
      </c>
      <c r="D122" s="31">
        <v>1</v>
      </c>
      <c r="E122" s="31">
        <v>2</v>
      </c>
      <c r="F122" s="31">
        <v>1</v>
      </c>
      <c r="G122" s="31">
        <v>3</v>
      </c>
      <c r="H122" s="31">
        <v>0</v>
      </c>
      <c r="I122" s="32">
        <v>0</v>
      </c>
      <c r="J122" s="366">
        <v>1</v>
      </c>
      <c r="K122" s="31"/>
      <c r="L122" s="31"/>
      <c r="M122" s="32"/>
    </row>
    <row r="123" spans="1:13" ht="19.5" thickTop="1" thickBot="1" x14ac:dyDescent="0.3">
      <c r="A123" s="142" t="s">
        <v>45</v>
      </c>
      <c r="B123" s="126" t="s">
        <v>454</v>
      </c>
      <c r="C123" s="124" t="s">
        <v>453</v>
      </c>
      <c r="D123" s="124">
        <f t="shared" ref="D123:I123" si="5">SUM(D102:D122)</f>
        <v>21</v>
      </c>
      <c r="E123" s="124">
        <f t="shared" si="5"/>
        <v>16</v>
      </c>
      <c r="F123" s="124">
        <f t="shared" si="5"/>
        <v>17</v>
      </c>
      <c r="G123" s="124">
        <f t="shared" si="5"/>
        <v>33</v>
      </c>
      <c r="H123" s="124">
        <f t="shared" si="5"/>
        <v>0</v>
      </c>
      <c r="I123" s="124">
        <f t="shared" si="5"/>
        <v>1</v>
      </c>
      <c r="J123" s="191">
        <f>SUM(J102:J122)</f>
        <v>13</v>
      </c>
      <c r="K123" s="124">
        <f>SUM(K102:K122)</f>
        <v>6</v>
      </c>
      <c r="L123" s="124">
        <f>SUM(L102:L122)</f>
        <v>2</v>
      </c>
      <c r="M123" s="294">
        <f>SUM(J123/(J123+K123))</f>
        <v>0.68421052631578949</v>
      </c>
    </row>
    <row r="124" spans="1:13" ht="18.75" hidden="1" thickTop="1" x14ac:dyDescent="0.25">
      <c r="A124" s="659" t="s">
        <v>285</v>
      </c>
      <c r="B124" s="26">
        <v>43160</v>
      </c>
      <c r="C124" s="27" t="s">
        <v>10</v>
      </c>
      <c r="D124" s="27">
        <v>1</v>
      </c>
      <c r="E124" s="27">
        <v>0</v>
      </c>
      <c r="F124" s="27">
        <v>1</v>
      </c>
      <c r="G124" s="27">
        <v>1</v>
      </c>
      <c r="H124" s="27">
        <v>0</v>
      </c>
      <c r="I124" s="28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43153</v>
      </c>
      <c r="C125" s="9" t="s">
        <v>7</v>
      </c>
      <c r="D125" s="9">
        <v>1</v>
      </c>
      <c r="E125" s="9">
        <v>1</v>
      </c>
      <c r="F125" s="9">
        <v>0</v>
      </c>
      <c r="G125" s="9">
        <v>1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43146</v>
      </c>
      <c r="C126" s="9" t="s">
        <v>27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43139</v>
      </c>
      <c r="C127" s="9" t="s">
        <v>11</v>
      </c>
      <c r="D127" s="9">
        <v>1</v>
      </c>
      <c r="E127" s="9">
        <v>2</v>
      </c>
      <c r="F127" s="9">
        <v>2</v>
      </c>
      <c r="G127" s="9">
        <v>4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43132</v>
      </c>
      <c r="C128" s="9" t="s">
        <v>8</v>
      </c>
      <c r="D128" s="9">
        <v>1</v>
      </c>
      <c r="E128" s="9">
        <v>0</v>
      </c>
      <c r="F128" s="9">
        <v>2</v>
      </c>
      <c r="G128" s="9">
        <v>2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43125</v>
      </c>
      <c r="C129" s="9" t="s">
        <v>10</v>
      </c>
      <c r="D129" s="9">
        <v>1</v>
      </c>
      <c r="E129" s="9">
        <v>1</v>
      </c>
      <c r="F129" s="9">
        <v>1</v>
      </c>
      <c r="G129" s="9">
        <v>2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43118</v>
      </c>
      <c r="C130" s="9" t="s">
        <v>7</v>
      </c>
      <c r="D130" s="9">
        <v>1</v>
      </c>
      <c r="E130" s="9">
        <v>3</v>
      </c>
      <c r="F130" s="9">
        <v>1</v>
      </c>
      <c r="G130" s="9">
        <v>4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43104</v>
      </c>
      <c r="C131" s="9" t="s">
        <v>27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43090</v>
      </c>
      <c r="C132" s="9" t="s">
        <v>11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43069</v>
      </c>
      <c r="C133" s="9" t="s">
        <v>7</v>
      </c>
      <c r="D133" s="9">
        <v>1</v>
      </c>
      <c r="E133" s="9">
        <v>2</v>
      </c>
      <c r="F133" s="9">
        <v>0</v>
      </c>
      <c r="G133" s="9">
        <v>2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43062</v>
      </c>
      <c r="C134" s="9" t="s">
        <v>27</v>
      </c>
      <c r="D134" s="9">
        <v>1</v>
      </c>
      <c r="E134" s="9">
        <v>0</v>
      </c>
      <c r="F134" s="9">
        <v>3</v>
      </c>
      <c r="G134" s="9">
        <v>3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43055</v>
      </c>
      <c r="C135" s="9" t="s">
        <v>11</v>
      </c>
      <c r="D135" s="9">
        <v>1</v>
      </c>
      <c r="E135" s="9">
        <v>0</v>
      </c>
      <c r="F135" s="9">
        <v>4</v>
      </c>
      <c r="G135" s="9">
        <v>4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43048</v>
      </c>
      <c r="C136" s="9" t="s">
        <v>8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43041</v>
      </c>
      <c r="C137" s="9" t="s">
        <v>10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43034</v>
      </c>
      <c r="C138" s="9" t="s">
        <v>7</v>
      </c>
      <c r="D138" s="9">
        <v>1</v>
      </c>
      <c r="E138" s="9">
        <v>1</v>
      </c>
      <c r="F138" s="9">
        <v>3</v>
      </c>
      <c r="G138" s="9">
        <v>4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43027</v>
      </c>
      <c r="C139" s="9" t="s">
        <v>27</v>
      </c>
      <c r="D139" s="9">
        <v>1</v>
      </c>
      <c r="E139" s="9">
        <v>1</v>
      </c>
      <c r="F139" s="9">
        <v>1</v>
      </c>
      <c r="G139" s="9">
        <v>2</v>
      </c>
      <c r="H139" s="9">
        <v>0</v>
      </c>
      <c r="I139" s="29">
        <v>0</v>
      </c>
      <c r="J139" s="280"/>
      <c r="K139" s="9"/>
      <c r="L139" s="9">
        <v>1</v>
      </c>
      <c r="M139" s="29"/>
    </row>
    <row r="140" spans="1:13" hidden="1" x14ac:dyDescent="0.25">
      <c r="A140" s="631"/>
      <c r="B140" s="13">
        <v>43020</v>
      </c>
      <c r="C140" s="9" t="s">
        <v>11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43013</v>
      </c>
      <c r="C141" s="9" t="s">
        <v>8</v>
      </c>
      <c r="D141" s="9">
        <v>1</v>
      </c>
      <c r="E141" s="9">
        <v>1</v>
      </c>
      <c r="F141" s="9">
        <v>0</v>
      </c>
      <c r="G141" s="9">
        <v>1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43006</v>
      </c>
      <c r="C142" s="9" t="s">
        <v>10</v>
      </c>
      <c r="D142" s="9">
        <v>1</v>
      </c>
      <c r="E142" s="9">
        <v>0</v>
      </c>
      <c r="F142" s="9">
        <v>3</v>
      </c>
      <c r="G142" s="9">
        <v>3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42999</v>
      </c>
      <c r="C143" s="9" t="s">
        <v>7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/>
      <c r="L143" s="9">
        <v>1</v>
      </c>
      <c r="M143" s="29"/>
    </row>
    <row r="144" spans="1:13" ht="18.75" hidden="1" thickBot="1" x14ac:dyDescent="0.3">
      <c r="A144" s="630"/>
      <c r="B144" s="30">
        <v>42992</v>
      </c>
      <c r="C144" s="31" t="s">
        <v>27</v>
      </c>
      <c r="D144" s="31">
        <v>1</v>
      </c>
      <c r="E144" s="31">
        <v>0</v>
      </c>
      <c r="F144" s="31">
        <v>1</v>
      </c>
      <c r="G144" s="31">
        <v>1</v>
      </c>
      <c r="H144" s="31">
        <v>0</v>
      </c>
      <c r="I144" s="32">
        <v>0</v>
      </c>
      <c r="J144" s="280"/>
      <c r="K144" s="9">
        <v>1</v>
      </c>
      <c r="L144" s="9"/>
      <c r="M144" s="29"/>
    </row>
    <row r="145" spans="1:13" ht="19.5" thickTop="1" thickBot="1" x14ac:dyDescent="0.3">
      <c r="A145" s="142" t="s">
        <v>45</v>
      </c>
      <c r="B145" s="126" t="s">
        <v>285</v>
      </c>
      <c r="C145" s="124" t="s">
        <v>9</v>
      </c>
      <c r="D145" s="124">
        <f t="shared" ref="D145:L145" si="6">SUM(D124:D144)</f>
        <v>21</v>
      </c>
      <c r="E145" s="124">
        <f t="shared" si="6"/>
        <v>12</v>
      </c>
      <c r="F145" s="124">
        <f t="shared" si="6"/>
        <v>24</v>
      </c>
      <c r="G145" s="124">
        <f t="shared" si="6"/>
        <v>36</v>
      </c>
      <c r="H145" s="124">
        <f t="shared" si="6"/>
        <v>0</v>
      </c>
      <c r="I145" s="124">
        <f t="shared" si="6"/>
        <v>0</v>
      </c>
      <c r="J145" s="191">
        <f t="shared" si="6"/>
        <v>12</v>
      </c>
      <c r="K145" s="124">
        <f t="shared" si="6"/>
        <v>7</v>
      </c>
      <c r="L145" s="124">
        <f t="shared" si="6"/>
        <v>2</v>
      </c>
      <c r="M145" s="294">
        <f>SUM(J145/(J145+K145))</f>
        <v>0.63157894736842102</v>
      </c>
    </row>
    <row r="146" spans="1:13" ht="18.75" hidden="1" thickTop="1" x14ac:dyDescent="0.25">
      <c r="A146" s="659" t="s">
        <v>35</v>
      </c>
      <c r="B146" s="26">
        <v>42796</v>
      </c>
      <c r="C146" s="27" t="s">
        <v>9</v>
      </c>
      <c r="D146" s="27">
        <v>1</v>
      </c>
      <c r="E146" s="27">
        <v>0</v>
      </c>
      <c r="F146" s="27">
        <v>1</v>
      </c>
      <c r="G146" s="27">
        <v>1</v>
      </c>
      <c r="H146" s="27">
        <v>0</v>
      </c>
      <c r="I146" s="28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42789</v>
      </c>
      <c r="C147" s="9" t="s">
        <v>11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42782</v>
      </c>
      <c r="C148" s="9" t="s">
        <v>8</v>
      </c>
      <c r="D148" s="9">
        <v>1</v>
      </c>
      <c r="E148" s="9">
        <v>2</v>
      </c>
      <c r="F148" s="9">
        <v>0</v>
      </c>
      <c r="G148" s="9">
        <v>2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42775</v>
      </c>
      <c r="C149" s="9" t="s">
        <v>27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31"/>
      <c r="B150" s="13">
        <v>42768</v>
      </c>
      <c r="C150" s="9" t="s">
        <v>7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42761</v>
      </c>
      <c r="C151" s="9" t="s">
        <v>9</v>
      </c>
      <c r="D151" s="9">
        <v>1</v>
      </c>
      <c r="E151" s="9">
        <v>1</v>
      </c>
      <c r="F151" s="9">
        <v>0</v>
      </c>
      <c r="G151" s="9">
        <v>1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42754</v>
      </c>
      <c r="C152" s="9" t="s">
        <v>11</v>
      </c>
      <c r="D152" s="9">
        <v>1</v>
      </c>
      <c r="E152" s="9">
        <v>1</v>
      </c>
      <c r="F152" s="9">
        <v>2</v>
      </c>
      <c r="G152" s="9">
        <v>3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42747</v>
      </c>
      <c r="C153" s="9" t="s">
        <v>8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idden="1" x14ac:dyDescent="0.25">
      <c r="A154" s="631"/>
      <c r="B154" s="13">
        <v>42740</v>
      </c>
      <c r="C154" s="9" t="s">
        <v>27</v>
      </c>
      <c r="D154" s="9">
        <v>1</v>
      </c>
      <c r="E154" s="9">
        <v>0</v>
      </c>
      <c r="F154" s="9">
        <v>1</v>
      </c>
      <c r="G154" s="9">
        <v>1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42712</v>
      </c>
      <c r="C155" s="9" t="s">
        <v>9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42705</v>
      </c>
      <c r="C156" s="9" t="s">
        <v>11</v>
      </c>
      <c r="D156" s="9">
        <v>1</v>
      </c>
      <c r="E156" s="9">
        <v>1</v>
      </c>
      <c r="F156" s="9">
        <v>1</v>
      </c>
      <c r="G156" s="9">
        <v>2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42698</v>
      </c>
      <c r="C157" s="9" t="s">
        <v>8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42691</v>
      </c>
      <c r="C158" s="9" t="s">
        <v>27</v>
      </c>
      <c r="D158" s="9">
        <v>1</v>
      </c>
      <c r="E158" s="9">
        <v>1</v>
      </c>
      <c r="F158" s="9">
        <v>0</v>
      </c>
      <c r="G158" s="9">
        <v>1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42684</v>
      </c>
      <c r="C159" s="9" t="s">
        <v>7</v>
      </c>
      <c r="D159" s="9">
        <v>1</v>
      </c>
      <c r="E159" s="9">
        <v>0</v>
      </c>
      <c r="F159" s="9">
        <v>1</v>
      </c>
      <c r="G159" s="9">
        <v>1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idden="1" x14ac:dyDescent="0.25">
      <c r="A160" s="631"/>
      <c r="B160" s="13">
        <v>42677</v>
      </c>
      <c r="C160" s="9" t="s">
        <v>9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/>
      <c r="L160" s="9">
        <v>1</v>
      </c>
      <c r="M160" s="29"/>
    </row>
    <row r="161" spans="1:13" hidden="1" x14ac:dyDescent="0.25">
      <c r="A161" s="631"/>
      <c r="B161" s="13">
        <v>42670</v>
      </c>
      <c r="C161" s="9" t="s">
        <v>11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42663</v>
      </c>
      <c r="C162" s="9" t="s">
        <v>8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42656</v>
      </c>
      <c r="C163" s="9" t="s">
        <v>27</v>
      </c>
      <c r="D163" s="9">
        <v>1</v>
      </c>
      <c r="E163" s="9">
        <v>1</v>
      </c>
      <c r="F163" s="9">
        <v>0</v>
      </c>
      <c r="G163" s="9">
        <v>1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42649</v>
      </c>
      <c r="C164" s="9" t="s">
        <v>7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42642</v>
      </c>
      <c r="C165" s="9" t="s">
        <v>9</v>
      </c>
      <c r="D165" s="9">
        <v>1</v>
      </c>
      <c r="E165" s="9">
        <v>1</v>
      </c>
      <c r="F165" s="9">
        <v>1</v>
      </c>
      <c r="G165" s="9">
        <v>2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42635</v>
      </c>
      <c r="C166" s="9" t="s">
        <v>11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>
        <v>1</v>
      </c>
      <c r="K166" s="9"/>
      <c r="L166" s="9"/>
      <c r="M166" s="29"/>
    </row>
    <row r="167" spans="1:13" ht="18.75" hidden="1" thickBot="1" x14ac:dyDescent="0.3">
      <c r="A167" s="630"/>
      <c r="B167" s="30">
        <v>42628</v>
      </c>
      <c r="C167" s="31" t="s">
        <v>8</v>
      </c>
      <c r="D167" s="31">
        <v>1</v>
      </c>
      <c r="E167" s="31">
        <v>0</v>
      </c>
      <c r="F167" s="31">
        <v>0</v>
      </c>
      <c r="G167" s="31">
        <v>0</v>
      </c>
      <c r="H167" s="31">
        <v>0</v>
      </c>
      <c r="I167" s="32">
        <v>0</v>
      </c>
      <c r="J167" s="280"/>
      <c r="K167" s="9">
        <v>1</v>
      </c>
      <c r="L167" s="9"/>
      <c r="M167" s="29"/>
    </row>
    <row r="168" spans="1:13" ht="19.5" thickTop="1" thickBot="1" x14ac:dyDescent="0.3">
      <c r="A168" s="142" t="s">
        <v>45</v>
      </c>
      <c r="B168" s="126" t="s">
        <v>18</v>
      </c>
      <c r="C168" s="247" t="s">
        <v>10</v>
      </c>
      <c r="D168" s="248">
        <f t="shared" ref="D168:I168" si="7">SUM(D146:D167)</f>
        <v>22</v>
      </c>
      <c r="E168" s="216">
        <f t="shared" si="7"/>
        <v>8</v>
      </c>
      <c r="F168" s="124">
        <f t="shared" si="7"/>
        <v>7</v>
      </c>
      <c r="G168" s="124">
        <f t="shared" si="7"/>
        <v>15</v>
      </c>
      <c r="H168" s="124">
        <f t="shared" si="7"/>
        <v>0</v>
      </c>
      <c r="I168" s="125">
        <f t="shared" si="7"/>
        <v>0</v>
      </c>
      <c r="J168" s="191">
        <f>SUM(J146:J167)</f>
        <v>6</v>
      </c>
      <c r="K168" s="124">
        <f>SUM(K146:K167)</f>
        <v>15</v>
      </c>
      <c r="L168" s="124">
        <f>SUM(L146:L167)</f>
        <v>1</v>
      </c>
      <c r="M168" s="294">
        <f>SUM(J168/(J168+K168))</f>
        <v>0.2857142857142857</v>
      </c>
    </row>
    <row r="169" spans="1:13" ht="18.75" hidden="1" thickTop="1" x14ac:dyDescent="0.25">
      <c r="A169" s="659" t="s">
        <v>17</v>
      </c>
      <c r="B169" s="26">
        <v>42432</v>
      </c>
      <c r="C169" s="27" t="s">
        <v>8</v>
      </c>
      <c r="D169" s="27">
        <v>1</v>
      </c>
      <c r="E169" s="27">
        <v>1</v>
      </c>
      <c r="F169" s="27">
        <v>0</v>
      </c>
      <c r="G169" s="27">
        <v>1</v>
      </c>
      <c r="H169" s="27">
        <v>0</v>
      </c>
      <c r="I169" s="28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42425</v>
      </c>
      <c r="C170" s="9" t="s">
        <v>12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/>
      <c r="L170" s="9">
        <v>1</v>
      </c>
      <c r="M170" s="29"/>
    </row>
    <row r="171" spans="1:13" hidden="1" x14ac:dyDescent="0.25">
      <c r="A171" s="631"/>
      <c r="B171" s="13">
        <v>42418</v>
      </c>
      <c r="C171" s="9" t="s">
        <v>13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42411</v>
      </c>
      <c r="C172" s="9" t="s">
        <v>14</v>
      </c>
      <c r="D172" s="9">
        <v>1</v>
      </c>
      <c r="E172" s="9">
        <v>0</v>
      </c>
      <c r="F172" s="9">
        <v>2</v>
      </c>
      <c r="G172" s="9">
        <v>2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42397</v>
      </c>
      <c r="C173" s="9" t="s">
        <v>8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42383</v>
      </c>
      <c r="C174" s="9" t="s">
        <v>7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42376</v>
      </c>
      <c r="C175" s="9" t="s">
        <v>14</v>
      </c>
      <c r="D175" s="9">
        <v>1</v>
      </c>
      <c r="E175" s="9">
        <v>3</v>
      </c>
      <c r="F175" s="9">
        <v>0</v>
      </c>
      <c r="G175" s="9">
        <v>3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31"/>
      <c r="B176" s="13">
        <v>42341</v>
      </c>
      <c r="C176" s="9" t="s">
        <v>12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42334</v>
      </c>
      <c r="C177" s="9" t="s">
        <v>13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42327</v>
      </c>
      <c r="C178" s="9" t="s">
        <v>14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/>
      <c r="L178" s="9">
        <v>1</v>
      </c>
      <c r="M178" s="29"/>
    </row>
    <row r="179" spans="1:13" hidden="1" x14ac:dyDescent="0.25">
      <c r="A179" s="631"/>
      <c r="B179" s="13">
        <v>42320</v>
      </c>
      <c r="C179" s="9" t="s">
        <v>7</v>
      </c>
      <c r="D179" s="9">
        <v>1</v>
      </c>
      <c r="E179" s="9">
        <v>0</v>
      </c>
      <c r="F179" s="9">
        <v>0</v>
      </c>
      <c r="G179" s="9">
        <v>0</v>
      </c>
      <c r="H179" s="9">
        <v>0</v>
      </c>
      <c r="I179" s="29">
        <v>0</v>
      </c>
      <c r="J179" s="280"/>
      <c r="K179" s="9"/>
      <c r="L179" s="9">
        <v>1</v>
      </c>
      <c r="M179" s="29"/>
    </row>
    <row r="180" spans="1:13" hidden="1" x14ac:dyDescent="0.25">
      <c r="A180" s="631"/>
      <c r="B180" s="13">
        <v>42313</v>
      </c>
      <c r="C180" s="9" t="s">
        <v>8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42299</v>
      </c>
      <c r="C181" s="9" t="s">
        <v>13</v>
      </c>
      <c r="D181" s="9">
        <v>1</v>
      </c>
      <c r="E181" s="9">
        <v>0</v>
      </c>
      <c r="F181" s="9">
        <v>1</v>
      </c>
      <c r="G181" s="9">
        <v>1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42292</v>
      </c>
      <c r="C182" s="9" t="s">
        <v>14</v>
      </c>
      <c r="D182" s="9">
        <v>1</v>
      </c>
      <c r="E182" s="9">
        <v>1</v>
      </c>
      <c r="F182" s="9">
        <v>1</v>
      </c>
      <c r="G182" s="9">
        <v>2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42285</v>
      </c>
      <c r="C183" s="9" t="s">
        <v>7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42278</v>
      </c>
      <c r="C184" s="9" t="s">
        <v>8</v>
      </c>
      <c r="D184" s="9">
        <v>1</v>
      </c>
      <c r="E184" s="9">
        <v>0</v>
      </c>
      <c r="F184" s="9">
        <v>1</v>
      </c>
      <c r="G184" s="9">
        <v>1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42271</v>
      </c>
      <c r="C185" s="9" t="s">
        <v>12</v>
      </c>
      <c r="D185" s="9">
        <v>1</v>
      </c>
      <c r="E185" s="9">
        <v>0</v>
      </c>
      <c r="F185" s="9">
        <v>2</v>
      </c>
      <c r="G185" s="9">
        <v>2</v>
      </c>
      <c r="H185" s="9">
        <v>0</v>
      </c>
      <c r="I185" s="29">
        <v>0</v>
      </c>
      <c r="J185" s="280">
        <v>1</v>
      </c>
      <c r="K185" s="9"/>
      <c r="L185" s="9"/>
      <c r="M185" s="29"/>
    </row>
    <row r="186" spans="1:13" ht="18.75" hidden="1" thickBot="1" x14ac:dyDescent="0.3">
      <c r="A186" s="630"/>
      <c r="B186" s="30">
        <v>42264</v>
      </c>
      <c r="C186" s="31" t="s">
        <v>13</v>
      </c>
      <c r="D186" s="31">
        <v>1</v>
      </c>
      <c r="E186" s="31">
        <v>1</v>
      </c>
      <c r="F186" s="31">
        <v>0</v>
      </c>
      <c r="G186" s="31">
        <v>1</v>
      </c>
      <c r="H186" s="31">
        <v>0</v>
      </c>
      <c r="I186" s="32">
        <v>0</v>
      </c>
      <c r="J186" s="280"/>
      <c r="K186" s="9">
        <v>1</v>
      </c>
      <c r="L186" s="9"/>
      <c r="M186" s="29"/>
    </row>
    <row r="187" spans="1:13" ht="19.5" thickTop="1" thickBot="1" x14ac:dyDescent="0.3">
      <c r="A187" s="142" t="s">
        <v>45</v>
      </c>
      <c r="B187" s="126" t="s">
        <v>17</v>
      </c>
      <c r="C187" s="124" t="s">
        <v>10</v>
      </c>
      <c r="D187" s="124">
        <f t="shared" ref="D187:I187" si="8">SUM(D169:D186)</f>
        <v>18</v>
      </c>
      <c r="E187" s="124">
        <f t="shared" si="8"/>
        <v>6</v>
      </c>
      <c r="F187" s="124">
        <f t="shared" si="8"/>
        <v>7</v>
      </c>
      <c r="G187" s="124">
        <f t="shared" si="8"/>
        <v>13</v>
      </c>
      <c r="H187" s="124">
        <f t="shared" si="8"/>
        <v>0</v>
      </c>
      <c r="I187" s="125">
        <f t="shared" si="8"/>
        <v>0</v>
      </c>
      <c r="J187" s="191">
        <f>SUM(J169:J186)</f>
        <v>11</v>
      </c>
      <c r="K187" s="124">
        <f>SUM(K169:K186)</f>
        <v>4</v>
      </c>
      <c r="L187" s="124">
        <f>SUM(L169:L186)</f>
        <v>3</v>
      </c>
      <c r="M187" s="294">
        <f>SUM(J187/(J187+K187))</f>
        <v>0.73333333333333328</v>
      </c>
    </row>
    <row r="188" spans="1:13" ht="18.75" hidden="1" thickTop="1" x14ac:dyDescent="0.25">
      <c r="A188" s="659" t="s">
        <v>15</v>
      </c>
      <c r="B188" s="26">
        <v>41697</v>
      </c>
      <c r="C188" s="27" t="s">
        <v>8</v>
      </c>
      <c r="D188" s="27">
        <v>1</v>
      </c>
      <c r="E188" s="27">
        <v>0</v>
      </c>
      <c r="F188" s="27">
        <v>0</v>
      </c>
      <c r="G188" s="27">
        <v>0</v>
      </c>
      <c r="H188" s="27">
        <v>0</v>
      </c>
      <c r="I188" s="28">
        <v>0</v>
      </c>
      <c r="J188" s="280">
        <v>1</v>
      </c>
      <c r="K188" s="9"/>
      <c r="L188" s="9"/>
      <c r="M188" s="29"/>
    </row>
    <row r="189" spans="1:13" hidden="1" x14ac:dyDescent="0.25">
      <c r="A189" s="631"/>
      <c r="B189" s="13">
        <v>41690</v>
      </c>
      <c r="C189" s="9" t="s">
        <v>12</v>
      </c>
      <c r="D189" s="9">
        <v>1</v>
      </c>
      <c r="E189" s="9">
        <v>0</v>
      </c>
      <c r="F189" s="9">
        <v>0</v>
      </c>
      <c r="G189" s="9">
        <v>0</v>
      </c>
      <c r="H189" s="9">
        <v>0</v>
      </c>
      <c r="I189" s="29">
        <v>0</v>
      </c>
      <c r="J189" s="280"/>
      <c r="K189" s="9"/>
      <c r="L189" s="9">
        <v>1</v>
      </c>
      <c r="M189" s="29"/>
    </row>
    <row r="190" spans="1:13" hidden="1" x14ac:dyDescent="0.25">
      <c r="A190" s="631"/>
      <c r="B190" s="13">
        <v>41683</v>
      </c>
      <c r="C190" s="9" t="s">
        <v>13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31"/>
      <c r="B191" s="13">
        <v>41676</v>
      </c>
      <c r="C191" s="9" t="s">
        <v>14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41669</v>
      </c>
      <c r="C192" s="9" t="s">
        <v>7</v>
      </c>
      <c r="D192" s="9">
        <v>1</v>
      </c>
      <c r="E192" s="9">
        <v>2</v>
      </c>
      <c r="F192" s="9">
        <v>0</v>
      </c>
      <c r="G192" s="9">
        <v>2</v>
      </c>
      <c r="H192" s="9">
        <v>0</v>
      </c>
      <c r="I192" s="29">
        <v>0</v>
      </c>
      <c r="J192" s="280"/>
      <c r="K192" s="9">
        <v>1</v>
      </c>
      <c r="L192" s="9"/>
      <c r="M192" s="29"/>
    </row>
    <row r="193" spans="1:13" hidden="1" x14ac:dyDescent="0.25">
      <c r="A193" s="631"/>
      <c r="B193" s="13">
        <v>41662</v>
      </c>
      <c r="C193" s="9" t="s">
        <v>8</v>
      </c>
      <c r="D193" s="9">
        <v>1</v>
      </c>
      <c r="E193" s="9">
        <v>1</v>
      </c>
      <c r="F193" s="9">
        <v>2</v>
      </c>
      <c r="G193" s="9">
        <v>3</v>
      </c>
      <c r="H193" s="9">
        <v>1</v>
      </c>
      <c r="I193" s="29">
        <v>0</v>
      </c>
      <c r="J193" s="280">
        <v>1</v>
      </c>
      <c r="K193" s="9"/>
      <c r="L193" s="9"/>
      <c r="M193" s="29"/>
    </row>
    <row r="194" spans="1:13" hidden="1" x14ac:dyDescent="0.25">
      <c r="A194" s="631"/>
      <c r="B194" s="13">
        <v>41655</v>
      </c>
      <c r="C194" s="9" t="s">
        <v>12</v>
      </c>
      <c r="D194" s="9">
        <v>1</v>
      </c>
      <c r="E194" s="9">
        <v>1</v>
      </c>
      <c r="F194" s="9">
        <v>0</v>
      </c>
      <c r="G194" s="9">
        <v>1</v>
      </c>
      <c r="H194" s="9">
        <v>0</v>
      </c>
      <c r="I194" s="29">
        <v>0</v>
      </c>
      <c r="J194" s="280"/>
      <c r="K194" s="9">
        <v>1</v>
      </c>
      <c r="L194" s="9"/>
      <c r="M194" s="29"/>
    </row>
    <row r="195" spans="1:13" hidden="1" x14ac:dyDescent="0.25">
      <c r="A195" s="631"/>
      <c r="B195" s="13">
        <v>41648</v>
      </c>
      <c r="C195" s="9" t="s">
        <v>13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idden="1" x14ac:dyDescent="0.25">
      <c r="A196" s="631"/>
      <c r="B196" s="13">
        <v>41627</v>
      </c>
      <c r="C196" s="9" t="s">
        <v>14</v>
      </c>
      <c r="D196" s="9">
        <v>1</v>
      </c>
      <c r="E196" s="9">
        <v>0</v>
      </c>
      <c r="F196" s="9">
        <v>1</v>
      </c>
      <c r="G196" s="9">
        <v>1</v>
      </c>
      <c r="H196" s="9">
        <v>0</v>
      </c>
      <c r="I196" s="29">
        <v>0</v>
      </c>
      <c r="J196" s="280"/>
      <c r="K196" s="9">
        <v>1</v>
      </c>
      <c r="L196" s="9"/>
      <c r="M196" s="29"/>
    </row>
    <row r="197" spans="1:13" hidden="1" x14ac:dyDescent="0.25">
      <c r="A197" s="631"/>
      <c r="B197" s="13">
        <v>41620</v>
      </c>
      <c r="C197" s="9" t="s">
        <v>7</v>
      </c>
      <c r="D197" s="9">
        <v>1</v>
      </c>
      <c r="E197" s="9">
        <v>0</v>
      </c>
      <c r="F197" s="9">
        <v>1</v>
      </c>
      <c r="G197" s="9">
        <v>1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idden="1" x14ac:dyDescent="0.25">
      <c r="A198" s="631"/>
      <c r="B198" s="13">
        <v>41613</v>
      </c>
      <c r="C198" s="9" t="s">
        <v>8</v>
      </c>
      <c r="D198" s="9">
        <v>1</v>
      </c>
      <c r="E198" s="9">
        <v>0</v>
      </c>
      <c r="F198" s="9">
        <v>1</v>
      </c>
      <c r="G198" s="9">
        <v>1</v>
      </c>
      <c r="H198" s="9">
        <v>0</v>
      </c>
      <c r="I198" s="29">
        <v>0</v>
      </c>
      <c r="J198" s="280"/>
      <c r="K198" s="9"/>
      <c r="L198" s="9">
        <v>1</v>
      </c>
      <c r="M198" s="29"/>
    </row>
    <row r="199" spans="1:13" hidden="1" x14ac:dyDescent="0.25">
      <c r="A199" s="631"/>
      <c r="B199" s="13">
        <v>41606</v>
      </c>
      <c r="C199" s="9" t="s">
        <v>12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idden="1" x14ac:dyDescent="0.25">
      <c r="A200" s="631"/>
      <c r="B200" s="13">
        <v>41592</v>
      </c>
      <c r="C200" s="9" t="s">
        <v>14</v>
      </c>
      <c r="D200" s="9">
        <v>1</v>
      </c>
      <c r="E200" s="9">
        <v>0</v>
      </c>
      <c r="F200" s="9">
        <v>2</v>
      </c>
      <c r="G200" s="9">
        <v>2</v>
      </c>
      <c r="H200" s="9">
        <v>0</v>
      </c>
      <c r="I200" s="29">
        <v>0</v>
      </c>
      <c r="J200" s="280">
        <v>1</v>
      </c>
      <c r="K200" s="9"/>
      <c r="L200" s="9"/>
      <c r="M200" s="29"/>
    </row>
    <row r="201" spans="1:13" hidden="1" x14ac:dyDescent="0.25">
      <c r="A201" s="631"/>
      <c r="B201" s="13">
        <v>41585</v>
      </c>
      <c r="C201" s="9" t="s">
        <v>7</v>
      </c>
      <c r="D201" s="9">
        <v>1</v>
      </c>
      <c r="E201" s="9">
        <v>0</v>
      </c>
      <c r="F201" s="9">
        <v>2</v>
      </c>
      <c r="G201" s="9">
        <v>2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41578</v>
      </c>
      <c r="C202" s="9" t="s">
        <v>8</v>
      </c>
      <c r="D202" s="9">
        <v>1</v>
      </c>
      <c r="E202" s="9">
        <v>1</v>
      </c>
      <c r="F202" s="9">
        <v>2</v>
      </c>
      <c r="G202" s="9">
        <v>3</v>
      </c>
      <c r="H202" s="9">
        <v>0</v>
      </c>
      <c r="I202" s="29">
        <v>0</v>
      </c>
      <c r="J202" s="280">
        <v>1</v>
      </c>
      <c r="K202" s="9"/>
      <c r="L202" s="9"/>
      <c r="M202" s="29"/>
    </row>
    <row r="203" spans="1:13" hidden="1" x14ac:dyDescent="0.25">
      <c r="A203" s="631"/>
      <c r="B203" s="13">
        <v>41571</v>
      </c>
      <c r="C203" s="9" t="s">
        <v>12</v>
      </c>
      <c r="D203" s="9">
        <v>1</v>
      </c>
      <c r="E203" s="9">
        <v>1</v>
      </c>
      <c r="F203" s="9">
        <v>0</v>
      </c>
      <c r="G203" s="9">
        <v>1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31"/>
      <c r="B204" s="13">
        <v>41564</v>
      </c>
      <c r="C204" s="9" t="s">
        <v>13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41550</v>
      </c>
      <c r="C205" s="9" t="s">
        <v>7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31"/>
      <c r="B206" s="13">
        <v>41543</v>
      </c>
      <c r="C206" s="9" t="s">
        <v>8</v>
      </c>
      <c r="D206" s="9">
        <v>1</v>
      </c>
      <c r="E206" s="9">
        <v>0</v>
      </c>
      <c r="F206" s="9">
        <v>0</v>
      </c>
      <c r="G206" s="9">
        <v>0</v>
      </c>
      <c r="H206" s="9">
        <v>0</v>
      </c>
      <c r="I206" s="29">
        <v>0</v>
      </c>
      <c r="J206" s="280"/>
      <c r="K206" s="9">
        <v>1</v>
      </c>
      <c r="L206" s="9"/>
      <c r="M206" s="29"/>
    </row>
    <row r="207" spans="1:13" hidden="1" x14ac:dyDescent="0.25">
      <c r="A207" s="631"/>
      <c r="B207" s="13">
        <v>41536</v>
      </c>
      <c r="C207" s="9" t="s">
        <v>12</v>
      </c>
      <c r="D207" s="9">
        <v>1</v>
      </c>
      <c r="E207" s="9">
        <v>0</v>
      </c>
      <c r="F207" s="9">
        <v>1</v>
      </c>
      <c r="G207" s="9">
        <v>1</v>
      </c>
      <c r="H207" s="9">
        <v>0</v>
      </c>
      <c r="I207" s="29">
        <v>0</v>
      </c>
      <c r="J207" s="280"/>
      <c r="K207" s="9"/>
      <c r="L207" s="9">
        <v>1</v>
      </c>
      <c r="M207" s="29"/>
    </row>
    <row r="208" spans="1:13" ht="18.75" hidden="1" thickBot="1" x14ac:dyDescent="0.3">
      <c r="A208" s="630"/>
      <c r="B208" s="30">
        <v>41529</v>
      </c>
      <c r="C208" s="31" t="s">
        <v>13</v>
      </c>
      <c r="D208" s="31">
        <v>1</v>
      </c>
      <c r="E208" s="31">
        <v>0</v>
      </c>
      <c r="F208" s="31">
        <v>0</v>
      </c>
      <c r="G208" s="31">
        <v>0</v>
      </c>
      <c r="H208" s="31">
        <v>0</v>
      </c>
      <c r="I208" s="32">
        <v>0</v>
      </c>
      <c r="J208" s="280"/>
      <c r="K208" s="9">
        <v>1</v>
      </c>
      <c r="L208" s="9"/>
      <c r="M208" s="29"/>
    </row>
    <row r="209" spans="1:13" ht="19.5" thickTop="1" thickBot="1" x14ac:dyDescent="0.3">
      <c r="A209" s="142" t="s">
        <v>45</v>
      </c>
      <c r="B209" s="126" t="s">
        <v>15</v>
      </c>
      <c r="C209" s="124" t="s">
        <v>10</v>
      </c>
      <c r="D209" s="124">
        <f t="shared" ref="D209:I209" si="9">SUM(D188:D208)</f>
        <v>21</v>
      </c>
      <c r="E209" s="124">
        <f t="shared" si="9"/>
        <v>6</v>
      </c>
      <c r="F209" s="124">
        <f t="shared" si="9"/>
        <v>12</v>
      </c>
      <c r="G209" s="124">
        <f t="shared" si="9"/>
        <v>18</v>
      </c>
      <c r="H209" s="124">
        <f t="shared" si="9"/>
        <v>1</v>
      </c>
      <c r="I209" s="125">
        <f t="shared" si="9"/>
        <v>0</v>
      </c>
      <c r="J209" s="191">
        <f>SUM(J188:J208)</f>
        <v>5</v>
      </c>
      <c r="K209" s="124">
        <f>SUM(K188:K208)</f>
        <v>13</v>
      </c>
      <c r="L209" s="124">
        <f>SUM(L188:L208)</f>
        <v>3</v>
      </c>
      <c r="M209" s="294">
        <f>SUM(J209/(J209+K209))</f>
        <v>0.27777777777777779</v>
      </c>
    </row>
    <row r="210" spans="1:13" ht="18.75" hidden="1" thickTop="1" x14ac:dyDescent="0.25">
      <c r="A210" s="659" t="s">
        <v>22</v>
      </c>
      <c r="B210" s="26">
        <v>41326</v>
      </c>
      <c r="C210" s="27" t="s">
        <v>12</v>
      </c>
      <c r="D210" s="27">
        <v>1</v>
      </c>
      <c r="E210" s="27">
        <v>0</v>
      </c>
      <c r="F210" s="27">
        <v>0</v>
      </c>
      <c r="G210" s="27">
        <v>0</v>
      </c>
      <c r="H210" s="27">
        <v>0</v>
      </c>
      <c r="I210" s="28">
        <v>0</v>
      </c>
      <c r="J210" s="280">
        <v>1</v>
      </c>
      <c r="K210" s="9"/>
      <c r="L210" s="9"/>
      <c r="M210" s="29"/>
    </row>
    <row r="211" spans="1:13" hidden="1" x14ac:dyDescent="0.25">
      <c r="A211" s="631"/>
      <c r="B211" s="13">
        <v>41319</v>
      </c>
      <c r="C211" s="9" t="s">
        <v>13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>
        <v>1</v>
      </c>
      <c r="K211" s="9"/>
      <c r="L211" s="9"/>
      <c r="M211" s="29"/>
    </row>
    <row r="212" spans="1:13" hidden="1" x14ac:dyDescent="0.25">
      <c r="A212" s="631"/>
      <c r="B212" s="13">
        <v>41312</v>
      </c>
      <c r="C212" s="9" t="s">
        <v>21</v>
      </c>
      <c r="D212" s="9">
        <v>1</v>
      </c>
      <c r="E212" s="9">
        <v>0</v>
      </c>
      <c r="F212" s="9">
        <v>2</v>
      </c>
      <c r="G212" s="9">
        <v>2</v>
      </c>
      <c r="H212" s="9">
        <v>0</v>
      </c>
      <c r="I212" s="29">
        <v>0</v>
      </c>
      <c r="J212" s="280">
        <v>1</v>
      </c>
      <c r="K212" s="9"/>
      <c r="L212" s="9"/>
      <c r="M212" s="29"/>
    </row>
    <row r="213" spans="1:13" hidden="1" x14ac:dyDescent="0.25">
      <c r="A213" s="631"/>
      <c r="B213" s="13">
        <v>41305</v>
      </c>
      <c r="C213" s="9" t="s">
        <v>7</v>
      </c>
      <c r="D213" s="9">
        <v>1</v>
      </c>
      <c r="E213" s="9">
        <v>0</v>
      </c>
      <c r="F213" s="9">
        <v>3</v>
      </c>
      <c r="G213" s="9">
        <v>3</v>
      </c>
      <c r="H213" s="9">
        <v>0</v>
      </c>
      <c r="I213" s="29">
        <v>0</v>
      </c>
      <c r="J213" s="280">
        <v>1</v>
      </c>
      <c r="K213" s="9"/>
      <c r="L213" s="9"/>
      <c r="M213" s="29"/>
    </row>
    <row r="214" spans="1:13" hidden="1" x14ac:dyDescent="0.25">
      <c r="A214" s="631"/>
      <c r="B214" s="13">
        <v>41298</v>
      </c>
      <c r="C214" s="9" t="s">
        <v>19</v>
      </c>
      <c r="D214" s="9">
        <v>1</v>
      </c>
      <c r="E214" s="9">
        <v>0</v>
      </c>
      <c r="F214" s="9">
        <v>1</v>
      </c>
      <c r="G214" s="9">
        <v>1</v>
      </c>
      <c r="H214" s="9">
        <v>0</v>
      </c>
      <c r="I214" s="29">
        <v>0</v>
      </c>
      <c r="J214" s="280"/>
      <c r="K214" s="9">
        <v>1</v>
      </c>
      <c r="L214" s="9"/>
      <c r="M214" s="29"/>
    </row>
    <row r="215" spans="1:13" hidden="1" x14ac:dyDescent="0.25">
      <c r="A215" s="631"/>
      <c r="B215" s="13">
        <v>41291</v>
      </c>
      <c r="C215" s="9" t="s">
        <v>12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29">
        <v>0</v>
      </c>
      <c r="J215" s="280"/>
      <c r="K215" s="9">
        <v>1</v>
      </c>
      <c r="L215" s="9"/>
      <c r="M215" s="29"/>
    </row>
    <row r="216" spans="1:13" hidden="1" x14ac:dyDescent="0.25">
      <c r="A216" s="631"/>
      <c r="B216" s="13">
        <v>41284</v>
      </c>
      <c r="C216" s="9" t="s">
        <v>13</v>
      </c>
      <c r="D216" s="9">
        <v>1</v>
      </c>
      <c r="E216" s="9">
        <v>0</v>
      </c>
      <c r="F216" s="9">
        <v>0</v>
      </c>
      <c r="G216" s="9">
        <v>0</v>
      </c>
      <c r="H216" s="9">
        <v>0</v>
      </c>
      <c r="I216" s="29">
        <v>0</v>
      </c>
      <c r="J216" s="280"/>
      <c r="K216" s="9">
        <v>1</v>
      </c>
      <c r="L216" s="9"/>
      <c r="M216" s="29"/>
    </row>
    <row r="217" spans="1:13" hidden="1" x14ac:dyDescent="0.25">
      <c r="A217" s="631"/>
      <c r="B217" s="13">
        <v>41256</v>
      </c>
      <c r="C217" s="9" t="s">
        <v>7</v>
      </c>
      <c r="D217" s="9">
        <v>1</v>
      </c>
      <c r="E217" s="9">
        <v>0</v>
      </c>
      <c r="F217" s="9">
        <v>1</v>
      </c>
      <c r="G217" s="9">
        <v>1</v>
      </c>
      <c r="H217" s="9">
        <v>0</v>
      </c>
      <c r="I217" s="29">
        <v>0</v>
      </c>
      <c r="J217" s="280"/>
      <c r="K217" s="9">
        <v>1</v>
      </c>
      <c r="L217" s="9"/>
      <c r="M217" s="29"/>
    </row>
    <row r="218" spans="1:13" hidden="1" x14ac:dyDescent="0.25">
      <c r="A218" s="631"/>
      <c r="B218" s="13">
        <v>41249</v>
      </c>
      <c r="C218" s="9" t="s">
        <v>19</v>
      </c>
      <c r="D218" s="9">
        <v>1</v>
      </c>
      <c r="E218" s="9">
        <v>0</v>
      </c>
      <c r="F218" s="9">
        <v>0</v>
      </c>
      <c r="G218" s="9">
        <v>0</v>
      </c>
      <c r="H218" s="9">
        <v>0</v>
      </c>
      <c r="I218" s="29">
        <v>0</v>
      </c>
      <c r="J218" s="280">
        <v>1</v>
      </c>
      <c r="K218" s="9"/>
      <c r="L218" s="9"/>
      <c r="M218" s="29"/>
    </row>
    <row r="219" spans="1:13" hidden="1" x14ac:dyDescent="0.25">
      <c r="A219" s="631"/>
      <c r="B219" s="13">
        <v>41242</v>
      </c>
      <c r="C219" s="9" t="s">
        <v>12</v>
      </c>
      <c r="D219" s="9">
        <v>1</v>
      </c>
      <c r="E219" s="9">
        <v>0</v>
      </c>
      <c r="F219" s="9">
        <v>1</v>
      </c>
      <c r="G219" s="9">
        <v>1</v>
      </c>
      <c r="H219" s="9">
        <v>0</v>
      </c>
      <c r="I219" s="29">
        <v>0</v>
      </c>
      <c r="J219" s="280"/>
      <c r="K219" s="9">
        <v>1</v>
      </c>
      <c r="L219" s="9"/>
      <c r="M219" s="29"/>
    </row>
    <row r="220" spans="1:13" hidden="1" x14ac:dyDescent="0.25">
      <c r="A220" s="631"/>
      <c r="B220" s="13">
        <v>41235</v>
      </c>
      <c r="C220" s="9" t="s">
        <v>13</v>
      </c>
      <c r="D220" s="9">
        <v>1</v>
      </c>
      <c r="E220" s="9">
        <v>1</v>
      </c>
      <c r="F220" s="9">
        <v>1</v>
      </c>
      <c r="G220" s="9">
        <v>2</v>
      </c>
      <c r="H220" s="9">
        <v>0</v>
      </c>
      <c r="I220" s="29">
        <v>0</v>
      </c>
      <c r="J220" s="280"/>
      <c r="K220" s="9">
        <v>1</v>
      </c>
      <c r="L220" s="9"/>
      <c r="M220" s="29"/>
    </row>
    <row r="221" spans="1:13" hidden="1" x14ac:dyDescent="0.25">
      <c r="A221" s="631"/>
      <c r="B221" s="13">
        <v>41228</v>
      </c>
      <c r="C221" s="9" t="s">
        <v>21</v>
      </c>
      <c r="D221" s="9">
        <v>1</v>
      </c>
      <c r="E221" s="9">
        <v>0</v>
      </c>
      <c r="F221" s="9">
        <v>1</v>
      </c>
      <c r="G221" s="9">
        <v>1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idden="1" x14ac:dyDescent="0.25">
      <c r="A222" s="631"/>
      <c r="B222" s="13">
        <v>41221</v>
      </c>
      <c r="C222" s="9" t="s">
        <v>7</v>
      </c>
      <c r="D222" s="9">
        <v>1</v>
      </c>
      <c r="E222" s="9">
        <v>0</v>
      </c>
      <c r="F222" s="9">
        <v>0</v>
      </c>
      <c r="G222" s="9">
        <v>0</v>
      </c>
      <c r="H222" s="9">
        <v>0</v>
      </c>
      <c r="I222" s="29">
        <v>0</v>
      </c>
      <c r="J222" s="280"/>
      <c r="K222" s="9">
        <v>1</v>
      </c>
      <c r="L222" s="9"/>
      <c r="M222" s="29"/>
    </row>
    <row r="223" spans="1:13" hidden="1" x14ac:dyDescent="0.25">
      <c r="A223" s="631"/>
      <c r="B223" s="13">
        <v>41214</v>
      </c>
      <c r="C223" s="9" t="s">
        <v>19</v>
      </c>
      <c r="D223" s="9">
        <v>1</v>
      </c>
      <c r="E223" s="9">
        <v>0</v>
      </c>
      <c r="F223" s="9">
        <v>2</v>
      </c>
      <c r="G223" s="9">
        <v>2</v>
      </c>
      <c r="H223" s="9">
        <v>0</v>
      </c>
      <c r="I223" s="29">
        <v>0</v>
      </c>
      <c r="J223" s="280"/>
      <c r="K223" s="9"/>
      <c r="L223" s="9">
        <v>1</v>
      </c>
      <c r="M223" s="29"/>
    </row>
    <row r="224" spans="1:13" hidden="1" x14ac:dyDescent="0.25">
      <c r="A224" s="631"/>
      <c r="B224" s="13">
        <v>41207</v>
      </c>
      <c r="C224" s="9" t="s">
        <v>12</v>
      </c>
      <c r="D224" s="9">
        <v>1</v>
      </c>
      <c r="E224" s="9">
        <v>0</v>
      </c>
      <c r="F224" s="9">
        <v>1</v>
      </c>
      <c r="G224" s="9">
        <v>1</v>
      </c>
      <c r="H224" s="9">
        <v>0</v>
      </c>
      <c r="I224" s="29">
        <v>0</v>
      </c>
      <c r="J224" s="280">
        <v>1</v>
      </c>
      <c r="K224" s="9"/>
      <c r="L224" s="9"/>
      <c r="M224" s="29"/>
    </row>
    <row r="225" spans="1:13" hidden="1" x14ac:dyDescent="0.25">
      <c r="A225" s="631"/>
      <c r="B225" s="13">
        <v>41200</v>
      </c>
      <c r="C225" s="9" t="s">
        <v>13</v>
      </c>
      <c r="D225" s="9">
        <v>1</v>
      </c>
      <c r="E225" s="9">
        <v>0</v>
      </c>
      <c r="F225" s="9">
        <v>1</v>
      </c>
      <c r="G225" s="9">
        <v>1</v>
      </c>
      <c r="H225" s="9">
        <v>0</v>
      </c>
      <c r="I225" s="29">
        <v>0</v>
      </c>
      <c r="J225" s="280"/>
      <c r="K225" s="9">
        <v>1</v>
      </c>
      <c r="L225" s="9"/>
      <c r="M225" s="29"/>
    </row>
    <row r="226" spans="1:13" hidden="1" x14ac:dyDescent="0.25">
      <c r="A226" s="631"/>
      <c r="B226" s="13">
        <v>41193</v>
      </c>
      <c r="C226" s="9" t="s">
        <v>21</v>
      </c>
      <c r="D226" s="9">
        <v>1</v>
      </c>
      <c r="E226" s="9">
        <v>0</v>
      </c>
      <c r="F226" s="9">
        <v>0</v>
      </c>
      <c r="G226" s="9">
        <v>0</v>
      </c>
      <c r="H226" s="9">
        <v>0</v>
      </c>
      <c r="I226" s="29">
        <v>0</v>
      </c>
      <c r="J226" s="280"/>
      <c r="K226" s="9">
        <v>1</v>
      </c>
      <c r="L226" s="9"/>
      <c r="M226" s="29"/>
    </row>
    <row r="227" spans="1:13" hidden="1" x14ac:dyDescent="0.25">
      <c r="A227" s="631"/>
      <c r="B227" s="13">
        <v>41186</v>
      </c>
      <c r="C227" s="9" t="s">
        <v>7</v>
      </c>
      <c r="D227" s="9">
        <v>1</v>
      </c>
      <c r="E227" s="9">
        <v>0</v>
      </c>
      <c r="F227" s="9">
        <v>1</v>
      </c>
      <c r="G227" s="9">
        <v>1</v>
      </c>
      <c r="H227" s="9">
        <v>0</v>
      </c>
      <c r="I227" s="29">
        <v>0</v>
      </c>
      <c r="J227" s="280"/>
      <c r="K227" s="9">
        <v>1</v>
      </c>
      <c r="L227" s="9"/>
      <c r="M227" s="29"/>
    </row>
    <row r="228" spans="1:13" hidden="1" x14ac:dyDescent="0.25">
      <c r="A228" s="631"/>
      <c r="B228" s="13">
        <v>41179</v>
      </c>
      <c r="C228" s="9" t="s">
        <v>19</v>
      </c>
      <c r="D228" s="9">
        <v>1</v>
      </c>
      <c r="E228" s="9">
        <v>1</v>
      </c>
      <c r="F228" s="9">
        <v>1</v>
      </c>
      <c r="G228" s="9">
        <v>2</v>
      </c>
      <c r="H228" s="9">
        <v>0</v>
      </c>
      <c r="I228" s="29">
        <v>0</v>
      </c>
      <c r="J228" s="280">
        <v>1</v>
      </c>
      <c r="K228" s="9"/>
      <c r="L228" s="9"/>
      <c r="M228" s="29"/>
    </row>
    <row r="229" spans="1:13" hidden="1" x14ac:dyDescent="0.25">
      <c r="A229" s="631"/>
      <c r="B229" s="13">
        <v>41172</v>
      </c>
      <c r="C229" s="9" t="s">
        <v>12</v>
      </c>
      <c r="D229" s="9">
        <v>1</v>
      </c>
      <c r="E229" s="9">
        <v>2</v>
      </c>
      <c r="F229" s="9">
        <v>0</v>
      </c>
      <c r="G229" s="9">
        <v>2</v>
      </c>
      <c r="H229" s="9">
        <v>0</v>
      </c>
      <c r="I229" s="29">
        <v>0</v>
      </c>
      <c r="J229" s="280"/>
      <c r="K229" s="9">
        <v>1</v>
      </c>
      <c r="L229" s="9"/>
      <c r="M229" s="29"/>
    </row>
    <row r="230" spans="1:13" ht="18.75" hidden="1" thickBot="1" x14ac:dyDescent="0.3">
      <c r="A230" s="630"/>
      <c r="B230" s="30">
        <v>41165</v>
      </c>
      <c r="C230" s="31" t="s">
        <v>13</v>
      </c>
      <c r="D230" s="31">
        <v>1</v>
      </c>
      <c r="E230" s="31">
        <v>1</v>
      </c>
      <c r="F230" s="31">
        <v>0</v>
      </c>
      <c r="G230" s="31">
        <v>1</v>
      </c>
      <c r="H230" s="31">
        <v>0</v>
      </c>
      <c r="I230" s="32">
        <v>0</v>
      </c>
      <c r="J230" s="280"/>
      <c r="K230" s="9">
        <v>1</v>
      </c>
      <c r="L230" s="9"/>
      <c r="M230" s="29"/>
    </row>
    <row r="231" spans="1:13" ht="19.5" thickTop="1" thickBot="1" x14ac:dyDescent="0.3">
      <c r="A231" s="142" t="s">
        <v>45</v>
      </c>
      <c r="B231" s="126" t="s">
        <v>22</v>
      </c>
      <c r="C231" s="124" t="s">
        <v>20</v>
      </c>
      <c r="D231" s="124">
        <f t="shared" ref="D231:I231" si="10">SUM(D210:D230)</f>
        <v>21</v>
      </c>
      <c r="E231" s="124">
        <f t="shared" si="10"/>
        <v>5</v>
      </c>
      <c r="F231" s="124">
        <f t="shared" si="10"/>
        <v>16</v>
      </c>
      <c r="G231" s="124">
        <f t="shared" si="10"/>
        <v>21</v>
      </c>
      <c r="H231" s="124">
        <f t="shared" si="10"/>
        <v>0</v>
      </c>
      <c r="I231" s="125">
        <f t="shared" si="10"/>
        <v>0</v>
      </c>
      <c r="J231" s="191">
        <f>SUM(J210:J230)</f>
        <v>8</v>
      </c>
      <c r="K231" s="124">
        <f>SUM(K210:K230)</f>
        <v>12</v>
      </c>
      <c r="L231" s="124">
        <f>SUM(L210:L230)</f>
        <v>1</v>
      </c>
      <c r="M231" s="294">
        <f>SUM(J231/(J231+K231))</f>
        <v>0.4</v>
      </c>
    </row>
    <row r="232" spans="1:13" ht="18.75" hidden="1" thickTop="1" x14ac:dyDescent="0.25">
      <c r="A232" s="659" t="s">
        <v>23</v>
      </c>
      <c r="B232" s="26">
        <v>40969</v>
      </c>
      <c r="C232" s="27" t="s">
        <v>19</v>
      </c>
      <c r="D232" s="27">
        <v>1</v>
      </c>
      <c r="E232" s="27">
        <v>0</v>
      </c>
      <c r="F232" s="27">
        <v>1</v>
      </c>
      <c r="G232" s="27">
        <v>1</v>
      </c>
      <c r="H232" s="27">
        <v>0</v>
      </c>
      <c r="I232" s="28">
        <v>0</v>
      </c>
      <c r="J232" s="280"/>
      <c r="K232" s="9">
        <v>1</v>
      </c>
      <c r="L232" s="9"/>
      <c r="M232" s="29"/>
    </row>
    <row r="233" spans="1:13" hidden="1" x14ac:dyDescent="0.25">
      <c r="A233" s="631"/>
      <c r="B233" s="13">
        <v>40962</v>
      </c>
      <c r="C233" s="9" t="s">
        <v>12</v>
      </c>
      <c r="D233" s="9">
        <v>1</v>
      </c>
      <c r="E233" s="9">
        <v>0</v>
      </c>
      <c r="F233" s="9">
        <v>0</v>
      </c>
      <c r="G233" s="9">
        <v>0</v>
      </c>
      <c r="H233" s="9">
        <v>0</v>
      </c>
      <c r="I233" s="29">
        <v>0</v>
      </c>
      <c r="J233" s="280"/>
      <c r="K233" s="9">
        <v>1</v>
      </c>
      <c r="L233" s="9"/>
      <c r="M233" s="29"/>
    </row>
    <row r="234" spans="1:13" hidden="1" x14ac:dyDescent="0.25">
      <c r="A234" s="631"/>
      <c r="B234" s="13">
        <v>40955</v>
      </c>
      <c r="C234" s="9" t="s">
        <v>13</v>
      </c>
      <c r="D234" s="9">
        <v>1</v>
      </c>
      <c r="E234" s="9">
        <v>0</v>
      </c>
      <c r="F234" s="9">
        <v>1</v>
      </c>
      <c r="G234" s="9">
        <v>1</v>
      </c>
      <c r="H234" s="9">
        <v>0</v>
      </c>
      <c r="I234" s="29">
        <v>0</v>
      </c>
      <c r="J234" s="280">
        <v>1</v>
      </c>
      <c r="K234" s="9"/>
      <c r="L234" s="9"/>
      <c r="M234" s="29"/>
    </row>
    <row r="235" spans="1:13" hidden="1" x14ac:dyDescent="0.25">
      <c r="A235" s="631"/>
      <c r="B235" s="13">
        <v>40948</v>
      </c>
      <c r="C235" s="9" t="s">
        <v>21</v>
      </c>
      <c r="D235" s="9">
        <v>1</v>
      </c>
      <c r="E235" s="9">
        <v>0</v>
      </c>
      <c r="F235" s="9">
        <v>2</v>
      </c>
      <c r="G235" s="9">
        <v>2</v>
      </c>
      <c r="H235" s="9">
        <v>0</v>
      </c>
      <c r="I235" s="29">
        <v>0</v>
      </c>
      <c r="J235" s="280">
        <v>1</v>
      </c>
      <c r="K235" s="9"/>
      <c r="L235" s="9"/>
      <c r="M235" s="29"/>
    </row>
    <row r="236" spans="1:13" hidden="1" x14ac:dyDescent="0.25">
      <c r="A236" s="631"/>
      <c r="B236" s="13">
        <v>40941</v>
      </c>
      <c r="C236" s="9" t="s">
        <v>7</v>
      </c>
      <c r="D236" s="9">
        <v>1</v>
      </c>
      <c r="E236" s="9">
        <v>0</v>
      </c>
      <c r="F236" s="9">
        <v>1</v>
      </c>
      <c r="G236" s="9">
        <v>1</v>
      </c>
      <c r="H236" s="9">
        <v>0</v>
      </c>
      <c r="I236" s="29">
        <v>0</v>
      </c>
      <c r="J236" s="280">
        <v>1</v>
      </c>
      <c r="K236" s="9"/>
      <c r="L236" s="9"/>
      <c r="M236" s="29"/>
    </row>
    <row r="237" spans="1:13" hidden="1" x14ac:dyDescent="0.25">
      <c r="A237" s="631"/>
      <c r="B237" s="13">
        <v>40927</v>
      </c>
      <c r="C237" s="9" t="s">
        <v>12</v>
      </c>
      <c r="D237" s="9">
        <v>1</v>
      </c>
      <c r="E237" s="9">
        <v>0</v>
      </c>
      <c r="F237" s="9">
        <v>0</v>
      </c>
      <c r="G237" s="9">
        <v>0</v>
      </c>
      <c r="H237" s="9">
        <v>0</v>
      </c>
      <c r="I237" s="29">
        <v>0</v>
      </c>
      <c r="J237" s="280">
        <v>1</v>
      </c>
      <c r="K237" s="9"/>
      <c r="L237" s="9"/>
      <c r="M237" s="29"/>
    </row>
    <row r="238" spans="1:13" hidden="1" x14ac:dyDescent="0.25">
      <c r="A238" s="631"/>
      <c r="B238" s="13">
        <v>40920</v>
      </c>
      <c r="C238" s="9" t="s">
        <v>13</v>
      </c>
      <c r="D238" s="9">
        <v>1</v>
      </c>
      <c r="E238" s="9">
        <v>1</v>
      </c>
      <c r="F238" s="9">
        <v>1</v>
      </c>
      <c r="G238" s="9">
        <v>2</v>
      </c>
      <c r="H238" s="9">
        <v>0</v>
      </c>
      <c r="I238" s="29">
        <v>0</v>
      </c>
      <c r="J238" s="280"/>
      <c r="K238" s="9">
        <v>1</v>
      </c>
      <c r="L238" s="9"/>
      <c r="M238" s="29"/>
    </row>
    <row r="239" spans="1:13" hidden="1" x14ac:dyDescent="0.25">
      <c r="A239" s="631"/>
      <c r="B239" s="13">
        <v>40899</v>
      </c>
      <c r="C239" s="9" t="s">
        <v>21</v>
      </c>
      <c r="D239" s="9">
        <v>1</v>
      </c>
      <c r="E239" s="9">
        <v>0</v>
      </c>
      <c r="F239" s="9">
        <v>0</v>
      </c>
      <c r="G239" s="9">
        <v>0</v>
      </c>
      <c r="H239" s="9">
        <v>0</v>
      </c>
      <c r="I239" s="29">
        <v>0</v>
      </c>
      <c r="J239" s="280"/>
      <c r="K239" s="9"/>
      <c r="L239" s="9">
        <v>1</v>
      </c>
      <c r="M239" s="29"/>
    </row>
    <row r="240" spans="1:13" hidden="1" x14ac:dyDescent="0.25">
      <c r="A240" s="631"/>
      <c r="B240" s="13">
        <v>40892</v>
      </c>
      <c r="C240" s="9" t="s">
        <v>7</v>
      </c>
      <c r="D240" s="9">
        <v>1</v>
      </c>
      <c r="E240" s="9">
        <v>1</v>
      </c>
      <c r="F240" s="9">
        <v>0</v>
      </c>
      <c r="G240" s="9">
        <v>1</v>
      </c>
      <c r="H240" s="9">
        <v>0</v>
      </c>
      <c r="I240" s="29">
        <v>0</v>
      </c>
      <c r="J240" s="280">
        <v>1</v>
      </c>
      <c r="K240" s="9"/>
      <c r="L240" s="9"/>
      <c r="M240" s="29"/>
    </row>
    <row r="241" spans="1:13" hidden="1" x14ac:dyDescent="0.25">
      <c r="A241" s="631"/>
      <c r="B241" s="13">
        <v>40885</v>
      </c>
      <c r="C241" s="9" t="s">
        <v>19</v>
      </c>
      <c r="D241" s="9">
        <v>1</v>
      </c>
      <c r="E241" s="9">
        <v>0</v>
      </c>
      <c r="F241" s="9">
        <v>0</v>
      </c>
      <c r="G241" s="9">
        <v>0</v>
      </c>
      <c r="H241" s="9">
        <v>0</v>
      </c>
      <c r="I241" s="29">
        <v>0</v>
      </c>
      <c r="J241" s="280">
        <v>1</v>
      </c>
      <c r="K241" s="9"/>
      <c r="L241" s="9"/>
      <c r="M241" s="29"/>
    </row>
    <row r="242" spans="1:13" hidden="1" x14ac:dyDescent="0.25">
      <c r="A242" s="631"/>
      <c r="B242" s="13">
        <v>40850</v>
      </c>
      <c r="C242" s="9" t="s">
        <v>19</v>
      </c>
      <c r="D242" s="9">
        <v>1</v>
      </c>
      <c r="E242" s="9">
        <v>0</v>
      </c>
      <c r="F242" s="9">
        <v>0</v>
      </c>
      <c r="G242" s="9">
        <v>0</v>
      </c>
      <c r="H242" s="9">
        <v>0</v>
      </c>
      <c r="I242" s="29">
        <v>0</v>
      </c>
      <c r="J242" s="280">
        <v>1</v>
      </c>
      <c r="K242" s="9"/>
      <c r="L242" s="9"/>
      <c r="M242" s="29"/>
    </row>
    <row r="243" spans="1:13" hidden="1" x14ac:dyDescent="0.25">
      <c r="A243" s="631"/>
      <c r="B243" s="13">
        <v>40843</v>
      </c>
      <c r="C243" s="9" t="s">
        <v>12</v>
      </c>
      <c r="D243" s="9">
        <v>1</v>
      </c>
      <c r="E243" s="9">
        <v>2</v>
      </c>
      <c r="F243" s="9">
        <v>0</v>
      </c>
      <c r="G243" s="9">
        <v>2</v>
      </c>
      <c r="H243" s="9">
        <v>0</v>
      </c>
      <c r="I243" s="29">
        <v>0</v>
      </c>
      <c r="J243" s="280"/>
      <c r="K243" s="9">
        <v>1</v>
      </c>
      <c r="L243" s="9"/>
      <c r="M243" s="29"/>
    </row>
    <row r="244" spans="1:13" hidden="1" x14ac:dyDescent="0.25">
      <c r="A244" s="631"/>
      <c r="B244" s="13">
        <v>40836</v>
      </c>
      <c r="C244" s="9" t="s">
        <v>13</v>
      </c>
      <c r="D244" s="9">
        <v>1</v>
      </c>
      <c r="E244" s="9">
        <v>0</v>
      </c>
      <c r="F244" s="9">
        <v>0</v>
      </c>
      <c r="G244" s="9">
        <v>0</v>
      </c>
      <c r="H244" s="9">
        <v>0</v>
      </c>
      <c r="I244" s="29">
        <v>0</v>
      </c>
      <c r="J244" s="280"/>
      <c r="K244" s="9">
        <v>1</v>
      </c>
      <c r="L244" s="9"/>
      <c r="M244" s="29"/>
    </row>
    <row r="245" spans="1:13" hidden="1" x14ac:dyDescent="0.25">
      <c r="A245" s="631"/>
      <c r="B245" s="13">
        <v>40822</v>
      </c>
      <c r="C245" s="9" t="s">
        <v>7</v>
      </c>
      <c r="D245" s="9">
        <v>1</v>
      </c>
      <c r="E245" s="9">
        <v>1</v>
      </c>
      <c r="F245" s="9">
        <v>1</v>
      </c>
      <c r="G245" s="9">
        <v>2</v>
      </c>
      <c r="H245" s="9">
        <v>0</v>
      </c>
      <c r="I245" s="29">
        <v>0</v>
      </c>
      <c r="J245" s="280"/>
      <c r="K245" s="9"/>
      <c r="L245" s="9">
        <v>1</v>
      </c>
      <c r="M245" s="29"/>
    </row>
    <row r="246" spans="1:13" hidden="1" x14ac:dyDescent="0.25">
      <c r="A246" s="631"/>
      <c r="B246" s="13">
        <v>40815</v>
      </c>
      <c r="C246" s="9" t="s">
        <v>19</v>
      </c>
      <c r="D246" s="9">
        <v>1</v>
      </c>
      <c r="E246" s="9">
        <v>0</v>
      </c>
      <c r="F246" s="9">
        <v>1</v>
      </c>
      <c r="G246" s="9">
        <v>1</v>
      </c>
      <c r="H246" s="9">
        <v>0</v>
      </c>
      <c r="I246" s="29">
        <v>0</v>
      </c>
      <c r="J246" s="280">
        <v>1</v>
      </c>
      <c r="K246" s="9"/>
      <c r="L246" s="9"/>
      <c r="M246" s="29"/>
    </row>
    <row r="247" spans="1:13" hidden="1" x14ac:dyDescent="0.25">
      <c r="A247" s="631"/>
      <c r="B247" s="13">
        <v>40808</v>
      </c>
      <c r="C247" s="9" t="s">
        <v>12</v>
      </c>
      <c r="D247" s="9">
        <v>1</v>
      </c>
      <c r="E247" s="9">
        <v>0</v>
      </c>
      <c r="F247" s="9">
        <v>1</v>
      </c>
      <c r="G247" s="9">
        <v>1</v>
      </c>
      <c r="H247" s="9">
        <v>0</v>
      </c>
      <c r="I247" s="29">
        <v>0</v>
      </c>
      <c r="J247" s="280"/>
      <c r="K247" s="9">
        <v>1</v>
      </c>
      <c r="L247" s="9"/>
      <c r="M247" s="29"/>
    </row>
    <row r="248" spans="1:13" ht="18.75" hidden="1" thickBot="1" x14ac:dyDescent="0.3">
      <c r="A248" s="630"/>
      <c r="B248" s="30">
        <v>40801</v>
      </c>
      <c r="C248" s="31" t="s">
        <v>13</v>
      </c>
      <c r="D248" s="31">
        <v>1</v>
      </c>
      <c r="E248" s="31">
        <v>0</v>
      </c>
      <c r="F248" s="31">
        <v>0</v>
      </c>
      <c r="G248" s="31">
        <v>0</v>
      </c>
      <c r="H248" s="31">
        <v>0</v>
      </c>
      <c r="I248" s="32">
        <v>0</v>
      </c>
      <c r="J248" s="280"/>
      <c r="K248" s="9"/>
      <c r="L248" s="9">
        <v>1</v>
      </c>
      <c r="M248" s="29"/>
    </row>
    <row r="249" spans="1:13" ht="19.5" thickTop="1" thickBot="1" x14ac:dyDescent="0.3">
      <c r="A249" s="142" t="s">
        <v>45</v>
      </c>
      <c r="B249" s="126" t="s">
        <v>23</v>
      </c>
      <c r="C249" s="124" t="s">
        <v>20</v>
      </c>
      <c r="D249" s="124">
        <f t="shared" ref="D249:I249" si="11">SUM(D232:D248)</f>
        <v>17</v>
      </c>
      <c r="E249" s="124">
        <f t="shared" si="11"/>
        <v>5</v>
      </c>
      <c r="F249" s="124">
        <f t="shared" si="11"/>
        <v>9</v>
      </c>
      <c r="G249" s="124">
        <f t="shared" si="11"/>
        <v>14</v>
      </c>
      <c r="H249" s="124">
        <f t="shared" si="11"/>
        <v>0</v>
      </c>
      <c r="I249" s="125">
        <f t="shared" si="11"/>
        <v>0</v>
      </c>
      <c r="J249" s="191">
        <f>SUM(J232:J248)</f>
        <v>8</v>
      </c>
      <c r="K249" s="124">
        <f>SUM(K232:K248)</f>
        <v>6</v>
      </c>
      <c r="L249" s="124">
        <f>SUM(L232:L248)</f>
        <v>3</v>
      </c>
      <c r="M249" s="294">
        <f>SUM(J249/(J249+K249))</f>
        <v>0.5714285714285714</v>
      </c>
    </row>
    <row r="250" spans="1:13" ht="19.5" thickTop="1" thickBot="1" x14ac:dyDescent="0.3">
      <c r="C250" s="136" t="s">
        <v>24</v>
      </c>
      <c r="D250" s="137">
        <f t="shared" ref="D250:L250" si="12">SUM(D101+D123+D145+D168+D187+D209+D231+D249+D78+D61+D44+D23)</f>
        <v>235</v>
      </c>
      <c r="E250" s="137">
        <f t="shared" si="12"/>
        <v>90</v>
      </c>
      <c r="F250" s="137">
        <f t="shared" si="12"/>
        <v>162</v>
      </c>
      <c r="G250" s="137">
        <f t="shared" si="12"/>
        <v>252</v>
      </c>
      <c r="H250" s="137">
        <f t="shared" si="12"/>
        <v>4</v>
      </c>
      <c r="I250" s="139">
        <f t="shared" si="12"/>
        <v>1</v>
      </c>
      <c r="J250" s="444">
        <f t="shared" si="12"/>
        <v>114</v>
      </c>
      <c r="K250" s="91">
        <f t="shared" si="12"/>
        <v>100</v>
      </c>
      <c r="L250" s="450">
        <f t="shared" si="12"/>
        <v>21</v>
      </c>
      <c r="M250" s="396">
        <f>SUM(J250/(J250+K250))</f>
        <v>0.53271028037383172</v>
      </c>
    </row>
    <row r="251" spans="1:13" ht="18.75" thickBot="1" x14ac:dyDescent="0.3">
      <c r="C251" s="143" t="s">
        <v>25</v>
      </c>
      <c r="D251" s="24"/>
      <c r="E251" s="25">
        <f>SUM(E250/D250)</f>
        <v>0.38297872340425532</v>
      </c>
      <c r="F251" s="25">
        <f>SUM(F250/D250)</f>
        <v>0.68936170212765957</v>
      </c>
      <c r="G251" s="144">
        <f>SUM(G250/D250)</f>
        <v>1.0723404255319149</v>
      </c>
      <c r="H251" s="20"/>
      <c r="I251" s="20"/>
      <c r="J251" s="307">
        <f>SUM(J250/D250)</f>
        <v>0.48510638297872338</v>
      </c>
      <c r="K251" s="77">
        <f>SUM(K250/D250)</f>
        <v>0.42553191489361702</v>
      </c>
      <c r="L251" s="95">
        <f>SUM(L250/D250)</f>
        <v>8.9361702127659579E-2</v>
      </c>
    </row>
    <row r="252" spans="1:13" ht="18.75" thickBot="1" x14ac:dyDescent="0.3">
      <c r="C252" s="133" t="s">
        <v>26</v>
      </c>
      <c r="D252" s="134">
        <f>SUM(D250/12)</f>
        <v>19.583333333333332</v>
      </c>
      <c r="E252" s="134">
        <f>SUM(E251*D252)</f>
        <v>7.4999999999999991</v>
      </c>
      <c r="F252" s="134">
        <f>SUM(F251*D252)</f>
        <v>13.499999999999998</v>
      </c>
      <c r="G252" s="135">
        <f>SUM(G251*D252)</f>
        <v>21</v>
      </c>
      <c r="J252" s="308">
        <f>SUM(J250/12)</f>
        <v>9.5</v>
      </c>
      <c r="K252" s="97">
        <f>SUM(K250/12)</f>
        <v>8.3333333333333339</v>
      </c>
      <c r="L252" s="98">
        <f>SUM(L250/12)</f>
        <v>1.75</v>
      </c>
    </row>
    <row r="253" spans="1:13" ht="18.75" thickTop="1" x14ac:dyDescent="0.25">
      <c r="A253" s="665" t="s">
        <v>42</v>
      </c>
      <c r="B253" s="45" t="s">
        <v>36</v>
      </c>
      <c r="C253" s="46" t="s">
        <v>20</v>
      </c>
      <c r="D253" s="47"/>
      <c r="E253" s="27">
        <v>9</v>
      </c>
      <c r="F253" s="27">
        <v>14</v>
      </c>
      <c r="G253" s="28">
        <v>23</v>
      </c>
    </row>
    <row r="254" spans="1:13" x14ac:dyDescent="0.25">
      <c r="A254" s="666"/>
      <c r="B254" s="36" t="s">
        <v>37</v>
      </c>
      <c r="C254" s="5" t="s">
        <v>13</v>
      </c>
      <c r="D254" s="37"/>
      <c r="E254" s="9">
        <v>6</v>
      </c>
      <c r="F254" s="9">
        <v>11</v>
      </c>
      <c r="G254" s="29">
        <v>17</v>
      </c>
    </row>
    <row r="255" spans="1:13" x14ac:dyDescent="0.25">
      <c r="A255" s="666"/>
      <c r="B255" s="36" t="s">
        <v>38</v>
      </c>
      <c r="C255" s="5" t="s">
        <v>13</v>
      </c>
      <c r="D255" s="37"/>
      <c r="E255" s="9">
        <v>8</v>
      </c>
      <c r="F255" s="9">
        <v>16</v>
      </c>
      <c r="G255" s="29">
        <v>24</v>
      </c>
    </row>
    <row r="256" spans="1:13" x14ac:dyDescent="0.25">
      <c r="A256" s="666"/>
      <c r="B256" s="36" t="s">
        <v>39</v>
      </c>
      <c r="C256" s="36" t="s">
        <v>19</v>
      </c>
      <c r="D256" s="37"/>
      <c r="E256" s="9">
        <v>6</v>
      </c>
      <c r="F256" s="9">
        <v>6</v>
      </c>
      <c r="G256" s="29">
        <v>12</v>
      </c>
    </row>
    <row r="257" spans="1:7" x14ac:dyDescent="0.25">
      <c r="A257" s="666"/>
      <c r="B257" s="38" t="s">
        <v>40</v>
      </c>
      <c r="C257" s="39" t="s">
        <v>19</v>
      </c>
      <c r="D257" s="40"/>
      <c r="E257" s="23">
        <v>10</v>
      </c>
      <c r="F257" s="23">
        <v>9</v>
      </c>
      <c r="G257" s="48">
        <v>19</v>
      </c>
    </row>
    <row r="258" spans="1:7" ht="18.75" thickBot="1" x14ac:dyDescent="0.3">
      <c r="A258" s="667"/>
      <c r="B258" s="38" t="s">
        <v>41</v>
      </c>
      <c r="C258" s="39" t="s">
        <v>21</v>
      </c>
      <c r="D258" s="40"/>
      <c r="E258" s="23">
        <v>16</v>
      </c>
      <c r="F258" s="23">
        <v>18</v>
      </c>
      <c r="G258" s="48">
        <v>34</v>
      </c>
    </row>
    <row r="259" spans="1:7" ht="18.75" thickBot="1" x14ac:dyDescent="0.3">
      <c r="A259" s="49" t="s">
        <v>45</v>
      </c>
      <c r="B259" s="41" t="s">
        <v>42</v>
      </c>
      <c r="C259" s="42"/>
      <c r="D259" s="42"/>
      <c r="E259" s="43">
        <f>SUM(E253:E258)</f>
        <v>55</v>
      </c>
      <c r="F259" s="43">
        <f>SUM(F253:F258)</f>
        <v>74</v>
      </c>
      <c r="G259" s="50">
        <f>SUM(G253:G258)</f>
        <v>129</v>
      </c>
    </row>
    <row r="260" spans="1:7" ht="18.75" thickBot="1" x14ac:dyDescent="0.3">
      <c r="A260" s="51" t="s">
        <v>46</v>
      </c>
      <c r="B260" s="52" t="s">
        <v>581</v>
      </c>
      <c r="C260" s="53"/>
      <c r="D260" s="53"/>
      <c r="E260" s="54">
        <f>SUM(E250+E259)</f>
        <v>145</v>
      </c>
      <c r="F260" s="54">
        <f>SUM(F250+F259)</f>
        <v>236</v>
      </c>
      <c r="G260" s="55">
        <f>SUM(E260+F260)</f>
        <v>381</v>
      </c>
    </row>
    <row r="261" spans="1:7" ht="18.75" thickTop="1" x14ac:dyDescent="0.25"/>
  </sheetData>
  <mergeCells count="14">
    <mergeCell ref="A1:M1"/>
    <mergeCell ref="A124:A144"/>
    <mergeCell ref="A146:A167"/>
    <mergeCell ref="A253:A258"/>
    <mergeCell ref="A169:A186"/>
    <mergeCell ref="A188:A208"/>
    <mergeCell ref="A210:A230"/>
    <mergeCell ref="A232:A248"/>
    <mergeCell ref="A102:A122"/>
    <mergeCell ref="A79:A100"/>
    <mergeCell ref="A62:A77"/>
    <mergeCell ref="A45:A60"/>
    <mergeCell ref="A24:A43"/>
    <mergeCell ref="A3:A22"/>
  </mergeCells>
  <printOptions horizontalCentered="1" verticalCentered="1"/>
  <pageMargins left="0.2" right="0.2" top="0.25" bottom="0.25" header="0.25" footer="0.3"/>
  <pageSetup scale="69" orientation="landscape" r:id="rId1"/>
  <rowBreaks count="2" manualBreakCount="2">
    <brk id="168" max="16383" man="1"/>
    <brk id="231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0000"/>
    <pageSetUpPr fitToPage="1"/>
  </sheetPr>
  <dimension ref="A1:M2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442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23</v>
      </c>
      <c r="B3" s="14">
        <v>40941</v>
      </c>
      <c r="C3" s="8" t="s">
        <v>13</v>
      </c>
      <c r="D3" s="8">
        <v>1</v>
      </c>
      <c r="E3" s="8">
        <v>0</v>
      </c>
      <c r="F3" s="8">
        <v>1</v>
      </c>
      <c r="G3" s="8">
        <v>1</v>
      </c>
      <c r="H3" s="8">
        <v>0</v>
      </c>
      <c r="I3" s="113">
        <v>0</v>
      </c>
      <c r="J3" s="280">
        <v>1</v>
      </c>
      <c r="K3" s="9"/>
      <c r="L3" s="9"/>
      <c r="M3" s="29"/>
    </row>
    <row r="4" spans="1:13" hidden="1" x14ac:dyDescent="0.25">
      <c r="A4" s="639"/>
      <c r="B4" s="13">
        <v>40927</v>
      </c>
      <c r="C4" s="9" t="s">
        <v>7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40892</v>
      </c>
      <c r="C5" s="9" t="s">
        <v>13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40885</v>
      </c>
      <c r="C6" s="9" t="s">
        <v>20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40878</v>
      </c>
      <c r="C7" s="9" t="s">
        <v>7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40871</v>
      </c>
      <c r="C8" s="9" t="s">
        <v>21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40857</v>
      </c>
      <c r="C9" s="9" t="s">
        <v>13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80"/>
      <c r="K9" s="9"/>
      <c r="L9" s="9">
        <v>1</v>
      </c>
      <c r="M9" s="29"/>
    </row>
    <row r="10" spans="1:13" hidden="1" x14ac:dyDescent="0.25">
      <c r="A10" s="639"/>
      <c r="B10" s="13">
        <v>40850</v>
      </c>
      <c r="C10" s="9" t="s">
        <v>20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40836</v>
      </c>
      <c r="C11" s="9" t="s">
        <v>21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40829</v>
      </c>
      <c r="C12" s="9" t="s">
        <v>12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40815</v>
      </c>
      <c r="C13" s="9" t="s">
        <v>20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9"/>
      <c r="B14" s="13">
        <v>40808</v>
      </c>
      <c r="C14" s="9" t="s">
        <v>7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t="18.75" hidden="1" thickBot="1" x14ac:dyDescent="0.3">
      <c r="A15" s="647"/>
      <c r="B15" s="122">
        <v>40801</v>
      </c>
      <c r="C15" s="23" t="s">
        <v>21</v>
      </c>
      <c r="D15" s="23">
        <v>1</v>
      </c>
      <c r="E15" s="23">
        <v>0</v>
      </c>
      <c r="F15" s="23">
        <v>0</v>
      </c>
      <c r="G15" s="23">
        <v>0</v>
      </c>
      <c r="H15" s="23">
        <v>0</v>
      </c>
      <c r="I15" s="48">
        <v>0</v>
      </c>
      <c r="J15" s="280"/>
      <c r="K15" s="9">
        <v>1</v>
      </c>
      <c r="L15" s="9"/>
      <c r="M15" s="29"/>
    </row>
    <row r="16" spans="1:13" ht="19.5" thickTop="1" thickBot="1" x14ac:dyDescent="0.3">
      <c r="A16" s="142" t="s">
        <v>45</v>
      </c>
      <c r="B16" s="126" t="s">
        <v>23</v>
      </c>
      <c r="C16" s="124" t="s">
        <v>19</v>
      </c>
      <c r="D16" s="124">
        <f t="shared" ref="D16:I16" si="0">SUM(D3:D15)</f>
        <v>13</v>
      </c>
      <c r="E16" s="124">
        <f t="shared" si="0"/>
        <v>1</v>
      </c>
      <c r="F16" s="124">
        <f t="shared" si="0"/>
        <v>4</v>
      </c>
      <c r="G16" s="124">
        <f t="shared" si="0"/>
        <v>5</v>
      </c>
      <c r="H16" s="124">
        <f t="shared" si="0"/>
        <v>0</v>
      </c>
      <c r="I16" s="125">
        <f t="shared" si="0"/>
        <v>0</v>
      </c>
      <c r="J16" s="191">
        <f>SUM(J3:J15)</f>
        <v>5</v>
      </c>
      <c r="K16" s="124">
        <f>SUM(K3:K15)</f>
        <v>7</v>
      </c>
      <c r="L16" s="124">
        <f>SUM(L3:L15)</f>
        <v>1</v>
      </c>
      <c r="M16" s="294">
        <f>SUM(J16/(J16+K16))</f>
        <v>0.41666666666666669</v>
      </c>
    </row>
    <row r="17" spans="1:13" ht="19.5" thickTop="1" thickBot="1" x14ac:dyDescent="0.3">
      <c r="C17" s="136" t="s">
        <v>24</v>
      </c>
      <c r="D17" s="137">
        <f t="shared" ref="D17:I17" si="1">SUM(D16)</f>
        <v>13</v>
      </c>
      <c r="E17" s="137">
        <f t="shared" si="1"/>
        <v>1</v>
      </c>
      <c r="F17" s="137">
        <f t="shared" si="1"/>
        <v>4</v>
      </c>
      <c r="G17" s="139">
        <f t="shared" si="1"/>
        <v>5</v>
      </c>
      <c r="H17" s="140">
        <f t="shared" si="1"/>
        <v>0</v>
      </c>
      <c r="I17" s="141">
        <f t="shared" si="1"/>
        <v>0</v>
      </c>
      <c r="J17" s="136">
        <f>SUM(J16)</f>
        <v>5</v>
      </c>
      <c r="K17" s="168">
        <f>SUM(K16)</f>
        <v>7</v>
      </c>
      <c r="L17" s="335">
        <f>SUM(L16)</f>
        <v>1</v>
      </c>
      <c r="M17" s="333">
        <f>SUM(J17/(J17+K17))</f>
        <v>0.41666666666666669</v>
      </c>
    </row>
    <row r="18" spans="1:13" ht="18.75" thickBot="1" x14ac:dyDescent="0.3">
      <c r="C18" s="143" t="s">
        <v>25</v>
      </c>
      <c r="D18" s="24"/>
      <c r="E18" s="25">
        <f>SUM(E17/D17)</f>
        <v>7.6923076923076927E-2</v>
      </c>
      <c r="F18" s="25">
        <f>SUM(F17/D17)</f>
        <v>0.30769230769230771</v>
      </c>
      <c r="G18" s="144">
        <f>SUM(G17/D17)</f>
        <v>0.38461538461538464</v>
      </c>
      <c r="H18" s="20"/>
      <c r="I18" s="20"/>
      <c r="J18" s="283">
        <f>SUM(J17/D17)</f>
        <v>0.38461538461538464</v>
      </c>
      <c r="K18" s="21">
        <f>SUM(K17/D17)</f>
        <v>0.53846153846153844</v>
      </c>
      <c r="L18" s="132">
        <f>SUM(L17/D17)</f>
        <v>7.6923076923076927E-2</v>
      </c>
    </row>
    <row r="19" spans="1:13" ht="18.75" thickBot="1" x14ac:dyDescent="0.3">
      <c r="C19" s="171" t="s">
        <v>26</v>
      </c>
      <c r="D19" s="222">
        <f>SUM(D17/1)</f>
        <v>13</v>
      </c>
      <c r="E19" s="222">
        <f>SUM(E18*D19)</f>
        <v>1</v>
      </c>
      <c r="F19" s="222">
        <f>SUM(F18*D19)</f>
        <v>4</v>
      </c>
      <c r="G19" s="223">
        <f>SUM(G18*D19)</f>
        <v>5</v>
      </c>
      <c r="J19" s="284">
        <f>SUM(J17/1)</f>
        <v>5</v>
      </c>
      <c r="K19" s="134">
        <f>SUM(K17/1)</f>
        <v>7</v>
      </c>
      <c r="L19" s="135">
        <f>SUM(L17/1)</f>
        <v>1</v>
      </c>
    </row>
    <row r="20" spans="1:13" ht="19.5" thickTop="1" thickBot="1" x14ac:dyDescent="0.3">
      <c r="A20" s="236" t="s">
        <v>50</v>
      </c>
      <c r="B20" s="237" t="s">
        <v>36</v>
      </c>
      <c r="C20" s="238" t="s">
        <v>19</v>
      </c>
      <c r="D20" s="239"/>
      <c r="E20" s="240">
        <v>0</v>
      </c>
      <c r="F20" s="240">
        <v>4</v>
      </c>
      <c r="G20" s="241">
        <v>4</v>
      </c>
    </row>
    <row r="21" spans="1:13" ht="18.75" thickBot="1" x14ac:dyDescent="0.3">
      <c r="A21" s="49" t="s">
        <v>45</v>
      </c>
      <c r="B21" s="41" t="s">
        <v>50</v>
      </c>
      <c r="C21" s="42"/>
      <c r="D21" s="42"/>
      <c r="E21" s="43">
        <f>SUM(E20:E20)</f>
        <v>0</v>
      </c>
      <c r="F21" s="43">
        <f>SUM(F20:F20)</f>
        <v>4</v>
      </c>
      <c r="G21" s="50">
        <f>SUM(G20:G20)</f>
        <v>4</v>
      </c>
    </row>
    <row r="22" spans="1:13" ht="18.75" thickBot="1" x14ac:dyDescent="0.3">
      <c r="A22" s="51" t="s">
        <v>46</v>
      </c>
      <c r="B22" s="52" t="s">
        <v>443</v>
      </c>
      <c r="C22" s="53"/>
      <c r="D22" s="53"/>
      <c r="E22" s="54">
        <f>SUM(E17+E21)</f>
        <v>1</v>
      </c>
      <c r="F22" s="54">
        <f>SUM(F17+F21)</f>
        <v>8</v>
      </c>
      <c r="G22" s="55">
        <f>SUM(E22+F22)</f>
        <v>9</v>
      </c>
    </row>
    <row r="23" spans="1:13" ht="18.75" thickTop="1" x14ac:dyDescent="0.25"/>
  </sheetData>
  <mergeCells count="2">
    <mergeCell ref="A3:A15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0000"/>
    <pageSetUpPr fitToPage="1"/>
  </sheetPr>
  <dimension ref="A1:M10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7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367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285</v>
      </c>
      <c r="B3" s="26">
        <v>43062</v>
      </c>
      <c r="C3" s="27" t="s">
        <v>11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0"/>
      <c r="K3" s="9">
        <v>1</v>
      </c>
      <c r="L3" s="9"/>
      <c r="M3" s="29"/>
    </row>
    <row r="4" spans="1:13" hidden="1" x14ac:dyDescent="0.25">
      <c r="A4" s="631"/>
      <c r="B4" s="13">
        <v>42999</v>
      </c>
      <c r="C4" s="9" t="s">
        <v>9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/>
      <c r="K4" s="9"/>
      <c r="L4" s="9">
        <v>1</v>
      </c>
      <c r="M4" s="29"/>
    </row>
    <row r="5" spans="1:13" ht="18.75" hidden="1" thickBot="1" x14ac:dyDescent="0.3">
      <c r="A5" s="630"/>
      <c r="B5" s="30">
        <v>42992</v>
      </c>
      <c r="C5" s="31" t="s">
        <v>11</v>
      </c>
      <c r="D5" s="31">
        <v>1</v>
      </c>
      <c r="E5" s="31">
        <v>2</v>
      </c>
      <c r="F5" s="31">
        <v>0</v>
      </c>
      <c r="G5" s="31">
        <v>2</v>
      </c>
      <c r="H5" s="31">
        <v>0</v>
      </c>
      <c r="I5" s="32">
        <v>0</v>
      </c>
      <c r="J5" s="280"/>
      <c r="K5" s="9">
        <v>1</v>
      </c>
      <c r="L5" s="9"/>
      <c r="M5" s="29"/>
    </row>
    <row r="6" spans="1:13" ht="19.5" thickTop="1" thickBot="1" x14ac:dyDescent="0.3">
      <c r="A6" s="142" t="s">
        <v>45</v>
      </c>
      <c r="B6" s="126" t="s">
        <v>285</v>
      </c>
      <c r="C6" s="124" t="s">
        <v>7</v>
      </c>
      <c r="D6" s="124">
        <f t="shared" ref="D6:I6" si="0">SUM(D3:D5)</f>
        <v>3</v>
      </c>
      <c r="E6" s="124">
        <f t="shared" si="0"/>
        <v>2</v>
      </c>
      <c r="F6" s="124">
        <f t="shared" si="0"/>
        <v>1</v>
      </c>
      <c r="G6" s="124">
        <f t="shared" si="0"/>
        <v>3</v>
      </c>
      <c r="H6" s="124">
        <f t="shared" si="0"/>
        <v>0</v>
      </c>
      <c r="I6" s="125">
        <f t="shared" si="0"/>
        <v>0</v>
      </c>
      <c r="J6" s="191">
        <f>SUM(J3:J5)</f>
        <v>0</v>
      </c>
      <c r="K6" s="124">
        <f>SUM(K3:K5)</f>
        <v>2</v>
      </c>
      <c r="L6" s="124">
        <f>SUM(L3:L5)</f>
        <v>1</v>
      </c>
      <c r="M6" s="294">
        <f>SUM(J6/(J6+K6))</f>
        <v>0</v>
      </c>
    </row>
    <row r="7" spans="1:13" ht="18.75" hidden="1" thickTop="1" x14ac:dyDescent="0.25">
      <c r="A7" s="659" t="s">
        <v>35</v>
      </c>
      <c r="B7" s="26">
        <v>42796</v>
      </c>
      <c r="C7" s="27" t="s">
        <v>27</v>
      </c>
      <c r="D7" s="27">
        <v>1</v>
      </c>
      <c r="E7" s="27">
        <v>1</v>
      </c>
      <c r="F7" s="27">
        <v>1</v>
      </c>
      <c r="G7" s="27">
        <v>2</v>
      </c>
      <c r="H7" s="27">
        <v>0</v>
      </c>
      <c r="I7" s="28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42789</v>
      </c>
      <c r="C8" s="9" t="s">
        <v>9</v>
      </c>
      <c r="D8" s="9">
        <v>1</v>
      </c>
      <c r="E8" s="9">
        <v>2</v>
      </c>
      <c r="F8" s="9">
        <v>0</v>
      </c>
      <c r="G8" s="9">
        <v>2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1"/>
      <c r="B9" s="13">
        <v>42754</v>
      </c>
      <c r="C9" s="9" t="s">
        <v>9</v>
      </c>
      <c r="D9" s="9">
        <v>1</v>
      </c>
      <c r="E9" s="9">
        <v>2</v>
      </c>
      <c r="F9" s="9">
        <v>0</v>
      </c>
      <c r="G9" s="9">
        <v>2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1"/>
      <c r="B10" s="13">
        <v>42747</v>
      </c>
      <c r="C10" s="9" t="s">
        <v>11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1"/>
      <c r="B11" s="13">
        <v>42740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13">
        <v>42712</v>
      </c>
      <c r="C12" s="9" t="s">
        <v>27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13">
        <v>42705</v>
      </c>
      <c r="C13" s="9" t="s">
        <v>9</v>
      </c>
      <c r="D13" s="9">
        <v>1</v>
      </c>
      <c r="E13" s="9">
        <v>0</v>
      </c>
      <c r="F13" s="9">
        <v>3</v>
      </c>
      <c r="G13" s="9">
        <v>3</v>
      </c>
      <c r="H13" s="9">
        <v>0</v>
      </c>
      <c r="I13" s="29">
        <v>0</v>
      </c>
      <c r="J13" s="280"/>
      <c r="K13" s="9"/>
      <c r="L13" s="9">
        <v>1</v>
      </c>
      <c r="M13" s="29"/>
    </row>
    <row r="14" spans="1:13" hidden="1" x14ac:dyDescent="0.25">
      <c r="A14" s="631"/>
      <c r="B14" s="13">
        <v>42684</v>
      </c>
      <c r="C14" s="9" t="s">
        <v>10</v>
      </c>
      <c r="D14" s="9">
        <v>1</v>
      </c>
      <c r="E14" s="9">
        <v>2</v>
      </c>
      <c r="F14" s="9">
        <v>0</v>
      </c>
      <c r="G14" s="9">
        <v>2</v>
      </c>
      <c r="H14" s="9">
        <v>1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13">
        <v>42670</v>
      </c>
      <c r="C15" s="9" t="s">
        <v>9</v>
      </c>
      <c r="D15" s="9">
        <v>1</v>
      </c>
      <c r="E15" s="9">
        <v>1</v>
      </c>
      <c r="F15" s="9">
        <v>1</v>
      </c>
      <c r="G15" s="9">
        <v>2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1"/>
      <c r="B16" s="13">
        <v>42663</v>
      </c>
      <c r="C16" s="9" t="s">
        <v>11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13">
        <v>42656</v>
      </c>
      <c r="C17" s="9" t="s">
        <v>8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13">
        <v>42649</v>
      </c>
      <c r="C18" s="9" t="s">
        <v>10</v>
      </c>
      <c r="D18" s="9">
        <v>1</v>
      </c>
      <c r="E18" s="9">
        <v>1</v>
      </c>
      <c r="F18" s="9">
        <v>0</v>
      </c>
      <c r="G18" s="9">
        <v>1</v>
      </c>
      <c r="H18" s="9">
        <v>1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13">
        <v>42642</v>
      </c>
      <c r="C19" s="9" t="s">
        <v>27</v>
      </c>
      <c r="D19" s="9">
        <v>1</v>
      </c>
      <c r="E19" s="9">
        <v>2</v>
      </c>
      <c r="F19" s="9">
        <v>1</v>
      </c>
      <c r="G19" s="9">
        <v>3</v>
      </c>
      <c r="H19" s="9">
        <v>1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1"/>
      <c r="B20" s="13">
        <v>42635</v>
      </c>
      <c r="C20" s="9" t="s">
        <v>9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t="18.75" hidden="1" thickBot="1" x14ac:dyDescent="0.3">
      <c r="A21" s="630"/>
      <c r="B21" s="30">
        <v>42628</v>
      </c>
      <c r="C21" s="31" t="s">
        <v>11</v>
      </c>
      <c r="D21" s="31">
        <v>1</v>
      </c>
      <c r="E21" s="31">
        <v>3</v>
      </c>
      <c r="F21" s="31">
        <v>0</v>
      </c>
      <c r="G21" s="31">
        <v>3</v>
      </c>
      <c r="H21" s="31">
        <v>0</v>
      </c>
      <c r="I21" s="32">
        <v>0</v>
      </c>
      <c r="J21" s="280">
        <v>1</v>
      </c>
      <c r="K21" s="9"/>
      <c r="L21" s="9"/>
      <c r="M21" s="29"/>
    </row>
    <row r="22" spans="1:13" ht="19.5" thickTop="1" thickBot="1" x14ac:dyDescent="0.3">
      <c r="A22" s="142" t="s">
        <v>45</v>
      </c>
      <c r="B22" s="126" t="s">
        <v>18</v>
      </c>
      <c r="C22" s="124" t="s">
        <v>7</v>
      </c>
      <c r="D22" s="124">
        <f t="shared" ref="D22:I22" si="1">SUM(D7:D21)</f>
        <v>15</v>
      </c>
      <c r="E22" s="124">
        <f t="shared" si="1"/>
        <v>16</v>
      </c>
      <c r="F22" s="124">
        <f t="shared" si="1"/>
        <v>6</v>
      </c>
      <c r="G22" s="124">
        <f t="shared" si="1"/>
        <v>22</v>
      </c>
      <c r="H22" s="124">
        <f t="shared" si="1"/>
        <v>3</v>
      </c>
      <c r="I22" s="125">
        <f t="shared" si="1"/>
        <v>0</v>
      </c>
      <c r="J22" s="191">
        <f>SUM(J7:J21)</f>
        <v>8</v>
      </c>
      <c r="K22" s="124">
        <f>SUM(K7:K21)</f>
        <v>6</v>
      </c>
      <c r="L22" s="124">
        <f>SUM(L7:L21)</f>
        <v>1</v>
      </c>
      <c r="M22" s="294">
        <f>SUM(J22/(J22+K22))</f>
        <v>0.5714285714285714</v>
      </c>
    </row>
    <row r="23" spans="1:13" ht="18.75" hidden="1" thickTop="1" x14ac:dyDescent="0.25">
      <c r="A23" s="659" t="s">
        <v>17</v>
      </c>
      <c r="B23" s="26">
        <v>42432</v>
      </c>
      <c r="C23" s="27" t="s">
        <v>10</v>
      </c>
      <c r="D23" s="27">
        <v>1</v>
      </c>
      <c r="E23" s="27">
        <v>0</v>
      </c>
      <c r="F23" s="27">
        <v>0</v>
      </c>
      <c r="G23" s="27">
        <v>0</v>
      </c>
      <c r="H23" s="27">
        <v>0</v>
      </c>
      <c r="I23" s="28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13">
        <v>42425</v>
      </c>
      <c r="C24" s="9" t="s">
        <v>7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42418</v>
      </c>
      <c r="C25" s="9" t="s">
        <v>14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13">
        <v>42404</v>
      </c>
      <c r="C26" s="9" t="s">
        <v>13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42397</v>
      </c>
      <c r="C27" s="9" t="s">
        <v>10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1"/>
      <c r="B28" s="13">
        <v>42390</v>
      </c>
      <c r="C28" s="9" t="s">
        <v>7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42383</v>
      </c>
      <c r="C29" s="9" t="s">
        <v>14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/>
      <c r="L29" s="9">
        <v>1</v>
      </c>
      <c r="M29" s="29"/>
    </row>
    <row r="30" spans="1:13" ht="18.75" hidden="1" thickBot="1" x14ac:dyDescent="0.3">
      <c r="A30" s="630"/>
      <c r="B30" s="30">
        <v>42376</v>
      </c>
      <c r="C30" s="31" t="s">
        <v>12</v>
      </c>
      <c r="D30" s="31">
        <v>1</v>
      </c>
      <c r="E30" s="31">
        <v>0</v>
      </c>
      <c r="F30" s="31">
        <v>0</v>
      </c>
      <c r="G30" s="31">
        <v>0</v>
      </c>
      <c r="H30" s="31">
        <v>0</v>
      </c>
      <c r="I30" s="32">
        <v>0</v>
      </c>
      <c r="J30" s="280"/>
      <c r="K30" s="9"/>
      <c r="L30" s="9">
        <v>1</v>
      </c>
      <c r="M30" s="29"/>
    </row>
    <row r="31" spans="1:13" ht="19.5" thickTop="1" thickBot="1" x14ac:dyDescent="0.3">
      <c r="A31" s="142" t="s">
        <v>45</v>
      </c>
      <c r="B31" s="126" t="s">
        <v>17</v>
      </c>
      <c r="C31" s="124" t="s">
        <v>8</v>
      </c>
      <c r="D31" s="124">
        <f t="shared" ref="D31:I31" si="2">SUM(D23:D30)</f>
        <v>8</v>
      </c>
      <c r="E31" s="124">
        <f t="shared" si="2"/>
        <v>0</v>
      </c>
      <c r="F31" s="124">
        <f t="shared" si="2"/>
        <v>1</v>
      </c>
      <c r="G31" s="124">
        <f t="shared" si="2"/>
        <v>1</v>
      </c>
      <c r="H31" s="124">
        <f t="shared" si="2"/>
        <v>0</v>
      </c>
      <c r="I31" s="125">
        <f t="shared" si="2"/>
        <v>0</v>
      </c>
      <c r="J31" s="191">
        <f>SUM(J23:J30)</f>
        <v>2</v>
      </c>
      <c r="K31" s="124">
        <f>SUM(K23:K30)</f>
        <v>4</v>
      </c>
      <c r="L31" s="124">
        <f>SUM(L23:L30)</f>
        <v>2</v>
      </c>
      <c r="M31" s="294">
        <f>SUM(J31/(J31+K31))</f>
        <v>0.33333333333333331</v>
      </c>
    </row>
    <row r="32" spans="1:13" ht="18.75" hidden="1" thickTop="1" x14ac:dyDescent="0.25">
      <c r="A32" s="659" t="s">
        <v>16</v>
      </c>
      <c r="B32" s="26">
        <v>42019</v>
      </c>
      <c r="C32" s="27" t="s">
        <v>7</v>
      </c>
      <c r="D32" s="27">
        <v>1</v>
      </c>
      <c r="E32" s="27">
        <v>1</v>
      </c>
      <c r="F32" s="27">
        <v>2</v>
      </c>
      <c r="G32" s="27">
        <v>3</v>
      </c>
      <c r="H32" s="27">
        <v>0</v>
      </c>
      <c r="I32" s="28">
        <v>0</v>
      </c>
      <c r="J32" s="280">
        <v>1</v>
      </c>
      <c r="K32" s="9"/>
      <c r="L32" s="9"/>
      <c r="M32" s="29"/>
    </row>
    <row r="33" spans="1:13" hidden="1" x14ac:dyDescent="0.25">
      <c r="A33" s="631"/>
      <c r="B33" s="13">
        <v>42012</v>
      </c>
      <c r="C33" s="9" t="s">
        <v>14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/>
      <c r="L33" s="9">
        <v>1</v>
      </c>
      <c r="M33" s="29"/>
    </row>
    <row r="34" spans="1:13" hidden="1" x14ac:dyDescent="0.25">
      <c r="A34" s="631"/>
      <c r="B34" s="13">
        <v>41991</v>
      </c>
      <c r="C34" s="9" t="s">
        <v>12</v>
      </c>
      <c r="D34" s="9">
        <v>1</v>
      </c>
      <c r="E34" s="9">
        <v>1</v>
      </c>
      <c r="F34" s="9">
        <v>1</v>
      </c>
      <c r="G34" s="9">
        <v>2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41977</v>
      </c>
      <c r="C35" s="9" t="s">
        <v>10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280"/>
      <c r="K35" s="9">
        <v>1</v>
      </c>
      <c r="L35" s="9"/>
      <c r="M35" s="29"/>
    </row>
    <row r="36" spans="1:13" hidden="1" x14ac:dyDescent="0.25">
      <c r="A36" s="631"/>
      <c r="B36" s="13">
        <v>41970</v>
      </c>
      <c r="C36" s="9" t="s">
        <v>7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41963</v>
      </c>
      <c r="C37" s="9" t="s">
        <v>14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41956</v>
      </c>
      <c r="C38" s="9" t="s">
        <v>12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idden="1" x14ac:dyDescent="0.25">
      <c r="A39" s="631"/>
      <c r="B39" s="13">
        <v>41942</v>
      </c>
      <c r="C39" s="9" t="s">
        <v>10</v>
      </c>
      <c r="D39" s="9">
        <v>1</v>
      </c>
      <c r="E39" s="9">
        <v>1</v>
      </c>
      <c r="F39" s="9">
        <v>0</v>
      </c>
      <c r="G39" s="9">
        <v>1</v>
      </c>
      <c r="H39" s="9">
        <v>1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41928</v>
      </c>
      <c r="C40" s="9" t="s">
        <v>14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41921</v>
      </c>
      <c r="C41" s="9" t="s">
        <v>12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41907</v>
      </c>
      <c r="C42" s="9" t="s">
        <v>10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t="18.75" hidden="1" thickBot="1" x14ac:dyDescent="0.3">
      <c r="A43" s="630"/>
      <c r="B43" s="30">
        <v>41893</v>
      </c>
      <c r="C43" s="31" t="s">
        <v>14</v>
      </c>
      <c r="D43" s="31">
        <v>1</v>
      </c>
      <c r="E43" s="31">
        <v>0</v>
      </c>
      <c r="F43" s="31">
        <v>0</v>
      </c>
      <c r="G43" s="31">
        <v>0</v>
      </c>
      <c r="H43" s="31">
        <v>0</v>
      </c>
      <c r="I43" s="32">
        <v>0</v>
      </c>
      <c r="J43" s="280">
        <v>1</v>
      </c>
      <c r="K43" s="9"/>
      <c r="L43" s="9"/>
      <c r="M43" s="29"/>
    </row>
    <row r="44" spans="1:13" ht="19.5" thickTop="1" thickBot="1" x14ac:dyDescent="0.3">
      <c r="A44" s="142" t="s">
        <v>45</v>
      </c>
      <c r="B44" s="126" t="s">
        <v>16</v>
      </c>
      <c r="C44" s="124" t="s">
        <v>8</v>
      </c>
      <c r="D44" s="124">
        <f t="shared" ref="D44:I44" si="3">SUM(D32:D43)</f>
        <v>12</v>
      </c>
      <c r="E44" s="124">
        <f t="shared" si="3"/>
        <v>5</v>
      </c>
      <c r="F44" s="124">
        <f t="shared" si="3"/>
        <v>5</v>
      </c>
      <c r="G44" s="124">
        <f t="shared" si="3"/>
        <v>10</v>
      </c>
      <c r="H44" s="124">
        <f t="shared" si="3"/>
        <v>1</v>
      </c>
      <c r="I44" s="125">
        <f t="shared" si="3"/>
        <v>0</v>
      </c>
      <c r="J44" s="191">
        <f>SUM(J32:J43)</f>
        <v>7</v>
      </c>
      <c r="K44" s="124">
        <f>SUM(K32:K43)</f>
        <v>4</v>
      </c>
      <c r="L44" s="124">
        <f>SUM(L32:L43)</f>
        <v>1</v>
      </c>
      <c r="M44" s="294">
        <f>SUM(J44/(J44+K44))</f>
        <v>0.63636363636363635</v>
      </c>
    </row>
    <row r="45" spans="1:13" ht="18.75" hidden="1" thickTop="1" x14ac:dyDescent="0.25">
      <c r="A45" s="659" t="s">
        <v>15</v>
      </c>
      <c r="B45" s="26">
        <v>41697</v>
      </c>
      <c r="C45" s="27" t="s">
        <v>7</v>
      </c>
      <c r="D45" s="27">
        <v>1</v>
      </c>
      <c r="E45" s="27">
        <v>0</v>
      </c>
      <c r="F45" s="27">
        <v>0</v>
      </c>
      <c r="G45" s="27">
        <v>0</v>
      </c>
      <c r="H45" s="27">
        <v>0</v>
      </c>
      <c r="I45" s="28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13">
        <v>41690</v>
      </c>
      <c r="C46" s="9" t="s">
        <v>13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13">
        <v>41683</v>
      </c>
      <c r="C47" s="9" t="s">
        <v>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41676</v>
      </c>
      <c r="C48" s="9" t="s">
        <v>10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41669</v>
      </c>
      <c r="C49" s="9" t="s">
        <v>12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13">
        <v>41662</v>
      </c>
      <c r="C50" s="9" t="s">
        <v>7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41655</v>
      </c>
      <c r="C51" s="9" t="s">
        <v>13</v>
      </c>
      <c r="D51" s="9">
        <v>1</v>
      </c>
      <c r="E51" s="9">
        <v>1</v>
      </c>
      <c r="F51" s="9">
        <v>1</v>
      </c>
      <c r="G51" s="9">
        <v>2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13">
        <v>41648</v>
      </c>
      <c r="C52" s="9" t="s">
        <v>8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41599</v>
      </c>
      <c r="C53" s="9" t="s">
        <v>8</v>
      </c>
      <c r="D53" s="9">
        <v>1</v>
      </c>
      <c r="E53" s="9">
        <v>1</v>
      </c>
      <c r="F53" s="9">
        <v>0</v>
      </c>
      <c r="G53" s="9">
        <v>1</v>
      </c>
      <c r="H53" s="9">
        <v>0</v>
      </c>
      <c r="I53" s="29">
        <v>0</v>
      </c>
      <c r="J53" s="280"/>
      <c r="K53" s="9"/>
      <c r="L53" s="9">
        <v>1</v>
      </c>
      <c r="M53" s="29"/>
    </row>
    <row r="54" spans="1:13" hidden="1" x14ac:dyDescent="0.25">
      <c r="A54" s="631"/>
      <c r="B54" s="13">
        <v>41592</v>
      </c>
      <c r="C54" s="9" t="s">
        <v>10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13">
        <v>41585</v>
      </c>
      <c r="C55" s="9" t="s">
        <v>12</v>
      </c>
      <c r="D55" s="9">
        <v>1</v>
      </c>
      <c r="E55" s="9">
        <v>2</v>
      </c>
      <c r="F55" s="9">
        <v>0</v>
      </c>
      <c r="G55" s="9">
        <v>2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41571</v>
      </c>
      <c r="C56" s="9" t="s">
        <v>13</v>
      </c>
      <c r="D56" s="9">
        <v>1</v>
      </c>
      <c r="E56" s="9">
        <v>1</v>
      </c>
      <c r="F56" s="9">
        <v>1</v>
      </c>
      <c r="G56" s="9">
        <v>2</v>
      </c>
      <c r="H56" s="9">
        <v>1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41557</v>
      </c>
      <c r="C57" s="9" t="s">
        <v>10</v>
      </c>
      <c r="D57" s="9">
        <v>1</v>
      </c>
      <c r="E57" s="9">
        <v>3</v>
      </c>
      <c r="F57" s="9">
        <v>1</v>
      </c>
      <c r="G57" s="9">
        <v>4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41550</v>
      </c>
      <c r="C58" s="9" t="s">
        <v>12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/>
      <c r="L58" s="9">
        <v>1</v>
      </c>
      <c r="M58" s="29"/>
    </row>
    <row r="59" spans="1:13" hidden="1" x14ac:dyDescent="0.25">
      <c r="A59" s="631"/>
      <c r="B59" s="13">
        <v>41543</v>
      </c>
      <c r="C59" s="9" t="s">
        <v>7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41536</v>
      </c>
      <c r="C60" s="9" t="s">
        <v>13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t="18.75" hidden="1" thickBot="1" x14ac:dyDescent="0.3">
      <c r="A61" s="630"/>
      <c r="B61" s="30">
        <v>41529</v>
      </c>
      <c r="C61" s="31" t="s">
        <v>8</v>
      </c>
      <c r="D61" s="31">
        <v>1</v>
      </c>
      <c r="E61" s="31">
        <v>1</v>
      </c>
      <c r="F61" s="31">
        <v>0</v>
      </c>
      <c r="G61" s="31">
        <v>1</v>
      </c>
      <c r="H61" s="31">
        <v>0</v>
      </c>
      <c r="I61" s="32">
        <v>0</v>
      </c>
      <c r="J61" s="280">
        <v>1</v>
      </c>
      <c r="K61" s="9"/>
      <c r="L61" s="9"/>
      <c r="M61" s="29"/>
    </row>
    <row r="62" spans="1:13" ht="19.5" thickTop="1" thickBot="1" x14ac:dyDescent="0.3">
      <c r="A62" s="142" t="s">
        <v>45</v>
      </c>
      <c r="B62" s="126" t="s">
        <v>15</v>
      </c>
      <c r="C62" s="124" t="s">
        <v>14</v>
      </c>
      <c r="D62" s="124">
        <f t="shared" ref="D62:I62" si="4">SUM(D45:D61)</f>
        <v>17</v>
      </c>
      <c r="E62" s="124">
        <f t="shared" si="4"/>
        <v>9</v>
      </c>
      <c r="F62" s="124">
        <f t="shared" si="4"/>
        <v>5</v>
      </c>
      <c r="G62" s="124">
        <f t="shared" si="4"/>
        <v>14</v>
      </c>
      <c r="H62" s="124">
        <f t="shared" si="4"/>
        <v>1</v>
      </c>
      <c r="I62" s="125">
        <f t="shared" si="4"/>
        <v>0</v>
      </c>
      <c r="J62" s="191">
        <f>SUM(J45:J61)</f>
        <v>9</v>
      </c>
      <c r="K62" s="124">
        <f>SUM(K45:K61)</f>
        <v>6</v>
      </c>
      <c r="L62" s="124">
        <f>SUM(L45:L61)</f>
        <v>2</v>
      </c>
      <c r="M62" s="294">
        <f>SUM(J62/(J62+K62))</f>
        <v>0.6</v>
      </c>
    </row>
    <row r="63" spans="1:13" ht="18.75" hidden="1" thickTop="1" x14ac:dyDescent="0.25">
      <c r="A63" s="659" t="s">
        <v>22</v>
      </c>
      <c r="B63" s="26">
        <v>41312</v>
      </c>
      <c r="C63" s="27" t="s">
        <v>20</v>
      </c>
      <c r="D63" s="27">
        <v>1</v>
      </c>
      <c r="E63" s="27">
        <v>1</v>
      </c>
      <c r="F63" s="27">
        <v>0</v>
      </c>
      <c r="G63" s="27">
        <v>1</v>
      </c>
      <c r="H63" s="27">
        <v>0</v>
      </c>
      <c r="I63" s="2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13">
        <v>41291</v>
      </c>
      <c r="C64" s="9" t="s">
        <v>13</v>
      </c>
      <c r="D64" s="9">
        <v>1</v>
      </c>
      <c r="E64" s="9">
        <v>2</v>
      </c>
      <c r="F64" s="9">
        <v>1</v>
      </c>
      <c r="G64" s="9">
        <v>3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41284</v>
      </c>
      <c r="C65" s="9" t="s">
        <v>19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41263</v>
      </c>
      <c r="C66" s="9" t="s">
        <v>20</v>
      </c>
      <c r="D66" s="9">
        <v>1</v>
      </c>
      <c r="E66" s="9">
        <v>3</v>
      </c>
      <c r="F66" s="9">
        <v>1</v>
      </c>
      <c r="G66" s="9">
        <v>4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41256</v>
      </c>
      <c r="C67" s="9" t="s">
        <v>12</v>
      </c>
      <c r="D67" s="9">
        <v>1</v>
      </c>
      <c r="E67" s="9">
        <v>1</v>
      </c>
      <c r="F67" s="9">
        <v>0</v>
      </c>
      <c r="G67" s="9">
        <v>1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41249</v>
      </c>
      <c r="C68" s="9" t="s">
        <v>7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41242</v>
      </c>
      <c r="C69" s="9" t="s">
        <v>13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41235</v>
      </c>
      <c r="C70" s="9" t="s">
        <v>19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13">
        <v>41228</v>
      </c>
      <c r="C71" s="9" t="s">
        <v>20</v>
      </c>
      <c r="D71" s="9">
        <v>1</v>
      </c>
      <c r="E71" s="9">
        <v>1</v>
      </c>
      <c r="F71" s="9">
        <v>0</v>
      </c>
      <c r="G71" s="9">
        <v>1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13">
        <v>41221</v>
      </c>
      <c r="C72" s="9" t="s">
        <v>12</v>
      </c>
      <c r="D72" s="9">
        <v>1</v>
      </c>
      <c r="E72" s="9">
        <v>1</v>
      </c>
      <c r="F72" s="9">
        <v>0</v>
      </c>
      <c r="G72" s="9">
        <v>1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41214</v>
      </c>
      <c r="C73" s="9" t="s">
        <v>7</v>
      </c>
      <c r="D73" s="9">
        <v>1</v>
      </c>
      <c r="E73" s="9">
        <v>1</v>
      </c>
      <c r="F73" s="9">
        <v>0</v>
      </c>
      <c r="G73" s="9">
        <v>1</v>
      </c>
      <c r="H73" s="9">
        <v>0</v>
      </c>
      <c r="I73" s="29">
        <v>1</v>
      </c>
      <c r="J73" s="280"/>
      <c r="K73" s="9"/>
      <c r="L73" s="9">
        <v>1</v>
      </c>
      <c r="M73" s="29"/>
    </row>
    <row r="74" spans="1:13" hidden="1" x14ac:dyDescent="0.25">
      <c r="A74" s="631"/>
      <c r="B74" s="13">
        <v>41207</v>
      </c>
      <c r="C74" s="9" t="s">
        <v>13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41193</v>
      </c>
      <c r="C75" s="9" t="s">
        <v>20</v>
      </c>
      <c r="D75" s="9">
        <v>1</v>
      </c>
      <c r="E75" s="9">
        <v>3</v>
      </c>
      <c r="F75" s="9">
        <v>1</v>
      </c>
      <c r="G75" s="9">
        <v>4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41172</v>
      </c>
      <c r="C76" s="9" t="s">
        <v>13</v>
      </c>
      <c r="D76" s="9">
        <v>1</v>
      </c>
      <c r="E76" s="9">
        <v>1</v>
      </c>
      <c r="F76" s="9">
        <v>0</v>
      </c>
      <c r="G76" s="9">
        <v>1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t="18.75" hidden="1" thickBot="1" x14ac:dyDescent="0.3">
      <c r="A77" s="630"/>
      <c r="B77" s="30">
        <v>41165</v>
      </c>
      <c r="C77" s="31" t="s">
        <v>19</v>
      </c>
      <c r="D77" s="31">
        <v>1</v>
      </c>
      <c r="E77" s="31">
        <v>1</v>
      </c>
      <c r="F77" s="31">
        <v>0</v>
      </c>
      <c r="G77" s="31">
        <v>1</v>
      </c>
      <c r="H77" s="31">
        <v>0</v>
      </c>
      <c r="I77" s="32">
        <v>0</v>
      </c>
      <c r="J77" s="280"/>
      <c r="K77" s="9"/>
      <c r="L77" s="9">
        <v>1</v>
      </c>
      <c r="M77" s="29"/>
    </row>
    <row r="78" spans="1:13" ht="19.5" thickTop="1" thickBot="1" x14ac:dyDescent="0.3">
      <c r="A78" s="142" t="s">
        <v>45</v>
      </c>
      <c r="B78" s="126" t="s">
        <v>22</v>
      </c>
      <c r="C78" s="124" t="s">
        <v>21</v>
      </c>
      <c r="D78" s="124">
        <f t="shared" ref="D78:I78" si="5">SUM(D63:D77)</f>
        <v>15</v>
      </c>
      <c r="E78" s="124">
        <f t="shared" si="5"/>
        <v>15</v>
      </c>
      <c r="F78" s="124">
        <f t="shared" si="5"/>
        <v>4</v>
      </c>
      <c r="G78" s="124">
        <f t="shared" si="5"/>
        <v>19</v>
      </c>
      <c r="H78" s="247">
        <f t="shared" si="5"/>
        <v>0</v>
      </c>
      <c r="I78" s="248">
        <f t="shared" si="5"/>
        <v>1</v>
      </c>
      <c r="J78" s="191">
        <f>SUM(J63:J77)</f>
        <v>4</v>
      </c>
      <c r="K78" s="124">
        <f>SUM(K63:K77)</f>
        <v>9</v>
      </c>
      <c r="L78" s="124">
        <f>SUM(L63:L77)</f>
        <v>2</v>
      </c>
      <c r="M78" s="294">
        <f>SUM(J78/(J78+K78))</f>
        <v>0.30769230769230771</v>
      </c>
    </row>
    <row r="79" spans="1:13" ht="18.75" hidden="1" thickTop="1" x14ac:dyDescent="0.25">
      <c r="A79" s="659" t="s">
        <v>23</v>
      </c>
      <c r="B79" s="26">
        <v>40969</v>
      </c>
      <c r="C79" s="27" t="s">
        <v>20</v>
      </c>
      <c r="D79" s="27">
        <v>1</v>
      </c>
      <c r="E79" s="27">
        <v>1</v>
      </c>
      <c r="F79" s="27">
        <v>1</v>
      </c>
      <c r="G79" s="27">
        <v>2</v>
      </c>
      <c r="H79" s="27">
        <v>0</v>
      </c>
      <c r="I79" s="28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40962</v>
      </c>
      <c r="C80" s="9" t="s">
        <v>7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/>
      <c r="L80" s="9">
        <v>1</v>
      </c>
      <c r="M80" s="29"/>
    </row>
    <row r="81" spans="1:13" hidden="1" x14ac:dyDescent="0.25">
      <c r="A81" s="631"/>
      <c r="B81" s="13">
        <v>40948</v>
      </c>
      <c r="C81" s="9" t="s">
        <v>12</v>
      </c>
      <c r="D81" s="9">
        <v>1</v>
      </c>
      <c r="E81" s="9">
        <v>3</v>
      </c>
      <c r="F81" s="9">
        <v>0</v>
      </c>
      <c r="G81" s="9">
        <v>3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40941</v>
      </c>
      <c r="C82" s="9" t="s">
        <v>13</v>
      </c>
      <c r="D82" s="9">
        <v>1</v>
      </c>
      <c r="E82" s="9">
        <v>1</v>
      </c>
      <c r="F82" s="9">
        <v>1</v>
      </c>
      <c r="G82" s="9">
        <v>2</v>
      </c>
      <c r="H82" s="9">
        <v>1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40934</v>
      </c>
      <c r="C83" s="9" t="s">
        <v>20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40927</v>
      </c>
      <c r="C84" s="9" t="s">
        <v>7</v>
      </c>
      <c r="D84" s="9">
        <v>1</v>
      </c>
      <c r="E84" s="9">
        <v>2</v>
      </c>
      <c r="F84" s="9">
        <v>0</v>
      </c>
      <c r="G84" s="9">
        <v>2</v>
      </c>
      <c r="H84" s="9">
        <v>1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40920</v>
      </c>
      <c r="C85" s="9" t="s">
        <v>21</v>
      </c>
      <c r="D85" s="9">
        <v>1</v>
      </c>
      <c r="E85" s="9">
        <v>4</v>
      </c>
      <c r="F85" s="9">
        <v>0</v>
      </c>
      <c r="G85" s="9">
        <v>4</v>
      </c>
      <c r="H85" s="9">
        <v>1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40899</v>
      </c>
      <c r="C86" s="9" t="s">
        <v>12</v>
      </c>
      <c r="D86" s="9">
        <v>1</v>
      </c>
      <c r="E86" s="9">
        <v>1</v>
      </c>
      <c r="F86" s="9">
        <v>1</v>
      </c>
      <c r="G86" s="9">
        <v>2</v>
      </c>
      <c r="H86" s="9">
        <v>0</v>
      </c>
      <c r="I86" s="29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13">
        <v>40892</v>
      </c>
      <c r="C87" s="9" t="s">
        <v>13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13">
        <v>40885</v>
      </c>
      <c r="C88" s="9" t="s">
        <v>20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40871</v>
      </c>
      <c r="C89" s="9" t="s">
        <v>21</v>
      </c>
      <c r="D89" s="9">
        <v>1</v>
      </c>
      <c r="E89" s="9">
        <v>2</v>
      </c>
      <c r="F89" s="9">
        <v>0</v>
      </c>
      <c r="G89" s="9">
        <v>2</v>
      </c>
      <c r="H89" s="9">
        <v>1</v>
      </c>
      <c r="I89" s="29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40857</v>
      </c>
      <c r="C90" s="9" t="s">
        <v>13</v>
      </c>
      <c r="D90" s="9">
        <v>1</v>
      </c>
      <c r="E90" s="9">
        <v>2</v>
      </c>
      <c r="F90" s="9">
        <v>0</v>
      </c>
      <c r="G90" s="9">
        <v>2</v>
      </c>
      <c r="H90" s="9">
        <v>0</v>
      </c>
      <c r="I90" s="29">
        <v>1</v>
      </c>
      <c r="J90" s="280"/>
      <c r="K90" s="9"/>
      <c r="L90" s="9">
        <v>1</v>
      </c>
      <c r="M90" s="29"/>
    </row>
    <row r="91" spans="1:13" hidden="1" x14ac:dyDescent="0.25">
      <c r="A91" s="631"/>
      <c r="B91" s="13">
        <v>40850</v>
      </c>
      <c r="C91" s="9" t="s">
        <v>20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40843</v>
      </c>
      <c r="C92" s="9" t="s">
        <v>7</v>
      </c>
      <c r="D92" s="9">
        <v>1</v>
      </c>
      <c r="E92" s="9">
        <v>0</v>
      </c>
      <c r="F92" s="9">
        <v>1</v>
      </c>
      <c r="G92" s="9">
        <v>1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40829</v>
      </c>
      <c r="C93" s="9" t="s">
        <v>12</v>
      </c>
      <c r="D93" s="9">
        <v>1</v>
      </c>
      <c r="E93" s="9">
        <v>0</v>
      </c>
      <c r="F93" s="9">
        <v>1</v>
      </c>
      <c r="G93" s="9">
        <v>1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40822</v>
      </c>
      <c r="C94" s="9" t="s">
        <v>13</v>
      </c>
      <c r="D94" s="9">
        <v>1</v>
      </c>
      <c r="E94" s="9">
        <v>2</v>
      </c>
      <c r="F94" s="9">
        <v>1</v>
      </c>
      <c r="G94" s="9">
        <v>3</v>
      </c>
      <c r="H94" s="9">
        <v>1</v>
      </c>
      <c r="I94" s="29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13">
        <v>40815</v>
      </c>
      <c r="C95" s="9" t="s">
        <v>20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40808</v>
      </c>
      <c r="C96" s="9" t="s">
        <v>7</v>
      </c>
      <c r="D96" s="9">
        <v>1</v>
      </c>
      <c r="E96" s="9">
        <v>2</v>
      </c>
      <c r="F96" s="9">
        <v>2</v>
      </c>
      <c r="G96" s="9">
        <v>4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t="18.75" hidden="1" thickBot="1" x14ac:dyDescent="0.3">
      <c r="A97" s="630"/>
      <c r="B97" s="30">
        <v>40801</v>
      </c>
      <c r="C97" s="31" t="s">
        <v>21</v>
      </c>
      <c r="D97" s="31">
        <v>1</v>
      </c>
      <c r="E97" s="31">
        <v>2</v>
      </c>
      <c r="F97" s="31">
        <v>0</v>
      </c>
      <c r="G97" s="31">
        <v>2</v>
      </c>
      <c r="H97" s="31">
        <v>0</v>
      </c>
      <c r="I97" s="32">
        <v>0</v>
      </c>
      <c r="J97" s="280"/>
      <c r="K97" s="9">
        <v>1</v>
      </c>
      <c r="L97" s="9"/>
      <c r="M97" s="29"/>
    </row>
    <row r="98" spans="1:13" ht="19.5" thickTop="1" thickBot="1" x14ac:dyDescent="0.3">
      <c r="A98" s="142" t="s">
        <v>45</v>
      </c>
      <c r="B98" s="126" t="s">
        <v>23</v>
      </c>
      <c r="C98" s="124" t="s">
        <v>19</v>
      </c>
      <c r="D98" s="124">
        <f t="shared" ref="D98:I98" si="6">SUM(D79:D97)</f>
        <v>19</v>
      </c>
      <c r="E98" s="124">
        <f t="shared" si="6"/>
        <v>22</v>
      </c>
      <c r="F98" s="124">
        <f t="shared" si="6"/>
        <v>9</v>
      </c>
      <c r="G98" s="247">
        <f t="shared" si="6"/>
        <v>31</v>
      </c>
      <c r="H98" s="248">
        <f t="shared" si="6"/>
        <v>5</v>
      </c>
      <c r="I98" s="252">
        <f t="shared" si="6"/>
        <v>1</v>
      </c>
      <c r="J98" s="191">
        <f>SUM(J79:J97)</f>
        <v>10</v>
      </c>
      <c r="K98" s="124">
        <f>SUM(K79:K97)</f>
        <v>7</v>
      </c>
      <c r="L98" s="124">
        <f>SUM(L79:L97)</f>
        <v>2</v>
      </c>
      <c r="M98" s="294">
        <f>SUM(J98/(J98+K98))</f>
        <v>0.58823529411764708</v>
      </c>
    </row>
    <row r="99" spans="1:13" ht="19.5" thickTop="1" thickBot="1" x14ac:dyDescent="0.3">
      <c r="C99" s="136" t="s">
        <v>24</v>
      </c>
      <c r="D99" s="137">
        <f t="shared" ref="D99:I99" si="7">SUM(D6+D22+D31+D44+D62+D78+D98)</f>
        <v>89</v>
      </c>
      <c r="E99" s="137">
        <f t="shared" si="7"/>
        <v>69</v>
      </c>
      <c r="F99" s="137">
        <f t="shared" si="7"/>
        <v>31</v>
      </c>
      <c r="G99" s="139">
        <f t="shared" si="7"/>
        <v>100</v>
      </c>
      <c r="H99" s="140">
        <f t="shared" si="7"/>
        <v>10</v>
      </c>
      <c r="I99" s="141">
        <f t="shared" si="7"/>
        <v>2</v>
      </c>
      <c r="J99" s="136">
        <f>SUM(J6+J22+J31+J44+J62+J78+J98)</f>
        <v>40</v>
      </c>
      <c r="K99" s="168">
        <f>SUM(K6+K22+K31+K44+K62+K78+K98)</f>
        <v>38</v>
      </c>
      <c r="L99" s="168">
        <f>SUM(L6+L22+L31+L44+L62+L78+L98)</f>
        <v>11</v>
      </c>
      <c r="M99" s="333">
        <f>SUM(J99/(J99+K99))</f>
        <v>0.51282051282051277</v>
      </c>
    </row>
    <row r="100" spans="1:13" ht="18.75" thickBot="1" x14ac:dyDescent="0.3">
      <c r="C100" s="143" t="s">
        <v>25</v>
      </c>
      <c r="D100" s="24"/>
      <c r="E100" s="25">
        <f>SUM(E99/D99)</f>
        <v>0.7752808988764045</v>
      </c>
      <c r="F100" s="25">
        <f>SUM(F99/D99)</f>
        <v>0.34831460674157305</v>
      </c>
      <c r="G100" s="144">
        <f>SUM(G99/D99)</f>
        <v>1.1235955056179776</v>
      </c>
      <c r="H100" s="20"/>
      <c r="I100" s="20"/>
      <c r="J100" s="283">
        <f>SUM(J99/D99)</f>
        <v>0.449438202247191</v>
      </c>
      <c r="K100" s="21">
        <f>SUM(K99/D99)</f>
        <v>0.42696629213483145</v>
      </c>
      <c r="L100" s="132">
        <f>SUM(L99/D99)</f>
        <v>0.12359550561797752</v>
      </c>
    </row>
    <row r="101" spans="1:13" ht="18.75" thickBot="1" x14ac:dyDescent="0.3">
      <c r="C101" s="133" t="s">
        <v>26</v>
      </c>
      <c r="D101" s="134">
        <f>SUM(D99/7)</f>
        <v>12.714285714285714</v>
      </c>
      <c r="E101" s="134">
        <f>SUM(E100*D101)</f>
        <v>9.8571428571428559</v>
      </c>
      <c r="F101" s="134">
        <f>SUM(F100*D101)</f>
        <v>4.4285714285714288</v>
      </c>
      <c r="G101" s="135">
        <f>SUM(G100*D101)</f>
        <v>14.285714285714286</v>
      </c>
      <c r="J101" s="284">
        <f>SUM(J99/7)</f>
        <v>5.7142857142857144</v>
      </c>
      <c r="K101" s="134">
        <f>SUM(K99/7)</f>
        <v>5.4285714285714288</v>
      </c>
      <c r="L101" s="135">
        <f>SUM(L99/7)</f>
        <v>1.5714285714285714</v>
      </c>
    </row>
    <row r="102" spans="1:13" ht="18.75" thickTop="1" x14ac:dyDescent="0.25">
      <c r="A102" s="665" t="s">
        <v>52</v>
      </c>
      <c r="B102" s="45" t="s">
        <v>36</v>
      </c>
      <c r="C102" s="46" t="s">
        <v>19</v>
      </c>
      <c r="D102" s="47"/>
      <c r="E102" s="27">
        <v>13</v>
      </c>
      <c r="F102" s="27">
        <v>13</v>
      </c>
      <c r="G102" s="28">
        <v>26</v>
      </c>
    </row>
    <row r="103" spans="1:13" x14ac:dyDescent="0.25">
      <c r="A103" s="666"/>
      <c r="B103" s="36" t="s">
        <v>37</v>
      </c>
      <c r="C103" s="5" t="s">
        <v>20</v>
      </c>
      <c r="D103" s="37"/>
      <c r="E103" s="9">
        <v>11</v>
      </c>
      <c r="F103" s="9">
        <v>8</v>
      </c>
      <c r="G103" s="29">
        <v>19</v>
      </c>
    </row>
    <row r="104" spans="1:13" x14ac:dyDescent="0.25">
      <c r="A104" s="666"/>
      <c r="B104" s="36" t="s">
        <v>38</v>
      </c>
      <c r="C104" s="5" t="s">
        <v>20</v>
      </c>
      <c r="D104" s="37"/>
      <c r="E104" s="9">
        <v>11</v>
      </c>
      <c r="F104" s="9">
        <v>6</v>
      </c>
      <c r="G104" s="29">
        <v>17</v>
      </c>
    </row>
    <row r="105" spans="1:13" x14ac:dyDescent="0.25">
      <c r="A105" s="666"/>
      <c r="B105" s="36" t="s">
        <v>39</v>
      </c>
      <c r="C105" s="36" t="s">
        <v>20</v>
      </c>
      <c r="D105" s="37"/>
      <c r="E105" s="9">
        <v>10</v>
      </c>
      <c r="F105" s="9">
        <v>18</v>
      </c>
      <c r="G105" s="29">
        <v>28</v>
      </c>
    </row>
    <row r="106" spans="1:13" ht="18.75" thickBot="1" x14ac:dyDescent="0.3">
      <c r="A106" s="666"/>
      <c r="B106" s="38" t="s">
        <v>40</v>
      </c>
      <c r="C106" s="39" t="s">
        <v>20</v>
      </c>
      <c r="D106" s="40"/>
      <c r="E106" s="23">
        <v>8</v>
      </c>
      <c r="F106" s="23">
        <v>8</v>
      </c>
      <c r="G106" s="48">
        <v>16</v>
      </c>
    </row>
    <row r="107" spans="1:13" ht="18.75" thickBot="1" x14ac:dyDescent="0.3">
      <c r="A107" s="49" t="s">
        <v>45</v>
      </c>
      <c r="B107" s="41" t="s">
        <v>52</v>
      </c>
      <c r="C107" s="42"/>
      <c r="D107" s="42"/>
      <c r="E107" s="43">
        <f>SUM(E102:E106)</f>
        <v>53</v>
      </c>
      <c r="F107" s="43">
        <f>SUM(F102:F106)</f>
        <v>53</v>
      </c>
      <c r="G107" s="50">
        <f>SUM(G102:G106)</f>
        <v>106</v>
      </c>
    </row>
    <row r="108" spans="1:13" ht="18.75" thickBot="1" x14ac:dyDescent="0.3">
      <c r="A108" s="51" t="s">
        <v>46</v>
      </c>
      <c r="B108" s="52" t="s">
        <v>490</v>
      </c>
      <c r="C108" s="53"/>
      <c r="D108" s="53"/>
      <c r="E108" s="54">
        <f>SUM(E99+E107)</f>
        <v>122</v>
      </c>
      <c r="F108" s="54">
        <f>SUM(F99+F107)</f>
        <v>84</v>
      </c>
      <c r="G108" s="55">
        <f>SUM(E108+F108)</f>
        <v>206</v>
      </c>
    </row>
    <row r="109" spans="1:13" ht="18.75" thickTop="1" x14ac:dyDescent="0.25"/>
  </sheetData>
  <mergeCells count="9">
    <mergeCell ref="A1:M1"/>
    <mergeCell ref="A3:A5"/>
    <mergeCell ref="A102:A106"/>
    <mergeCell ref="A7:A21"/>
    <mergeCell ref="A79:A97"/>
    <mergeCell ref="A23:A30"/>
    <mergeCell ref="A32:A43"/>
    <mergeCell ref="A45:A61"/>
    <mergeCell ref="A63:A77"/>
  </mergeCells>
  <printOptions horizontalCentered="1" verticalCentered="1"/>
  <pageMargins left="0.2" right="0.2" top="0.25" bottom="0.25" header="0.25" footer="0.3"/>
  <pageSetup scale="88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M27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" bestFit="1" customWidth="1"/>
    <col min="2" max="2" width="25.28515625" style="2" bestFit="1" customWidth="1"/>
    <col min="3" max="3" width="19.7109375" style="1" customWidth="1"/>
    <col min="4" max="9" width="9.5703125" style="1" bestFit="1" customWidth="1"/>
    <col min="10" max="12" width="9.42578125" style="16" bestFit="1" customWidth="1"/>
    <col min="13" max="13" width="11.42578125" style="16" bestFit="1" customWidth="1"/>
    <col min="14" max="16384" width="9.140625" style="1"/>
  </cols>
  <sheetData>
    <row r="1" spans="1:13" ht="18.75" thickBot="1" x14ac:dyDescent="0.3">
      <c r="A1" s="671" t="s">
        <v>368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3"/>
      <c r="B4" s="255">
        <v>45708</v>
      </c>
      <c r="C4" s="9" t="s">
        <v>625</v>
      </c>
      <c r="D4" s="9">
        <v>1</v>
      </c>
      <c r="E4" s="9">
        <v>0</v>
      </c>
      <c r="F4" s="9">
        <v>2</v>
      </c>
      <c r="G4" s="9">
        <v>2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3"/>
      <c r="B5" s="255">
        <v>45701</v>
      </c>
      <c r="C5" s="9" t="s">
        <v>10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3"/>
      <c r="B6" s="255">
        <v>45694</v>
      </c>
      <c r="C6" s="9" t="s">
        <v>453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3"/>
      <c r="B7" s="255">
        <v>45687</v>
      </c>
      <c r="C7" s="9" t="s">
        <v>20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3"/>
      <c r="B8" s="255">
        <v>45680</v>
      </c>
      <c r="C8" s="9" t="s">
        <v>553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3"/>
      <c r="B9" s="255">
        <v>45673</v>
      </c>
      <c r="C9" s="9" t="s">
        <v>625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3"/>
      <c r="B10" s="255">
        <v>45666</v>
      </c>
      <c r="C10" s="9" t="s">
        <v>10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3"/>
      <c r="B11" s="255">
        <v>45645</v>
      </c>
      <c r="C11" s="9" t="s">
        <v>453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3"/>
      <c r="B12" s="255">
        <v>45638</v>
      </c>
      <c r="C12" s="9" t="s">
        <v>20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3"/>
      <c r="B13" s="255">
        <v>45631</v>
      </c>
      <c r="C13" s="9" t="s">
        <v>553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3"/>
      <c r="B14" s="255">
        <v>45624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3"/>
      <c r="B15" s="255">
        <v>45617</v>
      </c>
      <c r="C15" s="9" t="s">
        <v>10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3"/>
      <c r="B16" s="255">
        <v>45610</v>
      </c>
      <c r="C16" s="9" t="s">
        <v>453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3"/>
      <c r="B17" s="255">
        <v>45596</v>
      </c>
      <c r="C17" s="9" t="s">
        <v>553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3"/>
      <c r="B18" s="255">
        <v>45575</v>
      </c>
      <c r="C18" s="9" t="s">
        <v>453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3"/>
      <c r="B19" s="255">
        <v>45568</v>
      </c>
      <c r="C19" s="9" t="s">
        <v>20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x14ac:dyDescent="0.25">
      <c r="A20" s="633"/>
      <c r="B20" s="255">
        <v>45561</v>
      </c>
      <c r="C20" s="9" t="s">
        <v>553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ht="18.75" thickBot="1" x14ac:dyDescent="0.3">
      <c r="A21" s="633"/>
      <c r="B21" s="470">
        <v>45554</v>
      </c>
      <c r="C21" s="23" t="s">
        <v>625</v>
      </c>
      <c r="D21" s="23">
        <v>1</v>
      </c>
      <c r="E21" s="23">
        <v>0</v>
      </c>
      <c r="F21" s="23">
        <v>0</v>
      </c>
      <c r="G21" s="23">
        <v>0</v>
      </c>
      <c r="H21" s="23">
        <v>0</v>
      </c>
      <c r="I21" s="48">
        <v>0</v>
      </c>
      <c r="J21" s="511">
        <v>1</v>
      </c>
      <c r="K21" s="23"/>
      <c r="L21" s="23"/>
      <c r="M21" s="48"/>
    </row>
    <row r="22" spans="1:13" ht="19.5" thickTop="1" thickBot="1" x14ac:dyDescent="0.3">
      <c r="A22" s="403" t="s">
        <v>45</v>
      </c>
      <c r="B22" s="404" t="s">
        <v>624</v>
      </c>
      <c r="C22" s="165" t="s">
        <v>8</v>
      </c>
      <c r="D22" s="165">
        <f t="shared" ref="D22:L22" si="0">SUM(D3:D21)</f>
        <v>19</v>
      </c>
      <c r="E22" s="165">
        <f t="shared" si="0"/>
        <v>1</v>
      </c>
      <c r="F22" s="165">
        <f t="shared" si="0"/>
        <v>7</v>
      </c>
      <c r="G22" s="165">
        <f t="shared" si="0"/>
        <v>8</v>
      </c>
      <c r="H22" s="165">
        <f t="shared" si="0"/>
        <v>0</v>
      </c>
      <c r="I22" s="166">
        <f t="shared" si="0"/>
        <v>0</v>
      </c>
      <c r="J22" s="469">
        <f t="shared" si="0"/>
        <v>14</v>
      </c>
      <c r="K22" s="165">
        <f t="shared" si="0"/>
        <v>4</v>
      </c>
      <c r="L22" s="165">
        <f t="shared" si="0"/>
        <v>1</v>
      </c>
      <c r="M22" s="402">
        <f>SUM(J22/(J22+K22))</f>
        <v>0.77777777777777779</v>
      </c>
    </row>
    <row r="23" spans="1:13" ht="18.75" hidden="1" thickTop="1" x14ac:dyDescent="0.25">
      <c r="A23" s="642" t="s">
        <v>580</v>
      </c>
      <c r="B23" s="254">
        <v>45351</v>
      </c>
      <c r="C23" s="27" t="s">
        <v>553</v>
      </c>
      <c r="D23" s="27">
        <v>1</v>
      </c>
      <c r="E23" s="27">
        <v>0</v>
      </c>
      <c r="F23" s="27">
        <v>1</v>
      </c>
      <c r="G23" s="27">
        <v>1</v>
      </c>
      <c r="H23" s="27">
        <v>0</v>
      </c>
      <c r="I23" s="28">
        <v>0</v>
      </c>
      <c r="J23" s="364"/>
      <c r="K23" s="27">
        <v>1</v>
      </c>
      <c r="L23" s="27"/>
      <c r="M23" s="28"/>
    </row>
    <row r="24" spans="1:13" hidden="1" x14ac:dyDescent="0.25">
      <c r="A24" s="636"/>
      <c r="B24" s="255">
        <v>45344</v>
      </c>
      <c r="C24" s="9" t="s">
        <v>452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45330</v>
      </c>
      <c r="C25" s="9" t="s">
        <v>453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45323</v>
      </c>
      <c r="C26" s="9" t="s">
        <v>552</v>
      </c>
      <c r="D26" s="9">
        <v>1</v>
      </c>
      <c r="E26" s="9">
        <v>1</v>
      </c>
      <c r="F26" s="9">
        <v>1</v>
      </c>
      <c r="G26" s="9">
        <v>2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6"/>
      <c r="B27" s="255">
        <v>45316</v>
      </c>
      <c r="C27" s="9" t="s">
        <v>553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45309</v>
      </c>
      <c r="C28" s="9" t="s">
        <v>452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45302</v>
      </c>
      <c r="C29" s="9" t="s">
        <v>555</v>
      </c>
      <c r="D29" s="9">
        <v>1</v>
      </c>
      <c r="E29" s="9">
        <v>0</v>
      </c>
      <c r="F29" s="9">
        <v>2</v>
      </c>
      <c r="G29" s="9">
        <v>2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6"/>
      <c r="B30" s="255">
        <v>45281</v>
      </c>
      <c r="C30" s="9" t="s">
        <v>453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45274</v>
      </c>
      <c r="C31" s="9" t="s">
        <v>552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6"/>
      <c r="B32" s="255">
        <v>45267</v>
      </c>
      <c r="C32" s="9" t="s">
        <v>553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6"/>
      <c r="B33" s="255">
        <v>45260</v>
      </c>
      <c r="C33" s="9" t="s">
        <v>452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6"/>
      <c r="B34" s="255">
        <v>45253</v>
      </c>
      <c r="C34" s="9" t="s">
        <v>555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6"/>
      <c r="B35" s="255">
        <v>45246</v>
      </c>
      <c r="C35" s="9" t="s">
        <v>453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idden="1" x14ac:dyDescent="0.25">
      <c r="A36" s="636"/>
      <c r="B36" s="255">
        <v>45239</v>
      </c>
      <c r="C36" s="9" t="s">
        <v>552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">
        <v>0</v>
      </c>
      <c r="J36" s="365"/>
      <c r="K36" s="9"/>
      <c r="L36" s="9"/>
      <c r="M36" s="29"/>
    </row>
    <row r="37" spans="1:13" hidden="1" x14ac:dyDescent="0.25">
      <c r="A37" s="636"/>
      <c r="B37" s="255">
        <v>45232</v>
      </c>
      <c r="C37" s="9" t="s">
        <v>553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6"/>
      <c r="B38" s="255">
        <v>45225</v>
      </c>
      <c r="C38" s="9" t="s">
        <v>452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idden="1" x14ac:dyDescent="0.25">
      <c r="A39" s="636"/>
      <c r="B39" s="255">
        <v>45218</v>
      </c>
      <c r="C39" s="9" t="s">
        <v>555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/>
      <c r="K39" s="9"/>
      <c r="L39" s="9">
        <v>1</v>
      </c>
      <c r="M39" s="29"/>
    </row>
    <row r="40" spans="1:13" hidden="1" x14ac:dyDescent="0.25">
      <c r="A40" s="636"/>
      <c r="B40" s="255">
        <v>45211</v>
      </c>
      <c r="C40" s="9" t="s">
        <v>453</v>
      </c>
      <c r="D40" s="9">
        <v>1</v>
      </c>
      <c r="E40" s="9">
        <v>0</v>
      </c>
      <c r="F40" s="9">
        <v>2</v>
      </c>
      <c r="G40" s="9">
        <v>2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36"/>
      <c r="B41" s="255">
        <v>45204</v>
      </c>
      <c r="C41" s="9" t="s">
        <v>552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idden="1" x14ac:dyDescent="0.25">
      <c r="A42" s="636"/>
      <c r="B42" s="255">
        <v>45197</v>
      </c>
      <c r="C42" s="9" t="s">
        <v>553</v>
      </c>
      <c r="D42" s="9">
        <v>1</v>
      </c>
      <c r="E42" s="9">
        <v>0</v>
      </c>
      <c r="F42" s="9">
        <v>2</v>
      </c>
      <c r="G42" s="9">
        <v>2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idden="1" x14ac:dyDescent="0.25">
      <c r="A43" s="636"/>
      <c r="B43" s="255">
        <v>45190</v>
      </c>
      <c r="C43" s="9" t="s">
        <v>452</v>
      </c>
      <c r="D43" s="9">
        <v>1</v>
      </c>
      <c r="E43" s="9">
        <v>1</v>
      </c>
      <c r="F43" s="9">
        <v>2</v>
      </c>
      <c r="G43" s="9">
        <v>3</v>
      </c>
      <c r="H43" s="9">
        <v>0</v>
      </c>
      <c r="I43" s="29">
        <v>0</v>
      </c>
      <c r="J43" s="365">
        <v>1</v>
      </c>
      <c r="K43" s="9"/>
      <c r="L43" s="9"/>
      <c r="M43" s="29"/>
    </row>
    <row r="44" spans="1:13" ht="18.75" hidden="1" thickBot="1" x14ac:dyDescent="0.3">
      <c r="A44" s="637"/>
      <c r="B44" s="256">
        <v>45183</v>
      </c>
      <c r="C44" s="31" t="s">
        <v>555</v>
      </c>
      <c r="D44" s="31">
        <v>1</v>
      </c>
      <c r="E44" s="31">
        <v>1</v>
      </c>
      <c r="F44" s="31">
        <v>0</v>
      </c>
      <c r="G44" s="31">
        <v>1</v>
      </c>
      <c r="H44" s="31">
        <v>0</v>
      </c>
      <c r="I44" s="32">
        <v>0</v>
      </c>
      <c r="J44" s="366">
        <v>1</v>
      </c>
      <c r="K44" s="31"/>
      <c r="L44" s="31"/>
      <c r="M44" s="32"/>
    </row>
    <row r="45" spans="1:13" ht="19.5" thickTop="1" thickBot="1" x14ac:dyDescent="0.3">
      <c r="A45" s="503" t="s">
        <v>45</v>
      </c>
      <c r="B45" s="502" t="s">
        <v>580</v>
      </c>
      <c r="C45" s="499" t="s">
        <v>8</v>
      </c>
      <c r="D45" s="248">
        <f t="shared" ref="D45:L45" si="1">SUM(D23:D44)</f>
        <v>22</v>
      </c>
      <c r="E45" s="526">
        <f t="shared" si="1"/>
        <v>4</v>
      </c>
      <c r="F45" s="498">
        <f t="shared" si="1"/>
        <v>15</v>
      </c>
      <c r="G45" s="498">
        <f t="shared" si="1"/>
        <v>19</v>
      </c>
      <c r="H45" s="498">
        <f t="shared" si="1"/>
        <v>0</v>
      </c>
      <c r="I45" s="499">
        <f t="shared" si="1"/>
        <v>0</v>
      </c>
      <c r="J45" s="468">
        <f t="shared" si="1"/>
        <v>9</v>
      </c>
      <c r="K45" s="165">
        <f t="shared" si="1"/>
        <v>11</v>
      </c>
      <c r="L45" s="165">
        <f t="shared" si="1"/>
        <v>1</v>
      </c>
      <c r="M45" s="402">
        <f>SUM(J45/(J45+K45))</f>
        <v>0.45</v>
      </c>
    </row>
    <row r="46" spans="1:13" ht="18.75" hidden="1" thickTop="1" x14ac:dyDescent="0.25">
      <c r="A46" s="632" t="s">
        <v>554</v>
      </c>
      <c r="B46" s="254">
        <v>44966</v>
      </c>
      <c r="C46" s="27" t="s">
        <v>453</v>
      </c>
      <c r="D46" s="27">
        <v>1</v>
      </c>
      <c r="E46" s="27">
        <v>0</v>
      </c>
      <c r="F46" s="27">
        <v>1</v>
      </c>
      <c r="G46" s="27">
        <v>1</v>
      </c>
      <c r="H46" s="27">
        <v>0</v>
      </c>
      <c r="I46" s="297">
        <v>0</v>
      </c>
      <c r="J46" s="279"/>
      <c r="K46" s="27">
        <v>1</v>
      </c>
      <c r="L46" s="27"/>
      <c r="M46" s="28"/>
    </row>
    <row r="47" spans="1:13" hidden="1" x14ac:dyDescent="0.25">
      <c r="A47" s="633"/>
      <c r="B47" s="255">
        <v>44959</v>
      </c>
      <c r="C47" s="9" t="s">
        <v>552</v>
      </c>
      <c r="D47" s="9">
        <v>1</v>
      </c>
      <c r="E47" s="9">
        <v>0</v>
      </c>
      <c r="F47" s="9">
        <v>2</v>
      </c>
      <c r="G47" s="9">
        <v>2</v>
      </c>
      <c r="H47" s="9">
        <v>0</v>
      </c>
      <c r="I47" s="298">
        <v>0</v>
      </c>
      <c r="J47" s="280"/>
      <c r="K47" s="9"/>
      <c r="L47" s="9">
        <v>1</v>
      </c>
      <c r="M47" s="29"/>
    </row>
    <row r="48" spans="1:13" hidden="1" x14ac:dyDescent="0.25">
      <c r="A48" s="633"/>
      <c r="B48" s="255">
        <v>44952</v>
      </c>
      <c r="C48" s="9" t="s">
        <v>553</v>
      </c>
      <c r="D48" s="9">
        <v>1</v>
      </c>
      <c r="E48" s="9">
        <v>0</v>
      </c>
      <c r="F48" s="9">
        <v>2</v>
      </c>
      <c r="G48" s="9">
        <v>2</v>
      </c>
      <c r="H48" s="9">
        <v>0</v>
      </c>
      <c r="I48" s="298">
        <v>0</v>
      </c>
      <c r="J48" s="280"/>
      <c r="K48" s="9"/>
      <c r="L48" s="9">
        <v>1</v>
      </c>
      <c r="M48" s="29"/>
    </row>
    <row r="49" spans="1:13" hidden="1" x14ac:dyDescent="0.25">
      <c r="A49" s="633"/>
      <c r="B49" s="255">
        <v>44945</v>
      </c>
      <c r="C49" s="9" t="s">
        <v>452</v>
      </c>
      <c r="D49" s="9">
        <v>1</v>
      </c>
      <c r="E49" s="9">
        <v>0</v>
      </c>
      <c r="F49" s="9">
        <v>2</v>
      </c>
      <c r="G49" s="9">
        <v>2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255">
        <v>44938</v>
      </c>
      <c r="C50" s="9" t="s">
        <v>555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3"/>
      <c r="B51" s="255">
        <v>44917</v>
      </c>
      <c r="C51" s="9" t="s">
        <v>453</v>
      </c>
      <c r="D51" s="9">
        <v>1</v>
      </c>
      <c r="E51" s="9">
        <v>1</v>
      </c>
      <c r="F51" s="9">
        <v>1</v>
      </c>
      <c r="G51" s="9">
        <v>2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3"/>
      <c r="B52" s="255">
        <v>44910</v>
      </c>
      <c r="C52" s="9" t="s">
        <v>552</v>
      </c>
      <c r="D52" s="9">
        <v>1</v>
      </c>
      <c r="E52" s="9">
        <v>2</v>
      </c>
      <c r="F52" s="9">
        <v>2</v>
      </c>
      <c r="G52" s="9">
        <v>4</v>
      </c>
      <c r="H52" s="9">
        <v>1</v>
      </c>
      <c r="I52" s="298">
        <v>0</v>
      </c>
      <c r="J52" s="280">
        <v>1</v>
      </c>
      <c r="K52" s="9"/>
      <c r="L52" s="9"/>
      <c r="M52" s="29"/>
    </row>
    <row r="53" spans="1:13" hidden="1" x14ac:dyDescent="0.25">
      <c r="A53" s="633"/>
      <c r="B53" s="255">
        <v>44903</v>
      </c>
      <c r="C53" s="9" t="s">
        <v>553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3"/>
      <c r="B54" s="255">
        <v>44896</v>
      </c>
      <c r="C54" s="9" t="s">
        <v>452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3"/>
      <c r="B55" s="255">
        <v>44882</v>
      </c>
      <c r="C55" s="9" t="s">
        <v>453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/>
      <c r="K55" s="9"/>
      <c r="L55" s="9">
        <v>1</v>
      </c>
      <c r="M55" s="29"/>
    </row>
    <row r="56" spans="1:13" hidden="1" x14ac:dyDescent="0.25">
      <c r="A56" s="633"/>
      <c r="B56" s="255">
        <v>44868</v>
      </c>
      <c r="C56" s="9" t="s">
        <v>553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/>
      <c r="L56" s="9">
        <v>1</v>
      </c>
      <c r="M56" s="29"/>
    </row>
    <row r="57" spans="1:13" hidden="1" x14ac:dyDescent="0.25">
      <c r="A57" s="633"/>
      <c r="B57" s="255">
        <v>44861</v>
      </c>
      <c r="C57" s="9" t="s">
        <v>452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3"/>
      <c r="B58" s="255">
        <v>44854</v>
      </c>
      <c r="C58" s="9" t="s">
        <v>555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3"/>
      <c r="B59" s="255">
        <v>44833</v>
      </c>
      <c r="C59" s="9" t="s">
        <v>553</v>
      </c>
      <c r="D59" s="9">
        <v>1</v>
      </c>
      <c r="E59" s="9">
        <v>1</v>
      </c>
      <c r="F59" s="9">
        <v>1</v>
      </c>
      <c r="G59" s="9">
        <v>2</v>
      </c>
      <c r="H59" s="9">
        <v>0</v>
      </c>
      <c r="I59" s="298">
        <v>0</v>
      </c>
      <c r="J59" s="280">
        <v>1</v>
      </c>
      <c r="K59" s="9"/>
      <c r="L59" s="9"/>
      <c r="M59" s="29"/>
    </row>
    <row r="60" spans="1:13" hidden="1" x14ac:dyDescent="0.25">
      <c r="A60" s="633"/>
      <c r="B60" s="255">
        <v>44826</v>
      </c>
      <c r="C60" s="9" t="s">
        <v>452</v>
      </c>
      <c r="D60" s="9">
        <v>1</v>
      </c>
      <c r="E60" s="9">
        <v>1</v>
      </c>
      <c r="F60" s="9">
        <v>0</v>
      </c>
      <c r="G60" s="9">
        <v>1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t="18.75" hidden="1" thickBot="1" x14ac:dyDescent="0.3">
      <c r="A61" s="634"/>
      <c r="B61" s="256">
        <v>44819</v>
      </c>
      <c r="C61" s="31" t="s">
        <v>555</v>
      </c>
      <c r="D61" s="31">
        <v>1</v>
      </c>
      <c r="E61" s="31">
        <v>0</v>
      </c>
      <c r="F61" s="31">
        <v>1</v>
      </c>
      <c r="G61" s="31">
        <v>1</v>
      </c>
      <c r="H61" s="31">
        <v>0</v>
      </c>
      <c r="I61" s="299">
        <v>0</v>
      </c>
      <c r="J61" s="341">
        <v>1</v>
      </c>
      <c r="K61" s="31"/>
      <c r="L61" s="31"/>
      <c r="M61" s="32"/>
    </row>
    <row r="62" spans="1:13" ht="19.5" thickTop="1" thickBot="1" x14ac:dyDescent="0.3">
      <c r="A62" s="503" t="s">
        <v>45</v>
      </c>
      <c r="B62" s="502" t="s">
        <v>554</v>
      </c>
      <c r="C62" s="498" t="s">
        <v>8</v>
      </c>
      <c r="D62" s="498">
        <f t="shared" ref="D62:L62" si="2">SUM(D46:D61)</f>
        <v>16</v>
      </c>
      <c r="E62" s="498">
        <f t="shared" si="2"/>
        <v>5</v>
      </c>
      <c r="F62" s="498">
        <f t="shared" si="2"/>
        <v>14</v>
      </c>
      <c r="G62" s="498">
        <f t="shared" si="2"/>
        <v>19</v>
      </c>
      <c r="H62" s="498">
        <f t="shared" si="2"/>
        <v>1</v>
      </c>
      <c r="I62" s="499">
        <f t="shared" si="2"/>
        <v>0</v>
      </c>
      <c r="J62" s="468">
        <f t="shared" si="2"/>
        <v>7</v>
      </c>
      <c r="K62" s="165">
        <f t="shared" si="2"/>
        <v>5</v>
      </c>
      <c r="L62" s="165">
        <f t="shared" si="2"/>
        <v>4</v>
      </c>
      <c r="M62" s="402">
        <f>SUM(J62/(J62+K62))</f>
        <v>0.58333333333333337</v>
      </c>
    </row>
    <row r="63" spans="1:13" ht="18.75" hidden="1" thickTop="1" x14ac:dyDescent="0.25">
      <c r="A63" s="659" t="s">
        <v>540</v>
      </c>
      <c r="B63" s="254">
        <v>44641</v>
      </c>
      <c r="C63" s="27" t="s">
        <v>8</v>
      </c>
      <c r="D63" s="27">
        <v>1</v>
      </c>
      <c r="E63" s="27">
        <v>1</v>
      </c>
      <c r="F63" s="27">
        <v>1</v>
      </c>
      <c r="G63" s="27">
        <v>2</v>
      </c>
      <c r="H63" s="27">
        <v>0</v>
      </c>
      <c r="I63" s="28">
        <v>0</v>
      </c>
      <c r="J63" s="279">
        <v>1</v>
      </c>
      <c r="K63" s="27"/>
      <c r="L63" s="27"/>
      <c r="M63" s="28"/>
    </row>
    <row r="64" spans="1:13" hidden="1" x14ac:dyDescent="0.25">
      <c r="A64" s="631"/>
      <c r="B64" s="255">
        <v>44637</v>
      </c>
      <c r="C64" s="9" t="s">
        <v>453</v>
      </c>
      <c r="D64" s="9">
        <v>1</v>
      </c>
      <c r="E64" s="9">
        <v>0</v>
      </c>
      <c r="F64" s="9">
        <v>1</v>
      </c>
      <c r="G64" s="9">
        <v>1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255">
        <v>44630</v>
      </c>
      <c r="C65" s="9" t="s">
        <v>48</v>
      </c>
      <c r="D65" s="9">
        <v>1</v>
      </c>
      <c r="E65" s="9">
        <v>2</v>
      </c>
      <c r="F65" s="9">
        <v>1</v>
      </c>
      <c r="G65" s="9">
        <v>3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255">
        <v>44623</v>
      </c>
      <c r="C66" s="9" t="s">
        <v>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44616</v>
      </c>
      <c r="C67" s="9" t="s">
        <v>453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44609</v>
      </c>
      <c r="C68" s="9" t="s">
        <v>48</v>
      </c>
      <c r="D68" s="9">
        <v>1</v>
      </c>
      <c r="E68" s="9">
        <v>2</v>
      </c>
      <c r="F68" s="9">
        <v>1</v>
      </c>
      <c r="G68" s="9">
        <v>3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44602</v>
      </c>
      <c r="C69" s="9" t="s">
        <v>8</v>
      </c>
      <c r="D69" s="9">
        <v>1</v>
      </c>
      <c r="E69" s="9">
        <v>0</v>
      </c>
      <c r="F69" s="9">
        <v>4</v>
      </c>
      <c r="G69" s="9">
        <v>4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44595</v>
      </c>
      <c r="C70" s="9" t="s">
        <v>453</v>
      </c>
      <c r="D70" s="9">
        <v>1</v>
      </c>
      <c r="E70" s="9">
        <v>0</v>
      </c>
      <c r="F70" s="9">
        <v>3</v>
      </c>
      <c r="G70" s="9">
        <v>3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44546</v>
      </c>
      <c r="C71" s="9" t="s">
        <v>48</v>
      </c>
      <c r="D71" s="9">
        <v>1</v>
      </c>
      <c r="E71" s="9">
        <v>3</v>
      </c>
      <c r="F71" s="9">
        <v>0</v>
      </c>
      <c r="G71" s="9">
        <v>3</v>
      </c>
      <c r="H71" s="9">
        <v>0</v>
      </c>
      <c r="I71" s="29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255">
        <v>44539</v>
      </c>
      <c r="C72" s="9" t="s">
        <v>8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255">
        <v>44532</v>
      </c>
      <c r="C73" s="9" t="s">
        <v>453</v>
      </c>
      <c r="D73" s="9">
        <v>1</v>
      </c>
      <c r="E73" s="9">
        <v>1</v>
      </c>
      <c r="F73" s="9">
        <v>2</v>
      </c>
      <c r="G73" s="9">
        <v>3</v>
      </c>
      <c r="H73" s="9">
        <v>0</v>
      </c>
      <c r="I73" s="29">
        <v>0</v>
      </c>
      <c r="J73" s="280"/>
      <c r="K73" s="9"/>
      <c r="L73" s="9">
        <v>1</v>
      </c>
      <c r="M73" s="29"/>
    </row>
    <row r="74" spans="1:13" hidden="1" x14ac:dyDescent="0.25">
      <c r="A74" s="631"/>
      <c r="B74" s="255">
        <v>44525</v>
      </c>
      <c r="C74" s="9" t="s">
        <v>48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255">
        <v>44518</v>
      </c>
      <c r="C75" s="9" t="s">
        <v>8</v>
      </c>
      <c r="D75" s="9">
        <v>1</v>
      </c>
      <c r="E75" s="9">
        <v>1</v>
      </c>
      <c r="F75" s="9">
        <v>1</v>
      </c>
      <c r="G75" s="9">
        <v>2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255">
        <v>44511</v>
      </c>
      <c r="C76" s="9" t="s">
        <v>453</v>
      </c>
      <c r="D76" s="9">
        <v>1</v>
      </c>
      <c r="E76" s="9">
        <v>0</v>
      </c>
      <c r="F76" s="9">
        <v>2</v>
      </c>
      <c r="G76" s="9">
        <v>2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255">
        <v>44504</v>
      </c>
      <c r="C77" s="9" t="s">
        <v>48</v>
      </c>
      <c r="D77" s="9">
        <v>1</v>
      </c>
      <c r="E77" s="9">
        <v>2</v>
      </c>
      <c r="F77" s="9">
        <v>0</v>
      </c>
      <c r="G77" s="9">
        <v>2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t="18.75" hidden="1" thickBot="1" x14ac:dyDescent="0.3">
      <c r="A78" s="631"/>
      <c r="B78" s="470">
        <v>44490</v>
      </c>
      <c r="C78" s="23" t="s">
        <v>453</v>
      </c>
      <c r="D78" s="23">
        <v>1</v>
      </c>
      <c r="E78" s="23">
        <v>2</v>
      </c>
      <c r="F78" s="23">
        <v>0</v>
      </c>
      <c r="G78" s="23">
        <v>2</v>
      </c>
      <c r="H78" s="23">
        <v>0</v>
      </c>
      <c r="I78" s="48">
        <v>0</v>
      </c>
      <c r="J78" s="281"/>
      <c r="K78" s="23">
        <v>1</v>
      </c>
      <c r="L78" s="23"/>
      <c r="M78" s="48"/>
    </row>
    <row r="79" spans="1:13" s="16" customFormat="1" ht="19.5" thickTop="1" thickBot="1" x14ac:dyDescent="0.3">
      <c r="A79" s="410" t="s">
        <v>45</v>
      </c>
      <c r="B79" s="404" t="s">
        <v>540</v>
      </c>
      <c r="C79" s="165" t="s">
        <v>455</v>
      </c>
      <c r="D79" s="165">
        <f t="shared" ref="D79:L79" si="3">SUM(D63:D78)</f>
        <v>16</v>
      </c>
      <c r="E79" s="165">
        <f t="shared" si="3"/>
        <v>14</v>
      </c>
      <c r="F79" s="165">
        <f t="shared" si="3"/>
        <v>17</v>
      </c>
      <c r="G79" s="165">
        <f t="shared" si="3"/>
        <v>31</v>
      </c>
      <c r="H79" s="165">
        <f t="shared" si="3"/>
        <v>0</v>
      </c>
      <c r="I79" s="166">
        <f t="shared" si="3"/>
        <v>0</v>
      </c>
      <c r="J79" s="468">
        <f t="shared" si="3"/>
        <v>10</v>
      </c>
      <c r="K79" s="165">
        <f t="shared" si="3"/>
        <v>5</v>
      </c>
      <c r="L79" s="165">
        <f t="shared" si="3"/>
        <v>1</v>
      </c>
      <c r="M79" s="402">
        <f>SUM(J79/(J79+K79))</f>
        <v>0.66666666666666663</v>
      </c>
    </row>
    <row r="80" spans="1:13" ht="18.75" hidden="1" thickTop="1" x14ac:dyDescent="0.25">
      <c r="A80" s="659" t="s">
        <v>500</v>
      </c>
      <c r="B80" s="254">
        <v>43888</v>
      </c>
      <c r="C80" s="27" t="s">
        <v>48</v>
      </c>
      <c r="D80" s="27">
        <v>1</v>
      </c>
      <c r="E80" s="27">
        <v>0</v>
      </c>
      <c r="F80" s="27">
        <v>2</v>
      </c>
      <c r="G80" s="27">
        <v>2</v>
      </c>
      <c r="H80" s="27">
        <v>0</v>
      </c>
      <c r="I80" s="297">
        <v>0</v>
      </c>
      <c r="J80" s="279">
        <v>1</v>
      </c>
      <c r="K80" s="27"/>
      <c r="L80" s="27"/>
      <c r="M80" s="28"/>
    </row>
    <row r="81" spans="1:13" hidden="1" x14ac:dyDescent="0.25">
      <c r="A81" s="631"/>
      <c r="B81" s="255">
        <v>43881</v>
      </c>
      <c r="C81" s="9" t="s">
        <v>452</v>
      </c>
      <c r="D81" s="9">
        <v>1</v>
      </c>
      <c r="E81" s="9">
        <v>2</v>
      </c>
      <c r="F81" s="9">
        <v>1</v>
      </c>
      <c r="G81" s="9">
        <v>3</v>
      </c>
      <c r="H81" s="9">
        <v>0</v>
      </c>
      <c r="I81" s="298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255">
        <v>43874</v>
      </c>
      <c r="C82" s="9" t="s">
        <v>455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/>
      <c r="K82" s="9"/>
      <c r="L82" s="9">
        <v>1</v>
      </c>
      <c r="M82" s="29"/>
    </row>
    <row r="83" spans="1:13" hidden="1" x14ac:dyDescent="0.25">
      <c r="A83" s="631"/>
      <c r="B83" s="255">
        <v>43867</v>
      </c>
      <c r="C83" s="9" t="s">
        <v>453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/>
      <c r="K83" s="9"/>
      <c r="L83" s="9">
        <v>1</v>
      </c>
      <c r="M83" s="29"/>
    </row>
    <row r="84" spans="1:13" hidden="1" x14ac:dyDescent="0.25">
      <c r="A84" s="631"/>
      <c r="B84" s="255">
        <v>43860</v>
      </c>
      <c r="C84" s="9" t="s">
        <v>9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255">
        <v>43853</v>
      </c>
      <c r="C85" s="9" t="s">
        <v>48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255">
        <v>43839</v>
      </c>
      <c r="C86" s="9" t="s">
        <v>452</v>
      </c>
      <c r="D86" s="9">
        <v>1</v>
      </c>
      <c r="E86" s="9">
        <v>1</v>
      </c>
      <c r="F86" s="9">
        <v>1</v>
      </c>
      <c r="G86" s="9">
        <v>2</v>
      </c>
      <c r="H86" s="9">
        <v>0</v>
      </c>
      <c r="I86" s="298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255">
        <v>43832</v>
      </c>
      <c r="C87" s="9" t="s">
        <v>455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43818</v>
      </c>
      <c r="C88" s="9" t="s">
        <v>453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255">
        <v>43811</v>
      </c>
      <c r="C89" s="9" t="s">
        <v>9</v>
      </c>
      <c r="D89" s="9">
        <v>1</v>
      </c>
      <c r="E89" s="9">
        <v>2</v>
      </c>
      <c r="F89" s="9">
        <v>0</v>
      </c>
      <c r="G89" s="9">
        <v>2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255">
        <v>43804</v>
      </c>
      <c r="C90" s="9" t="s">
        <v>48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255">
        <v>43797</v>
      </c>
      <c r="C91" s="9" t="s">
        <v>452</v>
      </c>
      <c r="D91" s="9">
        <v>1</v>
      </c>
      <c r="E91" s="9">
        <v>1</v>
      </c>
      <c r="F91" s="9">
        <v>0</v>
      </c>
      <c r="G91" s="9">
        <v>1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255">
        <v>43790</v>
      </c>
      <c r="C92" s="9" t="s">
        <v>455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8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255">
        <v>43783</v>
      </c>
      <c r="C93" s="9" t="s">
        <v>453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8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255">
        <v>43776</v>
      </c>
      <c r="C94" s="9" t="s">
        <v>9</v>
      </c>
      <c r="D94" s="9">
        <v>1</v>
      </c>
      <c r="E94" s="9">
        <v>1</v>
      </c>
      <c r="F94" s="9">
        <v>1</v>
      </c>
      <c r="G94" s="9">
        <v>2</v>
      </c>
      <c r="H94" s="9">
        <v>0</v>
      </c>
      <c r="I94" s="298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255">
        <v>43769</v>
      </c>
      <c r="C95" s="9" t="s">
        <v>48</v>
      </c>
      <c r="D95" s="9">
        <v>1</v>
      </c>
      <c r="E95" s="9">
        <v>0</v>
      </c>
      <c r="F95" s="9">
        <v>2</v>
      </c>
      <c r="G95" s="9">
        <v>2</v>
      </c>
      <c r="H95" s="9">
        <v>0</v>
      </c>
      <c r="I95" s="298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255">
        <v>43762</v>
      </c>
      <c r="C96" s="9" t="s">
        <v>452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8">
        <v>0</v>
      </c>
      <c r="J96" s="280"/>
      <c r="K96" s="9"/>
      <c r="L96" s="9">
        <v>1</v>
      </c>
      <c r="M96" s="29"/>
    </row>
    <row r="97" spans="1:13" hidden="1" x14ac:dyDescent="0.25">
      <c r="A97" s="631"/>
      <c r="B97" s="255">
        <v>43755</v>
      </c>
      <c r="C97" s="9" t="s">
        <v>455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8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255">
        <v>43748</v>
      </c>
      <c r="C98" s="9" t="s">
        <v>453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8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255">
        <v>43741</v>
      </c>
      <c r="C99" s="9" t="s">
        <v>9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8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255">
        <v>43734</v>
      </c>
      <c r="C100" s="9" t="s">
        <v>48</v>
      </c>
      <c r="D100" s="9">
        <v>1</v>
      </c>
      <c r="E100" s="9">
        <v>0</v>
      </c>
      <c r="F100" s="9">
        <v>2</v>
      </c>
      <c r="G100" s="9">
        <v>2</v>
      </c>
      <c r="H100" s="9">
        <v>0</v>
      </c>
      <c r="I100" s="298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255">
        <v>43727</v>
      </c>
      <c r="C101" s="9" t="s">
        <v>452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8">
        <v>0</v>
      </c>
      <c r="J101" s="280">
        <v>1</v>
      </c>
      <c r="K101" s="9"/>
      <c r="L101" s="9"/>
      <c r="M101" s="29"/>
    </row>
    <row r="102" spans="1:13" ht="18.75" hidden="1" thickBot="1" x14ac:dyDescent="0.3">
      <c r="A102" s="630"/>
      <c r="B102" s="256">
        <v>43720</v>
      </c>
      <c r="C102" s="31" t="s">
        <v>455</v>
      </c>
      <c r="D102" s="31">
        <v>1</v>
      </c>
      <c r="E102" s="31">
        <v>0</v>
      </c>
      <c r="F102" s="31">
        <v>0</v>
      </c>
      <c r="G102" s="31">
        <v>0</v>
      </c>
      <c r="H102" s="31">
        <v>0</v>
      </c>
      <c r="I102" s="299">
        <v>0</v>
      </c>
      <c r="J102" s="341">
        <v>1</v>
      </c>
      <c r="K102" s="31"/>
      <c r="L102" s="31"/>
      <c r="M102" s="32"/>
    </row>
    <row r="103" spans="1:13" s="16" customFormat="1" ht="19.5" thickTop="1" thickBot="1" x14ac:dyDescent="0.3">
      <c r="A103" s="142" t="s">
        <v>45</v>
      </c>
      <c r="B103" s="126" t="s">
        <v>500</v>
      </c>
      <c r="C103" s="247" t="s">
        <v>8</v>
      </c>
      <c r="D103" s="248">
        <f t="shared" ref="D103:L103" si="4">SUM(D80:D102)</f>
        <v>23</v>
      </c>
      <c r="E103" s="216">
        <f t="shared" si="4"/>
        <v>8</v>
      </c>
      <c r="F103" s="124">
        <f t="shared" si="4"/>
        <v>10</v>
      </c>
      <c r="G103" s="124">
        <f t="shared" si="4"/>
        <v>18</v>
      </c>
      <c r="H103" s="124">
        <f t="shared" si="4"/>
        <v>0</v>
      </c>
      <c r="I103" s="247">
        <f t="shared" si="4"/>
        <v>0</v>
      </c>
      <c r="J103" s="191">
        <f t="shared" si="4"/>
        <v>16</v>
      </c>
      <c r="K103" s="124">
        <f t="shared" si="4"/>
        <v>4</v>
      </c>
      <c r="L103" s="124">
        <f t="shared" si="4"/>
        <v>3</v>
      </c>
      <c r="M103" s="294">
        <f>SUM(J103/(J103+K103))</f>
        <v>0.8</v>
      </c>
    </row>
    <row r="104" spans="1:13" ht="18.75" hidden="1" thickTop="1" x14ac:dyDescent="0.25">
      <c r="A104" s="659" t="s">
        <v>454</v>
      </c>
      <c r="B104" s="254">
        <v>43524</v>
      </c>
      <c r="C104" s="27" t="s">
        <v>9</v>
      </c>
      <c r="D104" s="27">
        <v>1</v>
      </c>
      <c r="E104" s="27">
        <v>1</v>
      </c>
      <c r="F104" s="27">
        <v>0</v>
      </c>
      <c r="G104" s="27">
        <v>1</v>
      </c>
      <c r="H104" s="27">
        <v>0</v>
      </c>
      <c r="I104" s="28">
        <v>0</v>
      </c>
      <c r="J104" s="364"/>
      <c r="K104" s="27">
        <v>1</v>
      </c>
      <c r="L104" s="27"/>
      <c r="M104" s="28"/>
    </row>
    <row r="105" spans="1:13" hidden="1" x14ac:dyDescent="0.25">
      <c r="A105" s="631"/>
      <c r="B105" s="255">
        <v>43517</v>
      </c>
      <c r="C105" s="9" t="s">
        <v>48</v>
      </c>
      <c r="D105" s="9">
        <v>1</v>
      </c>
      <c r="E105" s="9">
        <v>1</v>
      </c>
      <c r="F105" s="9">
        <v>0</v>
      </c>
      <c r="G105" s="9">
        <v>1</v>
      </c>
      <c r="H105" s="9">
        <v>0</v>
      </c>
      <c r="I105" s="29">
        <v>0</v>
      </c>
      <c r="J105" s="365"/>
      <c r="K105" s="9">
        <v>1</v>
      </c>
      <c r="L105" s="9"/>
      <c r="M105" s="29"/>
    </row>
    <row r="106" spans="1:13" hidden="1" x14ac:dyDescent="0.25">
      <c r="A106" s="631"/>
      <c r="B106" s="255">
        <v>43510</v>
      </c>
      <c r="C106" s="9" t="s">
        <v>8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365"/>
      <c r="K106" s="9">
        <v>1</v>
      </c>
      <c r="L106" s="9"/>
      <c r="M106" s="29"/>
    </row>
    <row r="107" spans="1:13" hidden="1" x14ac:dyDescent="0.25">
      <c r="A107" s="631"/>
      <c r="B107" s="255">
        <v>43496</v>
      </c>
      <c r="C107" s="9" t="s">
        <v>453</v>
      </c>
      <c r="D107" s="9">
        <v>1</v>
      </c>
      <c r="E107" s="9">
        <v>1</v>
      </c>
      <c r="F107" s="9">
        <v>1</v>
      </c>
      <c r="G107" s="9">
        <v>2</v>
      </c>
      <c r="H107" s="9">
        <v>0</v>
      </c>
      <c r="I107" s="29">
        <v>0</v>
      </c>
      <c r="J107" s="365"/>
      <c r="K107" s="9"/>
      <c r="L107" s="9">
        <v>1</v>
      </c>
      <c r="M107" s="29"/>
    </row>
    <row r="108" spans="1:13" hidden="1" x14ac:dyDescent="0.25">
      <c r="A108" s="631"/>
      <c r="B108" s="255">
        <v>43489</v>
      </c>
      <c r="C108" s="9" t="s">
        <v>9</v>
      </c>
      <c r="D108" s="9">
        <v>1</v>
      </c>
      <c r="E108" s="9">
        <v>1</v>
      </c>
      <c r="F108" s="9">
        <v>2</v>
      </c>
      <c r="G108" s="9">
        <v>3</v>
      </c>
      <c r="H108" s="9">
        <v>0</v>
      </c>
      <c r="I108" s="29">
        <v>0</v>
      </c>
      <c r="J108" s="365">
        <v>1</v>
      </c>
      <c r="K108" s="9"/>
      <c r="L108" s="9"/>
      <c r="M108" s="29"/>
    </row>
    <row r="109" spans="1:13" hidden="1" x14ac:dyDescent="0.25">
      <c r="A109" s="631"/>
      <c r="B109" s="255">
        <v>43475</v>
      </c>
      <c r="C109" s="9" t="s">
        <v>48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365"/>
      <c r="K109" s="9">
        <v>1</v>
      </c>
      <c r="L109" s="9"/>
      <c r="M109" s="29"/>
    </row>
    <row r="110" spans="1:13" hidden="1" x14ac:dyDescent="0.25">
      <c r="A110" s="631"/>
      <c r="B110" s="255">
        <v>43468</v>
      </c>
      <c r="C110" s="9" t="s">
        <v>8</v>
      </c>
      <c r="D110" s="9">
        <v>1</v>
      </c>
      <c r="E110" s="9">
        <v>0</v>
      </c>
      <c r="F110" s="9">
        <v>2</v>
      </c>
      <c r="G110" s="9">
        <v>2</v>
      </c>
      <c r="H110" s="9">
        <v>0</v>
      </c>
      <c r="I110" s="29">
        <v>0</v>
      </c>
      <c r="J110" s="365"/>
      <c r="K110" s="9">
        <v>1</v>
      </c>
      <c r="L110" s="9"/>
      <c r="M110" s="29"/>
    </row>
    <row r="111" spans="1:13" hidden="1" x14ac:dyDescent="0.25">
      <c r="A111" s="631"/>
      <c r="B111" s="255">
        <v>43454</v>
      </c>
      <c r="C111" s="9" t="s">
        <v>452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365"/>
      <c r="K111" s="9">
        <v>1</v>
      </c>
      <c r="L111" s="9"/>
      <c r="M111" s="29"/>
    </row>
    <row r="112" spans="1:13" hidden="1" x14ac:dyDescent="0.25">
      <c r="A112" s="631"/>
      <c r="B112" s="255">
        <v>43447</v>
      </c>
      <c r="C112" s="9" t="s">
        <v>453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365"/>
      <c r="K112" s="9">
        <v>1</v>
      </c>
      <c r="L112" s="9"/>
      <c r="M112" s="29"/>
    </row>
    <row r="113" spans="1:13" hidden="1" x14ac:dyDescent="0.25">
      <c r="A113" s="631"/>
      <c r="B113" s="255">
        <v>43440</v>
      </c>
      <c r="C113" s="9" t="s">
        <v>9</v>
      </c>
      <c r="D113" s="9">
        <v>1</v>
      </c>
      <c r="E113" s="9">
        <v>1</v>
      </c>
      <c r="F113" s="9">
        <v>0</v>
      </c>
      <c r="G113" s="9">
        <v>1</v>
      </c>
      <c r="H113" s="9">
        <v>0</v>
      </c>
      <c r="I113" s="29">
        <v>0</v>
      </c>
      <c r="J113" s="365"/>
      <c r="K113" s="9">
        <v>1</v>
      </c>
      <c r="L113" s="9"/>
      <c r="M113" s="29"/>
    </row>
    <row r="114" spans="1:13" hidden="1" x14ac:dyDescent="0.25">
      <c r="A114" s="631"/>
      <c r="B114" s="255">
        <v>43433</v>
      </c>
      <c r="C114" s="9" t="s">
        <v>48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365"/>
      <c r="K114" s="9">
        <v>1</v>
      </c>
      <c r="L114" s="9"/>
      <c r="M114" s="29"/>
    </row>
    <row r="115" spans="1:13" hidden="1" x14ac:dyDescent="0.25">
      <c r="A115" s="631"/>
      <c r="B115" s="255">
        <v>43426</v>
      </c>
      <c r="C115" s="9" t="s">
        <v>8</v>
      </c>
      <c r="D115" s="9">
        <v>1</v>
      </c>
      <c r="E115" s="9">
        <v>0</v>
      </c>
      <c r="F115" s="9">
        <v>2</v>
      </c>
      <c r="G115" s="9">
        <v>2</v>
      </c>
      <c r="H115" s="9">
        <v>0</v>
      </c>
      <c r="I115" s="29">
        <v>0</v>
      </c>
      <c r="J115" s="365">
        <v>1</v>
      </c>
      <c r="K115" s="9"/>
      <c r="L115" s="9"/>
      <c r="M115" s="29"/>
    </row>
    <row r="116" spans="1:13" hidden="1" x14ac:dyDescent="0.25">
      <c r="A116" s="631"/>
      <c r="B116" s="255">
        <v>43419</v>
      </c>
      <c r="C116" s="9" t="s">
        <v>452</v>
      </c>
      <c r="D116" s="9">
        <v>1</v>
      </c>
      <c r="E116" s="9">
        <v>1</v>
      </c>
      <c r="F116" s="9">
        <v>1</v>
      </c>
      <c r="G116" s="9">
        <v>2</v>
      </c>
      <c r="H116" s="9">
        <v>0</v>
      </c>
      <c r="I116" s="29">
        <v>0</v>
      </c>
      <c r="J116" s="365"/>
      <c r="K116" s="9">
        <v>1</v>
      </c>
      <c r="L116" s="9"/>
      <c r="M116" s="29"/>
    </row>
    <row r="117" spans="1:13" hidden="1" x14ac:dyDescent="0.25">
      <c r="A117" s="631"/>
      <c r="B117" s="255">
        <v>43412</v>
      </c>
      <c r="C117" s="9" t="s">
        <v>453</v>
      </c>
      <c r="D117" s="9">
        <v>1</v>
      </c>
      <c r="E117" s="9">
        <v>0</v>
      </c>
      <c r="F117" s="9">
        <v>1</v>
      </c>
      <c r="G117" s="9">
        <v>1</v>
      </c>
      <c r="H117" s="9">
        <v>0</v>
      </c>
      <c r="I117" s="29">
        <v>0</v>
      </c>
      <c r="J117" s="365"/>
      <c r="K117" s="9">
        <v>1</v>
      </c>
      <c r="L117" s="9"/>
      <c r="M117" s="29"/>
    </row>
    <row r="118" spans="1:13" hidden="1" x14ac:dyDescent="0.25">
      <c r="A118" s="631"/>
      <c r="B118" s="255">
        <v>43398</v>
      </c>
      <c r="C118" s="9" t="s">
        <v>48</v>
      </c>
      <c r="D118" s="9">
        <v>1</v>
      </c>
      <c r="E118" s="9">
        <v>0</v>
      </c>
      <c r="F118" s="9">
        <v>3</v>
      </c>
      <c r="G118" s="9">
        <v>3</v>
      </c>
      <c r="H118" s="9">
        <v>0</v>
      </c>
      <c r="I118" s="29">
        <v>0</v>
      </c>
      <c r="J118" s="365">
        <v>1</v>
      </c>
      <c r="K118" s="9"/>
      <c r="L118" s="9"/>
      <c r="M118" s="29"/>
    </row>
    <row r="119" spans="1:13" hidden="1" x14ac:dyDescent="0.25">
      <c r="A119" s="631"/>
      <c r="B119" s="255">
        <v>43391</v>
      </c>
      <c r="C119" s="9" t="s">
        <v>8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365"/>
      <c r="K119" s="9">
        <v>1</v>
      </c>
      <c r="L119" s="9"/>
      <c r="M119" s="29"/>
    </row>
    <row r="120" spans="1:13" hidden="1" x14ac:dyDescent="0.25">
      <c r="A120" s="631"/>
      <c r="B120" s="255">
        <v>43384</v>
      </c>
      <c r="C120" s="9" t="s">
        <v>452</v>
      </c>
      <c r="D120" s="9">
        <v>1</v>
      </c>
      <c r="E120" s="9">
        <v>1</v>
      </c>
      <c r="F120" s="9">
        <v>0</v>
      </c>
      <c r="G120" s="9">
        <v>1</v>
      </c>
      <c r="H120" s="9">
        <v>0</v>
      </c>
      <c r="I120" s="29">
        <v>0</v>
      </c>
      <c r="J120" s="365"/>
      <c r="K120" s="9"/>
      <c r="L120" s="9">
        <v>1</v>
      </c>
      <c r="M120" s="29"/>
    </row>
    <row r="121" spans="1:13" hidden="1" x14ac:dyDescent="0.25">
      <c r="A121" s="631"/>
      <c r="B121" s="255">
        <v>43377</v>
      </c>
      <c r="C121" s="9" t="s">
        <v>453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365"/>
      <c r="K121" s="9">
        <v>1</v>
      </c>
      <c r="L121" s="9"/>
      <c r="M121" s="29"/>
    </row>
    <row r="122" spans="1:13" hidden="1" x14ac:dyDescent="0.25">
      <c r="A122" s="631"/>
      <c r="B122" s="255">
        <v>43370</v>
      </c>
      <c r="C122" s="9" t="s">
        <v>9</v>
      </c>
      <c r="D122" s="9">
        <v>1</v>
      </c>
      <c r="E122" s="9">
        <v>1</v>
      </c>
      <c r="F122" s="9">
        <v>0</v>
      </c>
      <c r="G122" s="9">
        <v>1</v>
      </c>
      <c r="H122" s="9">
        <v>0</v>
      </c>
      <c r="I122" s="29">
        <v>0</v>
      </c>
      <c r="J122" s="365">
        <v>1</v>
      </c>
      <c r="K122" s="9"/>
      <c r="L122" s="9"/>
      <c r="M122" s="29"/>
    </row>
    <row r="123" spans="1:13" hidden="1" x14ac:dyDescent="0.25">
      <c r="A123" s="631"/>
      <c r="B123" s="255">
        <v>43363</v>
      </c>
      <c r="C123" s="9" t="s">
        <v>48</v>
      </c>
      <c r="D123" s="9">
        <v>1</v>
      </c>
      <c r="E123" s="9">
        <v>0</v>
      </c>
      <c r="F123" s="9">
        <v>2</v>
      </c>
      <c r="G123" s="9">
        <v>2</v>
      </c>
      <c r="H123" s="9">
        <v>0</v>
      </c>
      <c r="I123" s="29">
        <v>0</v>
      </c>
      <c r="J123" s="365"/>
      <c r="K123" s="9">
        <v>1</v>
      </c>
      <c r="L123" s="9"/>
      <c r="M123" s="29"/>
    </row>
    <row r="124" spans="1:13" ht="18.75" hidden="1" thickBot="1" x14ac:dyDescent="0.3">
      <c r="A124" s="630"/>
      <c r="B124" s="256">
        <v>43356</v>
      </c>
      <c r="C124" s="31" t="s">
        <v>8</v>
      </c>
      <c r="D124" s="31">
        <v>1</v>
      </c>
      <c r="E124" s="31">
        <v>0</v>
      </c>
      <c r="F124" s="31">
        <v>0</v>
      </c>
      <c r="G124" s="31">
        <v>0</v>
      </c>
      <c r="H124" s="31">
        <v>0</v>
      </c>
      <c r="I124" s="32">
        <v>0</v>
      </c>
      <c r="J124" s="366">
        <v>1</v>
      </c>
      <c r="K124" s="31"/>
      <c r="L124" s="31"/>
      <c r="M124" s="32"/>
    </row>
    <row r="125" spans="1:13" s="16" customFormat="1" ht="19.5" thickTop="1" thickBot="1" x14ac:dyDescent="0.3">
      <c r="A125" s="142" t="s">
        <v>45</v>
      </c>
      <c r="B125" s="126" t="s">
        <v>454</v>
      </c>
      <c r="C125" s="124" t="s">
        <v>455</v>
      </c>
      <c r="D125" s="124">
        <f t="shared" ref="D125:I125" si="5">SUM(D104:D124)</f>
        <v>21</v>
      </c>
      <c r="E125" s="124">
        <f t="shared" si="5"/>
        <v>8</v>
      </c>
      <c r="F125" s="124">
        <f t="shared" si="5"/>
        <v>15</v>
      </c>
      <c r="G125" s="124">
        <f t="shared" si="5"/>
        <v>23</v>
      </c>
      <c r="H125" s="124">
        <f t="shared" si="5"/>
        <v>0</v>
      </c>
      <c r="I125" s="124">
        <f t="shared" si="5"/>
        <v>0</v>
      </c>
      <c r="J125" s="191">
        <f>SUM(J104:J124)</f>
        <v>5</v>
      </c>
      <c r="K125" s="124">
        <f>SUM(K104:K124)</f>
        <v>14</v>
      </c>
      <c r="L125" s="124">
        <f>SUM(L104:L124)</f>
        <v>2</v>
      </c>
      <c r="M125" s="294">
        <f>SUM(J125/(J125+K125))</f>
        <v>0.26315789473684209</v>
      </c>
    </row>
    <row r="126" spans="1:13" ht="18.75" hidden="1" thickTop="1" x14ac:dyDescent="0.25">
      <c r="A126" s="659" t="s">
        <v>285</v>
      </c>
      <c r="B126" s="26">
        <v>43160</v>
      </c>
      <c r="C126" s="27" t="s">
        <v>8</v>
      </c>
      <c r="D126" s="27">
        <v>1</v>
      </c>
      <c r="E126" s="27">
        <v>0</v>
      </c>
      <c r="F126" s="27">
        <v>2</v>
      </c>
      <c r="G126" s="27">
        <v>2</v>
      </c>
      <c r="H126" s="27">
        <v>0</v>
      </c>
      <c r="I126" s="28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43153</v>
      </c>
      <c r="C127" s="9" t="s">
        <v>10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43146</v>
      </c>
      <c r="C128" s="9" t="s">
        <v>7</v>
      </c>
      <c r="D128" s="9">
        <v>1</v>
      </c>
      <c r="E128" s="9">
        <v>0</v>
      </c>
      <c r="F128" s="9">
        <v>1</v>
      </c>
      <c r="G128" s="9">
        <v>1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43139</v>
      </c>
      <c r="C129" s="9" t="s">
        <v>9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43132</v>
      </c>
      <c r="C130" s="9" t="s">
        <v>27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43125</v>
      </c>
      <c r="C131" s="9" t="s">
        <v>8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43118</v>
      </c>
      <c r="C132" s="9" t="s">
        <v>10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43104</v>
      </c>
      <c r="C133" s="9" t="s">
        <v>7</v>
      </c>
      <c r="D133" s="9">
        <v>1</v>
      </c>
      <c r="E133" s="9">
        <v>1</v>
      </c>
      <c r="F133" s="9">
        <v>0</v>
      </c>
      <c r="G133" s="9">
        <v>1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43090</v>
      </c>
      <c r="C134" s="9" t="s">
        <v>9</v>
      </c>
      <c r="D134" s="9">
        <v>1</v>
      </c>
      <c r="E134" s="9">
        <v>0</v>
      </c>
      <c r="F134" s="9">
        <v>1</v>
      </c>
      <c r="G134" s="9">
        <v>1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43083</v>
      </c>
      <c r="C135" s="9" t="s">
        <v>27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/>
      <c r="L135" s="9">
        <v>1</v>
      </c>
      <c r="M135" s="29"/>
    </row>
    <row r="136" spans="1:13" hidden="1" x14ac:dyDescent="0.25">
      <c r="A136" s="631"/>
      <c r="B136" s="13">
        <v>43076</v>
      </c>
      <c r="C136" s="9" t="s">
        <v>8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43069</v>
      </c>
      <c r="C137" s="9" t="s">
        <v>10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43062</v>
      </c>
      <c r="C138" s="9" t="s">
        <v>7</v>
      </c>
      <c r="D138" s="9">
        <v>1</v>
      </c>
      <c r="E138" s="9">
        <v>0</v>
      </c>
      <c r="F138" s="9">
        <v>1</v>
      </c>
      <c r="G138" s="9">
        <v>1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43055</v>
      </c>
      <c r="C139" s="9" t="s">
        <v>9</v>
      </c>
      <c r="D139" s="9">
        <v>1</v>
      </c>
      <c r="E139" s="9">
        <v>3</v>
      </c>
      <c r="F139" s="9">
        <v>0</v>
      </c>
      <c r="G139" s="9">
        <v>3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43048</v>
      </c>
      <c r="C140" s="9" t="s">
        <v>27</v>
      </c>
      <c r="D140" s="9">
        <v>1</v>
      </c>
      <c r="E140" s="9">
        <v>0</v>
      </c>
      <c r="F140" s="9">
        <v>1</v>
      </c>
      <c r="G140" s="9">
        <v>1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43034</v>
      </c>
      <c r="C141" s="9" t="s">
        <v>10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43027</v>
      </c>
      <c r="C142" s="9" t="s">
        <v>7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43020</v>
      </c>
      <c r="C143" s="9" t="s">
        <v>9</v>
      </c>
      <c r="D143" s="9">
        <v>1</v>
      </c>
      <c r="E143" s="9">
        <v>2</v>
      </c>
      <c r="F143" s="9">
        <v>0</v>
      </c>
      <c r="G143" s="9">
        <v>2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43013</v>
      </c>
      <c r="C144" s="9" t="s">
        <v>27</v>
      </c>
      <c r="D144" s="9">
        <v>1</v>
      </c>
      <c r="E144" s="9">
        <v>1</v>
      </c>
      <c r="F144" s="9">
        <v>0</v>
      </c>
      <c r="G144" s="9">
        <v>1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42999</v>
      </c>
      <c r="C145" s="9" t="s">
        <v>10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">
        <v>0</v>
      </c>
      <c r="J145" s="280"/>
      <c r="K145" s="9"/>
      <c r="L145" s="9">
        <v>1</v>
      </c>
      <c r="M145" s="29"/>
    </row>
    <row r="146" spans="1:13" ht="18.75" hidden="1" thickBot="1" x14ac:dyDescent="0.3">
      <c r="A146" s="630"/>
      <c r="B146" s="30">
        <v>42992</v>
      </c>
      <c r="C146" s="31" t="s">
        <v>7</v>
      </c>
      <c r="D146" s="31">
        <v>1</v>
      </c>
      <c r="E146" s="31">
        <v>0</v>
      </c>
      <c r="F146" s="31">
        <v>0</v>
      </c>
      <c r="G146" s="31">
        <v>0</v>
      </c>
      <c r="H146" s="31">
        <v>0</v>
      </c>
      <c r="I146" s="32">
        <v>0</v>
      </c>
      <c r="J146" s="280">
        <v>1</v>
      </c>
      <c r="K146" s="9"/>
      <c r="L146" s="9"/>
      <c r="M146" s="29"/>
    </row>
    <row r="147" spans="1:13" ht="19.5" thickTop="1" thickBot="1" x14ac:dyDescent="0.3">
      <c r="A147" s="142" t="s">
        <v>45</v>
      </c>
      <c r="B147" s="126" t="s">
        <v>285</v>
      </c>
      <c r="C147" s="124" t="s">
        <v>11</v>
      </c>
      <c r="D147" s="124">
        <f t="shared" ref="D147:L147" si="6">SUM(D126:D146)</f>
        <v>21</v>
      </c>
      <c r="E147" s="124">
        <f t="shared" si="6"/>
        <v>8</v>
      </c>
      <c r="F147" s="124">
        <f t="shared" si="6"/>
        <v>12</v>
      </c>
      <c r="G147" s="124">
        <f t="shared" si="6"/>
        <v>20</v>
      </c>
      <c r="H147" s="124">
        <f t="shared" si="6"/>
        <v>0</v>
      </c>
      <c r="I147" s="124">
        <f t="shared" si="6"/>
        <v>0</v>
      </c>
      <c r="J147" s="191">
        <f t="shared" si="6"/>
        <v>10</v>
      </c>
      <c r="K147" s="124">
        <f t="shared" si="6"/>
        <v>9</v>
      </c>
      <c r="L147" s="124">
        <f t="shared" si="6"/>
        <v>2</v>
      </c>
      <c r="M147" s="294">
        <f>SUM(J147/(J147+K147))</f>
        <v>0.52631578947368418</v>
      </c>
    </row>
    <row r="148" spans="1:13" ht="18.75" hidden="1" thickTop="1" x14ac:dyDescent="0.25">
      <c r="A148" s="659" t="s">
        <v>18</v>
      </c>
      <c r="B148" s="26">
        <v>42782</v>
      </c>
      <c r="C148" s="27" t="s">
        <v>7</v>
      </c>
      <c r="D148" s="27">
        <v>1</v>
      </c>
      <c r="E148" s="27">
        <v>0</v>
      </c>
      <c r="F148" s="27">
        <v>1</v>
      </c>
      <c r="G148" s="27">
        <v>1</v>
      </c>
      <c r="H148" s="27">
        <v>0</v>
      </c>
      <c r="I148" s="28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42768</v>
      </c>
      <c r="C149" s="9" t="s">
        <v>27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31"/>
      <c r="B150" s="13">
        <v>42761</v>
      </c>
      <c r="C150" s="9" t="s">
        <v>8</v>
      </c>
      <c r="D150" s="9">
        <v>1</v>
      </c>
      <c r="E150" s="9">
        <v>1</v>
      </c>
      <c r="F150" s="9">
        <v>1</v>
      </c>
      <c r="G150" s="9">
        <v>2</v>
      </c>
      <c r="H150" s="9">
        <v>0</v>
      </c>
      <c r="I150" s="29">
        <v>0</v>
      </c>
      <c r="J150" s="280"/>
      <c r="K150" s="9"/>
      <c r="L150" s="9">
        <v>1</v>
      </c>
      <c r="M150" s="29"/>
    </row>
    <row r="151" spans="1:13" hidden="1" x14ac:dyDescent="0.25">
      <c r="A151" s="631"/>
      <c r="B151" s="13">
        <v>42754</v>
      </c>
      <c r="C151" s="9" t="s">
        <v>10</v>
      </c>
      <c r="D151" s="9">
        <v>1</v>
      </c>
      <c r="E151" s="9">
        <v>3</v>
      </c>
      <c r="F151" s="9">
        <v>0</v>
      </c>
      <c r="G151" s="9">
        <v>3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42747</v>
      </c>
      <c r="C152" s="9" t="s">
        <v>7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/>
      <c r="K152" s="9">
        <v>1</v>
      </c>
      <c r="L152" s="9"/>
      <c r="M152" s="29"/>
    </row>
    <row r="153" spans="1:13" hidden="1" x14ac:dyDescent="0.25">
      <c r="A153" s="631"/>
      <c r="B153" s="13">
        <v>42740</v>
      </c>
      <c r="C153" s="9" t="s">
        <v>9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/>
      <c r="K153" s="9"/>
      <c r="L153" s="9">
        <v>1</v>
      </c>
      <c r="M153" s="29"/>
    </row>
    <row r="154" spans="1:13" hidden="1" x14ac:dyDescent="0.25">
      <c r="A154" s="631"/>
      <c r="B154" s="13">
        <v>42705</v>
      </c>
      <c r="C154" s="9" t="s">
        <v>10</v>
      </c>
      <c r="D154" s="9">
        <v>1</v>
      </c>
      <c r="E154" s="9">
        <v>1</v>
      </c>
      <c r="F154" s="9">
        <v>1</v>
      </c>
      <c r="G154" s="9">
        <v>2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42698</v>
      </c>
      <c r="C155" s="9" t="s">
        <v>7</v>
      </c>
      <c r="D155" s="9">
        <v>1</v>
      </c>
      <c r="E155" s="9">
        <v>2</v>
      </c>
      <c r="F155" s="9">
        <v>0</v>
      </c>
      <c r="G155" s="9">
        <v>2</v>
      </c>
      <c r="H155" s="9">
        <v>1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42691</v>
      </c>
      <c r="C156" s="9" t="s">
        <v>9</v>
      </c>
      <c r="D156" s="9">
        <v>1</v>
      </c>
      <c r="E156" s="9">
        <v>1</v>
      </c>
      <c r="F156" s="9">
        <v>1</v>
      </c>
      <c r="G156" s="9">
        <v>2</v>
      </c>
      <c r="H156" s="9">
        <v>0</v>
      </c>
      <c r="I156" s="29">
        <v>1</v>
      </c>
      <c r="J156" s="280"/>
      <c r="K156" s="9"/>
      <c r="L156" s="9">
        <v>1</v>
      </c>
      <c r="M156" s="29"/>
    </row>
    <row r="157" spans="1:13" hidden="1" x14ac:dyDescent="0.25">
      <c r="A157" s="631"/>
      <c r="B157" s="13">
        <v>42677</v>
      </c>
      <c r="C157" s="9" t="s">
        <v>8</v>
      </c>
      <c r="D157" s="9">
        <v>1</v>
      </c>
      <c r="E157" s="9">
        <v>1</v>
      </c>
      <c r="F157" s="9">
        <v>0</v>
      </c>
      <c r="G157" s="9">
        <v>1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42670</v>
      </c>
      <c r="C158" s="9" t="s">
        <v>10</v>
      </c>
      <c r="D158" s="9">
        <v>1</v>
      </c>
      <c r="E158" s="9">
        <v>1</v>
      </c>
      <c r="F158" s="9">
        <v>1</v>
      </c>
      <c r="G158" s="9">
        <v>2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42663</v>
      </c>
      <c r="C159" s="9" t="s">
        <v>7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42656</v>
      </c>
      <c r="C160" s="9" t="s">
        <v>9</v>
      </c>
      <c r="D160" s="9">
        <v>1</v>
      </c>
      <c r="E160" s="9">
        <v>0</v>
      </c>
      <c r="F160" s="9">
        <v>2</v>
      </c>
      <c r="G160" s="9">
        <v>2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42649</v>
      </c>
      <c r="C161" s="9" t="s">
        <v>27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42642</v>
      </c>
      <c r="C162" s="9" t="s">
        <v>8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t="18.75" hidden="1" thickBot="1" x14ac:dyDescent="0.3">
      <c r="A163" s="630"/>
      <c r="B163" s="30">
        <v>42635</v>
      </c>
      <c r="C163" s="31" t="s">
        <v>10</v>
      </c>
      <c r="D163" s="31">
        <v>1</v>
      </c>
      <c r="E163" s="31">
        <v>0</v>
      </c>
      <c r="F163" s="31">
        <v>0</v>
      </c>
      <c r="G163" s="31">
        <v>0</v>
      </c>
      <c r="H163" s="31">
        <v>0</v>
      </c>
      <c r="I163" s="32">
        <v>0</v>
      </c>
      <c r="J163" s="280"/>
      <c r="K163" s="9">
        <v>1</v>
      </c>
      <c r="L163" s="9"/>
      <c r="M163" s="29"/>
    </row>
    <row r="164" spans="1:13" ht="19.5" thickTop="1" thickBot="1" x14ac:dyDescent="0.3">
      <c r="A164" s="142" t="s">
        <v>45</v>
      </c>
      <c r="B164" s="126" t="s">
        <v>18</v>
      </c>
      <c r="C164" s="124" t="s">
        <v>11</v>
      </c>
      <c r="D164" s="124">
        <f t="shared" ref="D164:I164" si="7">SUM(D148:D163)</f>
        <v>16</v>
      </c>
      <c r="E164" s="124">
        <f t="shared" si="7"/>
        <v>10</v>
      </c>
      <c r="F164" s="124">
        <f t="shared" si="7"/>
        <v>8</v>
      </c>
      <c r="G164" s="124">
        <f t="shared" si="7"/>
        <v>18</v>
      </c>
      <c r="H164" s="124">
        <f t="shared" si="7"/>
        <v>1</v>
      </c>
      <c r="I164" s="125">
        <f t="shared" si="7"/>
        <v>1</v>
      </c>
      <c r="J164" s="191">
        <f>SUM(J148:J163)</f>
        <v>6</v>
      </c>
      <c r="K164" s="124">
        <f>SUM(K148:K163)</f>
        <v>7</v>
      </c>
      <c r="L164" s="124">
        <f>SUM(L148:L163)</f>
        <v>3</v>
      </c>
      <c r="M164" s="294">
        <f>SUM(J164/(J164+K164))</f>
        <v>0.46153846153846156</v>
      </c>
    </row>
    <row r="165" spans="1:13" ht="18.75" hidden="1" thickTop="1" x14ac:dyDescent="0.25">
      <c r="A165" s="659" t="s">
        <v>17</v>
      </c>
      <c r="B165" s="26">
        <v>42432</v>
      </c>
      <c r="C165" s="27" t="s">
        <v>13</v>
      </c>
      <c r="D165" s="27">
        <v>1</v>
      </c>
      <c r="E165" s="27">
        <v>0</v>
      </c>
      <c r="F165" s="27">
        <v>1</v>
      </c>
      <c r="G165" s="27">
        <v>1</v>
      </c>
      <c r="H165" s="27">
        <v>0</v>
      </c>
      <c r="I165" s="28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42425</v>
      </c>
      <c r="C166" s="9" t="s">
        <v>10</v>
      </c>
      <c r="D166" s="9">
        <v>1</v>
      </c>
      <c r="E166" s="9">
        <v>1</v>
      </c>
      <c r="F166" s="9">
        <v>0</v>
      </c>
      <c r="G166" s="9">
        <v>1</v>
      </c>
      <c r="H166" s="9">
        <v>0</v>
      </c>
      <c r="I166" s="29">
        <v>1</v>
      </c>
      <c r="J166" s="280"/>
      <c r="K166" s="9"/>
      <c r="L166" s="9">
        <v>1</v>
      </c>
      <c r="M166" s="29"/>
    </row>
    <row r="167" spans="1:13" hidden="1" x14ac:dyDescent="0.25">
      <c r="A167" s="631"/>
      <c r="B167" s="13">
        <v>42418</v>
      </c>
      <c r="C167" s="9" t="s">
        <v>7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42411</v>
      </c>
      <c r="C168" s="9" t="s">
        <v>8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42404</v>
      </c>
      <c r="C169" s="9" t="s">
        <v>14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42397</v>
      </c>
      <c r="C170" s="9" t="s">
        <v>13</v>
      </c>
      <c r="D170" s="9">
        <v>1</v>
      </c>
      <c r="E170" s="9">
        <v>2</v>
      </c>
      <c r="F170" s="9">
        <v>0</v>
      </c>
      <c r="G170" s="9">
        <v>2</v>
      </c>
      <c r="H170" s="9">
        <v>1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42390</v>
      </c>
      <c r="C171" s="9" t="s">
        <v>10</v>
      </c>
      <c r="D171" s="9">
        <v>1</v>
      </c>
      <c r="E171" s="9">
        <v>0</v>
      </c>
      <c r="F171" s="9">
        <v>2</v>
      </c>
      <c r="G171" s="9">
        <v>2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42383</v>
      </c>
      <c r="C172" s="9" t="s">
        <v>13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42376</v>
      </c>
      <c r="C173" s="9" t="s">
        <v>8</v>
      </c>
      <c r="D173" s="9">
        <v>1</v>
      </c>
      <c r="E173" s="9">
        <v>1</v>
      </c>
      <c r="F173" s="9">
        <v>0</v>
      </c>
      <c r="G173" s="9">
        <v>1</v>
      </c>
      <c r="H173" s="9">
        <v>0</v>
      </c>
      <c r="I173" s="29">
        <v>1</v>
      </c>
      <c r="J173" s="280"/>
      <c r="K173" s="9"/>
      <c r="L173" s="9">
        <v>1</v>
      </c>
      <c r="M173" s="29"/>
    </row>
    <row r="174" spans="1:13" hidden="1" x14ac:dyDescent="0.25">
      <c r="A174" s="631"/>
      <c r="B174" s="13">
        <v>42355</v>
      </c>
      <c r="C174" s="9" t="s">
        <v>14</v>
      </c>
      <c r="D174" s="9">
        <v>1</v>
      </c>
      <c r="E174" s="9">
        <v>1</v>
      </c>
      <c r="F174" s="9">
        <v>1</v>
      </c>
      <c r="G174" s="9">
        <v>2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42341</v>
      </c>
      <c r="C175" s="9" t="s">
        <v>10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42327</v>
      </c>
      <c r="C176" s="9" t="s">
        <v>8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42313</v>
      </c>
      <c r="C177" s="9" t="s">
        <v>13</v>
      </c>
      <c r="D177" s="9">
        <v>1</v>
      </c>
      <c r="E177" s="9">
        <v>1</v>
      </c>
      <c r="F177" s="9">
        <v>2</v>
      </c>
      <c r="G177" s="9">
        <v>3</v>
      </c>
      <c r="H177" s="9">
        <v>0</v>
      </c>
      <c r="I177" s="29">
        <v>1</v>
      </c>
      <c r="J177" s="280"/>
      <c r="K177" s="9"/>
      <c r="L177" s="9">
        <v>1</v>
      </c>
      <c r="M177" s="29"/>
    </row>
    <row r="178" spans="1:13" hidden="1" x14ac:dyDescent="0.25">
      <c r="A178" s="631"/>
      <c r="B178" s="13">
        <v>42306</v>
      </c>
      <c r="C178" s="9" t="s">
        <v>10</v>
      </c>
      <c r="D178" s="9">
        <v>1</v>
      </c>
      <c r="E178" s="9">
        <v>1</v>
      </c>
      <c r="F178" s="9">
        <v>0</v>
      </c>
      <c r="G178" s="9">
        <v>1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42285</v>
      </c>
      <c r="C179" s="9" t="s">
        <v>14</v>
      </c>
      <c r="D179" s="9">
        <v>1</v>
      </c>
      <c r="E179" s="9">
        <v>4</v>
      </c>
      <c r="F179" s="9">
        <v>2</v>
      </c>
      <c r="G179" s="9">
        <v>6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t="18.75" hidden="1" thickBot="1" x14ac:dyDescent="0.3">
      <c r="A180" s="630"/>
      <c r="B180" s="30">
        <v>42264</v>
      </c>
      <c r="C180" s="31" t="s">
        <v>7</v>
      </c>
      <c r="D180" s="31">
        <v>1</v>
      </c>
      <c r="E180" s="31">
        <v>3</v>
      </c>
      <c r="F180" s="31">
        <v>1</v>
      </c>
      <c r="G180" s="31">
        <v>4</v>
      </c>
      <c r="H180" s="31">
        <v>0</v>
      </c>
      <c r="I180" s="32">
        <v>0</v>
      </c>
      <c r="J180" s="280">
        <v>1</v>
      </c>
      <c r="K180" s="9"/>
      <c r="L180" s="9"/>
      <c r="M180" s="29"/>
    </row>
    <row r="181" spans="1:13" ht="19.5" thickTop="1" thickBot="1" x14ac:dyDescent="0.3">
      <c r="A181" s="142" t="s">
        <v>45</v>
      </c>
      <c r="B181" s="126" t="s">
        <v>17</v>
      </c>
      <c r="C181" s="124" t="s">
        <v>12</v>
      </c>
      <c r="D181" s="124">
        <f t="shared" ref="D181:I181" si="8">SUM(D165:D180)</f>
        <v>16</v>
      </c>
      <c r="E181" s="124">
        <f t="shared" si="8"/>
        <v>14</v>
      </c>
      <c r="F181" s="124">
        <f t="shared" si="8"/>
        <v>10</v>
      </c>
      <c r="G181" s="124">
        <f t="shared" si="8"/>
        <v>24</v>
      </c>
      <c r="H181" s="247">
        <f t="shared" si="8"/>
        <v>1</v>
      </c>
      <c r="I181" s="248">
        <f t="shared" si="8"/>
        <v>3</v>
      </c>
      <c r="J181" s="191">
        <f>SUM(J165:J180)</f>
        <v>8</v>
      </c>
      <c r="K181" s="124">
        <f>SUM(K165:K180)</f>
        <v>5</v>
      </c>
      <c r="L181" s="124">
        <f>SUM(L165:L180)</f>
        <v>3</v>
      </c>
      <c r="M181" s="294">
        <f>SUM(J181/(J181+K181))</f>
        <v>0.61538461538461542</v>
      </c>
    </row>
    <row r="182" spans="1:13" ht="18.75" hidden="1" thickTop="1" x14ac:dyDescent="0.25">
      <c r="A182" s="659" t="s">
        <v>16</v>
      </c>
      <c r="B182" s="26">
        <v>42068</v>
      </c>
      <c r="C182" s="27" t="s">
        <v>14</v>
      </c>
      <c r="D182" s="27">
        <v>1</v>
      </c>
      <c r="E182" s="27">
        <v>0</v>
      </c>
      <c r="F182" s="27">
        <v>1</v>
      </c>
      <c r="G182" s="27">
        <v>1</v>
      </c>
      <c r="H182" s="27">
        <v>0</v>
      </c>
      <c r="I182" s="28">
        <v>0</v>
      </c>
      <c r="J182" s="280"/>
      <c r="K182" s="9">
        <v>1</v>
      </c>
      <c r="L182" s="9"/>
      <c r="M182" s="29"/>
    </row>
    <row r="183" spans="1:13" hidden="1" x14ac:dyDescent="0.25">
      <c r="A183" s="631"/>
      <c r="B183" s="13">
        <v>42061</v>
      </c>
      <c r="C183" s="9" t="s">
        <v>13</v>
      </c>
      <c r="D183" s="9">
        <v>1</v>
      </c>
      <c r="E183" s="9">
        <v>0</v>
      </c>
      <c r="F183" s="9">
        <v>1</v>
      </c>
      <c r="G183" s="9">
        <v>1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42047</v>
      </c>
      <c r="C184" s="9" t="s">
        <v>7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idden="1" x14ac:dyDescent="0.25">
      <c r="A185" s="631"/>
      <c r="B185" s="13">
        <v>42040</v>
      </c>
      <c r="C185" s="9" t="s">
        <v>8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>
        <v>1</v>
      </c>
      <c r="K185" s="9"/>
      <c r="L185" s="9"/>
      <c r="M185" s="29"/>
    </row>
    <row r="186" spans="1:13" hidden="1" x14ac:dyDescent="0.25">
      <c r="A186" s="631"/>
      <c r="B186" s="13">
        <v>42026</v>
      </c>
      <c r="C186" s="9" t="s">
        <v>13</v>
      </c>
      <c r="D186" s="9">
        <v>1</v>
      </c>
      <c r="E186" s="9">
        <v>1</v>
      </c>
      <c r="F186" s="9">
        <v>1</v>
      </c>
      <c r="G186" s="9">
        <v>2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idden="1" x14ac:dyDescent="0.25">
      <c r="A187" s="631"/>
      <c r="B187" s="13">
        <v>42019</v>
      </c>
      <c r="C187" s="9" t="s">
        <v>10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31"/>
      <c r="B188" s="13">
        <v>42012</v>
      </c>
      <c r="C188" s="9" t="s">
        <v>7</v>
      </c>
      <c r="D188" s="9">
        <v>1</v>
      </c>
      <c r="E188" s="9">
        <v>0</v>
      </c>
      <c r="F188" s="9">
        <v>1</v>
      </c>
      <c r="G188" s="9">
        <v>1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idden="1" x14ac:dyDescent="0.25">
      <c r="A189" s="631"/>
      <c r="B189" s="13">
        <v>41970</v>
      </c>
      <c r="C189" s="9" t="s">
        <v>10</v>
      </c>
      <c r="D189" s="9">
        <v>1</v>
      </c>
      <c r="E189" s="9">
        <v>0</v>
      </c>
      <c r="F189" s="9">
        <v>2</v>
      </c>
      <c r="G189" s="9">
        <v>2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41956</v>
      </c>
      <c r="C190" s="9" t="s">
        <v>8</v>
      </c>
      <c r="D190" s="9">
        <v>1</v>
      </c>
      <c r="E190" s="9">
        <v>2</v>
      </c>
      <c r="F190" s="9">
        <v>0</v>
      </c>
      <c r="G190" s="9">
        <v>2</v>
      </c>
      <c r="H190" s="9">
        <v>0</v>
      </c>
      <c r="I190" s="29">
        <v>0</v>
      </c>
      <c r="J190" s="280">
        <v>1</v>
      </c>
      <c r="K190" s="9"/>
      <c r="L190" s="9"/>
      <c r="M190" s="29"/>
    </row>
    <row r="191" spans="1:13" hidden="1" x14ac:dyDescent="0.25">
      <c r="A191" s="631"/>
      <c r="B191" s="13">
        <v>41949</v>
      </c>
      <c r="C191" s="9" t="s">
        <v>14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41942</v>
      </c>
      <c r="C192" s="9" t="s">
        <v>13</v>
      </c>
      <c r="D192" s="9">
        <v>1</v>
      </c>
      <c r="E192" s="9">
        <v>0</v>
      </c>
      <c r="F192" s="9">
        <v>1</v>
      </c>
      <c r="G192" s="9">
        <v>1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41935</v>
      </c>
      <c r="C193" s="9" t="s">
        <v>10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41928</v>
      </c>
      <c r="C194" s="9" t="s">
        <v>7</v>
      </c>
      <c r="D194" s="9">
        <v>1</v>
      </c>
      <c r="E194" s="9">
        <v>0</v>
      </c>
      <c r="F194" s="9">
        <v>2</v>
      </c>
      <c r="G194" s="9">
        <v>2</v>
      </c>
      <c r="H194" s="9">
        <v>0</v>
      </c>
      <c r="I194" s="29">
        <v>0</v>
      </c>
      <c r="J194" s="280"/>
      <c r="K194" s="9">
        <v>1</v>
      </c>
      <c r="L194" s="9"/>
      <c r="M194" s="29"/>
    </row>
    <row r="195" spans="1:13" hidden="1" x14ac:dyDescent="0.25">
      <c r="A195" s="631"/>
      <c r="B195" s="13">
        <v>41921</v>
      </c>
      <c r="C195" s="9" t="s">
        <v>8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idden="1" x14ac:dyDescent="0.25">
      <c r="A196" s="631"/>
      <c r="B196" s="13">
        <v>41914</v>
      </c>
      <c r="C196" s="9" t="s">
        <v>14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41907</v>
      </c>
      <c r="C197" s="9" t="s">
        <v>13</v>
      </c>
      <c r="D197" s="9">
        <v>1</v>
      </c>
      <c r="E197" s="9">
        <v>1</v>
      </c>
      <c r="F197" s="9">
        <v>1</v>
      </c>
      <c r="G197" s="9">
        <v>2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idden="1" x14ac:dyDescent="0.25">
      <c r="A198" s="631"/>
      <c r="B198" s="13">
        <v>41900</v>
      </c>
      <c r="C198" s="9" t="s">
        <v>10</v>
      </c>
      <c r="D198" s="9">
        <v>1</v>
      </c>
      <c r="E198" s="9">
        <v>0</v>
      </c>
      <c r="F198" s="9">
        <v>1</v>
      </c>
      <c r="G198" s="9">
        <v>1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t="18.75" hidden="1" thickBot="1" x14ac:dyDescent="0.3">
      <c r="A199" s="630"/>
      <c r="B199" s="30">
        <v>41893</v>
      </c>
      <c r="C199" s="31" t="s">
        <v>7</v>
      </c>
      <c r="D199" s="31">
        <v>1</v>
      </c>
      <c r="E199" s="31">
        <v>1</v>
      </c>
      <c r="F199" s="31">
        <v>0</v>
      </c>
      <c r="G199" s="31">
        <v>1</v>
      </c>
      <c r="H199" s="31">
        <v>0</v>
      </c>
      <c r="I199" s="32">
        <v>0</v>
      </c>
      <c r="J199" s="280"/>
      <c r="K199" s="9">
        <v>1</v>
      </c>
      <c r="L199" s="9"/>
      <c r="M199" s="29"/>
    </row>
    <row r="200" spans="1:13" ht="19.5" thickTop="1" thickBot="1" x14ac:dyDescent="0.3">
      <c r="A200" s="142" t="s">
        <v>45</v>
      </c>
      <c r="B200" s="126" t="s">
        <v>16</v>
      </c>
      <c r="C200" s="124" t="s">
        <v>12</v>
      </c>
      <c r="D200" s="124">
        <f t="shared" ref="D200:I200" si="9">SUM(D182:D199)</f>
        <v>18</v>
      </c>
      <c r="E200" s="124">
        <f t="shared" si="9"/>
        <v>5</v>
      </c>
      <c r="F200" s="124">
        <f t="shared" si="9"/>
        <v>11</v>
      </c>
      <c r="G200" s="124">
        <f t="shared" si="9"/>
        <v>16</v>
      </c>
      <c r="H200" s="124">
        <f t="shared" si="9"/>
        <v>0</v>
      </c>
      <c r="I200" s="125">
        <f t="shared" si="9"/>
        <v>0</v>
      </c>
      <c r="J200" s="191">
        <f>SUM(J182:J199)</f>
        <v>5</v>
      </c>
      <c r="K200" s="124">
        <f>SUM(K182:K199)</f>
        <v>13</v>
      </c>
      <c r="L200" s="124">
        <f>SUM(L182:L199)</f>
        <v>0</v>
      </c>
      <c r="M200" s="294">
        <f>SUM(J200/(J200+K200))</f>
        <v>0.27777777777777779</v>
      </c>
    </row>
    <row r="201" spans="1:13" ht="18.75" hidden="1" thickTop="1" x14ac:dyDescent="0.25">
      <c r="A201" s="659" t="s">
        <v>15</v>
      </c>
      <c r="B201" s="26">
        <v>41697</v>
      </c>
      <c r="C201" s="27" t="s">
        <v>7</v>
      </c>
      <c r="D201" s="27">
        <v>1</v>
      </c>
      <c r="E201" s="27">
        <v>1</v>
      </c>
      <c r="F201" s="27">
        <v>0</v>
      </c>
      <c r="G201" s="27">
        <v>1</v>
      </c>
      <c r="H201" s="27">
        <v>0</v>
      </c>
      <c r="I201" s="28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41690</v>
      </c>
      <c r="C202" s="9" t="s">
        <v>13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41683</v>
      </c>
      <c r="C203" s="9" t="s">
        <v>8</v>
      </c>
      <c r="D203" s="9">
        <v>1</v>
      </c>
      <c r="E203" s="9">
        <v>1</v>
      </c>
      <c r="F203" s="9">
        <v>1</v>
      </c>
      <c r="G203" s="9">
        <v>2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31"/>
      <c r="B204" s="13">
        <v>41669</v>
      </c>
      <c r="C204" s="9" t="s">
        <v>12</v>
      </c>
      <c r="D204" s="9">
        <v>1</v>
      </c>
      <c r="E204" s="9">
        <v>2</v>
      </c>
      <c r="F204" s="9">
        <v>2</v>
      </c>
      <c r="G204" s="9">
        <v>4</v>
      </c>
      <c r="H204" s="9">
        <v>1</v>
      </c>
      <c r="I204" s="29">
        <v>0</v>
      </c>
      <c r="J204" s="280">
        <v>1</v>
      </c>
      <c r="K204" s="9"/>
      <c r="L204" s="9"/>
      <c r="M204" s="29"/>
    </row>
    <row r="205" spans="1:13" hidden="1" x14ac:dyDescent="0.25">
      <c r="A205" s="631"/>
      <c r="B205" s="13">
        <v>41662</v>
      </c>
      <c r="C205" s="9" t="s">
        <v>7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>
        <v>1</v>
      </c>
      <c r="K205" s="9"/>
      <c r="L205" s="9"/>
      <c r="M205" s="29"/>
    </row>
    <row r="206" spans="1:13" hidden="1" x14ac:dyDescent="0.25">
      <c r="A206" s="631"/>
      <c r="B206" s="13">
        <v>41655</v>
      </c>
      <c r="C206" s="9" t="s">
        <v>13</v>
      </c>
      <c r="D206" s="9">
        <v>1</v>
      </c>
      <c r="E206" s="9">
        <v>0</v>
      </c>
      <c r="F206" s="9">
        <v>0</v>
      </c>
      <c r="G206" s="9">
        <v>0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41648</v>
      </c>
      <c r="C207" s="9" t="s">
        <v>8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41620</v>
      </c>
      <c r="C208" s="9" t="s">
        <v>12</v>
      </c>
      <c r="D208" s="9">
        <v>1</v>
      </c>
      <c r="E208" s="9">
        <v>1</v>
      </c>
      <c r="F208" s="9">
        <v>1</v>
      </c>
      <c r="G208" s="9">
        <v>2</v>
      </c>
      <c r="H208" s="9">
        <v>0</v>
      </c>
      <c r="I208" s="29">
        <v>0</v>
      </c>
      <c r="J208" s="280"/>
      <c r="K208" s="9">
        <v>1</v>
      </c>
      <c r="L208" s="9"/>
      <c r="M208" s="29"/>
    </row>
    <row r="209" spans="1:13" hidden="1" x14ac:dyDescent="0.25">
      <c r="A209" s="631"/>
      <c r="B209" s="13">
        <v>41613</v>
      </c>
      <c r="C209" s="9" t="s">
        <v>7</v>
      </c>
      <c r="D209" s="9">
        <v>1</v>
      </c>
      <c r="E209" s="9">
        <v>2</v>
      </c>
      <c r="F209" s="9">
        <v>0</v>
      </c>
      <c r="G209" s="9">
        <v>2</v>
      </c>
      <c r="H209" s="9">
        <v>1</v>
      </c>
      <c r="I209" s="29">
        <v>0</v>
      </c>
      <c r="J209" s="280">
        <v>1</v>
      </c>
      <c r="K209" s="9"/>
      <c r="L209" s="9"/>
      <c r="M209" s="29"/>
    </row>
    <row r="210" spans="1:13" hidden="1" x14ac:dyDescent="0.25">
      <c r="A210" s="631"/>
      <c r="B210" s="13">
        <v>41592</v>
      </c>
      <c r="C210" s="9" t="s">
        <v>10</v>
      </c>
      <c r="D210" s="9">
        <v>1</v>
      </c>
      <c r="E210" s="9">
        <v>0</v>
      </c>
      <c r="F210" s="9">
        <v>1</v>
      </c>
      <c r="G210" s="9">
        <v>1</v>
      </c>
      <c r="H210" s="9">
        <v>0</v>
      </c>
      <c r="I210" s="29">
        <v>0</v>
      </c>
      <c r="J210" s="280"/>
      <c r="K210" s="9">
        <v>1</v>
      </c>
      <c r="L210" s="9"/>
      <c r="M210" s="29"/>
    </row>
    <row r="211" spans="1:13" hidden="1" x14ac:dyDescent="0.25">
      <c r="A211" s="631"/>
      <c r="B211" s="13">
        <v>41585</v>
      </c>
      <c r="C211" s="9" t="s">
        <v>12</v>
      </c>
      <c r="D211" s="9">
        <v>1</v>
      </c>
      <c r="E211" s="9">
        <v>1</v>
      </c>
      <c r="F211" s="9">
        <v>1</v>
      </c>
      <c r="G211" s="9">
        <v>2</v>
      </c>
      <c r="H211" s="9">
        <v>0</v>
      </c>
      <c r="I211" s="29">
        <v>0</v>
      </c>
      <c r="J211" s="280">
        <v>1</v>
      </c>
      <c r="K211" s="9"/>
      <c r="L211" s="9"/>
      <c r="M211" s="29"/>
    </row>
    <row r="212" spans="1:13" hidden="1" x14ac:dyDescent="0.25">
      <c r="A212" s="631"/>
      <c r="B212" s="13">
        <v>41578</v>
      </c>
      <c r="C212" s="9" t="s">
        <v>7</v>
      </c>
      <c r="D212" s="9">
        <v>1</v>
      </c>
      <c r="E212" s="9">
        <v>1</v>
      </c>
      <c r="F212" s="9">
        <v>1</v>
      </c>
      <c r="G212" s="9">
        <v>2</v>
      </c>
      <c r="H212" s="9">
        <v>0</v>
      </c>
      <c r="I212" s="29">
        <v>0</v>
      </c>
      <c r="J212" s="280"/>
      <c r="K212" s="9"/>
      <c r="L212" s="9">
        <v>1</v>
      </c>
      <c r="M212" s="29"/>
    </row>
    <row r="213" spans="1:13" hidden="1" x14ac:dyDescent="0.25">
      <c r="A213" s="631"/>
      <c r="B213" s="13">
        <v>41571</v>
      </c>
      <c r="C213" s="9" t="s">
        <v>13</v>
      </c>
      <c r="D213" s="9">
        <v>1</v>
      </c>
      <c r="E213" s="9">
        <v>0</v>
      </c>
      <c r="F213" s="9">
        <v>0</v>
      </c>
      <c r="G213" s="9">
        <v>0</v>
      </c>
      <c r="H213" s="9">
        <v>0</v>
      </c>
      <c r="I213" s="29">
        <v>0</v>
      </c>
      <c r="J213" s="280">
        <v>1</v>
      </c>
      <c r="K213" s="9"/>
      <c r="L213" s="9"/>
      <c r="M213" s="29"/>
    </row>
    <row r="214" spans="1:13" hidden="1" x14ac:dyDescent="0.25">
      <c r="A214" s="631"/>
      <c r="B214" s="13">
        <v>41564</v>
      </c>
      <c r="C214" s="9" t="s">
        <v>8</v>
      </c>
      <c r="D214" s="9">
        <v>1</v>
      </c>
      <c r="E214" s="9">
        <v>1</v>
      </c>
      <c r="F214" s="9">
        <v>0</v>
      </c>
      <c r="G214" s="9">
        <v>1</v>
      </c>
      <c r="H214" s="9">
        <v>0</v>
      </c>
      <c r="I214" s="29">
        <v>0</v>
      </c>
      <c r="J214" s="280">
        <v>1</v>
      </c>
      <c r="K214" s="9"/>
      <c r="L214" s="9"/>
      <c r="M214" s="29"/>
    </row>
    <row r="215" spans="1:13" hidden="1" x14ac:dyDescent="0.25">
      <c r="A215" s="631"/>
      <c r="B215" s="13">
        <v>41557</v>
      </c>
      <c r="C215" s="9" t="s">
        <v>10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29">
        <v>0</v>
      </c>
      <c r="J215" s="280"/>
      <c r="K215" s="9">
        <v>1</v>
      </c>
      <c r="L215" s="9"/>
      <c r="M215" s="29"/>
    </row>
    <row r="216" spans="1:13" hidden="1" x14ac:dyDescent="0.25">
      <c r="A216" s="631"/>
      <c r="B216" s="13">
        <v>41550</v>
      </c>
      <c r="C216" s="9" t="s">
        <v>12</v>
      </c>
      <c r="D216" s="9">
        <v>1</v>
      </c>
      <c r="E216" s="9">
        <v>1</v>
      </c>
      <c r="F216" s="9">
        <v>0</v>
      </c>
      <c r="G216" s="9">
        <v>1</v>
      </c>
      <c r="H216" s="9">
        <v>0</v>
      </c>
      <c r="I216" s="29">
        <v>0</v>
      </c>
      <c r="J216" s="280"/>
      <c r="K216" s="9"/>
      <c r="L216" s="9">
        <v>1</v>
      </c>
      <c r="M216" s="29"/>
    </row>
    <row r="217" spans="1:13" ht="18.75" hidden="1" thickBot="1" x14ac:dyDescent="0.3">
      <c r="A217" s="630"/>
      <c r="B217" s="30">
        <v>41536</v>
      </c>
      <c r="C217" s="31" t="s">
        <v>13</v>
      </c>
      <c r="D217" s="31">
        <v>1</v>
      </c>
      <c r="E217" s="31">
        <v>0</v>
      </c>
      <c r="F217" s="31">
        <v>1</v>
      </c>
      <c r="G217" s="31">
        <v>1</v>
      </c>
      <c r="H217" s="31">
        <v>0</v>
      </c>
      <c r="I217" s="32">
        <v>0</v>
      </c>
      <c r="J217" s="280"/>
      <c r="K217" s="9">
        <v>1</v>
      </c>
      <c r="L217" s="9"/>
      <c r="M217" s="29"/>
    </row>
    <row r="218" spans="1:13" ht="19.5" thickTop="1" thickBot="1" x14ac:dyDescent="0.3">
      <c r="A218" s="142" t="s">
        <v>45</v>
      </c>
      <c r="B218" s="126" t="s">
        <v>15</v>
      </c>
      <c r="C218" s="124" t="s">
        <v>14</v>
      </c>
      <c r="D218" s="124">
        <f t="shared" ref="D218:I218" si="10">SUM(D201:D217)</f>
        <v>17</v>
      </c>
      <c r="E218" s="124">
        <f t="shared" si="10"/>
        <v>11</v>
      </c>
      <c r="F218" s="124">
        <f t="shared" si="10"/>
        <v>8</v>
      </c>
      <c r="G218" s="124">
        <f t="shared" si="10"/>
        <v>19</v>
      </c>
      <c r="H218" s="124">
        <f t="shared" si="10"/>
        <v>2</v>
      </c>
      <c r="I218" s="125">
        <f t="shared" si="10"/>
        <v>0</v>
      </c>
      <c r="J218" s="191">
        <f>SUM(J201:J217)</f>
        <v>9</v>
      </c>
      <c r="K218" s="124">
        <f>SUM(K201:K217)</f>
        <v>6</v>
      </c>
      <c r="L218" s="124">
        <f>SUM(L201:L217)</f>
        <v>2</v>
      </c>
      <c r="M218" s="294">
        <f>SUM(J218/(J218+K218))</f>
        <v>0.6</v>
      </c>
    </row>
    <row r="219" spans="1:13" ht="18.75" hidden="1" thickTop="1" x14ac:dyDescent="0.25">
      <c r="A219" s="659" t="s">
        <v>22</v>
      </c>
      <c r="B219" s="26">
        <v>41333</v>
      </c>
      <c r="C219" s="27" t="s">
        <v>7</v>
      </c>
      <c r="D219" s="27">
        <v>1</v>
      </c>
      <c r="E219" s="27">
        <v>1</v>
      </c>
      <c r="F219" s="27">
        <v>1</v>
      </c>
      <c r="G219" s="27">
        <v>2</v>
      </c>
      <c r="H219" s="27">
        <v>0</v>
      </c>
      <c r="I219" s="28">
        <v>0</v>
      </c>
      <c r="J219" s="280"/>
      <c r="K219" s="9">
        <v>1</v>
      </c>
      <c r="L219" s="9"/>
      <c r="M219" s="29"/>
    </row>
    <row r="220" spans="1:13" hidden="1" x14ac:dyDescent="0.25">
      <c r="A220" s="631"/>
      <c r="B220" s="13">
        <v>41326</v>
      </c>
      <c r="C220" s="9" t="s">
        <v>13</v>
      </c>
      <c r="D220" s="9">
        <v>1</v>
      </c>
      <c r="E220" s="9">
        <v>1</v>
      </c>
      <c r="F220" s="9">
        <v>0</v>
      </c>
      <c r="G220" s="9">
        <v>1</v>
      </c>
      <c r="H220" s="9">
        <v>0</v>
      </c>
      <c r="I220" s="29">
        <v>0</v>
      </c>
      <c r="J220" s="280"/>
      <c r="K220" s="9">
        <v>1</v>
      </c>
      <c r="L220" s="9"/>
      <c r="M220" s="29"/>
    </row>
    <row r="221" spans="1:13" hidden="1" x14ac:dyDescent="0.25">
      <c r="A221" s="631"/>
      <c r="B221" s="13">
        <v>41319</v>
      </c>
      <c r="C221" s="9" t="s">
        <v>19</v>
      </c>
      <c r="D221" s="9">
        <v>1</v>
      </c>
      <c r="E221" s="9">
        <v>0</v>
      </c>
      <c r="F221" s="9">
        <v>2</v>
      </c>
      <c r="G221" s="9">
        <v>2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idden="1" x14ac:dyDescent="0.25">
      <c r="A222" s="631"/>
      <c r="B222" s="13">
        <v>41312</v>
      </c>
      <c r="C222" s="9" t="s">
        <v>20</v>
      </c>
      <c r="D222" s="9">
        <v>1</v>
      </c>
      <c r="E222" s="9">
        <v>0</v>
      </c>
      <c r="F222" s="9">
        <v>1</v>
      </c>
      <c r="G222" s="9">
        <v>1</v>
      </c>
      <c r="H222" s="9">
        <v>0</v>
      </c>
      <c r="I222" s="29">
        <v>0</v>
      </c>
      <c r="J222" s="280"/>
      <c r="K222" s="9">
        <v>1</v>
      </c>
      <c r="L222" s="9"/>
      <c r="M222" s="29"/>
    </row>
    <row r="223" spans="1:13" hidden="1" x14ac:dyDescent="0.25">
      <c r="A223" s="631"/>
      <c r="B223" s="13">
        <v>41305</v>
      </c>
      <c r="C223" s="9" t="s">
        <v>12</v>
      </c>
      <c r="D223" s="9">
        <v>1</v>
      </c>
      <c r="E223" s="9">
        <v>0</v>
      </c>
      <c r="F223" s="9">
        <v>3</v>
      </c>
      <c r="G223" s="9">
        <v>3</v>
      </c>
      <c r="H223" s="9">
        <v>0</v>
      </c>
      <c r="I223" s="29">
        <v>0</v>
      </c>
      <c r="J223" s="280"/>
      <c r="K223" s="9">
        <v>1</v>
      </c>
      <c r="L223" s="9"/>
      <c r="M223" s="29"/>
    </row>
    <row r="224" spans="1:13" hidden="1" x14ac:dyDescent="0.25">
      <c r="A224" s="631"/>
      <c r="B224" s="13">
        <v>41298</v>
      </c>
      <c r="C224" s="9" t="s">
        <v>7</v>
      </c>
      <c r="D224" s="9">
        <v>1</v>
      </c>
      <c r="E224" s="9">
        <v>0</v>
      </c>
      <c r="F224" s="9">
        <v>1</v>
      </c>
      <c r="G224" s="9">
        <v>1</v>
      </c>
      <c r="H224" s="9">
        <v>0</v>
      </c>
      <c r="I224" s="29">
        <v>0</v>
      </c>
      <c r="J224" s="280"/>
      <c r="K224" s="9">
        <v>1</v>
      </c>
      <c r="L224" s="9"/>
      <c r="M224" s="29"/>
    </row>
    <row r="225" spans="1:13" hidden="1" x14ac:dyDescent="0.25">
      <c r="A225" s="631"/>
      <c r="B225" s="13">
        <v>41291</v>
      </c>
      <c r="C225" s="9" t="s">
        <v>13</v>
      </c>
      <c r="D225" s="9">
        <v>1</v>
      </c>
      <c r="E225" s="9">
        <v>1</v>
      </c>
      <c r="F225" s="9">
        <v>1</v>
      </c>
      <c r="G225" s="9">
        <v>2</v>
      </c>
      <c r="H225" s="9">
        <v>0</v>
      </c>
      <c r="I225" s="29">
        <v>0</v>
      </c>
      <c r="J225" s="280"/>
      <c r="K225" s="9">
        <v>1</v>
      </c>
      <c r="L225" s="9"/>
      <c r="M225" s="29"/>
    </row>
    <row r="226" spans="1:13" hidden="1" x14ac:dyDescent="0.25">
      <c r="A226" s="631"/>
      <c r="B226" s="13">
        <v>41284</v>
      </c>
      <c r="C226" s="9" t="s">
        <v>19</v>
      </c>
      <c r="D226" s="9">
        <v>1</v>
      </c>
      <c r="E226" s="9">
        <v>0</v>
      </c>
      <c r="F226" s="9">
        <v>0</v>
      </c>
      <c r="G226" s="9">
        <v>0</v>
      </c>
      <c r="H226" s="9">
        <v>0</v>
      </c>
      <c r="I226" s="29">
        <v>0</v>
      </c>
      <c r="J226" s="280"/>
      <c r="K226" s="9">
        <v>1</v>
      </c>
      <c r="L226" s="9"/>
      <c r="M226" s="29"/>
    </row>
    <row r="227" spans="1:13" hidden="1" x14ac:dyDescent="0.25">
      <c r="A227" s="631"/>
      <c r="B227" s="13">
        <v>41249</v>
      </c>
      <c r="C227" s="9" t="s">
        <v>7</v>
      </c>
      <c r="D227" s="9">
        <v>1</v>
      </c>
      <c r="E227" s="9">
        <v>2</v>
      </c>
      <c r="F227" s="9">
        <v>1</v>
      </c>
      <c r="G227" s="9">
        <v>3</v>
      </c>
      <c r="H227" s="9">
        <v>0</v>
      </c>
      <c r="I227" s="29">
        <v>0</v>
      </c>
      <c r="J227" s="280"/>
      <c r="K227" s="9">
        <v>1</v>
      </c>
      <c r="L227" s="9"/>
      <c r="M227" s="29"/>
    </row>
    <row r="228" spans="1:13" hidden="1" x14ac:dyDescent="0.25">
      <c r="A228" s="631"/>
      <c r="B228" s="13">
        <v>41242</v>
      </c>
      <c r="C228" s="9" t="s">
        <v>13</v>
      </c>
      <c r="D228" s="9">
        <v>1</v>
      </c>
      <c r="E228" s="9">
        <v>0</v>
      </c>
      <c r="F228" s="9">
        <v>0</v>
      </c>
      <c r="G228" s="9">
        <v>0</v>
      </c>
      <c r="H228" s="9">
        <v>0</v>
      </c>
      <c r="I228" s="29">
        <v>0</v>
      </c>
      <c r="J228" s="280"/>
      <c r="K228" s="9">
        <v>1</v>
      </c>
      <c r="L228" s="9"/>
      <c r="M228" s="29"/>
    </row>
    <row r="229" spans="1:13" hidden="1" x14ac:dyDescent="0.25">
      <c r="A229" s="631"/>
      <c r="B229" s="13">
        <v>41235</v>
      </c>
      <c r="C229" s="9" t="s">
        <v>19</v>
      </c>
      <c r="D229" s="9">
        <v>1</v>
      </c>
      <c r="E229" s="9">
        <v>0</v>
      </c>
      <c r="F229" s="9">
        <v>0</v>
      </c>
      <c r="G229" s="9">
        <v>0</v>
      </c>
      <c r="H229" s="9">
        <v>0</v>
      </c>
      <c r="I229" s="29">
        <v>0</v>
      </c>
      <c r="J229" s="280"/>
      <c r="K229" s="9">
        <v>1</v>
      </c>
      <c r="L229" s="9"/>
      <c r="M229" s="29"/>
    </row>
    <row r="230" spans="1:13" hidden="1" x14ac:dyDescent="0.25">
      <c r="A230" s="631"/>
      <c r="B230" s="13">
        <v>41228</v>
      </c>
      <c r="C230" s="9" t="s">
        <v>20</v>
      </c>
      <c r="D230" s="9">
        <v>1</v>
      </c>
      <c r="E230" s="9">
        <v>2</v>
      </c>
      <c r="F230" s="9">
        <v>0</v>
      </c>
      <c r="G230" s="9">
        <v>2</v>
      </c>
      <c r="H230" s="9">
        <v>0</v>
      </c>
      <c r="I230" s="29">
        <v>0</v>
      </c>
      <c r="J230" s="280"/>
      <c r="K230" s="9">
        <v>1</v>
      </c>
      <c r="L230" s="9"/>
      <c r="M230" s="29"/>
    </row>
    <row r="231" spans="1:13" hidden="1" x14ac:dyDescent="0.25">
      <c r="A231" s="631"/>
      <c r="B231" s="13">
        <v>41221</v>
      </c>
      <c r="C231" s="9" t="s">
        <v>12</v>
      </c>
      <c r="D231" s="9">
        <v>1</v>
      </c>
      <c r="E231" s="9">
        <v>0</v>
      </c>
      <c r="F231" s="9">
        <v>0</v>
      </c>
      <c r="G231" s="9">
        <v>0</v>
      </c>
      <c r="H231" s="9">
        <v>0</v>
      </c>
      <c r="I231" s="29">
        <v>0</v>
      </c>
      <c r="J231" s="280">
        <v>1</v>
      </c>
      <c r="K231" s="9"/>
      <c r="L231" s="9"/>
      <c r="M231" s="29"/>
    </row>
    <row r="232" spans="1:13" hidden="1" x14ac:dyDescent="0.25">
      <c r="A232" s="631"/>
      <c r="B232" s="13">
        <v>41207</v>
      </c>
      <c r="C232" s="9" t="s">
        <v>13</v>
      </c>
      <c r="D232" s="9">
        <v>1</v>
      </c>
      <c r="E232" s="9">
        <v>0</v>
      </c>
      <c r="F232" s="9">
        <v>0</v>
      </c>
      <c r="G232" s="9">
        <v>0</v>
      </c>
      <c r="H232" s="9">
        <v>0</v>
      </c>
      <c r="I232" s="29">
        <v>0</v>
      </c>
      <c r="J232" s="280">
        <v>1</v>
      </c>
      <c r="K232" s="9"/>
      <c r="L232" s="9"/>
      <c r="M232" s="29"/>
    </row>
    <row r="233" spans="1:13" hidden="1" x14ac:dyDescent="0.25">
      <c r="A233" s="631"/>
      <c r="B233" s="13">
        <v>41200</v>
      </c>
      <c r="C233" s="9" t="s">
        <v>19</v>
      </c>
      <c r="D233" s="9">
        <v>1</v>
      </c>
      <c r="E233" s="9">
        <v>0</v>
      </c>
      <c r="F233" s="9">
        <v>0</v>
      </c>
      <c r="G233" s="9">
        <v>0</v>
      </c>
      <c r="H233" s="9">
        <v>0</v>
      </c>
      <c r="I233" s="29">
        <v>0</v>
      </c>
      <c r="J233" s="280">
        <v>1</v>
      </c>
      <c r="K233" s="9"/>
      <c r="L233" s="9"/>
      <c r="M233" s="29"/>
    </row>
    <row r="234" spans="1:13" hidden="1" x14ac:dyDescent="0.25">
      <c r="A234" s="631"/>
      <c r="B234" s="13">
        <v>41193</v>
      </c>
      <c r="C234" s="9" t="s">
        <v>20</v>
      </c>
      <c r="D234" s="9">
        <v>1</v>
      </c>
      <c r="E234" s="9">
        <v>2</v>
      </c>
      <c r="F234" s="9">
        <v>1</v>
      </c>
      <c r="G234" s="9">
        <v>3</v>
      </c>
      <c r="H234" s="9">
        <v>0</v>
      </c>
      <c r="I234" s="29">
        <v>0</v>
      </c>
      <c r="J234" s="280">
        <v>1</v>
      </c>
      <c r="K234" s="9"/>
      <c r="L234" s="9"/>
      <c r="M234" s="29"/>
    </row>
    <row r="235" spans="1:13" hidden="1" x14ac:dyDescent="0.25">
      <c r="A235" s="631"/>
      <c r="B235" s="13">
        <v>41186</v>
      </c>
      <c r="C235" s="9" t="s">
        <v>12</v>
      </c>
      <c r="D235" s="9">
        <v>1</v>
      </c>
      <c r="E235" s="9">
        <v>1</v>
      </c>
      <c r="F235" s="9">
        <v>1</v>
      </c>
      <c r="G235" s="9">
        <v>2</v>
      </c>
      <c r="H235" s="9">
        <v>0</v>
      </c>
      <c r="I235" s="29">
        <v>0</v>
      </c>
      <c r="J235" s="280"/>
      <c r="K235" s="9">
        <v>1</v>
      </c>
      <c r="L235" s="9"/>
      <c r="M235" s="29"/>
    </row>
    <row r="236" spans="1:13" hidden="1" x14ac:dyDescent="0.25">
      <c r="A236" s="631"/>
      <c r="B236" s="13">
        <v>41179</v>
      </c>
      <c r="C236" s="9" t="s">
        <v>7</v>
      </c>
      <c r="D236" s="9">
        <v>1</v>
      </c>
      <c r="E236" s="9">
        <v>1</v>
      </c>
      <c r="F236" s="9">
        <v>1</v>
      </c>
      <c r="G236" s="9">
        <v>2</v>
      </c>
      <c r="H236" s="9">
        <v>0</v>
      </c>
      <c r="I236" s="29">
        <v>0</v>
      </c>
      <c r="J236" s="280"/>
      <c r="K236" s="9">
        <v>1</v>
      </c>
      <c r="L236" s="9"/>
      <c r="M236" s="29"/>
    </row>
    <row r="237" spans="1:13" hidden="1" x14ac:dyDescent="0.25">
      <c r="A237" s="631"/>
      <c r="B237" s="13">
        <v>41172</v>
      </c>
      <c r="C237" s="9" t="s">
        <v>13</v>
      </c>
      <c r="D237" s="9">
        <v>1</v>
      </c>
      <c r="E237" s="9">
        <v>1</v>
      </c>
      <c r="F237" s="9">
        <v>1</v>
      </c>
      <c r="G237" s="9">
        <v>2</v>
      </c>
      <c r="H237" s="9">
        <v>0</v>
      </c>
      <c r="I237" s="29">
        <v>0</v>
      </c>
      <c r="J237" s="280"/>
      <c r="K237" s="9">
        <v>1</v>
      </c>
      <c r="L237" s="9"/>
      <c r="M237" s="29"/>
    </row>
    <row r="238" spans="1:13" ht="18.75" hidden="1" thickBot="1" x14ac:dyDescent="0.3">
      <c r="A238" s="630"/>
      <c r="B238" s="30">
        <v>41165</v>
      </c>
      <c r="C238" s="31" t="s">
        <v>19</v>
      </c>
      <c r="D238" s="31">
        <v>1</v>
      </c>
      <c r="E238" s="31">
        <v>0</v>
      </c>
      <c r="F238" s="31">
        <v>1</v>
      </c>
      <c r="G238" s="31">
        <v>1</v>
      </c>
      <c r="H238" s="31">
        <v>0</v>
      </c>
      <c r="I238" s="32">
        <v>0</v>
      </c>
      <c r="J238" s="280"/>
      <c r="K238" s="9"/>
      <c r="L238" s="9">
        <v>1</v>
      </c>
      <c r="M238" s="29"/>
    </row>
    <row r="239" spans="1:13" ht="19.5" thickTop="1" thickBot="1" x14ac:dyDescent="0.3">
      <c r="A239" s="142" t="s">
        <v>45</v>
      </c>
      <c r="B239" s="126" t="s">
        <v>22</v>
      </c>
      <c r="C239" s="124" t="s">
        <v>21</v>
      </c>
      <c r="D239" s="124">
        <f t="shared" ref="D239:I239" si="11">SUM(D219:D238)</f>
        <v>20</v>
      </c>
      <c r="E239" s="124">
        <f t="shared" si="11"/>
        <v>12</v>
      </c>
      <c r="F239" s="124">
        <f t="shared" si="11"/>
        <v>15</v>
      </c>
      <c r="G239" s="124">
        <f t="shared" si="11"/>
        <v>27</v>
      </c>
      <c r="H239" s="124">
        <f t="shared" si="11"/>
        <v>0</v>
      </c>
      <c r="I239" s="125">
        <f t="shared" si="11"/>
        <v>0</v>
      </c>
      <c r="J239" s="191">
        <f>SUM(J219:J238)</f>
        <v>5</v>
      </c>
      <c r="K239" s="124">
        <f>SUM(K219:K238)</f>
        <v>14</v>
      </c>
      <c r="L239" s="124">
        <f>SUM(L219:L238)</f>
        <v>1</v>
      </c>
      <c r="M239" s="294">
        <f>SUM(J239/(J239+K239))</f>
        <v>0.26315789473684209</v>
      </c>
    </row>
    <row r="240" spans="1:13" ht="18.75" hidden="1" thickTop="1" x14ac:dyDescent="0.25">
      <c r="A240" s="659" t="s">
        <v>23</v>
      </c>
      <c r="B240" s="26">
        <v>40969</v>
      </c>
      <c r="C240" s="27" t="s">
        <v>21</v>
      </c>
      <c r="D240" s="27">
        <v>1</v>
      </c>
      <c r="E240" s="27">
        <v>1</v>
      </c>
      <c r="F240" s="27">
        <v>1</v>
      </c>
      <c r="G240" s="27">
        <v>2</v>
      </c>
      <c r="H240" s="27">
        <v>0</v>
      </c>
      <c r="I240" s="28">
        <v>0</v>
      </c>
      <c r="J240" s="280">
        <v>1</v>
      </c>
      <c r="K240" s="9"/>
      <c r="L240" s="9"/>
      <c r="M240" s="29"/>
    </row>
    <row r="241" spans="1:13" hidden="1" x14ac:dyDescent="0.25">
      <c r="A241" s="631"/>
      <c r="B241" s="13">
        <v>40962</v>
      </c>
      <c r="C241" s="9" t="s">
        <v>19</v>
      </c>
      <c r="D241" s="9">
        <v>1</v>
      </c>
      <c r="E241" s="9">
        <v>1</v>
      </c>
      <c r="F241" s="9">
        <v>1</v>
      </c>
      <c r="G241" s="9">
        <v>2</v>
      </c>
      <c r="H241" s="9">
        <v>0</v>
      </c>
      <c r="I241" s="29">
        <v>0</v>
      </c>
      <c r="J241" s="280"/>
      <c r="K241" s="9"/>
      <c r="L241" s="9">
        <v>1</v>
      </c>
      <c r="M241" s="29"/>
    </row>
    <row r="242" spans="1:13" hidden="1" x14ac:dyDescent="0.25">
      <c r="A242" s="631"/>
      <c r="B242" s="13">
        <v>40955</v>
      </c>
      <c r="C242" s="9" t="s">
        <v>12</v>
      </c>
      <c r="D242" s="9">
        <v>1</v>
      </c>
      <c r="E242" s="9">
        <v>0</v>
      </c>
      <c r="F242" s="9">
        <v>0</v>
      </c>
      <c r="G242" s="9">
        <v>0</v>
      </c>
      <c r="H242" s="9">
        <v>0</v>
      </c>
      <c r="I242" s="29">
        <v>0</v>
      </c>
      <c r="J242" s="280"/>
      <c r="K242" s="9">
        <v>1</v>
      </c>
      <c r="L242" s="9"/>
      <c r="M242" s="29"/>
    </row>
    <row r="243" spans="1:13" hidden="1" x14ac:dyDescent="0.25">
      <c r="A243" s="631"/>
      <c r="B243" s="13">
        <v>40948</v>
      </c>
      <c r="C243" s="9" t="s">
        <v>13</v>
      </c>
      <c r="D243" s="9">
        <v>1</v>
      </c>
      <c r="E243" s="9">
        <v>2</v>
      </c>
      <c r="F243" s="9">
        <v>0</v>
      </c>
      <c r="G243" s="9">
        <v>2</v>
      </c>
      <c r="H243" s="9">
        <v>0</v>
      </c>
      <c r="I243" s="29">
        <v>0</v>
      </c>
      <c r="J243" s="280">
        <v>1</v>
      </c>
      <c r="K243" s="9"/>
      <c r="L243" s="9"/>
      <c r="M243" s="29"/>
    </row>
    <row r="244" spans="1:13" hidden="1" x14ac:dyDescent="0.25">
      <c r="A244" s="631"/>
      <c r="B244" s="13">
        <v>40941</v>
      </c>
      <c r="C244" s="9" t="s">
        <v>20</v>
      </c>
      <c r="D244" s="9">
        <v>1</v>
      </c>
      <c r="E244" s="9">
        <v>0</v>
      </c>
      <c r="F244" s="9">
        <v>1</v>
      </c>
      <c r="G244" s="9">
        <v>1</v>
      </c>
      <c r="H244" s="9">
        <v>0</v>
      </c>
      <c r="I244" s="29">
        <v>0</v>
      </c>
      <c r="J244" s="280"/>
      <c r="K244" s="9">
        <v>1</v>
      </c>
      <c r="L244" s="9"/>
      <c r="M244" s="29"/>
    </row>
    <row r="245" spans="1:13" hidden="1" x14ac:dyDescent="0.25">
      <c r="A245" s="631"/>
      <c r="B245" s="13">
        <v>40934</v>
      </c>
      <c r="C245" s="9" t="s">
        <v>21</v>
      </c>
      <c r="D245" s="9">
        <v>1</v>
      </c>
      <c r="E245" s="9">
        <v>0</v>
      </c>
      <c r="F245" s="9">
        <v>0</v>
      </c>
      <c r="G245" s="9">
        <v>0</v>
      </c>
      <c r="H245" s="9">
        <v>0</v>
      </c>
      <c r="I245" s="29">
        <v>0</v>
      </c>
      <c r="J245" s="280"/>
      <c r="K245" s="9">
        <v>1</v>
      </c>
      <c r="L245" s="9"/>
      <c r="M245" s="29"/>
    </row>
    <row r="246" spans="1:13" hidden="1" x14ac:dyDescent="0.25">
      <c r="A246" s="631"/>
      <c r="B246" s="13">
        <v>40927</v>
      </c>
      <c r="C246" s="9" t="s">
        <v>19</v>
      </c>
      <c r="D246" s="9">
        <v>1</v>
      </c>
      <c r="E246" s="9">
        <v>0</v>
      </c>
      <c r="F246" s="9">
        <v>1</v>
      </c>
      <c r="G246" s="9">
        <v>1</v>
      </c>
      <c r="H246" s="9">
        <v>0</v>
      </c>
      <c r="I246" s="29">
        <v>0</v>
      </c>
      <c r="J246" s="280"/>
      <c r="K246" s="9">
        <v>1</v>
      </c>
      <c r="L246" s="9"/>
      <c r="M246" s="29"/>
    </row>
    <row r="247" spans="1:13" hidden="1" x14ac:dyDescent="0.25">
      <c r="A247" s="631"/>
      <c r="B247" s="13">
        <v>40920</v>
      </c>
      <c r="C247" s="9" t="s">
        <v>12</v>
      </c>
      <c r="D247" s="9">
        <v>1</v>
      </c>
      <c r="E247" s="9">
        <v>0</v>
      </c>
      <c r="F247" s="9">
        <v>2</v>
      </c>
      <c r="G247" s="9">
        <v>2</v>
      </c>
      <c r="H247" s="9">
        <v>0</v>
      </c>
      <c r="I247" s="29">
        <v>0</v>
      </c>
      <c r="J247" s="280"/>
      <c r="K247" s="9">
        <v>1</v>
      </c>
      <c r="L247" s="9"/>
      <c r="M247" s="29"/>
    </row>
    <row r="248" spans="1:13" hidden="1" x14ac:dyDescent="0.25">
      <c r="A248" s="631"/>
      <c r="B248" s="13">
        <v>40899</v>
      </c>
      <c r="C248" s="9" t="s">
        <v>13</v>
      </c>
      <c r="D248" s="9">
        <v>1</v>
      </c>
      <c r="E248" s="9">
        <v>2</v>
      </c>
      <c r="F248" s="9">
        <v>2</v>
      </c>
      <c r="G248" s="9">
        <v>4</v>
      </c>
      <c r="H248" s="9">
        <v>1</v>
      </c>
      <c r="I248" s="29">
        <v>0</v>
      </c>
      <c r="J248" s="280">
        <v>1</v>
      </c>
      <c r="K248" s="9"/>
      <c r="L248" s="9"/>
      <c r="M248" s="29"/>
    </row>
    <row r="249" spans="1:13" hidden="1" x14ac:dyDescent="0.25">
      <c r="A249" s="631"/>
      <c r="B249" s="13">
        <v>40892</v>
      </c>
      <c r="C249" s="9" t="s">
        <v>20</v>
      </c>
      <c r="D249" s="9">
        <v>1</v>
      </c>
      <c r="E249" s="9">
        <v>0</v>
      </c>
      <c r="F249" s="9">
        <v>1</v>
      </c>
      <c r="G249" s="9">
        <v>1</v>
      </c>
      <c r="H249" s="9">
        <v>0</v>
      </c>
      <c r="I249" s="29">
        <v>0</v>
      </c>
      <c r="J249" s="280"/>
      <c r="K249" s="9">
        <v>1</v>
      </c>
      <c r="L249" s="9"/>
      <c r="M249" s="29"/>
    </row>
    <row r="250" spans="1:13" hidden="1" x14ac:dyDescent="0.25">
      <c r="A250" s="631"/>
      <c r="B250" s="13">
        <v>40885</v>
      </c>
      <c r="C250" s="9" t="s">
        <v>21</v>
      </c>
      <c r="D250" s="9">
        <v>1</v>
      </c>
      <c r="E250" s="9">
        <v>0</v>
      </c>
      <c r="F250" s="9">
        <v>0</v>
      </c>
      <c r="G250" s="9">
        <v>0</v>
      </c>
      <c r="H250" s="9">
        <v>0</v>
      </c>
      <c r="I250" s="29">
        <v>0</v>
      </c>
      <c r="J250" s="280">
        <v>1</v>
      </c>
      <c r="K250" s="9"/>
      <c r="L250" s="9"/>
      <c r="M250" s="29"/>
    </row>
    <row r="251" spans="1:13" hidden="1" x14ac:dyDescent="0.25">
      <c r="A251" s="631"/>
      <c r="B251" s="13">
        <v>40864</v>
      </c>
      <c r="C251" s="9" t="s">
        <v>13</v>
      </c>
      <c r="D251" s="9">
        <v>1</v>
      </c>
      <c r="E251" s="9">
        <v>1</v>
      </c>
      <c r="F251" s="9">
        <v>1</v>
      </c>
      <c r="G251" s="9">
        <v>2</v>
      </c>
      <c r="H251" s="9">
        <v>0</v>
      </c>
      <c r="I251" s="29">
        <v>0</v>
      </c>
      <c r="J251" s="280">
        <v>1</v>
      </c>
      <c r="K251" s="9"/>
      <c r="L251" s="9"/>
      <c r="M251" s="29"/>
    </row>
    <row r="252" spans="1:13" hidden="1" x14ac:dyDescent="0.25">
      <c r="A252" s="631"/>
      <c r="B252" s="13">
        <v>40857</v>
      </c>
      <c r="C252" s="9" t="s">
        <v>20</v>
      </c>
      <c r="D252" s="9">
        <v>1</v>
      </c>
      <c r="E252" s="9">
        <v>0</v>
      </c>
      <c r="F252" s="9">
        <v>2</v>
      </c>
      <c r="G252" s="9">
        <v>2</v>
      </c>
      <c r="H252" s="9">
        <v>0</v>
      </c>
      <c r="I252" s="29">
        <v>0</v>
      </c>
      <c r="J252" s="280"/>
      <c r="K252" s="9">
        <v>1</v>
      </c>
      <c r="L252" s="9"/>
      <c r="M252" s="29"/>
    </row>
    <row r="253" spans="1:13" hidden="1" x14ac:dyDescent="0.25">
      <c r="A253" s="631"/>
      <c r="B253" s="13">
        <v>40850</v>
      </c>
      <c r="C253" s="9" t="s">
        <v>21</v>
      </c>
      <c r="D253" s="9">
        <v>1</v>
      </c>
      <c r="E253" s="9">
        <v>0</v>
      </c>
      <c r="F253" s="9">
        <v>0</v>
      </c>
      <c r="G253" s="9">
        <v>0</v>
      </c>
      <c r="H253" s="9">
        <v>0</v>
      </c>
      <c r="I253" s="29">
        <v>0</v>
      </c>
      <c r="J253" s="280"/>
      <c r="K253" s="9">
        <v>1</v>
      </c>
      <c r="L253" s="9"/>
      <c r="M253" s="29"/>
    </row>
    <row r="254" spans="1:13" hidden="1" x14ac:dyDescent="0.25">
      <c r="A254" s="631"/>
      <c r="B254" s="13">
        <v>40843</v>
      </c>
      <c r="C254" s="9" t="s">
        <v>19</v>
      </c>
      <c r="D254" s="9">
        <v>1</v>
      </c>
      <c r="E254" s="9">
        <v>0</v>
      </c>
      <c r="F254" s="9">
        <v>0</v>
      </c>
      <c r="G254" s="9">
        <v>0</v>
      </c>
      <c r="H254" s="9">
        <v>0</v>
      </c>
      <c r="I254" s="29">
        <v>0</v>
      </c>
      <c r="J254" s="280">
        <v>1</v>
      </c>
      <c r="K254" s="9"/>
      <c r="L254" s="9"/>
      <c r="M254" s="29"/>
    </row>
    <row r="255" spans="1:13" hidden="1" x14ac:dyDescent="0.25">
      <c r="A255" s="631"/>
      <c r="B255" s="13">
        <v>40836</v>
      </c>
      <c r="C255" s="9" t="s">
        <v>12</v>
      </c>
      <c r="D255" s="9">
        <v>1</v>
      </c>
      <c r="E255" s="9">
        <v>0</v>
      </c>
      <c r="F255" s="9">
        <v>1</v>
      </c>
      <c r="G255" s="9">
        <v>1</v>
      </c>
      <c r="H255" s="9">
        <v>0</v>
      </c>
      <c r="I255" s="29">
        <v>0</v>
      </c>
      <c r="J255" s="280">
        <v>1</v>
      </c>
      <c r="K255" s="9"/>
      <c r="L255" s="9"/>
      <c r="M255" s="29"/>
    </row>
    <row r="256" spans="1:13" hidden="1" x14ac:dyDescent="0.25">
      <c r="A256" s="631"/>
      <c r="B256" s="13">
        <v>40829</v>
      </c>
      <c r="C256" s="9" t="s">
        <v>13</v>
      </c>
      <c r="D256" s="9">
        <v>1</v>
      </c>
      <c r="E256" s="9">
        <v>0</v>
      </c>
      <c r="F256" s="9">
        <v>0</v>
      </c>
      <c r="G256" s="9">
        <v>0</v>
      </c>
      <c r="H256" s="9">
        <v>0</v>
      </c>
      <c r="I256" s="29">
        <v>0</v>
      </c>
      <c r="J256" s="280"/>
      <c r="K256" s="9">
        <v>1</v>
      </c>
      <c r="L256" s="9"/>
      <c r="M256" s="29"/>
    </row>
    <row r="257" spans="1:13" hidden="1" x14ac:dyDescent="0.25">
      <c r="A257" s="631"/>
      <c r="B257" s="13">
        <v>40808</v>
      </c>
      <c r="C257" s="9" t="s">
        <v>19</v>
      </c>
      <c r="D257" s="9">
        <v>1</v>
      </c>
      <c r="E257" s="9">
        <v>0</v>
      </c>
      <c r="F257" s="9">
        <v>0</v>
      </c>
      <c r="G257" s="9">
        <v>0</v>
      </c>
      <c r="H257" s="9">
        <v>0</v>
      </c>
      <c r="I257" s="29">
        <v>0</v>
      </c>
      <c r="J257" s="280"/>
      <c r="K257" s="9">
        <v>1</v>
      </c>
      <c r="L257" s="9"/>
      <c r="M257" s="29"/>
    </row>
    <row r="258" spans="1:13" ht="18.75" hidden="1" thickBot="1" x14ac:dyDescent="0.3">
      <c r="A258" s="630"/>
      <c r="B258" s="30">
        <v>40801</v>
      </c>
      <c r="C258" s="31" t="s">
        <v>12</v>
      </c>
      <c r="D258" s="31">
        <v>1</v>
      </c>
      <c r="E258" s="31">
        <v>0</v>
      </c>
      <c r="F258" s="31">
        <v>0</v>
      </c>
      <c r="G258" s="31">
        <v>0</v>
      </c>
      <c r="H258" s="31">
        <v>0</v>
      </c>
      <c r="I258" s="32">
        <v>0</v>
      </c>
      <c r="J258" s="280"/>
      <c r="K258" s="9">
        <v>1</v>
      </c>
      <c r="L258" s="9"/>
      <c r="M258" s="29"/>
    </row>
    <row r="259" spans="1:13" ht="19.5" thickTop="1" thickBot="1" x14ac:dyDescent="0.3">
      <c r="A259" s="142" t="s">
        <v>45</v>
      </c>
      <c r="B259" s="126" t="s">
        <v>23</v>
      </c>
      <c r="C259" s="124" t="s">
        <v>7</v>
      </c>
      <c r="D259" s="124">
        <f t="shared" ref="D259:I259" si="12">SUM(D240:D258)</f>
        <v>19</v>
      </c>
      <c r="E259" s="124">
        <f t="shared" si="12"/>
        <v>7</v>
      </c>
      <c r="F259" s="124">
        <f t="shared" si="12"/>
        <v>13</v>
      </c>
      <c r="G259" s="124">
        <f t="shared" si="12"/>
        <v>20</v>
      </c>
      <c r="H259" s="124">
        <f t="shared" si="12"/>
        <v>1</v>
      </c>
      <c r="I259" s="125">
        <f t="shared" si="12"/>
        <v>0</v>
      </c>
      <c r="J259" s="191">
        <f>SUM(J240:J258)</f>
        <v>7</v>
      </c>
      <c r="K259" s="124">
        <f>SUM(K240:K258)</f>
        <v>11</v>
      </c>
      <c r="L259" s="124">
        <f>SUM(L240:L258)</f>
        <v>1</v>
      </c>
      <c r="M259" s="294">
        <f>SUM(J259/(J259+K259))</f>
        <v>0.3888888888888889</v>
      </c>
    </row>
    <row r="260" spans="1:13" ht="19.5" thickTop="1" thickBot="1" x14ac:dyDescent="0.3">
      <c r="A260" s="16"/>
      <c r="B260" s="17"/>
      <c r="C260" s="136" t="s">
        <v>24</v>
      </c>
      <c r="D260" s="137">
        <f t="shared" ref="D260:L260" si="13">SUM(D103+D125+D147+D164+D181+D200+D218+D239+D259+D79+D62+D45+D22)</f>
        <v>244</v>
      </c>
      <c r="E260" s="137">
        <f t="shared" si="13"/>
        <v>107</v>
      </c>
      <c r="F260" s="137">
        <f t="shared" si="13"/>
        <v>155</v>
      </c>
      <c r="G260" s="137">
        <f t="shared" si="13"/>
        <v>262</v>
      </c>
      <c r="H260" s="137">
        <f t="shared" si="13"/>
        <v>6</v>
      </c>
      <c r="I260" s="139">
        <f t="shared" si="13"/>
        <v>4</v>
      </c>
      <c r="J260" s="444">
        <f t="shared" si="13"/>
        <v>111</v>
      </c>
      <c r="K260" s="91">
        <f t="shared" si="13"/>
        <v>108</v>
      </c>
      <c r="L260" s="450">
        <f t="shared" si="13"/>
        <v>24</v>
      </c>
      <c r="M260" s="396">
        <f>SUM(J260/(J260+K260))</f>
        <v>0.50684931506849318</v>
      </c>
    </row>
    <row r="261" spans="1:13" ht="18.75" thickBot="1" x14ac:dyDescent="0.3">
      <c r="A261" s="16"/>
      <c r="B261" s="17"/>
      <c r="C261" s="143" t="s">
        <v>25</v>
      </c>
      <c r="D261" s="24"/>
      <c r="E261" s="25">
        <f>SUM(E260/D260)</f>
        <v>0.43852459016393441</v>
      </c>
      <c r="F261" s="25">
        <f>SUM(F260/D260)</f>
        <v>0.63524590163934425</v>
      </c>
      <c r="G261" s="144">
        <f>SUM(G260/D260)</f>
        <v>1.0737704918032787</v>
      </c>
      <c r="H261" s="20"/>
      <c r="I261" s="20"/>
      <c r="J261" s="307">
        <f>SUM(J260/D260)</f>
        <v>0.45491803278688525</v>
      </c>
      <c r="K261" s="77">
        <f>SUM(K260/D260)</f>
        <v>0.44262295081967212</v>
      </c>
      <c r="L261" s="95">
        <f>SUM(L260/D260)</f>
        <v>9.8360655737704916E-2</v>
      </c>
    </row>
    <row r="262" spans="1:13" ht="18.75" thickBot="1" x14ac:dyDescent="0.3">
      <c r="A262" s="16"/>
      <c r="B262" s="17"/>
      <c r="C262" s="133" t="s">
        <v>26</v>
      </c>
      <c r="D262" s="134">
        <f>SUM(D260/13)</f>
        <v>18.76923076923077</v>
      </c>
      <c r="E262" s="134">
        <f>SUM(E261*D262)</f>
        <v>8.2307692307692317</v>
      </c>
      <c r="F262" s="134">
        <f>SUM(F261*D262)</f>
        <v>11.923076923076923</v>
      </c>
      <c r="G262" s="135">
        <f>SUM(G261*D262)</f>
        <v>20.153846153846153</v>
      </c>
      <c r="H262" s="16"/>
      <c r="I262" s="16"/>
      <c r="J262" s="308">
        <f>SUM(J260/13)</f>
        <v>8.5384615384615383</v>
      </c>
      <c r="K262" s="97">
        <f>SUM(K260/13)</f>
        <v>8.3076923076923084</v>
      </c>
      <c r="L262" s="98">
        <f>SUM(L260/13)</f>
        <v>1.8461538461538463</v>
      </c>
    </row>
    <row r="263" spans="1:13" ht="18.75" thickTop="1" x14ac:dyDescent="0.25">
      <c r="A263" s="665" t="s">
        <v>42</v>
      </c>
      <c r="B263" s="45" t="s">
        <v>36</v>
      </c>
      <c r="C263" s="46" t="s">
        <v>48</v>
      </c>
      <c r="D263" s="47"/>
      <c r="E263" s="27">
        <v>10</v>
      </c>
      <c r="F263" s="27">
        <v>8</v>
      </c>
      <c r="G263" s="28">
        <v>18</v>
      </c>
      <c r="H263" s="16"/>
      <c r="I263" s="16"/>
    </row>
    <row r="264" spans="1:13" x14ac:dyDescent="0.25">
      <c r="A264" s="666"/>
      <c r="B264" s="36" t="s">
        <v>37</v>
      </c>
      <c r="C264" s="5" t="s">
        <v>48</v>
      </c>
      <c r="D264" s="37"/>
      <c r="E264" s="9">
        <v>13</v>
      </c>
      <c r="F264" s="9">
        <v>13</v>
      </c>
      <c r="G264" s="29">
        <v>26</v>
      </c>
      <c r="H264" s="16"/>
      <c r="I264" s="16"/>
    </row>
    <row r="265" spans="1:13" x14ac:dyDescent="0.25">
      <c r="A265" s="666"/>
      <c r="B265" s="36" t="s">
        <v>38</v>
      </c>
      <c r="C265" s="5" t="s">
        <v>48</v>
      </c>
      <c r="D265" s="37"/>
      <c r="E265" s="9">
        <v>13</v>
      </c>
      <c r="F265" s="9">
        <v>20</v>
      </c>
      <c r="G265" s="29">
        <v>33</v>
      </c>
      <c r="H265" s="16"/>
      <c r="I265" s="16"/>
    </row>
    <row r="266" spans="1:13" x14ac:dyDescent="0.25">
      <c r="A266" s="666"/>
      <c r="B266" s="38" t="s">
        <v>40</v>
      </c>
      <c r="C266" s="39" t="s">
        <v>13</v>
      </c>
      <c r="D266" s="40"/>
      <c r="E266" s="23">
        <v>17</v>
      </c>
      <c r="F266" s="23">
        <v>13</v>
      </c>
      <c r="G266" s="48">
        <v>30</v>
      </c>
      <c r="H266" s="16"/>
      <c r="I266" s="16"/>
    </row>
    <row r="267" spans="1:13" ht="18.75" thickBot="1" x14ac:dyDescent="0.3">
      <c r="A267" s="667"/>
      <c r="B267" s="38" t="s">
        <v>41</v>
      </c>
      <c r="C267" s="39" t="s">
        <v>13</v>
      </c>
      <c r="D267" s="40"/>
      <c r="E267" s="23">
        <v>11</v>
      </c>
      <c r="F267" s="23">
        <v>17</v>
      </c>
      <c r="G267" s="48">
        <v>28</v>
      </c>
      <c r="H267" s="16"/>
      <c r="I267" s="16"/>
    </row>
    <row r="268" spans="1:13" ht="18.75" thickBot="1" x14ac:dyDescent="0.3">
      <c r="A268" s="49" t="s">
        <v>45</v>
      </c>
      <c r="B268" s="41" t="s">
        <v>42</v>
      </c>
      <c r="C268" s="42"/>
      <c r="D268" s="42"/>
      <c r="E268" s="43">
        <f>SUM(E263:E267)</f>
        <v>64</v>
      </c>
      <c r="F268" s="43">
        <f>SUM(F263:F267)</f>
        <v>71</v>
      </c>
      <c r="G268" s="50">
        <f>SUM(G263:G267)</f>
        <v>135</v>
      </c>
      <c r="H268" s="16"/>
      <c r="I268" s="16"/>
    </row>
    <row r="269" spans="1:13" ht="18.75" thickBot="1" x14ac:dyDescent="0.3">
      <c r="A269" s="51" t="s">
        <v>46</v>
      </c>
      <c r="B269" s="52" t="s">
        <v>581</v>
      </c>
      <c r="C269" s="53"/>
      <c r="D269" s="53"/>
      <c r="E269" s="54">
        <f>SUM(E260+E268)</f>
        <v>171</v>
      </c>
      <c r="F269" s="54">
        <f>SUM(F260+F268)</f>
        <v>226</v>
      </c>
      <c r="G269" s="55">
        <f>SUM(E269+F269)</f>
        <v>397</v>
      </c>
      <c r="H269" s="16"/>
      <c r="I269" s="16"/>
    </row>
    <row r="270" spans="1:13" ht="18.75" thickTop="1" x14ac:dyDescent="0.25"/>
  </sheetData>
  <autoFilter ref="A2:I269" xr:uid="{00000000-0009-0000-0000-000096000000}"/>
  <mergeCells count="15">
    <mergeCell ref="A1:M1"/>
    <mergeCell ref="A126:A146"/>
    <mergeCell ref="A263:A267"/>
    <mergeCell ref="A148:A163"/>
    <mergeCell ref="A240:A258"/>
    <mergeCell ref="A165:A180"/>
    <mergeCell ref="A182:A199"/>
    <mergeCell ref="A201:A217"/>
    <mergeCell ref="A219:A238"/>
    <mergeCell ref="A104:A124"/>
    <mergeCell ref="A80:A102"/>
    <mergeCell ref="A63:A78"/>
    <mergeCell ref="A46:A61"/>
    <mergeCell ref="A23:A44"/>
    <mergeCell ref="A3:A21"/>
  </mergeCells>
  <printOptions horizontalCentered="1" verticalCentered="1"/>
  <pageMargins left="0.2" right="0.2" top="0.25" bottom="0.25" header="0.25" footer="0.3"/>
  <pageSetup scale="67" orientation="landscape" r:id="rId1"/>
  <rowBreaks count="2" manualBreakCount="2">
    <brk id="181" max="16383" man="1"/>
    <brk id="239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5C808-F4CE-4C0B-97C9-9A20463FB9A4}">
  <dimension ref="A1:M21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7" bestFit="1" customWidth="1"/>
  </cols>
  <sheetData>
    <row r="1" spans="1:13" ht="18.75" thickBot="1" x14ac:dyDescent="0.3">
      <c r="A1" s="671" t="s">
        <v>631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ht="18" x14ac:dyDescent="0.25">
      <c r="A4" s="636"/>
      <c r="B4" s="255">
        <v>45680</v>
      </c>
      <c r="C4" s="9" t="s">
        <v>553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" x14ac:dyDescent="0.25">
      <c r="A5" s="636"/>
      <c r="B5" s="255">
        <v>45673</v>
      </c>
      <c r="C5" s="9" t="s">
        <v>625</v>
      </c>
      <c r="D5" s="9">
        <v>1</v>
      </c>
      <c r="E5" s="9">
        <v>0</v>
      </c>
      <c r="F5" s="9">
        <v>2</v>
      </c>
      <c r="G5" s="9">
        <v>2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t="18" x14ac:dyDescent="0.25">
      <c r="A6" s="636"/>
      <c r="B6" s="255">
        <v>45645</v>
      </c>
      <c r="C6" s="9" t="s">
        <v>453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" x14ac:dyDescent="0.25">
      <c r="A7" s="636"/>
      <c r="B7" s="255">
        <v>45631</v>
      </c>
      <c r="C7" s="9" t="s">
        <v>553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" x14ac:dyDescent="0.25">
      <c r="A8" s="636"/>
      <c r="B8" s="255">
        <v>45624</v>
      </c>
      <c r="C8" s="9" t="s">
        <v>625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t="18" x14ac:dyDescent="0.25">
      <c r="A9" s="636"/>
      <c r="B9" s="255">
        <v>45617</v>
      </c>
      <c r="C9" s="9" t="s">
        <v>10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t="18" x14ac:dyDescent="0.25">
      <c r="A10" s="636"/>
      <c r="B10" s="255">
        <v>45610</v>
      </c>
      <c r="C10" s="9" t="s">
        <v>453</v>
      </c>
      <c r="D10" s="9">
        <v>1</v>
      </c>
      <c r="E10" s="9">
        <v>1</v>
      </c>
      <c r="F10" s="9">
        <v>1</v>
      </c>
      <c r="G10" s="9">
        <v>2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ht="18" x14ac:dyDescent="0.25">
      <c r="A11" s="636"/>
      <c r="B11" s="255">
        <v>45603</v>
      </c>
      <c r="C11" s="9" t="s">
        <v>20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t="18" x14ac:dyDescent="0.25">
      <c r="A12" s="636"/>
      <c r="B12" s="255">
        <v>45589</v>
      </c>
      <c r="C12" s="9" t="s">
        <v>625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ht="18" x14ac:dyDescent="0.25">
      <c r="A13" s="636"/>
      <c r="B13" s="255">
        <v>45575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ht="18" x14ac:dyDescent="0.25">
      <c r="A14" s="636"/>
      <c r="B14" s="255">
        <v>45568</v>
      </c>
      <c r="C14" s="9" t="s">
        <v>20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ht="18" x14ac:dyDescent="0.25">
      <c r="A15" s="636"/>
      <c r="B15" s="255">
        <v>45561</v>
      </c>
      <c r="C15" s="9" t="s">
        <v>553</v>
      </c>
      <c r="D15" s="9">
        <v>1</v>
      </c>
      <c r="E15" s="9">
        <v>0</v>
      </c>
      <c r="F15" s="9">
        <v>2</v>
      </c>
      <c r="G15" s="9">
        <v>2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ht="18.75" thickBot="1" x14ac:dyDescent="0.3">
      <c r="A16" s="637"/>
      <c r="B16" s="256">
        <v>45554</v>
      </c>
      <c r="C16" s="31" t="s">
        <v>625</v>
      </c>
      <c r="D16" s="31">
        <v>1</v>
      </c>
      <c r="E16" s="31">
        <v>0</v>
      </c>
      <c r="F16" s="31">
        <v>0</v>
      </c>
      <c r="G16" s="31">
        <v>0</v>
      </c>
      <c r="H16" s="31">
        <v>0</v>
      </c>
      <c r="I16" s="32">
        <v>0</v>
      </c>
      <c r="J16" s="366">
        <v>1</v>
      </c>
      <c r="K16" s="31"/>
      <c r="L16" s="31"/>
      <c r="M16" s="32"/>
    </row>
    <row r="17" spans="1:13" s="1" customFormat="1" ht="19.5" thickTop="1" thickBot="1" x14ac:dyDescent="0.3">
      <c r="A17" s="531" t="s">
        <v>45</v>
      </c>
      <c r="B17" s="404" t="s">
        <v>624</v>
      </c>
      <c r="C17" s="165" t="s">
        <v>8</v>
      </c>
      <c r="D17" s="165">
        <f t="shared" ref="D17:L17" si="0">SUM(D3:D16)</f>
        <v>14</v>
      </c>
      <c r="E17" s="165">
        <f t="shared" si="0"/>
        <v>1</v>
      </c>
      <c r="F17" s="165">
        <f t="shared" si="0"/>
        <v>9</v>
      </c>
      <c r="G17" s="165">
        <f t="shared" si="0"/>
        <v>10</v>
      </c>
      <c r="H17" s="165">
        <f t="shared" si="0"/>
        <v>0</v>
      </c>
      <c r="I17" s="166">
        <f t="shared" si="0"/>
        <v>0</v>
      </c>
      <c r="J17" s="469">
        <f t="shared" si="0"/>
        <v>10</v>
      </c>
      <c r="K17" s="165">
        <f t="shared" si="0"/>
        <v>2</v>
      </c>
      <c r="L17" s="165">
        <f t="shared" si="0"/>
        <v>2</v>
      </c>
      <c r="M17" s="547">
        <f>SUM(J17/(J17+K17))</f>
        <v>0.83333333333333337</v>
      </c>
    </row>
    <row r="18" spans="1:13" ht="19.5" thickTop="1" thickBot="1" x14ac:dyDescent="0.3">
      <c r="C18" s="136" t="s">
        <v>24</v>
      </c>
      <c r="D18" s="137">
        <f t="shared" ref="D18:L18" si="1">SUM(D17)</f>
        <v>14</v>
      </c>
      <c r="E18" s="137">
        <f t="shared" si="1"/>
        <v>1</v>
      </c>
      <c r="F18" s="137">
        <f t="shared" si="1"/>
        <v>9</v>
      </c>
      <c r="G18" s="137">
        <f t="shared" si="1"/>
        <v>10</v>
      </c>
      <c r="H18" s="137">
        <f t="shared" si="1"/>
        <v>0</v>
      </c>
      <c r="I18" s="139">
        <f t="shared" si="1"/>
        <v>0</v>
      </c>
      <c r="J18" s="444">
        <f t="shared" si="1"/>
        <v>10</v>
      </c>
      <c r="K18" s="91">
        <f t="shared" si="1"/>
        <v>2</v>
      </c>
      <c r="L18" s="450">
        <f t="shared" si="1"/>
        <v>2</v>
      </c>
      <c r="M18" s="396">
        <f>SUM(J18/(J18+K18))</f>
        <v>0.83333333333333337</v>
      </c>
    </row>
    <row r="19" spans="1:13" ht="18.75" thickBot="1" x14ac:dyDescent="0.3">
      <c r="C19" s="143" t="s">
        <v>25</v>
      </c>
      <c r="D19" s="24"/>
      <c r="E19" s="25">
        <f>SUM(E18/D18)</f>
        <v>7.1428571428571425E-2</v>
      </c>
      <c r="F19" s="25">
        <f>SUM(F18/D18)</f>
        <v>0.6428571428571429</v>
      </c>
      <c r="G19" s="144">
        <f>SUM(G18/D18)</f>
        <v>0.7142857142857143</v>
      </c>
      <c r="H19" s="20"/>
      <c r="I19" s="20"/>
      <c r="J19" s="307">
        <f>SUM(J18/D18)</f>
        <v>0.7142857142857143</v>
      </c>
      <c r="K19" s="77">
        <f>SUM(K18/D18)</f>
        <v>0.14285714285714285</v>
      </c>
      <c r="L19" s="95">
        <f>SUM(L18/D18)</f>
        <v>0.14285714285714285</v>
      </c>
      <c r="M19" s="16"/>
    </row>
    <row r="20" spans="1:13" ht="18.75" thickBot="1" x14ac:dyDescent="0.3">
      <c r="C20" s="133" t="s">
        <v>26</v>
      </c>
      <c r="D20" s="134">
        <f>SUM(D18/1)</f>
        <v>14</v>
      </c>
      <c r="E20" s="134">
        <f>SUM(E19*D20)</f>
        <v>1</v>
      </c>
      <c r="F20" s="134">
        <f>SUM(F19*D20)</f>
        <v>9</v>
      </c>
      <c r="G20" s="135">
        <f>SUM(G19*D20)</f>
        <v>10</v>
      </c>
      <c r="H20" s="16"/>
      <c r="I20" s="16"/>
      <c r="J20" s="308">
        <f>SUM(J18/1)</f>
        <v>10</v>
      </c>
      <c r="K20" s="97">
        <f>SUM(K18/1)</f>
        <v>2</v>
      </c>
      <c r="L20" s="98">
        <f>SUM(L18/1)</f>
        <v>2</v>
      </c>
      <c r="M20" s="16"/>
    </row>
    <row r="21" spans="1:13" ht="15.75" thickTop="1" x14ac:dyDescent="0.25"/>
  </sheetData>
  <mergeCells count="2">
    <mergeCell ref="A1:M1"/>
    <mergeCell ref="A3:A16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FF0000"/>
    <pageSetUpPr fitToPage="1"/>
  </sheetPr>
  <dimension ref="A1:M5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6" bestFit="1" customWidth="1"/>
    <col min="2" max="2" width="25.28515625" style="101" bestFit="1" customWidth="1"/>
    <col min="3" max="3" width="19.7109375" style="6" customWidth="1"/>
    <col min="4" max="9" width="9.5703125" style="6" bestFit="1" customWidth="1"/>
    <col min="10" max="13" width="9.140625" style="16"/>
    <col min="14" max="16384" width="9.140625" style="7"/>
  </cols>
  <sheetData>
    <row r="1" spans="1:13" ht="18.75" thickBot="1" x14ac:dyDescent="0.3">
      <c r="A1" s="671" t="s">
        <v>369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348"/>
      <c r="B2" s="359" t="s">
        <v>0</v>
      </c>
      <c r="C2" s="155" t="s">
        <v>450</v>
      </c>
      <c r="D2" s="179" t="s">
        <v>1</v>
      </c>
      <c r="E2" s="179" t="s">
        <v>2</v>
      </c>
      <c r="F2" s="179" t="s">
        <v>3</v>
      </c>
      <c r="G2" s="179" t="s">
        <v>4</v>
      </c>
      <c r="H2" s="179" t="s">
        <v>5</v>
      </c>
      <c r="I2" s="180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454</v>
      </c>
      <c r="B3" s="361">
        <v>43510</v>
      </c>
      <c r="C3" s="27" t="s">
        <v>8</v>
      </c>
      <c r="D3" s="46">
        <v>1</v>
      </c>
      <c r="E3" s="46">
        <v>0</v>
      </c>
      <c r="F3" s="46">
        <v>2</v>
      </c>
      <c r="G3" s="46">
        <v>2</v>
      </c>
      <c r="H3" s="46">
        <v>0</v>
      </c>
      <c r="I3" s="85">
        <v>0</v>
      </c>
      <c r="J3" s="364"/>
      <c r="K3" s="27">
        <v>1</v>
      </c>
      <c r="L3" s="27"/>
      <c r="M3" s="28"/>
    </row>
    <row r="4" spans="1:13" hidden="1" x14ac:dyDescent="0.25">
      <c r="A4" s="631"/>
      <c r="B4" s="362">
        <v>43503</v>
      </c>
      <c r="C4" s="9" t="s">
        <v>452</v>
      </c>
      <c r="D4" s="5">
        <v>1</v>
      </c>
      <c r="E4" s="5">
        <v>0</v>
      </c>
      <c r="F4" s="5">
        <v>0</v>
      </c>
      <c r="G4" s="5">
        <v>0</v>
      </c>
      <c r="H4" s="5">
        <v>0</v>
      </c>
      <c r="I4" s="86">
        <v>0</v>
      </c>
      <c r="J4" s="365"/>
      <c r="K4" s="9">
        <v>1</v>
      </c>
      <c r="L4" s="9"/>
      <c r="M4" s="29"/>
    </row>
    <row r="5" spans="1:13" hidden="1" x14ac:dyDescent="0.25">
      <c r="A5" s="631"/>
      <c r="B5" s="362">
        <v>43489</v>
      </c>
      <c r="C5" s="9" t="s">
        <v>9</v>
      </c>
      <c r="D5" s="5">
        <v>1</v>
      </c>
      <c r="E5" s="5">
        <v>0</v>
      </c>
      <c r="F5" s="5">
        <v>0</v>
      </c>
      <c r="G5" s="5">
        <v>0</v>
      </c>
      <c r="H5" s="5">
        <v>0</v>
      </c>
      <c r="I5" s="86">
        <v>0</v>
      </c>
      <c r="J5" s="365">
        <v>1</v>
      </c>
      <c r="K5" s="9"/>
      <c r="L5" s="9"/>
      <c r="M5" s="29"/>
    </row>
    <row r="6" spans="1:13" hidden="1" x14ac:dyDescent="0.25">
      <c r="A6" s="631"/>
      <c r="B6" s="362">
        <v>43475</v>
      </c>
      <c r="C6" s="9" t="s">
        <v>48</v>
      </c>
      <c r="D6" s="5">
        <v>1</v>
      </c>
      <c r="E6" s="5">
        <v>0</v>
      </c>
      <c r="F6" s="5">
        <v>2</v>
      </c>
      <c r="G6" s="5">
        <v>2</v>
      </c>
      <c r="H6" s="5">
        <v>0</v>
      </c>
      <c r="I6" s="86">
        <v>0</v>
      </c>
      <c r="J6" s="365"/>
      <c r="K6" s="9">
        <v>1</v>
      </c>
      <c r="L6" s="9"/>
      <c r="M6" s="29"/>
    </row>
    <row r="7" spans="1:13" hidden="1" x14ac:dyDescent="0.25">
      <c r="A7" s="631"/>
      <c r="B7" s="362">
        <v>43468</v>
      </c>
      <c r="C7" s="9" t="s">
        <v>8</v>
      </c>
      <c r="D7" s="5">
        <v>1</v>
      </c>
      <c r="E7" s="5">
        <v>0</v>
      </c>
      <c r="F7" s="5">
        <v>1</v>
      </c>
      <c r="G7" s="5">
        <v>1</v>
      </c>
      <c r="H7" s="5">
        <v>0</v>
      </c>
      <c r="I7" s="86">
        <v>0</v>
      </c>
      <c r="J7" s="365"/>
      <c r="K7" s="9">
        <v>1</v>
      </c>
      <c r="L7" s="9"/>
      <c r="M7" s="29"/>
    </row>
    <row r="8" spans="1:13" hidden="1" x14ac:dyDescent="0.25">
      <c r="A8" s="631"/>
      <c r="B8" s="362">
        <v>43454</v>
      </c>
      <c r="C8" s="9" t="s">
        <v>452</v>
      </c>
      <c r="D8" s="5">
        <v>1</v>
      </c>
      <c r="E8" s="5">
        <v>0</v>
      </c>
      <c r="F8" s="5">
        <v>1</v>
      </c>
      <c r="G8" s="5">
        <v>1</v>
      </c>
      <c r="H8" s="5">
        <v>0</v>
      </c>
      <c r="I8" s="86">
        <v>0</v>
      </c>
      <c r="J8" s="365"/>
      <c r="K8" s="9">
        <v>1</v>
      </c>
      <c r="L8" s="9"/>
      <c r="M8" s="29"/>
    </row>
    <row r="9" spans="1:13" hidden="1" x14ac:dyDescent="0.25">
      <c r="A9" s="631"/>
      <c r="B9" s="362">
        <v>43447</v>
      </c>
      <c r="C9" s="9" t="s">
        <v>453</v>
      </c>
      <c r="D9" s="5">
        <v>1</v>
      </c>
      <c r="E9" s="5">
        <v>1</v>
      </c>
      <c r="F9" s="5">
        <v>1</v>
      </c>
      <c r="G9" s="5">
        <v>2</v>
      </c>
      <c r="H9" s="5">
        <v>0</v>
      </c>
      <c r="I9" s="86">
        <v>0</v>
      </c>
      <c r="J9" s="365"/>
      <c r="K9" s="9">
        <v>1</v>
      </c>
      <c r="L9" s="9"/>
      <c r="M9" s="29"/>
    </row>
    <row r="10" spans="1:13" hidden="1" x14ac:dyDescent="0.25">
      <c r="A10" s="631"/>
      <c r="B10" s="362">
        <v>43440</v>
      </c>
      <c r="C10" s="9" t="s">
        <v>9</v>
      </c>
      <c r="D10" s="5">
        <v>1</v>
      </c>
      <c r="E10" s="5">
        <v>0</v>
      </c>
      <c r="F10" s="5">
        <v>2</v>
      </c>
      <c r="G10" s="5">
        <v>2</v>
      </c>
      <c r="H10" s="5">
        <v>0</v>
      </c>
      <c r="I10" s="86">
        <v>0</v>
      </c>
      <c r="J10" s="365"/>
      <c r="K10" s="9">
        <v>1</v>
      </c>
      <c r="L10" s="9"/>
      <c r="M10" s="29"/>
    </row>
    <row r="11" spans="1:13" hidden="1" x14ac:dyDescent="0.25">
      <c r="A11" s="631"/>
      <c r="B11" s="362">
        <v>43433</v>
      </c>
      <c r="C11" s="9" t="s">
        <v>48</v>
      </c>
      <c r="D11" s="5">
        <v>1</v>
      </c>
      <c r="E11" s="5">
        <v>0</v>
      </c>
      <c r="F11" s="5">
        <v>1</v>
      </c>
      <c r="G11" s="5">
        <v>1</v>
      </c>
      <c r="H11" s="5">
        <v>0</v>
      </c>
      <c r="I11" s="86">
        <v>0</v>
      </c>
      <c r="J11" s="365"/>
      <c r="K11" s="9">
        <v>1</v>
      </c>
      <c r="L11" s="9"/>
      <c r="M11" s="29"/>
    </row>
    <row r="12" spans="1:13" hidden="1" x14ac:dyDescent="0.25">
      <c r="A12" s="631"/>
      <c r="B12" s="362">
        <v>43426</v>
      </c>
      <c r="C12" s="9" t="s">
        <v>8</v>
      </c>
      <c r="D12" s="5">
        <v>1</v>
      </c>
      <c r="E12" s="5">
        <v>1</v>
      </c>
      <c r="F12" s="5">
        <v>0</v>
      </c>
      <c r="G12" s="5">
        <v>1</v>
      </c>
      <c r="H12" s="5">
        <v>0</v>
      </c>
      <c r="I12" s="86">
        <v>0</v>
      </c>
      <c r="J12" s="365">
        <v>1</v>
      </c>
      <c r="K12" s="9"/>
      <c r="L12" s="9"/>
      <c r="M12" s="29"/>
    </row>
    <row r="13" spans="1:13" hidden="1" x14ac:dyDescent="0.25">
      <c r="A13" s="631"/>
      <c r="B13" s="362">
        <v>43419</v>
      </c>
      <c r="C13" s="9" t="s">
        <v>452</v>
      </c>
      <c r="D13" s="5">
        <v>1</v>
      </c>
      <c r="E13" s="5">
        <v>0</v>
      </c>
      <c r="F13" s="5">
        <v>1</v>
      </c>
      <c r="G13" s="5">
        <v>1</v>
      </c>
      <c r="H13" s="5">
        <v>0</v>
      </c>
      <c r="I13" s="86">
        <v>0</v>
      </c>
      <c r="J13" s="365"/>
      <c r="K13" s="9">
        <v>1</v>
      </c>
      <c r="L13" s="9"/>
      <c r="M13" s="29"/>
    </row>
    <row r="14" spans="1:13" hidden="1" x14ac:dyDescent="0.25">
      <c r="A14" s="631"/>
      <c r="B14" s="362">
        <v>43412</v>
      </c>
      <c r="C14" s="9" t="s">
        <v>453</v>
      </c>
      <c r="D14" s="5">
        <v>1</v>
      </c>
      <c r="E14" s="5">
        <v>0</v>
      </c>
      <c r="F14" s="5">
        <v>1</v>
      </c>
      <c r="G14" s="5">
        <v>1</v>
      </c>
      <c r="H14" s="5">
        <v>0</v>
      </c>
      <c r="I14" s="86">
        <v>0</v>
      </c>
      <c r="J14" s="365"/>
      <c r="K14" s="9">
        <v>1</v>
      </c>
      <c r="L14" s="9"/>
      <c r="M14" s="29"/>
    </row>
    <row r="15" spans="1:13" hidden="1" x14ac:dyDescent="0.25">
      <c r="A15" s="631"/>
      <c r="B15" s="362">
        <v>43405</v>
      </c>
      <c r="C15" s="9" t="s">
        <v>9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86">
        <v>0</v>
      </c>
      <c r="J15" s="365"/>
      <c r="K15" s="9">
        <v>1</v>
      </c>
      <c r="L15" s="9"/>
      <c r="M15" s="29"/>
    </row>
    <row r="16" spans="1:13" hidden="1" x14ac:dyDescent="0.25">
      <c r="A16" s="631"/>
      <c r="B16" s="362">
        <v>43398</v>
      </c>
      <c r="C16" s="9" t="s">
        <v>48</v>
      </c>
      <c r="D16" s="5">
        <v>1</v>
      </c>
      <c r="E16" s="5">
        <v>0</v>
      </c>
      <c r="F16" s="5">
        <v>4</v>
      </c>
      <c r="G16" s="5">
        <v>4</v>
      </c>
      <c r="H16" s="5">
        <v>0</v>
      </c>
      <c r="I16" s="86">
        <v>0</v>
      </c>
      <c r="J16" s="365">
        <v>1</v>
      </c>
      <c r="K16" s="9"/>
      <c r="L16" s="9"/>
      <c r="M16" s="29"/>
    </row>
    <row r="17" spans="1:13" hidden="1" x14ac:dyDescent="0.25">
      <c r="A17" s="631"/>
      <c r="B17" s="362">
        <v>43391</v>
      </c>
      <c r="C17" s="9" t="s">
        <v>8</v>
      </c>
      <c r="D17" s="5">
        <v>1</v>
      </c>
      <c r="E17" s="5">
        <v>0</v>
      </c>
      <c r="F17" s="5">
        <v>2</v>
      </c>
      <c r="G17" s="5">
        <v>2</v>
      </c>
      <c r="H17" s="5">
        <v>0</v>
      </c>
      <c r="I17" s="86">
        <v>0</v>
      </c>
      <c r="J17" s="365"/>
      <c r="K17" s="9">
        <v>1</v>
      </c>
      <c r="L17" s="9"/>
      <c r="M17" s="29"/>
    </row>
    <row r="18" spans="1:13" hidden="1" x14ac:dyDescent="0.25">
      <c r="A18" s="631"/>
      <c r="B18" s="362">
        <v>43384</v>
      </c>
      <c r="C18" s="9" t="s">
        <v>452</v>
      </c>
      <c r="D18" s="5">
        <v>1</v>
      </c>
      <c r="E18" s="5">
        <v>0</v>
      </c>
      <c r="F18" s="5">
        <v>1</v>
      </c>
      <c r="G18" s="5">
        <v>1</v>
      </c>
      <c r="H18" s="5">
        <v>0</v>
      </c>
      <c r="I18" s="86">
        <v>0</v>
      </c>
      <c r="J18" s="365"/>
      <c r="K18" s="9"/>
      <c r="L18" s="9">
        <v>1</v>
      </c>
      <c r="M18" s="29"/>
    </row>
    <row r="19" spans="1:13" hidden="1" x14ac:dyDescent="0.25">
      <c r="A19" s="631"/>
      <c r="B19" s="362">
        <v>43377</v>
      </c>
      <c r="C19" s="9" t="s">
        <v>453</v>
      </c>
      <c r="D19" s="5">
        <v>1</v>
      </c>
      <c r="E19" s="5">
        <v>0</v>
      </c>
      <c r="F19" s="5">
        <v>1</v>
      </c>
      <c r="G19" s="5">
        <v>1</v>
      </c>
      <c r="H19" s="5">
        <v>0</v>
      </c>
      <c r="I19" s="86">
        <v>0</v>
      </c>
      <c r="J19" s="365"/>
      <c r="K19" s="9">
        <v>1</v>
      </c>
      <c r="L19" s="9"/>
      <c r="M19" s="29"/>
    </row>
    <row r="20" spans="1:13" hidden="1" x14ac:dyDescent="0.25">
      <c r="A20" s="631"/>
      <c r="B20" s="362">
        <v>43370</v>
      </c>
      <c r="C20" s="9" t="s">
        <v>9</v>
      </c>
      <c r="D20" s="5">
        <v>1</v>
      </c>
      <c r="E20" s="5">
        <v>1</v>
      </c>
      <c r="F20" s="5">
        <v>0</v>
      </c>
      <c r="G20" s="5">
        <v>1</v>
      </c>
      <c r="H20" s="5">
        <v>0</v>
      </c>
      <c r="I20" s="86">
        <v>0</v>
      </c>
      <c r="J20" s="365">
        <v>1</v>
      </c>
      <c r="K20" s="9"/>
      <c r="L20" s="9"/>
      <c r="M20" s="29"/>
    </row>
    <row r="21" spans="1:13" ht="18.75" hidden="1" thickBot="1" x14ac:dyDescent="0.3">
      <c r="A21" s="630"/>
      <c r="B21" s="363">
        <v>43363</v>
      </c>
      <c r="C21" s="31" t="s">
        <v>48</v>
      </c>
      <c r="D21" s="88">
        <v>1</v>
      </c>
      <c r="E21" s="88">
        <v>0</v>
      </c>
      <c r="F21" s="88">
        <v>0</v>
      </c>
      <c r="G21" s="88">
        <v>0</v>
      </c>
      <c r="H21" s="88">
        <v>0</v>
      </c>
      <c r="I21" s="89">
        <v>0</v>
      </c>
      <c r="J21" s="366"/>
      <c r="K21" s="31">
        <v>1</v>
      </c>
      <c r="L21" s="31"/>
      <c r="M21" s="32"/>
    </row>
    <row r="22" spans="1:13" s="16" customFormat="1" ht="19.5" thickTop="1" thickBot="1" x14ac:dyDescent="0.3">
      <c r="A22" s="142" t="s">
        <v>45</v>
      </c>
      <c r="B22" s="126" t="s">
        <v>454</v>
      </c>
      <c r="C22" s="124" t="s">
        <v>455</v>
      </c>
      <c r="D22" s="124">
        <f t="shared" ref="D22:I22" si="0">SUM(D3:D21)</f>
        <v>19</v>
      </c>
      <c r="E22" s="124">
        <f t="shared" si="0"/>
        <v>3</v>
      </c>
      <c r="F22" s="124">
        <f t="shared" si="0"/>
        <v>20</v>
      </c>
      <c r="G22" s="124">
        <f t="shared" si="0"/>
        <v>23</v>
      </c>
      <c r="H22" s="124">
        <f t="shared" si="0"/>
        <v>0</v>
      </c>
      <c r="I22" s="124">
        <f t="shared" si="0"/>
        <v>0</v>
      </c>
      <c r="J22" s="191">
        <f>SUM(J3:J21)</f>
        <v>4</v>
      </c>
      <c r="K22" s="124">
        <f>SUM(K3:K21)</f>
        <v>14</v>
      </c>
      <c r="L22" s="124">
        <f>SUM(L3:L21)</f>
        <v>1</v>
      </c>
      <c r="M22" s="294">
        <f>SUM(J22/(J22+K22))</f>
        <v>0.22222222222222221</v>
      </c>
    </row>
    <row r="23" spans="1:13" ht="18.75" hidden="1" thickTop="1" x14ac:dyDescent="0.25">
      <c r="A23" s="638" t="s">
        <v>285</v>
      </c>
      <c r="B23" s="45">
        <v>43160</v>
      </c>
      <c r="C23" s="46" t="s">
        <v>8</v>
      </c>
      <c r="D23" s="46">
        <v>1</v>
      </c>
      <c r="E23" s="46">
        <v>0</v>
      </c>
      <c r="F23" s="46">
        <v>0</v>
      </c>
      <c r="G23" s="46">
        <v>0</v>
      </c>
      <c r="H23" s="46">
        <v>0</v>
      </c>
      <c r="I23" s="85">
        <v>0</v>
      </c>
      <c r="J23" s="280"/>
      <c r="K23" s="9">
        <v>1</v>
      </c>
      <c r="L23" s="9"/>
      <c r="M23" s="29"/>
    </row>
    <row r="24" spans="1:13" hidden="1" x14ac:dyDescent="0.25">
      <c r="A24" s="639"/>
      <c r="B24" s="36">
        <v>43153</v>
      </c>
      <c r="C24" s="5" t="s">
        <v>10</v>
      </c>
      <c r="D24" s="5">
        <v>1</v>
      </c>
      <c r="E24" s="5">
        <v>1</v>
      </c>
      <c r="F24" s="5">
        <v>1</v>
      </c>
      <c r="G24" s="5">
        <v>2</v>
      </c>
      <c r="H24" s="5">
        <v>1</v>
      </c>
      <c r="I24" s="86">
        <v>0</v>
      </c>
      <c r="J24" s="280">
        <v>1</v>
      </c>
      <c r="K24" s="9"/>
      <c r="L24" s="9"/>
      <c r="M24" s="29"/>
    </row>
    <row r="25" spans="1:13" hidden="1" x14ac:dyDescent="0.25">
      <c r="A25" s="639"/>
      <c r="B25" s="36">
        <v>43146</v>
      </c>
      <c r="C25" s="5" t="s">
        <v>7</v>
      </c>
      <c r="D25" s="5">
        <v>1</v>
      </c>
      <c r="E25" s="5">
        <v>0</v>
      </c>
      <c r="F25" s="5">
        <v>1</v>
      </c>
      <c r="G25" s="5">
        <v>1</v>
      </c>
      <c r="H25" s="5">
        <v>0</v>
      </c>
      <c r="I25" s="86">
        <v>0</v>
      </c>
      <c r="J25" s="280">
        <v>1</v>
      </c>
      <c r="K25" s="9"/>
      <c r="L25" s="9"/>
      <c r="M25" s="29"/>
    </row>
    <row r="26" spans="1:13" hidden="1" x14ac:dyDescent="0.25">
      <c r="A26" s="639"/>
      <c r="B26" s="36">
        <v>43139</v>
      </c>
      <c r="C26" s="5" t="s">
        <v>9</v>
      </c>
      <c r="D26" s="5">
        <v>1</v>
      </c>
      <c r="E26" s="5">
        <v>0</v>
      </c>
      <c r="F26" s="5">
        <v>2</v>
      </c>
      <c r="G26" s="5">
        <v>2</v>
      </c>
      <c r="H26" s="5">
        <v>0</v>
      </c>
      <c r="I26" s="86">
        <v>0</v>
      </c>
      <c r="J26" s="280"/>
      <c r="K26" s="9">
        <v>1</v>
      </c>
      <c r="L26" s="9"/>
      <c r="M26" s="29"/>
    </row>
    <row r="27" spans="1:13" hidden="1" x14ac:dyDescent="0.25">
      <c r="A27" s="639"/>
      <c r="B27" s="36">
        <v>43125</v>
      </c>
      <c r="C27" s="5" t="s">
        <v>8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86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36">
        <v>43118</v>
      </c>
      <c r="C28" s="5" t="s">
        <v>10</v>
      </c>
      <c r="D28" s="5">
        <v>1</v>
      </c>
      <c r="E28" s="5">
        <v>0</v>
      </c>
      <c r="F28" s="5">
        <v>1</v>
      </c>
      <c r="G28" s="5">
        <v>1</v>
      </c>
      <c r="H28" s="5">
        <v>0</v>
      </c>
      <c r="I28" s="86">
        <v>0</v>
      </c>
      <c r="J28" s="280">
        <v>1</v>
      </c>
      <c r="K28" s="9"/>
      <c r="L28" s="9"/>
      <c r="M28" s="29"/>
    </row>
    <row r="29" spans="1:13" hidden="1" x14ac:dyDescent="0.25">
      <c r="A29" s="639"/>
      <c r="B29" s="36">
        <v>43104</v>
      </c>
      <c r="C29" s="5" t="s">
        <v>7</v>
      </c>
      <c r="D29" s="5">
        <v>1</v>
      </c>
      <c r="E29" s="5">
        <v>0</v>
      </c>
      <c r="F29" s="5">
        <v>1</v>
      </c>
      <c r="G29" s="5">
        <v>1</v>
      </c>
      <c r="H29" s="5">
        <v>0</v>
      </c>
      <c r="I29" s="86">
        <v>0</v>
      </c>
      <c r="J29" s="280">
        <v>1</v>
      </c>
      <c r="K29" s="9"/>
      <c r="L29" s="9"/>
      <c r="M29" s="29"/>
    </row>
    <row r="30" spans="1:13" hidden="1" x14ac:dyDescent="0.25">
      <c r="A30" s="639"/>
      <c r="B30" s="36">
        <v>43090</v>
      </c>
      <c r="C30" s="5" t="s">
        <v>9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86">
        <v>0</v>
      </c>
      <c r="J30" s="280"/>
      <c r="K30" s="9">
        <v>1</v>
      </c>
      <c r="L30" s="9"/>
      <c r="M30" s="29"/>
    </row>
    <row r="31" spans="1:13" hidden="1" x14ac:dyDescent="0.25">
      <c r="A31" s="639"/>
      <c r="B31" s="36">
        <v>43083</v>
      </c>
      <c r="C31" s="5" t="s">
        <v>27</v>
      </c>
      <c r="D31" s="5">
        <v>1</v>
      </c>
      <c r="E31" s="5">
        <v>0</v>
      </c>
      <c r="F31" s="5">
        <v>1</v>
      </c>
      <c r="G31" s="5">
        <v>1</v>
      </c>
      <c r="H31" s="5">
        <v>0</v>
      </c>
      <c r="I31" s="86">
        <v>0</v>
      </c>
      <c r="J31" s="280"/>
      <c r="K31" s="9"/>
      <c r="L31" s="9">
        <v>1</v>
      </c>
      <c r="M31" s="29"/>
    </row>
    <row r="32" spans="1:13" hidden="1" x14ac:dyDescent="0.25">
      <c r="A32" s="639"/>
      <c r="B32" s="36">
        <v>43076</v>
      </c>
      <c r="C32" s="5" t="s">
        <v>8</v>
      </c>
      <c r="D32" s="5">
        <v>1</v>
      </c>
      <c r="E32" s="5">
        <v>0</v>
      </c>
      <c r="F32" s="5">
        <v>1</v>
      </c>
      <c r="G32" s="5">
        <v>1</v>
      </c>
      <c r="H32" s="5">
        <v>0</v>
      </c>
      <c r="I32" s="86">
        <v>0</v>
      </c>
      <c r="J32" s="280"/>
      <c r="K32" s="9">
        <v>1</v>
      </c>
      <c r="L32" s="9"/>
      <c r="M32" s="29"/>
    </row>
    <row r="33" spans="1:13" hidden="1" x14ac:dyDescent="0.25">
      <c r="A33" s="639"/>
      <c r="B33" s="36">
        <v>43069</v>
      </c>
      <c r="C33" s="5" t="s">
        <v>10</v>
      </c>
      <c r="D33" s="5">
        <v>1</v>
      </c>
      <c r="E33" s="5">
        <v>0</v>
      </c>
      <c r="F33" s="5">
        <v>1</v>
      </c>
      <c r="G33" s="5">
        <v>1</v>
      </c>
      <c r="H33" s="5">
        <v>0</v>
      </c>
      <c r="I33" s="86">
        <v>0</v>
      </c>
      <c r="J33" s="280">
        <v>1</v>
      </c>
      <c r="K33" s="9"/>
      <c r="L33" s="9"/>
      <c r="M33" s="29"/>
    </row>
    <row r="34" spans="1:13" hidden="1" x14ac:dyDescent="0.25">
      <c r="A34" s="639"/>
      <c r="B34" s="36">
        <v>43062</v>
      </c>
      <c r="C34" s="5" t="s">
        <v>7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86">
        <v>0</v>
      </c>
      <c r="J34" s="280">
        <v>1</v>
      </c>
      <c r="K34" s="9"/>
      <c r="L34" s="9"/>
      <c r="M34" s="29"/>
    </row>
    <row r="35" spans="1:13" hidden="1" x14ac:dyDescent="0.25">
      <c r="A35" s="639"/>
      <c r="B35" s="36">
        <v>43048</v>
      </c>
      <c r="C35" s="5" t="s">
        <v>27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86">
        <v>0</v>
      </c>
      <c r="J35" s="280"/>
      <c r="K35" s="9">
        <v>1</v>
      </c>
      <c r="L35" s="9"/>
      <c r="M35" s="29"/>
    </row>
    <row r="36" spans="1:13" hidden="1" x14ac:dyDescent="0.25">
      <c r="A36" s="639"/>
      <c r="B36" s="36">
        <v>43041</v>
      </c>
      <c r="C36" s="5" t="s">
        <v>8</v>
      </c>
      <c r="D36" s="5">
        <v>1</v>
      </c>
      <c r="E36" s="5">
        <v>0</v>
      </c>
      <c r="F36" s="5">
        <v>0</v>
      </c>
      <c r="G36" s="5">
        <v>0</v>
      </c>
      <c r="H36" s="5">
        <v>0</v>
      </c>
      <c r="I36" s="86">
        <v>0</v>
      </c>
      <c r="J36" s="280"/>
      <c r="K36" s="9">
        <v>1</v>
      </c>
      <c r="L36" s="9"/>
      <c r="M36" s="29"/>
    </row>
    <row r="37" spans="1:13" hidden="1" x14ac:dyDescent="0.25">
      <c r="A37" s="639"/>
      <c r="B37" s="36">
        <v>43034</v>
      </c>
      <c r="C37" s="5" t="s">
        <v>10</v>
      </c>
      <c r="D37" s="5">
        <v>1</v>
      </c>
      <c r="E37" s="5">
        <v>0</v>
      </c>
      <c r="F37" s="5">
        <v>2</v>
      </c>
      <c r="G37" s="5">
        <v>2</v>
      </c>
      <c r="H37" s="5">
        <v>0</v>
      </c>
      <c r="I37" s="86">
        <v>0</v>
      </c>
      <c r="J37" s="280">
        <v>1</v>
      </c>
      <c r="K37" s="9"/>
      <c r="L37" s="9"/>
      <c r="M37" s="29"/>
    </row>
    <row r="38" spans="1:13" hidden="1" x14ac:dyDescent="0.25">
      <c r="A38" s="639"/>
      <c r="B38" s="36">
        <v>43027</v>
      </c>
      <c r="C38" s="5" t="s">
        <v>7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86">
        <v>0</v>
      </c>
      <c r="J38" s="280"/>
      <c r="K38" s="9">
        <v>1</v>
      </c>
      <c r="L38" s="9"/>
      <c r="M38" s="29"/>
    </row>
    <row r="39" spans="1:13" hidden="1" x14ac:dyDescent="0.25">
      <c r="A39" s="639"/>
      <c r="B39" s="36">
        <v>43020</v>
      </c>
      <c r="C39" s="5" t="s">
        <v>9</v>
      </c>
      <c r="D39" s="5">
        <v>1</v>
      </c>
      <c r="E39" s="5">
        <v>0</v>
      </c>
      <c r="F39" s="5">
        <v>1</v>
      </c>
      <c r="G39" s="5">
        <v>1</v>
      </c>
      <c r="H39" s="5">
        <v>0</v>
      </c>
      <c r="I39" s="86">
        <v>0</v>
      </c>
      <c r="J39" s="280">
        <v>1</v>
      </c>
      <c r="K39" s="9"/>
      <c r="L39" s="9"/>
      <c r="M39" s="29"/>
    </row>
    <row r="40" spans="1:13" hidden="1" x14ac:dyDescent="0.25">
      <c r="A40" s="639"/>
      <c r="B40" s="36">
        <v>43013</v>
      </c>
      <c r="C40" s="5" t="s">
        <v>27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86">
        <v>0</v>
      </c>
      <c r="J40" s="280">
        <v>1</v>
      </c>
      <c r="K40" s="9"/>
      <c r="L40" s="9"/>
      <c r="M40" s="29"/>
    </row>
    <row r="41" spans="1:13" hidden="1" x14ac:dyDescent="0.25">
      <c r="A41" s="639"/>
      <c r="B41" s="36">
        <v>42999</v>
      </c>
      <c r="C41" s="5" t="s">
        <v>10</v>
      </c>
      <c r="D41" s="5">
        <v>1</v>
      </c>
      <c r="E41" s="5">
        <v>0</v>
      </c>
      <c r="F41" s="5">
        <v>0</v>
      </c>
      <c r="G41" s="5">
        <v>0</v>
      </c>
      <c r="H41" s="5">
        <v>0</v>
      </c>
      <c r="I41" s="86">
        <v>0</v>
      </c>
      <c r="J41" s="280"/>
      <c r="K41" s="9"/>
      <c r="L41" s="9">
        <v>1</v>
      </c>
      <c r="M41" s="29"/>
    </row>
    <row r="42" spans="1:13" ht="18.75" hidden="1" thickBot="1" x14ac:dyDescent="0.3">
      <c r="A42" s="640"/>
      <c r="B42" s="87">
        <v>42992</v>
      </c>
      <c r="C42" s="88" t="s">
        <v>7</v>
      </c>
      <c r="D42" s="88">
        <v>1</v>
      </c>
      <c r="E42" s="88">
        <v>0</v>
      </c>
      <c r="F42" s="88">
        <v>1</v>
      </c>
      <c r="G42" s="88">
        <v>1</v>
      </c>
      <c r="H42" s="88">
        <v>0</v>
      </c>
      <c r="I42" s="89">
        <v>0</v>
      </c>
      <c r="J42" s="280">
        <v>1</v>
      </c>
      <c r="K42" s="9"/>
      <c r="L42" s="9"/>
      <c r="M42" s="29"/>
    </row>
    <row r="43" spans="1:13" ht="19.5" thickTop="1" thickBot="1" x14ac:dyDescent="0.3">
      <c r="A43" s="142" t="s">
        <v>45</v>
      </c>
      <c r="B43" s="209" t="s">
        <v>285</v>
      </c>
      <c r="C43" s="185" t="s">
        <v>11</v>
      </c>
      <c r="D43" s="185">
        <f t="shared" ref="D43:L43" si="1">SUM(D23:D42)</f>
        <v>20</v>
      </c>
      <c r="E43" s="185">
        <f t="shared" si="1"/>
        <v>1</v>
      </c>
      <c r="F43" s="185">
        <f t="shared" si="1"/>
        <v>13</v>
      </c>
      <c r="G43" s="185">
        <f t="shared" si="1"/>
        <v>14</v>
      </c>
      <c r="H43" s="185">
        <f t="shared" si="1"/>
        <v>1</v>
      </c>
      <c r="I43" s="185">
        <f t="shared" si="1"/>
        <v>0</v>
      </c>
      <c r="J43" s="191">
        <f t="shared" si="1"/>
        <v>10</v>
      </c>
      <c r="K43" s="124">
        <f t="shared" si="1"/>
        <v>8</v>
      </c>
      <c r="L43" s="124">
        <f t="shared" si="1"/>
        <v>2</v>
      </c>
      <c r="M43" s="294">
        <f>SUM(J43/(J43+K43))</f>
        <v>0.55555555555555558</v>
      </c>
    </row>
    <row r="44" spans="1:13" ht="19.5" thickTop="1" thickBot="1" x14ac:dyDescent="0.3">
      <c r="C44" s="136" t="s">
        <v>24</v>
      </c>
      <c r="D44" s="137">
        <f t="shared" ref="D44:I44" si="2">SUM(D43+D22)</f>
        <v>39</v>
      </c>
      <c r="E44" s="137">
        <f t="shared" si="2"/>
        <v>4</v>
      </c>
      <c r="F44" s="137">
        <f t="shared" si="2"/>
        <v>33</v>
      </c>
      <c r="G44" s="139">
        <f t="shared" si="2"/>
        <v>37</v>
      </c>
      <c r="H44" s="140">
        <f t="shared" si="2"/>
        <v>1</v>
      </c>
      <c r="I44" s="141">
        <f t="shared" si="2"/>
        <v>0</v>
      </c>
      <c r="J44" s="136">
        <f>SUM(J22+J43)</f>
        <v>14</v>
      </c>
      <c r="K44" s="168">
        <f>SUM(K22+K43)</f>
        <v>22</v>
      </c>
      <c r="L44" s="169">
        <f>SUM(L22+L43)</f>
        <v>3</v>
      </c>
      <c r="M44" s="396">
        <f>SUM(J44/(J44+K44))</f>
        <v>0.3888888888888889</v>
      </c>
    </row>
    <row r="45" spans="1:13" ht="18.75" thickBot="1" x14ac:dyDescent="0.3">
      <c r="C45" s="143" t="s">
        <v>25</v>
      </c>
      <c r="D45" s="24"/>
      <c r="E45" s="25">
        <f>SUM(E44/D44)</f>
        <v>0.10256410256410256</v>
      </c>
      <c r="F45" s="25">
        <f>SUM(F44/D44)</f>
        <v>0.84615384615384615</v>
      </c>
      <c r="G45" s="144">
        <f>SUM(G44/D44)</f>
        <v>0.94871794871794868</v>
      </c>
      <c r="H45" s="20"/>
      <c r="I45" s="20"/>
      <c r="J45" s="283">
        <f>SUM(J44/D44)</f>
        <v>0.35897435897435898</v>
      </c>
      <c r="K45" s="21">
        <f>SUM(K44/D44)</f>
        <v>0.5641025641025641</v>
      </c>
      <c r="L45" s="132">
        <f>SUM(L44/D44)</f>
        <v>7.6923076923076927E-2</v>
      </c>
    </row>
    <row r="46" spans="1:13" ht="18.75" thickBot="1" x14ac:dyDescent="0.3">
      <c r="C46" s="133" t="s">
        <v>26</v>
      </c>
      <c r="D46" s="134">
        <f>SUM(D44/2)</f>
        <v>19.5</v>
      </c>
      <c r="E46" s="134">
        <f>SUM(E44/2)</f>
        <v>2</v>
      </c>
      <c r="F46" s="134">
        <f>SUM(F44/2)</f>
        <v>16.5</v>
      </c>
      <c r="G46" s="135">
        <f>SUM(G44/2)</f>
        <v>18.5</v>
      </c>
      <c r="H46" s="16"/>
      <c r="I46" s="16"/>
      <c r="J46" s="284">
        <f>SUM(J44/2)</f>
        <v>7</v>
      </c>
      <c r="K46" s="134">
        <f>SUM(K44/2)</f>
        <v>11</v>
      </c>
      <c r="L46" s="135">
        <f>SUM(L44/2)</f>
        <v>1.5</v>
      </c>
    </row>
    <row r="47" spans="1:13" ht="18.75" thickTop="1" x14ac:dyDescent="0.25">
      <c r="G47" s="16"/>
      <c r="H47" s="16"/>
      <c r="I47" s="16"/>
      <c r="K47" s="7"/>
      <c r="L47" s="7"/>
      <c r="M47" s="7"/>
    </row>
    <row r="48" spans="1:13" x14ac:dyDescent="0.25">
      <c r="G48" s="16"/>
      <c r="H48" s="16"/>
      <c r="I48" s="16"/>
      <c r="K48" s="7"/>
      <c r="L48" s="7"/>
      <c r="M48" s="7"/>
    </row>
    <row r="49" spans="7:13" x14ac:dyDescent="0.25">
      <c r="G49" s="16"/>
      <c r="H49" s="16"/>
      <c r="I49" s="16"/>
      <c r="K49" s="7"/>
      <c r="L49" s="7"/>
      <c r="M49" s="7"/>
    </row>
    <row r="50" spans="7:13" x14ac:dyDescent="0.25">
      <c r="G50" s="16"/>
      <c r="H50" s="16"/>
      <c r="I50" s="16"/>
      <c r="K50" s="7"/>
      <c r="L50" s="7"/>
      <c r="M50" s="7"/>
    </row>
    <row r="51" spans="7:13" x14ac:dyDescent="0.25">
      <c r="G51" s="16"/>
      <c r="H51" s="16"/>
      <c r="I51" s="16"/>
      <c r="K51" s="7"/>
      <c r="L51" s="7"/>
      <c r="M51" s="7"/>
    </row>
  </sheetData>
  <mergeCells count="3">
    <mergeCell ref="A23:A42"/>
    <mergeCell ref="A1:M1"/>
    <mergeCell ref="A3:A21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DD4EC-D9DB-4411-A345-4D97B37310E3}">
  <sheetPr>
    <tabColor rgb="FFFF0000"/>
    <pageSetUpPr fitToPage="1"/>
  </sheetPr>
  <dimension ref="A1:M2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16" bestFit="1" customWidth="1"/>
    <col min="2" max="2" width="25.28515625" style="17" bestFit="1" customWidth="1"/>
    <col min="3" max="3" width="19.1406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8.75" thickBot="1" x14ac:dyDescent="0.3">
      <c r="A1" s="671" t="s">
        <v>619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42" t="s">
        <v>580</v>
      </c>
      <c r="B3" s="254">
        <v>45351</v>
      </c>
      <c r="C3" s="27" t="s">
        <v>8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hidden="1" x14ac:dyDescent="0.25">
      <c r="A4" s="636"/>
      <c r="B4" s="255">
        <v>45344</v>
      </c>
      <c r="C4" s="9" t="s">
        <v>555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/>
      <c r="L4" s="9">
        <v>1</v>
      </c>
      <c r="M4" s="29"/>
    </row>
    <row r="5" spans="1:13" hidden="1" x14ac:dyDescent="0.25">
      <c r="A5" s="636"/>
      <c r="B5" s="255">
        <v>45330</v>
      </c>
      <c r="C5" s="9" t="s">
        <v>552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idden="1" x14ac:dyDescent="0.25">
      <c r="A6" s="636"/>
      <c r="B6" s="255">
        <v>45316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idden="1" x14ac:dyDescent="0.25">
      <c r="A7" s="636"/>
      <c r="B7" s="255">
        <v>45302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idden="1" x14ac:dyDescent="0.25">
      <c r="A8" s="636"/>
      <c r="B8" s="255">
        <v>45281</v>
      </c>
      <c r="C8" s="9" t="s">
        <v>552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idden="1" x14ac:dyDescent="0.25">
      <c r="A9" s="636"/>
      <c r="B9" s="255">
        <v>45274</v>
      </c>
      <c r="C9" s="9" t="s">
        <v>452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idden="1" x14ac:dyDescent="0.25">
      <c r="A10" s="636"/>
      <c r="B10" s="255">
        <v>45267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hidden="1" x14ac:dyDescent="0.25">
      <c r="A11" s="636"/>
      <c r="B11" s="255">
        <v>45260</v>
      </c>
      <c r="C11" s="9" t="s">
        <v>555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idden="1" x14ac:dyDescent="0.25">
      <c r="A12" s="636"/>
      <c r="B12" s="255">
        <v>45246</v>
      </c>
      <c r="C12" s="9" t="s">
        <v>552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hidden="1" x14ac:dyDescent="0.25">
      <c r="A13" s="636"/>
      <c r="B13" s="255">
        <v>45232</v>
      </c>
      <c r="C13" s="9" t="s">
        <v>8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hidden="1" x14ac:dyDescent="0.25">
      <c r="A14" s="636"/>
      <c r="B14" s="255">
        <v>45225</v>
      </c>
      <c r="C14" s="9" t="s">
        <v>555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hidden="1" x14ac:dyDescent="0.25">
      <c r="A15" s="636"/>
      <c r="B15" s="255">
        <v>45211</v>
      </c>
      <c r="C15" s="9" t="s">
        <v>552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hidden="1" x14ac:dyDescent="0.25">
      <c r="A16" s="636"/>
      <c r="B16" s="255">
        <v>45197</v>
      </c>
      <c r="C16" s="9" t="s">
        <v>8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.75" hidden="1" thickBot="1" x14ac:dyDescent="0.3">
      <c r="A17" s="637"/>
      <c r="B17" s="256">
        <v>45190</v>
      </c>
      <c r="C17" s="31" t="s">
        <v>555</v>
      </c>
      <c r="D17" s="31">
        <v>1</v>
      </c>
      <c r="E17" s="31">
        <v>0</v>
      </c>
      <c r="F17" s="31">
        <v>0</v>
      </c>
      <c r="G17" s="31">
        <v>0</v>
      </c>
      <c r="H17" s="31">
        <v>0</v>
      </c>
      <c r="I17" s="32">
        <v>0</v>
      </c>
      <c r="J17" s="366"/>
      <c r="K17" s="31"/>
      <c r="L17" s="31">
        <v>1</v>
      </c>
      <c r="M17" s="32"/>
    </row>
    <row r="18" spans="1:13" ht="19.5" thickTop="1" thickBot="1" x14ac:dyDescent="0.3">
      <c r="A18" s="490" t="s">
        <v>45</v>
      </c>
      <c r="B18" s="411" t="s">
        <v>580</v>
      </c>
      <c r="C18" s="124" t="s">
        <v>553</v>
      </c>
      <c r="D18" s="124">
        <f t="shared" ref="D18:L18" si="0">SUM(D3:D17)</f>
        <v>15</v>
      </c>
      <c r="E18" s="124">
        <f t="shared" si="0"/>
        <v>0</v>
      </c>
      <c r="F18" s="124">
        <f t="shared" si="0"/>
        <v>4</v>
      </c>
      <c r="G18" s="124">
        <f t="shared" si="0"/>
        <v>4</v>
      </c>
      <c r="H18" s="124">
        <f t="shared" si="0"/>
        <v>0</v>
      </c>
      <c r="I18" s="125">
        <f t="shared" si="0"/>
        <v>0</v>
      </c>
      <c r="J18" s="216">
        <f t="shared" si="0"/>
        <v>7</v>
      </c>
      <c r="K18" s="124">
        <f t="shared" si="0"/>
        <v>5</v>
      </c>
      <c r="L18" s="124">
        <f t="shared" si="0"/>
        <v>3</v>
      </c>
      <c r="M18" s="294">
        <f>SUM(J18/(J18+K18))</f>
        <v>0.58333333333333337</v>
      </c>
    </row>
    <row r="19" spans="1:13" ht="19.5" thickTop="1" thickBot="1" x14ac:dyDescent="0.3">
      <c r="C19" s="136" t="s">
        <v>24</v>
      </c>
      <c r="D19" s="137">
        <f t="shared" ref="D19:L19" si="1">SUM(D18)</f>
        <v>15</v>
      </c>
      <c r="E19" s="137">
        <f t="shared" si="1"/>
        <v>0</v>
      </c>
      <c r="F19" s="137">
        <f t="shared" si="1"/>
        <v>4</v>
      </c>
      <c r="G19" s="137">
        <f t="shared" si="1"/>
        <v>4</v>
      </c>
      <c r="H19" s="137">
        <f t="shared" si="1"/>
        <v>0</v>
      </c>
      <c r="I19" s="139">
        <f t="shared" si="1"/>
        <v>0</v>
      </c>
      <c r="J19" s="444">
        <f t="shared" si="1"/>
        <v>7</v>
      </c>
      <c r="K19" s="91">
        <f t="shared" si="1"/>
        <v>5</v>
      </c>
      <c r="L19" s="450">
        <f t="shared" si="1"/>
        <v>3</v>
      </c>
      <c r="M19" s="396">
        <f>SUM(J19/(J19+K19))</f>
        <v>0.58333333333333337</v>
      </c>
    </row>
    <row r="20" spans="1:13" ht="18.75" thickBot="1" x14ac:dyDescent="0.3">
      <c r="C20" s="143" t="s">
        <v>25</v>
      </c>
      <c r="D20" s="24"/>
      <c r="E20" s="25">
        <f>SUM(E19/D19)</f>
        <v>0</v>
      </c>
      <c r="F20" s="25">
        <f>SUM(F19/D19)</f>
        <v>0.26666666666666666</v>
      </c>
      <c r="G20" s="144">
        <f>SUM(G19/D19)</f>
        <v>0.26666666666666666</v>
      </c>
      <c r="H20" s="20"/>
      <c r="I20" s="20"/>
      <c r="J20" s="307">
        <f>SUM(J19/D19)</f>
        <v>0.46666666666666667</v>
      </c>
      <c r="K20" s="77">
        <f>SUM(K19/D19)</f>
        <v>0.33333333333333331</v>
      </c>
      <c r="L20" s="95">
        <f>SUM(L19/D19)</f>
        <v>0.2</v>
      </c>
    </row>
    <row r="21" spans="1:13" ht="18.75" thickBot="1" x14ac:dyDescent="0.3">
      <c r="C21" s="133" t="s">
        <v>26</v>
      </c>
      <c r="D21" s="134">
        <f>SUM(D19/1)</f>
        <v>15</v>
      </c>
      <c r="E21" s="134">
        <f>SUM(E20*D21)</f>
        <v>0</v>
      </c>
      <c r="F21" s="134">
        <f>SUM(F20*D21)</f>
        <v>4</v>
      </c>
      <c r="G21" s="135">
        <f>SUM(G20*D21)</f>
        <v>4</v>
      </c>
      <c r="J21" s="308">
        <f>SUM(J19/1)</f>
        <v>7</v>
      </c>
      <c r="K21" s="97">
        <f>SUM(K19/1)</f>
        <v>5</v>
      </c>
      <c r="L21" s="98">
        <f>SUM(L19/1)</f>
        <v>3</v>
      </c>
    </row>
    <row r="22" spans="1:13" ht="18.75" thickTop="1" x14ac:dyDescent="0.25"/>
  </sheetData>
  <mergeCells count="2">
    <mergeCell ref="A1:M1"/>
    <mergeCell ref="A3:A17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13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28515625" style="16" customWidth="1"/>
    <col min="10" max="16384" width="9.140625" style="16"/>
  </cols>
  <sheetData>
    <row r="1" spans="1:13" ht="19.5" thickTop="1" thickBot="1" x14ac:dyDescent="0.3">
      <c r="A1" s="626" t="s">
        <v>304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453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8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20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45694</v>
      </c>
      <c r="C6" s="9" t="s">
        <v>10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45680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45673</v>
      </c>
      <c r="C8" s="9" t="s">
        <v>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45666</v>
      </c>
      <c r="C9" s="9" t="s">
        <v>20</v>
      </c>
      <c r="D9" s="9">
        <v>1</v>
      </c>
      <c r="E9" s="9">
        <v>1</v>
      </c>
      <c r="F9" s="9">
        <v>1</v>
      </c>
      <c r="G9" s="9">
        <v>2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45645</v>
      </c>
      <c r="C10" s="9" t="s">
        <v>10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45638</v>
      </c>
      <c r="C11" s="9" t="s">
        <v>553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x14ac:dyDescent="0.25">
      <c r="A12" s="636"/>
      <c r="B12" s="255">
        <v>45631</v>
      </c>
      <c r="C12" s="9" t="s">
        <v>453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45624</v>
      </c>
      <c r="C13" s="9" t="s">
        <v>8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45617</v>
      </c>
      <c r="C14" s="9" t="s">
        <v>20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45610</v>
      </c>
      <c r="C15" s="9" t="s">
        <v>10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45603</v>
      </c>
      <c r="C16" s="9" t="s">
        <v>553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x14ac:dyDescent="0.25">
      <c r="A17" s="636"/>
      <c r="B17" s="255">
        <v>45596</v>
      </c>
      <c r="C17" s="9" t="s">
        <v>453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6"/>
      <c r="B18" s="255">
        <v>45554</v>
      </c>
      <c r="C18" s="9" t="s">
        <v>8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t="18.75" thickBot="1" x14ac:dyDescent="0.3">
      <c r="A19" s="637"/>
      <c r="B19" s="256">
        <v>45547</v>
      </c>
      <c r="C19" s="31" t="s">
        <v>20</v>
      </c>
      <c r="D19" s="31">
        <v>1</v>
      </c>
      <c r="E19" s="31">
        <v>0</v>
      </c>
      <c r="F19" s="31">
        <v>1</v>
      </c>
      <c r="G19" s="31">
        <v>1</v>
      </c>
      <c r="H19" s="31">
        <v>0</v>
      </c>
      <c r="I19" s="32">
        <v>0</v>
      </c>
      <c r="J19" s="366">
        <v>1</v>
      </c>
      <c r="K19" s="31"/>
      <c r="L19" s="31"/>
      <c r="M19" s="32"/>
    </row>
    <row r="20" spans="1:13" ht="19.5" thickTop="1" thickBot="1" x14ac:dyDescent="0.3">
      <c r="A20" s="487" t="s">
        <v>45</v>
      </c>
      <c r="B20" s="488" t="s">
        <v>624</v>
      </c>
      <c r="C20" s="355" t="s">
        <v>625</v>
      </c>
      <c r="D20" s="355">
        <f t="shared" ref="D20:L20" si="0">SUM(D3:D19)</f>
        <v>17</v>
      </c>
      <c r="E20" s="355">
        <f t="shared" si="0"/>
        <v>2</v>
      </c>
      <c r="F20" s="355">
        <f t="shared" si="0"/>
        <v>13</v>
      </c>
      <c r="G20" s="355">
        <f t="shared" si="0"/>
        <v>15</v>
      </c>
      <c r="H20" s="355">
        <f t="shared" si="0"/>
        <v>0</v>
      </c>
      <c r="I20" s="489">
        <f t="shared" si="0"/>
        <v>0</v>
      </c>
      <c r="J20" s="458">
        <f t="shared" si="0"/>
        <v>6</v>
      </c>
      <c r="K20" s="355">
        <f t="shared" si="0"/>
        <v>7</v>
      </c>
      <c r="L20" s="355">
        <f t="shared" si="0"/>
        <v>4</v>
      </c>
      <c r="M20" s="356">
        <f>SUM(J20/(J20+K20))</f>
        <v>0.46153846153846156</v>
      </c>
    </row>
    <row r="21" spans="1:13" ht="18.75" hidden="1" thickTop="1" x14ac:dyDescent="0.25">
      <c r="A21" s="642" t="s">
        <v>580</v>
      </c>
      <c r="B21" s="254">
        <v>45351</v>
      </c>
      <c r="C21" s="27" t="s">
        <v>453</v>
      </c>
      <c r="D21" s="27">
        <v>1</v>
      </c>
      <c r="E21" s="27">
        <v>2</v>
      </c>
      <c r="F21" s="27">
        <v>0</v>
      </c>
      <c r="G21" s="27">
        <v>2</v>
      </c>
      <c r="H21" s="27">
        <v>0</v>
      </c>
      <c r="I21" s="28">
        <v>0</v>
      </c>
      <c r="J21" s="364">
        <v>1</v>
      </c>
      <c r="K21" s="27"/>
      <c r="L21" s="27"/>
      <c r="M21" s="28"/>
    </row>
    <row r="22" spans="1:13" hidden="1" x14ac:dyDescent="0.25">
      <c r="A22" s="636"/>
      <c r="B22" s="255">
        <v>45344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6"/>
      <c r="B23" s="255">
        <v>45330</v>
      </c>
      <c r="C23" s="9" t="s">
        <v>555</v>
      </c>
      <c r="D23" s="9">
        <v>1</v>
      </c>
      <c r="E23" s="9">
        <v>0</v>
      </c>
      <c r="F23" s="9">
        <v>2</v>
      </c>
      <c r="G23" s="9">
        <v>2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6"/>
      <c r="B24" s="255">
        <v>45316</v>
      </c>
      <c r="C24" s="9" t="s">
        <v>453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45309</v>
      </c>
      <c r="C25" s="9" t="s">
        <v>8</v>
      </c>
      <c r="D25" s="9">
        <v>1</v>
      </c>
      <c r="E25" s="9">
        <v>0</v>
      </c>
      <c r="F25" s="9">
        <v>3</v>
      </c>
      <c r="G25" s="9">
        <v>3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6"/>
      <c r="B26" s="255">
        <v>45302</v>
      </c>
      <c r="C26" s="9" t="s">
        <v>552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6"/>
      <c r="B27" s="255">
        <v>45281</v>
      </c>
      <c r="C27" s="9" t="s">
        <v>555</v>
      </c>
      <c r="D27" s="9">
        <v>1</v>
      </c>
      <c r="E27" s="9">
        <v>1</v>
      </c>
      <c r="F27" s="9">
        <v>0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45274</v>
      </c>
      <c r="C28" s="9" t="s">
        <v>553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45267</v>
      </c>
      <c r="C29" s="9" t="s">
        <v>453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45260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6"/>
      <c r="B31" s="255">
        <v>45253</v>
      </c>
      <c r="C31" s="9" t="s">
        <v>552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6"/>
      <c r="B32" s="255">
        <v>45246</v>
      </c>
      <c r="C32" s="9" t="s">
        <v>555</v>
      </c>
      <c r="D32" s="9">
        <v>1</v>
      </c>
      <c r="E32" s="9">
        <v>0</v>
      </c>
      <c r="F32" s="9">
        <v>2</v>
      </c>
      <c r="G32" s="9">
        <v>2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6"/>
      <c r="B33" s="255">
        <v>45239</v>
      </c>
      <c r="C33" s="9" t="s">
        <v>553</v>
      </c>
      <c r="D33" s="9">
        <v>1</v>
      </c>
      <c r="E33" s="9">
        <v>1</v>
      </c>
      <c r="F33" s="9">
        <v>1</v>
      </c>
      <c r="G33" s="9">
        <v>2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6"/>
      <c r="B34" s="255">
        <v>45232</v>
      </c>
      <c r="C34" s="9" t="s">
        <v>453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6"/>
      <c r="B35" s="255">
        <v>45225</v>
      </c>
      <c r="C35" s="9" t="s">
        <v>8</v>
      </c>
      <c r="D35" s="9">
        <v>1</v>
      </c>
      <c r="E35" s="9">
        <v>0</v>
      </c>
      <c r="F35" s="9">
        <v>3</v>
      </c>
      <c r="G35" s="9">
        <v>3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6"/>
      <c r="B36" s="255">
        <v>45218</v>
      </c>
      <c r="C36" s="9" t="s">
        <v>552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6"/>
      <c r="B37" s="255">
        <v>45211</v>
      </c>
      <c r="C37" s="9" t="s">
        <v>555</v>
      </c>
      <c r="D37" s="9">
        <v>1</v>
      </c>
      <c r="E37" s="9">
        <v>1</v>
      </c>
      <c r="F37" s="9">
        <v>1</v>
      </c>
      <c r="G37" s="9">
        <v>2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6"/>
      <c r="B38" s="255">
        <v>45204</v>
      </c>
      <c r="C38" s="9" t="s">
        <v>553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idden="1" x14ac:dyDescent="0.25">
      <c r="A39" s="636"/>
      <c r="B39" s="255">
        <v>45190</v>
      </c>
      <c r="C39" s="9" t="s">
        <v>8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t="18.75" hidden="1" thickBot="1" x14ac:dyDescent="0.3">
      <c r="A40" s="637"/>
      <c r="B40" s="256">
        <v>45183</v>
      </c>
      <c r="C40" s="31" t="s">
        <v>552</v>
      </c>
      <c r="D40" s="31">
        <v>1</v>
      </c>
      <c r="E40" s="31">
        <v>0</v>
      </c>
      <c r="F40" s="31">
        <v>1</v>
      </c>
      <c r="G40" s="31">
        <v>1</v>
      </c>
      <c r="H40" s="31">
        <v>0</v>
      </c>
      <c r="I40" s="32">
        <v>0</v>
      </c>
      <c r="J40" s="366">
        <v>1</v>
      </c>
      <c r="K40" s="31"/>
      <c r="L40" s="31"/>
      <c r="M40" s="32"/>
    </row>
    <row r="41" spans="1:13" ht="19.5" thickTop="1" thickBot="1" x14ac:dyDescent="0.3">
      <c r="A41" s="433" t="s">
        <v>45</v>
      </c>
      <c r="B41" s="414" t="s">
        <v>580</v>
      </c>
      <c r="C41" s="355" t="s">
        <v>452</v>
      </c>
      <c r="D41" s="355">
        <f t="shared" ref="D41:L41" si="1">SUM(D21:D40)</f>
        <v>20</v>
      </c>
      <c r="E41" s="355">
        <f t="shared" si="1"/>
        <v>5</v>
      </c>
      <c r="F41" s="355">
        <f t="shared" si="1"/>
        <v>16</v>
      </c>
      <c r="G41" s="355">
        <f t="shared" si="1"/>
        <v>21</v>
      </c>
      <c r="H41" s="355">
        <f t="shared" si="1"/>
        <v>0</v>
      </c>
      <c r="I41" s="467">
        <f t="shared" si="1"/>
        <v>0</v>
      </c>
      <c r="J41" s="191">
        <f t="shared" si="1"/>
        <v>13</v>
      </c>
      <c r="K41" s="124">
        <f t="shared" si="1"/>
        <v>7</v>
      </c>
      <c r="L41" s="124">
        <f t="shared" si="1"/>
        <v>0</v>
      </c>
      <c r="M41" s="294">
        <f>SUM(J41/(J41+K41))</f>
        <v>0.65</v>
      </c>
    </row>
    <row r="42" spans="1:13" ht="18.75" hidden="1" thickTop="1" x14ac:dyDescent="0.25">
      <c r="A42" s="642" t="s">
        <v>554</v>
      </c>
      <c r="B42" s="254">
        <v>44959</v>
      </c>
      <c r="C42" s="27" t="s">
        <v>553</v>
      </c>
      <c r="D42" s="27">
        <v>1</v>
      </c>
      <c r="E42" s="27">
        <v>0</v>
      </c>
      <c r="F42" s="27">
        <v>0</v>
      </c>
      <c r="G42" s="27">
        <v>0</v>
      </c>
      <c r="H42" s="27">
        <v>0</v>
      </c>
      <c r="I42" s="28">
        <v>0</v>
      </c>
      <c r="J42" s="364"/>
      <c r="K42" s="27"/>
      <c r="L42" s="27">
        <v>1</v>
      </c>
      <c r="M42" s="28"/>
    </row>
    <row r="43" spans="1:13" hidden="1" x14ac:dyDescent="0.25">
      <c r="A43" s="636"/>
      <c r="B43" s="255">
        <v>44952</v>
      </c>
      <c r="C43" s="9" t="s">
        <v>453</v>
      </c>
      <c r="D43" s="9">
        <v>1</v>
      </c>
      <c r="E43" s="9">
        <v>1</v>
      </c>
      <c r="F43" s="9">
        <v>0</v>
      </c>
      <c r="G43" s="9">
        <v>1</v>
      </c>
      <c r="H43" s="9">
        <v>0</v>
      </c>
      <c r="I43" s="29">
        <v>0</v>
      </c>
      <c r="J43" s="365"/>
      <c r="K43" s="9">
        <v>1</v>
      </c>
      <c r="L43" s="9"/>
      <c r="M43" s="29"/>
    </row>
    <row r="44" spans="1:13" hidden="1" x14ac:dyDescent="0.25">
      <c r="A44" s="636"/>
      <c r="B44" s="255">
        <v>44945</v>
      </c>
      <c r="C44" s="9" t="s">
        <v>8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365">
        <v>1</v>
      </c>
      <c r="K44" s="9"/>
      <c r="L44" s="9"/>
      <c r="M44" s="29"/>
    </row>
    <row r="45" spans="1:13" hidden="1" x14ac:dyDescent="0.25">
      <c r="A45" s="636"/>
      <c r="B45" s="255">
        <v>44938</v>
      </c>
      <c r="C45" s="9" t="s">
        <v>552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365">
        <v>1</v>
      </c>
      <c r="K45" s="9"/>
      <c r="L45" s="9"/>
      <c r="M45" s="29"/>
    </row>
    <row r="46" spans="1:13" hidden="1" x14ac:dyDescent="0.25">
      <c r="A46" s="636"/>
      <c r="B46" s="255">
        <v>44917</v>
      </c>
      <c r="C46" s="9" t="s">
        <v>555</v>
      </c>
      <c r="D46" s="9">
        <v>1</v>
      </c>
      <c r="E46" s="9">
        <v>1</v>
      </c>
      <c r="F46" s="9">
        <v>2</v>
      </c>
      <c r="G46" s="9">
        <v>3</v>
      </c>
      <c r="H46" s="9">
        <v>0</v>
      </c>
      <c r="I46" s="29">
        <v>0</v>
      </c>
      <c r="J46" s="365">
        <v>1</v>
      </c>
      <c r="K46" s="9"/>
      <c r="L46" s="9"/>
      <c r="M46" s="29"/>
    </row>
    <row r="47" spans="1:13" hidden="1" x14ac:dyDescent="0.25">
      <c r="A47" s="636"/>
      <c r="B47" s="255">
        <v>44903</v>
      </c>
      <c r="C47" s="9" t="s">
        <v>453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365">
        <v>1</v>
      </c>
      <c r="K47" s="9"/>
      <c r="L47" s="9"/>
      <c r="M47" s="29"/>
    </row>
    <row r="48" spans="1:13" hidden="1" x14ac:dyDescent="0.25">
      <c r="A48" s="636"/>
      <c r="B48" s="255">
        <v>44882</v>
      </c>
      <c r="C48" s="9" t="s">
        <v>555</v>
      </c>
      <c r="D48" s="9">
        <v>1</v>
      </c>
      <c r="E48" s="9">
        <v>0</v>
      </c>
      <c r="F48" s="9">
        <v>2</v>
      </c>
      <c r="G48" s="9">
        <v>2</v>
      </c>
      <c r="H48" s="9">
        <v>0</v>
      </c>
      <c r="I48" s="29">
        <v>0</v>
      </c>
      <c r="J48" s="365">
        <v>1</v>
      </c>
      <c r="K48" s="9"/>
      <c r="L48" s="9"/>
      <c r="M48" s="29"/>
    </row>
    <row r="49" spans="1:13" hidden="1" x14ac:dyDescent="0.25">
      <c r="A49" s="636"/>
      <c r="B49" s="255">
        <v>44875</v>
      </c>
      <c r="C49" s="9" t="s">
        <v>553</v>
      </c>
      <c r="D49" s="9">
        <v>1</v>
      </c>
      <c r="E49" s="9">
        <v>0</v>
      </c>
      <c r="F49" s="9">
        <v>2</v>
      </c>
      <c r="G49" s="9">
        <v>2</v>
      </c>
      <c r="H49" s="9">
        <v>0</v>
      </c>
      <c r="I49" s="29">
        <v>0</v>
      </c>
      <c r="J49" s="365">
        <v>1</v>
      </c>
      <c r="K49" s="9"/>
      <c r="L49" s="9"/>
      <c r="M49" s="29"/>
    </row>
    <row r="50" spans="1:13" hidden="1" x14ac:dyDescent="0.25">
      <c r="A50" s="636"/>
      <c r="B50" s="255">
        <v>44868</v>
      </c>
      <c r="C50" s="9" t="s">
        <v>453</v>
      </c>
      <c r="D50" s="9">
        <v>1</v>
      </c>
      <c r="E50" s="9">
        <v>1</v>
      </c>
      <c r="F50" s="9">
        <v>1</v>
      </c>
      <c r="G50" s="9">
        <v>2</v>
      </c>
      <c r="H50" s="9">
        <v>0</v>
      </c>
      <c r="I50" s="29">
        <v>0</v>
      </c>
      <c r="J50" s="365"/>
      <c r="K50" s="9">
        <v>1</v>
      </c>
      <c r="L50" s="9"/>
      <c r="M50" s="29"/>
    </row>
    <row r="51" spans="1:13" hidden="1" x14ac:dyDescent="0.25">
      <c r="A51" s="636"/>
      <c r="B51" s="255">
        <v>44861</v>
      </c>
      <c r="C51" s="9" t="s">
        <v>8</v>
      </c>
      <c r="D51" s="9">
        <v>1</v>
      </c>
      <c r="E51" s="9">
        <v>1</v>
      </c>
      <c r="F51" s="9">
        <v>0</v>
      </c>
      <c r="G51" s="9">
        <v>1</v>
      </c>
      <c r="H51" s="9">
        <v>0</v>
      </c>
      <c r="I51" s="29">
        <v>0</v>
      </c>
      <c r="J51" s="365"/>
      <c r="K51" s="9">
        <v>1</v>
      </c>
      <c r="L51" s="9"/>
      <c r="M51" s="29"/>
    </row>
    <row r="52" spans="1:13" hidden="1" x14ac:dyDescent="0.25">
      <c r="A52" s="636"/>
      <c r="B52" s="255">
        <v>44854</v>
      </c>
      <c r="C52" s="9" t="s">
        <v>552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365"/>
      <c r="K52" s="9">
        <v>1</v>
      </c>
      <c r="L52" s="9"/>
      <c r="M52" s="29"/>
    </row>
    <row r="53" spans="1:13" hidden="1" x14ac:dyDescent="0.25">
      <c r="A53" s="636"/>
      <c r="B53" s="255">
        <v>44847</v>
      </c>
      <c r="C53" s="9" t="s">
        <v>555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">
        <v>0</v>
      </c>
      <c r="J53" s="365"/>
      <c r="K53" s="9">
        <v>1</v>
      </c>
      <c r="L53" s="9"/>
      <c r="M53" s="29"/>
    </row>
    <row r="54" spans="1:13" hidden="1" x14ac:dyDescent="0.25">
      <c r="A54" s="636"/>
      <c r="B54" s="255">
        <v>44840</v>
      </c>
      <c r="C54" s="9" t="s">
        <v>553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365">
        <v>1</v>
      </c>
      <c r="K54" s="9"/>
      <c r="L54" s="9"/>
      <c r="M54" s="29"/>
    </row>
    <row r="55" spans="1:13" ht="18.75" hidden="1" thickBot="1" x14ac:dyDescent="0.3">
      <c r="A55" s="637"/>
      <c r="B55" s="256">
        <v>44833</v>
      </c>
      <c r="C55" s="31" t="s">
        <v>453</v>
      </c>
      <c r="D55" s="31">
        <v>1</v>
      </c>
      <c r="E55" s="31">
        <v>0</v>
      </c>
      <c r="F55" s="31">
        <v>0</v>
      </c>
      <c r="G55" s="31">
        <v>0</v>
      </c>
      <c r="H55" s="31">
        <v>0</v>
      </c>
      <c r="I55" s="32">
        <v>0</v>
      </c>
      <c r="J55" s="366"/>
      <c r="K55" s="31">
        <v>1</v>
      </c>
      <c r="L55" s="31"/>
      <c r="M55" s="32"/>
    </row>
    <row r="56" spans="1:13" ht="19.5" thickTop="1" thickBot="1" x14ac:dyDescent="0.3">
      <c r="A56" s="433" t="s">
        <v>45</v>
      </c>
      <c r="B56" s="414" t="s">
        <v>554</v>
      </c>
      <c r="C56" s="355" t="s">
        <v>452</v>
      </c>
      <c r="D56" s="355">
        <f t="shared" ref="D56:L56" si="2">SUM(D42:D55)</f>
        <v>14</v>
      </c>
      <c r="E56" s="355">
        <f t="shared" si="2"/>
        <v>4</v>
      </c>
      <c r="F56" s="355">
        <f t="shared" si="2"/>
        <v>9</v>
      </c>
      <c r="G56" s="355">
        <f t="shared" si="2"/>
        <v>13</v>
      </c>
      <c r="H56" s="355">
        <f t="shared" si="2"/>
        <v>0</v>
      </c>
      <c r="I56" s="467">
        <f t="shared" si="2"/>
        <v>0</v>
      </c>
      <c r="J56" s="191">
        <f t="shared" si="2"/>
        <v>7</v>
      </c>
      <c r="K56" s="124">
        <f t="shared" si="2"/>
        <v>6</v>
      </c>
      <c r="L56" s="124">
        <f t="shared" si="2"/>
        <v>1</v>
      </c>
      <c r="M56" s="294">
        <f>SUM(J56/(J56+K56))</f>
        <v>0.53846153846153844</v>
      </c>
    </row>
    <row r="57" spans="1:13" ht="18.75" hidden="1" thickTop="1" x14ac:dyDescent="0.25">
      <c r="A57" s="659" t="s">
        <v>500</v>
      </c>
      <c r="B57" s="254">
        <v>43888</v>
      </c>
      <c r="C57" s="27" t="s">
        <v>453</v>
      </c>
      <c r="D57" s="27">
        <v>1</v>
      </c>
      <c r="E57" s="27">
        <v>0</v>
      </c>
      <c r="F57" s="27">
        <v>0</v>
      </c>
      <c r="G57" s="27">
        <v>0</v>
      </c>
      <c r="H57" s="27">
        <v>0</v>
      </c>
      <c r="I57" s="297">
        <v>0</v>
      </c>
      <c r="J57" s="279"/>
      <c r="K57" s="27">
        <v>1</v>
      </c>
      <c r="L57" s="27"/>
      <c r="M57" s="28"/>
    </row>
    <row r="58" spans="1:13" hidden="1" x14ac:dyDescent="0.25">
      <c r="A58" s="631"/>
      <c r="B58" s="255">
        <v>43881</v>
      </c>
      <c r="C58" s="9" t="s">
        <v>8</v>
      </c>
      <c r="D58" s="9">
        <v>1</v>
      </c>
      <c r="E58" s="9">
        <v>0</v>
      </c>
      <c r="F58" s="9">
        <v>2</v>
      </c>
      <c r="G58" s="9">
        <v>2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255">
        <v>43874</v>
      </c>
      <c r="C59" s="9" t="s">
        <v>9</v>
      </c>
      <c r="D59" s="9">
        <v>1</v>
      </c>
      <c r="E59" s="9">
        <v>2</v>
      </c>
      <c r="F59" s="9">
        <v>0</v>
      </c>
      <c r="G59" s="9">
        <v>2</v>
      </c>
      <c r="H59" s="9">
        <v>0</v>
      </c>
      <c r="I59" s="298">
        <v>0</v>
      </c>
      <c r="J59" s="280"/>
      <c r="K59" s="9"/>
      <c r="L59" s="9">
        <v>1</v>
      </c>
      <c r="M59" s="29"/>
    </row>
    <row r="60" spans="1:13" hidden="1" x14ac:dyDescent="0.25">
      <c r="A60" s="631"/>
      <c r="B60" s="255">
        <v>43867</v>
      </c>
      <c r="C60" s="9" t="s">
        <v>455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255">
        <v>43860</v>
      </c>
      <c r="C61" s="9" t="s">
        <v>48</v>
      </c>
      <c r="D61" s="9">
        <v>1</v>
      </c>
      <c r="E61" s="9">
        <v>2</v>
      </c>
      <c r="F61" s="9">
        <v>0</v>
      </c>
      <c r="G61" s="9">
        <v>2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255">
        <v>43853</v>
      </c>
      <c r="C62" s="9" t="s">
        <v>453</v>
      </c>
      <c r="D62" s="9">
        <v>1</v>
      </c>
      <c r="E62" s="9">
        <v>1</v>
      </c>
      <c r="F62" s="9">
        <v>0</v>
      </c>
      <c r="G62" s="9">
        <v>1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255">
        <v>43839</v>
      </c>
      <c r="C63" s="9" t="s">
        <v>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43832</v>
      </c>
      <c r="C64" s="9" t="s">
        <v>9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43811</v>
      </c>
      <c r="C65" s="9" t="s">
        <v>48</v>
      </c>
      <c r="D65" s="9">
        <v>1</v>
      </c>
      <c r="E65" s="9">
        <v>0</v>
      </c>
      <c r="F65" s="9">
        <v>2</v>
      </c>
      <c r="G65" s="9">
        <v>2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43804</v>
      </c>
      <c r="C66" s="9" t="s">
        <v>453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43797</v>
      </c>
      <c r="C67" s="9" t="s">
        <v>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43790</v>
      </c>
      <c r="C68" s="9" t="s">
        <v>9</v>
      </c>
      <c r="D68" s="9">
        <v>1</v>
      </c>
      <c r="E68" s="9">
        <v>1</v>
      </c>
      <c r="F68" s="9">
        <v>0</v>
      </c>
      <c r="G68" s="9">
        <v>1</v>
      </c>
      <c r="H68" s="9">
        <v>1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43783</v>
      </c>
      <c r="C69" s="9" t="s">
        <v>455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255">
        <v>43776</v>
      </c>
      <c r="C70" s="9" t="s">
        <v>48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255">
        <v>43762</v>
      </c>
      <c r="C71" s="9" t="s">
        <v>8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255">
        <v>43755</v>
      </c>
      <c r="C72" s="9" t="s">
        <v>9</v>
      </c>
      <c r="D72" s="9">
        <v>1</v>
      </c>
      <c r="E72" s="9">
        <v>2</v>
      </c>
      <c r="F72" s="9">
        <v>0</v>
      </c>
      <c r="G72" s="15">
        <v>2</v>
      </c>
      <c r="H72" s="9">
        <v>0</v>
      </c>
      <c r="I72" s="298">
        <v>0</v>
      </c>
      <c r="J72" s="280"/>
      <c r="K72" s="9"/>
      <c r="L72" s="9">
        <v>1</v>
      </c>
      <c r="M72" s="29"/>
    </row>
    <row r="73" spans="1:13" hidden="1" x14ac:dyDescent="0.25">
      <c r="A73" s="631"/>
      <c r="B73" s="255">
        <v>43748</v>
      </c>
      <c r="C73" s="9" t="s">
        <v>455</v>
      </c>
      <c r="D73" s="9">
        <v>1</v>
      </c>
      <c r="E73" s="9">
        <v>2</v>
      </c>
      <c r="F73" s="9">
        <v>0</v>
      </c>
      <c r="G73" s="15">
        <v>2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255">
        <v>43741</v>
      </c>
      <c r="C74" s="9" t="s">
        <v>48</v>
      </c>
      <c r="D74" s="9">
        <v>1</v>
      </c>
      <c r="E74" s="9">
        <v>0</v>
      </c>
      <c r="F74" s="9">
        <v>2</v>
      </c>
      <c r="G74" s="15">
        <v>2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43734</v>
      </c>
      <c r="C75" s="9" t="s">
        <v>453</v>
      </c>
      <c r="D75" s="9">
        <v>1</v>
      </c>
      <c r="E75" s="9">
        <v>1</v>
      </c>
      <c r="F75" s="9">
        <v>0</v>
      </c>
      <c r="G75" s="15">
        <v>1</v>
      </c>
      <c r="H75" s="9">
        <v>1</v>
      </c>
      <c r="I75" s="298">
        <v>0</v>
      </c>
      <c r="J75" s="280">
        <v>1</v>
      </c>
      <c r="K75" s="9"/>
      <c r="L75" s="9"/>
      <c r="M75" s="29"/>
    </row>
    <row r="76" spans="1:13" ht="18.75" hidden="1" thickBot="1" x14ac:dyDescent="0.3">
      <c r="A76" s="630"/>
      <c r="B76" s="256">
        <v>43720</v>
      </c>
      <c r="C76" s="31" t="s">
        <v>9</v>
      </c>
      <c r="D76" s="31">
        <v>1</v>
      </c>
      <c r="E76" s="31">
        <v>2</v>
      </c>
      <c r="F76" s="31">
        <v>0</v>
      </c>
      <c r="G76" s="33">
        <v>2</v>
      </c>
      <c r="H76" s="31">
        <v>0</v>
      </c>
      <c r="I76" s="299">
        <v>0</v>
      </c>
      <c r="J76" s="341"/>
      <c r="K76" s="31">
        <v>1</v>
      </c>
      <c r="L76" s="31"/>
      <c r="M76" s="32"/>
    </row>
    <row r="77" spans="1:13" s="1" customFormat="1" ht="19.5" thickTop="1" thickBot="1" x14ac:dyDescent="0.3">
      <c r="A77" s="142" t="s">
        <v>45</v>
      </c>
      <c r="B77" s="126" t="s">
        <v>500</v>
      </c>
      <c r="C77" s="124" t="s">
        <v>452</v>
      </c>
      <c r="D77" s="124">
        <f t="shared" ref="D77:L77" si="3">SUM(D57:D76)</f>
        <v>20</v>
      </c>
      <c r="E77" s="124">
        <f t="shared" si="3"/>
        <v>13</v>
      </c>
      <c r="F77" s="124">
        <f t="shared" si="3"/>
        <v>7</v>
      </c>
      <c r="G77" s="124">
        <f t="shared" si="3"/>
        <v>20</v>
      </c>
      <c r="H77" s="124">
        <f t="shared" si="3"/>
        <v>2</v>
      </c>
      <c r="I77" s="247">
        <f t="shared" si="3"/>
        <v>0</v>
      </c>
      <c r="J77" s="191">
        <f t="shared" si="3"/>
        <v>5</v>
      </c>
      <c r="K77" s="124">
        <f t="shared" si="3"/>
        <v>12</v>
      </c>
      <c r="L77" s="124">
        <f t="shared" si="3"/>
        <v>3</v>
      </c>
      <c r="M77" s="294">
        <f>SUM(J77/(J77+K77))</f>
        <v>0.29411764705882354</v>
      </c>
    </row>
    <row r="78" spans="1:13" ht="18.75" hidden="1" thickTop="1" x14ac:dyDescent="0.25">
      <c r="A78" s="659" t="s">
        <v>454</v>
      </c>
      <c r="B78" s="26">
        <v>43524</v>
      </c>
      <c r="C78" s="27" t="s">
        <v>453</v>
      </c>
      <c r="D78" s="27">
        <v>1</v>
      </c>
      <c r="E78" s="27">
        <v>0</v>
      </c>
      <c r="F78" s="27">
        <v>1</v>
      </c>
      <c r="G78" s="34">
        <v>1</v>
      </c>
      <c r="H78" s="27">
        <v>0</v>
      </c>
      <c r="I78" s="297">
        <v>0</v>
      </c>
      <c r="J78" s="279"/>
      <c r="K78" s="27">
        <v>1</v>
      </c>
      <c r="L78" s="27"/>
      <c r="M78" s="28"/>
    </row>
    <row r="79" spans="1:13" hidden="1" x14ac:dyDescent="0.25">
      <c r="A79" s="631"/>
      <c r="B79" s="13">
        <v>43517</v>
      </c>
      <c r="C79" s="9" t="s">
        <v>8</v>
      </c>
      <c r="D79" s="9">
        <v>1</v>
      </c>
      <c r="E79" s="9">
        <v>1</v>
      </c>
      <c r="F79" s="9">
        <v>1</v>
      </c>
      <c r="G79" s="15">
        <v>2</v>
      </c>
      <c r="H79" s="9">
        <v>1</v>
      </c>
      <c r="I79" s="298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43510</v>
      </c>
      <c r="C80" s="9" t="s">
        <v>9</v>
      </c>
      <c r="D80" s="9">
        <v>1</v>
      </c>
      <c r="E80" s="9">
        <v>1</v>
      </c>
      <c r="F80" s="9">
        <v>1</v>
      </c>
      <c r="G80" s="15">
        <v>2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43503</v>
      </c>
      <c r="C81" s="9" t="s">
        <v>455</v>
      </c>
      <c r="D81" s="9">
        <v>1</v>
      </c>
      <c r="E81" s="9">
        <v>0</v>
      </c>
      <c r="F81" s="9">
        <v>2</v>
      </c>
      <c r="G81" s="15">
        <v>2</v>
      </c>
      <c r="H81" s="9">
        <v>0</v>
      </c>
      <c r="I81" s="298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43496</v>
      </c>
      <c r="C82" s="9" t="s">
        <v>48</v>
      </c>
      <c r="D82" s="9">
        <v>1</v>
      </c>
      <c r="E82" s="9">
        <v>2</v>
      </c>
      <c r="F82" s="9">
        <v>4</v>
      </c>
      <c r="G82" s="15">
        <v>6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43475</v>
      </c>
      <c r="C83" s="9" t="s">
        <v>8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43454</v>
      </c>
      <c r="C84" s="9" t="s">
        <v>455</v>
      </c>
      <c r="D84" s="9">
        <v>1</v>
      </c>
      <c r="E84" s="9">
        <v>2</v>
      </c>
      <c r="F84" s="9">
        <v>1</v>
      </c>
      <c r="G84" s="9">
        <v>3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43447</v>
      </c>
      <c r="C85" s="9" t="s">
        <v>48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8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43440</v>
      </c>
      <c r="C86" s="9" t="s">
        <v>453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8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43433</v>
      </c>
      <c r="C87" s="9" t="s">
        <v>8</v>
      </c>
      <c r="D87" s="9">
        <v>1</v>
      </c>
      <c r="E87" s="9">
        <v>1</v>
      </c>
      <c r="F87" s="9">
        <v>1</v>
      </c>
      <c r="G87" s="9">
        <v>2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43426</v>
      </c>
      <c r="C88" s="9" t="s">
        <v>9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43419</v>
      </c>
      <c r="C89" s="9" t="s">
        <v>455</v>
      </c>
      <c r="D89" s="9">
        <v>1</v>
      </c>
      <c r="E89" s="9">
        <v>1</v>
      </c>
      <c r="F89" s="9">
        <v>1</v>
      </c>
      <c r="G89" s="9">
        <v>2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43412</v>
      </c>
      <c r="C90" s="9" t="s">
        <v>48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13">
        <v>43405</v>
      </c>
      <c r="C91" s="9" t="s">
        <v>453</v>
      </c>
      <c r="D91" s="9">
        <v>1</v>
      </c>
      <c r="E91" s="9">
        <v>1</v>
      </c>
      <c r="F91" s="9">
        <v>2</v>
      </c>
      <c r="G91" s="9">
        <v>3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13">
        <v>43398</v>
      </c>
      <c r="C92" s="9" t="s">
        <v>8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8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43391</v>
      </c>
      <c r="C93" s="9" t="s">
        <v>9</v>
      </c>
      <c r="D93" s="9">
        <v>1</v>
      </c>
      <c r="E93" s="9">
        <v>0</v>
      </c>
      <c r="F93" s="9">
        <v>1</v>
      </c>
      <c r="G93" s="9">
        <v>1</v>
      </c>
      <c r="H93" s="9">
        <v>0</v>
      </c>
      <c r="I93" s="298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43384</v>
      </c>
      <c r="C94" s="9" t="s">
        <v>455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8">
        <v>0</v>
      </c>
      <c r="J94" s="280"/>
      <c r="K94" s="9"/>
      <c r="L94" s="9">
        <v>1</v>
      </c>
      <c r="M94" s="29"/>
    </row>
    <row r="95" spans="1:13" hidden="1" x14ac:dyDescent="0.25">
      <c r="A95" s="631"/>
      <c r="B95" s="13">
        <v>43377</v>
      </c>
      <c r="C95" s="9" t="s">
        <v>48</v>
      </c>
      <c r="D95" s="9">
        <v>1</v>
      </c>
      <c r="E95" s="9">
        <v>2</v>
      </c>
      <c r="F95" s="9">
        <v>1</v>
      </c>
      <c r="G95" s="9">
        <v>3</v>
      </c>
      <c r="H95" s="9">
        <v>0</v>
      </c>
      <c r="I95" s="298">
        <v>0</v>
      </c>
      <c r="J95" s="280">
        <v>1</v>
      </c>
      <c r="K95" s="9"/>
      <c r="L95" s="9"/>
      <c r="M95" s="29"/>
    </row>
    <row r="96" spans="1:13" ht="18.75" hidden="1" thickBot="1" x14ac:dyDescent="0.3">
      <c r="A96" s="630"/>
      <c r="B96" s="13">
        <v>43370</v>
      </c>
      <c r="C96" s="9" t="s">
        <v>453</v>
      </c>
      <c r="D96" s="9">
        <v>1</v>
      </c>
      <c r="E96" s="9">
        <v>3</v>
      </c>
      <c r="F96" s="9">
        <v>1</v>
      </c>
      <c r="G96" s="9">
        <v>4</v>
      </c>
      <c r="H96" s="9">
        <v>0</v>
      </c>
      <c r="I96" s="298">
        <v>0</v>
      </c>
      <c r="J96" s="280"/>
      <c r="K96" s="9"/>
      <c r="L96" s="9">
        <v>1</v>
      </c>
      <c r="M96" s="29"/>
    </row>
    <row r="97" spans="1:13" s="1" customFormat="1" ht="19.5" thickTop="1" thickBot="1" x14ac:dyDescent="0.3">
      <c r="A97" s="142" t="s">
        <v>45</v>
      </c>
      <c r="B97" s="126" t="s">
        <v>454</v>
      </c>
      <c r="C97" s="124" t="s">
        <v>452</v>
      </c>
      <c r="D97" s="124">
        <f t="shared" ref="D97:I97" si="4">SUM(D78:D96)</f>
        <v>19</v>
      </c>
      <c r="E97" s="124">
        <f t="shared" si="4"/>
        <v>15</v>
      </c>
      <c r="F97" s="124">
        <f t="shared" si="4"/>
        <v>20</v>
      </c>
      <c r="G97" s="124">
        <f t="shared" si="4"/>
        <v>35</v>
      </c>
      <c r="H97" s="124">
        <f t="shared" si="4"/>
        <v>1</v>
      </c>
      <c r="I97" s="124">
        <f t="shared" si="4"/>
        <v>0</v>
      </c>
      <c r="J97" s="191">
        <f>SUM(J78:J96)</f>
        <v>12</v>
      </c>
      <c r="K97" s="124">
        <f>SUM(K78:K96)</f>
        <v>5</v>
      </c>
      <c r="L97" s="124">
        <f>SUM(L78:L96)</f>
        <v>2</v>
      </c>
      <c r="M97" s="294">
        <f>SUM(J97/(J97+K97))</f>
        <v>0.70588235294117652</v>
      </c>
    </row>
    <row r="98" spans="1:13" ht="19.5" hidden="1" thickTop="1" thickBot="1" x14ac:dyDescent="0.3">
      <c r="A98" s="629" t="s">
        <v>285</v>
      </c>
      <c r="B98" s="26">
        <v>43160</v>
      </c>
      <c r="C98" s="27" t="s">
        <v>7</v>
      </c>
      <c r="D98" s="27">
        <v>1</v>
      </c>
      <c r="E98" s="27">
        <v>1</v>
      </c>
      <c r="F98" s="27">
        <v>1</v>
      </c>
      <c r="G98" s="27">
        <v>2</v>
      </c>
      <c r="H98" s="27">
        <v>0</v>
      </c>
      <c r="I98" s="28">
        <v>0</v>
      </c>
      <c r="J98" s="279">
        <v>1</v>
      </c>
      <c r="K98" s="27"/>
      <c r="L98" s="27"/>
      <c r="M98" s="28"/>
    </row>
    <row r="99" spans="1:13" ht="19.5" hidden="1" thickTop="1" thickBot="1" x14ac:dyDescent="0.3">
      <c r="A99" s="629"/>
      <c r="B99" s="13">
        <v>43146</v>
      </c>
      <c r="C99" s="9" t="s">
        <v>9</v>
      </c>
      <c r="D99" s="9">
        <v>1</v>
      </c>
      <c r="E99" s="9">
        <v>0</v>
      </c>
      <c r="F99" s="9">
        <v>1</v>
      </c>
      <c r="G99" s="9">
        <v>1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t="19.5" hidden="1" thickTop="1" thickBot="1" x14ac:dyDescent="0.3">
      <c r="A100" s="629"/>
      <c r="B100" s="13">
        <v>43139</v>
      </c>
      <c r="C100" s="9" t="s">
        <v>10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t="19.5" hidden="1" thickTop="1" thickBot="1" x14ac:dyDescent="0.3">
      <c r="A101" s="629"/>
      <c r="B101" s="13">
        <v>43048</v>
      </c>
      <c r="C101" s="9" t="s">
        <v>11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t="19.5" hidden="1" thickTop="1" thickBot="1" x14ac:dyDescent="0.3">
      <c r="A102" s="629"/>
      <c r="B102" s="13">
        <v>43041</v>
      </c>
      <c r="C102" s="9" t="s">
        <v>7</v>
      </c>
      <c r="D102" s="9">
        <v>1</v>
      </c>
      <c r="E102" s="9">
        <v>1</v>
      </c>
      <c r="F102" s="9">
        <v>0</v>
      </c>
      <c r="G102" s="9">
        <v>1</v>
      </c>
      <c r="H102" s="9">
        <v>0</v>
      </c>
      <c r="I102" s="29">
        <v>0</v>
      </c>
      <c r="J102" s="280"/>
      <c r="K102" s="9"/>
      <c r="L102" s="9">
        <v>1</v>
      </c>
      <c r="M102" s="29"/>
    </row>
    <row r="103" spans="1:13" ht="19.5" hidden="1" thickTop="1" thickBot="1" x14ac:dyDescent="0.3">
      <c r="A103" s="629"/>
      <c r="B103" s="13">
        <v>43034</v>
      </c>
      <c r="C103" s="9" t="s">
        <v>8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280"/>
      <c r="K103" s="9"/>
      <c r="L103" s="9">
        <v>1</v>
      </c>
      <c r="M103" s="29"/>
    </row>
    <row r="104" spans="1:13" ht="19.5" hidden="1" thickTop="1" thickBot="1" x14ac:dyDescent="0.3">
      <c r="A104" s="629"/>
      <c r="B104" s="13">
        <v>43027</v>
      </c>
      <c r="C104" s="9" t="s">
        <v>9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/>
      <c r="K104" s="9"/>
      <c r="L104" s="9">
        <v>1</v>
      </c>
      <c r="M104" s="29"/>
    </row>
    <row r="105" spans="1:13" ht="19.5" hidden="1" thickTop="1" thickBot="1" x14ac:dyDescent="0.3">
      <c r="A105" s="629"/>
      <c r="B105" s="13">
        <v>43020</v>
      </c>
      <c r="C105" s="9" t="s">
        <v>10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t="19.5" hidden="1" thickTop="1" thickBot="1" x14ac:dyDescent="0.3">
      <c r="A106" s="629"/>
      <c r="B106" s="13">
        <v>43013</v>
      </c>
      <c r="C106" s="9" t="s">
        <v>11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t="19.5" hidden="1" thickTop="1" thickBot="1" x14ac:dyDescent="0.3">
      <c r="A107" s="629"/>
      <c r="B107" s="13">
        <v>43006</v>
      </c>
      <c r="C107" s="9" t="s">
        <v>7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t="19.5" hidden="1" thickTop="1" thickBot="1" x14ac:dyDescent="0.3">
      <c r="A108" s="629"/>
      <c r="B108" s="13">
        <v>42999</v>
      </c>
      <c r="C108" s="9" t="s">
        <v>8</v>
      </c>
      <c r="D108" s="9">
        <v>1</v>
      </c>
      <c r="E108" s="9">
        <v>1</v>
      </c>
      <c r="F108" s="9">
        <v>2</v>
      </c>
      <c r="G108" s="9">
        <v>3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t="19.5" hidden="1" thickTop="1" thickBot="1" x14ac:dyDescent="0.3">
      <c r="A109" s="629"/>
      <c r="B109" s="30">
        <v>42992</v>
      </c>
      <c r="C109" s="31" t="s">
        <v>9</v>
      </c>
      <c r="D109" s="31">
        <v>1</v>
      </c>
      <c r="E109" s="31">
        <v>1</v>
      </c>
      <c r="F109" s="31">
        <v>1</v>
      </c>
      <c r="G109" s="31">
        <v>2</v>
      </c>
      <c r="H109" s="31">
        <v>1</v>
      </c>
      <c r="I109" s="32">
        <v>0</v>
      </c>
      <c r="J109" s="281">
        <v>1</v>
      </c>
      <c r="K109" s="23"/>
      <c r="L109" s="23"/>
      <c r="M109" s="48"/>
    </row>
    <row r="110" spans="1:13" s="7" customFormat="1" ht="19.5" thickTop="1" thickBot="1" x14ac:dyDescent="0.3">
      <c r="A110" s="142" t="s">
        <v>45</v>
      </c>
      <c r="B110" s="126" t="s">
        <v>285</v>
      </c>
      <c r="C110" s="124" t="s">
        <v>27</v>
      </c>
      <c r="D110" s="124">
        <f t="shared" ref="D110:I110" si="5">SUM(D98:D109)</f>
        <v>12</v>
      </c>
      <c r="E110" s="124">
        <f t="shared" si="5"/>
        <v>5</v>
      </c>
      <c r="F110" s="124">
        <f t="shared" si="5"/>
        <v>8</v>
      </c>
      <c r="G110" s="124">
        <f t="shared" si="5"/>
        <v>13</v>
      </c>
      <c r="H110" s="124">
        <f t="shared" si="5"/>
        <v>1</v>
      </c>
      <c r="I110" s="125">
        <f t="shared" si="5"/>
        <v>0</v>
      </c>
      <c r="J110" s="268">
        <f>SUM(J98:J109)</f>
        <v>5</v>
      </c>
      <c r="K110" s="185">
        <f>SUM(K98:K109)</f>
        <v>4</v>
      </c>
      <c r="L110" s="185">
        <f>SUM(L98:L109)</f>
        <v>3</v>
      </c>
      <c r="M110" s="186">
        <f>SUM(J110/(J110+K110))</f>
        <v>0.55555555555555558</v>
      </c>
    </row>
    <row r="111" spans="1:13" ht="19.5" hidden="1" thickTop="1" thickBot="1" x14ac:dyDescent="0.3">
      <c r="A111" s="629" t="s">
        <v>18</v>
      </c>
      <c r="B111" s="26">
        <v>42796</v>
      </c>
      <c r="C111" s="27" t="s">
        <v>7</v>
      </c>
      <c r="D111" s="27">
        <v>1</v>
      </c>
      <c r="E111" s="27">
        <v>1</v>
      </c>
      <c r="F111" s="27">
        <v>1</v>
      </c>
      <c r="G111" s="27">
        <v>2</v>
      </c>
      <c r="H111" s="27">
        <v>0</v>
      </c>
      <c r="I111" s="28">
        <v>0</v>
      </c>
      <c r="J111" s="282">
        <v>1</v>
      </c>
      <c r="K111" s="8"/>
      <c r="L111" s="8"/>
      <c r="M111" s="113"/>
    </row>
    <row r="112" spans="1:13" ht="19.5" hidden="1" thickTop="1" thickBot="1" x14ac:dyDescent="0.3">
      <c r="A112" s="629"/>
      <c r="B112" s="13">
        <v>42789</v>
      </c>
      <c r="C112" s="9" t="s">
        <v>8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/>
      <c r="K112" s="9">
        <v>1</v>
      </c>
      <c r="L112" s="9"/>
      <c r="M112" s="29"/>
    </row>
    <row r="113" spans="1:13" ht="19.5" hidden="1" thickTop="1" thickBot="1" x14ac:dyDescent="0.3">
      <c r="A113" s="629"/>
      <c r="B113" s="13">
        <v>42782</v>
      </c>
      <c r="C113" s="9" t="s">
        <v>9</v>
      </c>
      <c r="D113" s="9">
        <v>1</v>
      </c>
      <c r="E113" s="9">
        <v>1</v>
      </c>
      <c r="F113" s="9">
        <v>2</v>
      </c>
      <c r="G113" s="9">
        <v>3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t="19.5" hidden="1" thickTop="1" thickBot="1" x14ac:dyDescent="0.3">
      <c r="A114" s="629"/>
      <c r="B114" s="13">
        <v>42775</v>
      </c>
      <c r="C114" s="9" t="s">
        <v>10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t="19.5" hidden="1" thickTop="1" thickBot="1" x14ac:dyDescent="0.3">
      <c r="A115" s="629"/>
      <c r="B115" s="13">
        <v>42768</v>
      </c>
      <c r="C115" s="9" t="s">
        <v>11</v>
      </c>
      <c r="D115" s="9">
        <v>1</v>
      </c>
      <c r="E115" s="9">
        <v>0</v>
      </c>
      <c r="F115" s="9">
        <v>1</v>
      </c>
      <c r="G115" s="9">
        <v>1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t="19.5" hidden="1" thickTop="1" thickBot="1" x14ac:dyDescent="0.3">
      <c r="A116" s="629"/>
      <c r="B116" s="13">
        <v>42747</v>
      </c>
      <c r="C116" s="9" t="s">
        <v>9</v>
      </c>
      <c r="D116" s="9">
        <v>1</v>
      </c>
      <c r="E116" s="9">
        <v>1</v>
      </c>
      <c r="F116" s="9">
        <v>1</v>
      </c>
      <c r="G116" s="9">
        <v>2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t="19.5" hidden="1" thickTop="1" thickBot="1" x14ac:dyDescent="0.3">
      <c r="A117" s="629"/>
      <c r="B117" s="13">
        <v>42740</v>
      </c>
      <c r="C117" s="9" t="s">
        <v>10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t="19.5" hidden="1" thickTop="1" thickBot="1" x14ac:dyDescent="0.3">
      <c r="A118" s="629"/>
      <c r="B118" s="13">
        <v>42712</v>
      </c>
      <c r="C118" s="9" t="s">
        <v>7</v>
      </c>
      <c r="D118" s="9">
        <v>1</v>
      </c>
      <c r="E118" s="9">
        <v>1</v>
      </c>
      <c r="F118" s="9">
        <v>1</v>
      </c>
      <c r="G118" s="9">
        <v>2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t="19.5" hidden="1" thickTop="1" thickBot="1" x14ac:dyDescent="0.3">
      <c r="A119" s="629"/>
      <c r="B119" s="13">
        <v>42705</v>
      </c>
      <c r="C119" s="9" t="s">
        <v>8</v>
      </c>
      <c r="D119" s="9">
        <v>1</v>
      </c>
      <c r="E119" s="9">
        <v>0</v>
      </c>
      <c r="F119" s="9">
        <v>1</v>
      </c>
      <c r="G119" s="9">
        <v>1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t="19.5" hidden="1" thickTop="1" thickBot="1" x14ac:dyDescent="0.3">
      <c r="A120" s="629"/>
      <c r="B120" s="13">
        <v>42698</v>
      </c>
      <c r="C120" s="9" t="s">
        <v>9</v>
      </c>
      <c r="D120" s="9">
        <v>1</v>
      </c>
      <c r="E120" s="9">
        <v>2</v>
      </c>
      <c r="F120" s="9">
        <v>2</v>
      </c>
      <c r="G120" s="9">
        <v>4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t="19.5" hidden="1" thickTop="1" thickBot="1" x14ac:dyDescent="0.3">
      <c r="A121" s="629"/>
      <c r="B121" s="13">
        <v>42691</v>
      </c>
      <c r="C121" s="9" t="s">
        <v>10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t="19.5" hidden="1" thickTop="1" thickBot="1" x14ac:dyDescent="0.3">
      <c r="A122" s="629"/>
      <c r="B122" s="13">
        <v>42684</v>
      </c>
      <c r="C122" s="9" t="s">
        <v>11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t="19.5" hidden="1" thickTop="1" thickBot="1" x14ac:dyDescent="0.3">
      <c r="A123" s="629"/>
      <c r="B123" s="13">
        <v>42677</v>
      </c>
      <c r="C123" s="9" t="s">
        <v>7</v>
      </c>
      <c r="D123" s="9">
        <v>1</v>
      </c>
      <c r="E123" s="9">
        <v>1</v>
      </c>
      <c r="F123" s="9">
        <v>0</v>
      </c>
      <c r="G123" s="9">
        <v>1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t="19.5" hidden="1" thickTop="1" thickBot="1" x14ac:dyDescent="0.3">
      <c r="A124" s="629"/>
      <c r="B124" s="13">
        <v>42670</v>
      </c>
      <c r="C124" s="9" t="s">
        <v>8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t="19.5" hidden="1" thickTop="1" thickBot="1" x14ac:dyDescent="0.3">
      <c r="A125" s="629"/>
      <c r="B125" s="13">
        <v>42649</v>
      </c>
      <c r="C125" s="9" t="s">
        <v>11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t="19.5" hidden="1" thickTop="1" thickBot="1" x14ac:dyDescent="0.3">
      <c r="A126" s="629"/>
      <c r="B126" s="13">
        <v>42642</v>
      </c>
      <c r="C126" s="9" t="s">
        <v>7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t="19.5" hidden="1" thickTop="1" thickBot="1" x14ac:dyDescent="0.3">
      <c r="A127" s="629"/>
      <c r="B127" s="13">
        <v>42635</v>
      </c>
      <c r="C127" s="9" t="s">
        <v>8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t="19.5" hidden="1" thickTop="1" thickBot="1" x14ac:dyDescent="0.3">
      <c r="A128" s="629"/>
      <c r="B128" s="30">
        <v>42628</v>
      </c>
      <c r="C128" s="31" t="s">
        <v>9</v>
      </c>
      <c r="D128" s="31">
        <v>1</v>
      </c>
      <c r="E128" s="31">
        <v>1</v>
      </c>
      <c r="F128" s="31">
        <v>0</v>
      </c>
      <c r="G128" s="31">
        <v>1</v>
      </c>
      <c r="H128" s="31">
        <v>0</v>
      </c>
      <c r="I128" s="32">
        <v>0</v>
      </c>
      <c r="J128" s="281"/>
      <c r="K128" s="23">
        <v>1</v>
      </c>
      <c r="L128" s="23"/>
      <c r="M128" s="48"/>
    </row>
    <row r="129" spans="1:13" s="7" customFormat="1" ht="19.5" thickTop="1" thickBot="1" x14ac:dyDescent="0.3">
      <c r="A129" s="142" t="s">
        <v>45</v>
      </c>
      <c r="B129" s="126" t="s">
        <v>18</v>
      </c>
      <c r="C129" s="124" t="s">
        <v>27</v>
      </c>
      <c r="D129" s="124">
        <f t="shared" ref="D129:I129" si="6">SUM(D111:D128)</f>
        <v>18</v>
      </c>
      <c r="E129" s="124">
        <f t="shared" si="6"/>
        <v>8</v>
      </c>
      <c r="F129" s="124">
        <f t="shared" si="6"/>
        <v>10</v>
      </c>
      <c r="G129" s="124">
        <f t="shared" si="6"/>
        <v>18</v>
      </c>
      <c r="H129" s="124">
        <f t="shared" si="6"/>
        <v>0</v>
      </c>
      <c r="I129" s="125">
        <f t="shared" si="6"/>
        <v>0</v>
      </c>
      <c r="J129" s="268">
        <f>SUM(J111:J128)</f>
        <v>8</v>
      </c>
      <c r="K129" s="185">
        <f>SUM(K111:K128)</f>
        <v>10</v>
      </c>
      <c r="L129" s="185">
        <f>SUM(L111:L128)</f>
        <v>0</v>
      </c>
      <c r="M129" s="186">
        <f>SUM(J129/(J129+K129))</f>
        <v>0.44444444444444442</v>
      </c>
    </row>
    <row r="130" spans="1:13" ht="19.5" thickTop="1" thickBot="1" x14ac:dyDescent="0.3">
      <c r="C130" s="136" t="s">
        <v>24</v>
      </c>
      <c r="D130" s="137">
        <f t="shared" ref="D130:L130" si="7">SUM(D97+D110+D129+D77+D56+D41+D20)</f>
        <v>120</v>
      </c>
      <c r="E130" s="137">
        <f t="shared" si="7"/>
        <v>52</v>
      </c>
      <c r="F130" s="137">
        <f t="shared" si="7"/>
        <v>83</v>
      </c>
      <c r="G130" s="137">
        <f t="shared" si="7"/>
        <v>135</v>
      </c>
      <c r="H130" s="137">
        <f t="shared" si="7"/>
        <v>4</v>
      </c>
      <c r="I130" s="139">
        <f t="shared" si="7"/>
        <v>0</v>
      </c>
      <c r="J130" s="444">
        <f t="shared" si="7"/>
        <v>56</v>
      </c>
      <c r="K130" s="91">
        <f t="shared" si="7"/>
        <v>51</v>
      </c>
      <c r="L130" s="450">
        <f t="shared" si="7"/>
        <v>13</v>
      </c>
      <c r="M130" s="173">
        <f>SUM(J130/(J130+K130))</f>
        <v>0.52336448598130836</v>
      </c>
    </row>
    <row r="131" spans="1:13" ht="18.75" thickBot="1" x14ac:dyDescent="0.3">
      <c r="C131" s="143" t="s">
        <v>25</v>
      </c>
      <c r="D131" s="24"/>
      <c r="E131" s="25">
        <f>SUM(E130/D130)</f>
        <v>0.43333333333333335</v>
      </c>
      <c r="F131" s="25">
        <f>SUM(F130/D130)</f>
        <v>0.69166666666666665</v>
      </c>
      <c r="G131" s="144">
        <f>SUM(G130/D130)</f>
        <v>1.125</v>
      </c>
      <c r="H131" s="20"/>
      <c r="I131" s="20"/>
      <c r="J131" s="307">
        <f>SUM(J130/D130)</f>
        <v>0.46666666666666667</v>
      </c>
      <c r="K131" s="77">
        <f>SUM(K130/D130)</f>
        <v>0.42499999999999999</v>
      </c>
      <c r="L131" s="95">
        <f>SUM(L130/D130)</f>
        <v>0.10833333333333334</v>
      </c>
    </row>
    <row r="132" spans="1:13" ht="18.75" thickBot="1" x14ac:dyDescent="0.3">
      <c r="C132" s="133" t="s">
        <v>26</v>
      </c>
      <c r="D132" s="134">
        <f>SUM(D130/7)</f>
        <v>17.142857142857142</v>
      </c>
      <c r="E132" s="134">
        <f>SUM(E131*D132)</f>
        <v>7.4285714285714288</v>
      </c>
      <c r="F132" s="134">
        <f>SUM(F131*D132)</f>
        <v>11.857142857142856</v>
      </c>
      <c r="G132" s="135">
        <f>SUM(G131*D132)</f>
        <v>19.285714285714285</v>
      </c>
      <c r="J132" s="308">
        <f>SUM(J130/7)</f>
        <v>8</v>
      </c>
      <c r="K132" s="97">
        <f>SUM(K130/7)</f>
        <v>7.2857142857142856</v>
      </c>
      <c r="L132" s="98">
        <f>SUM(L130/7)</f>
        <v>1.8571428571428572</v>
      </c>
    </row>
    <row r="133" spans="1:13" ht="18.75" thickTop="1" x14ac:dyDescent="0.25"/>
  </sheetData>
  <autoFilter ref="A2:I2" xr:uid="{00000000-0009-0000-0000-00000F000000}"/>
  <mergeCells count="8">
    <mergeCell ref="A111:A128"/>
    <mergeCell ref="A98:A109"/>
    <mergeCell ref="A1:M1"/>
    <mergeCell ref="A78:A96"/>
    <mergeCell ref="A57:A76"/>
    <mergeCell ref="A42:A55"/>
    <mergeCell ref="A21:A40"/>
    <mergeCell ref="A3:A19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FF0000"/>
    <pageSetUpPr fitToPage="1"/>
  </sheetPr>
  <dimension ref="A1:M4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462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43860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idden="1" x14ac:dyDescent="0.25">
      <c r="A4" s="631"/>
      <c r="B4" s="255">
        <v>43853</v>
      </c>
      <c r="C4" s="9" t="s">
        <v>455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idden="1" x14ac:dyDescent="0.25">
      <c r="A5" s="631"/>
      <c r="B5" s="255">
        <v>43839</v>
      </c>
      <c r="C5" s="9" t="s">
        <v>453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/>
      <c r="L5" s="9">
        <v>1</v>
      </c>
      <c r="M5" s="29"/>
    </row>
    <row r="6" spans="1:13" hidden="1" x14ac:dyDescent="0.25">
      <c r="A6" s="631"/>
      <c r="B6" s="255">
        <v>43832</v>
      </c>
      <c r="C6" s="9" t="s">
        <v>452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1"/>
      <c r="B7" s="255">
        <v>43811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idden="1" x14ac:dyDescent="0.25">
      <c r="A8" s="631"/>
      <c r="B8" s="255">
        <v>43804</v>
      </c>
      <c r="C8" s="9" t="s">
        <v>455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idden="1" x14ac:dyDescent="0.25">
      <c r="A9" s="631"/>
      <c r="B9" s="255">
        <v>43790</v>
      </c>
      <c r="C9" s="9" t="s">
        <v>452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8">
        <v>0</v>
      </c>
      <c r="J9" s="280"/>
      <c r="K9" s="9">
        <v>1</v>
      </c>
      <c r="L9" s="9"/>
      <c r="M9" s="29"/>
    </row>
    <row r="10" spans="1:13" hidden="1" x14ac:dyDescent="0.25">
      <c r="A10" s="631"/>
      <c r="B10" s="255">
        <v>43776</v>
      </c>
      <c r="C10" s="9" t="s">
        <v>8</v>
      </c>
      <c r="D10" s="9">
        <v>1</v>
      </c>
      <c r="E10" s="9">
        <v>0</v>
      </c>
      <c r="F10" s="9">
        <v>4</v>
      </c>
      <c r="G10" s="9">
        <v>4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idden="1" x14ac:dyDescent="0.25">
      <c r="A11" s="631"/>
      <c r="B11" s="255">
        <v>43762</v>
      </c>
      <c r="C11" s="9" t="s">
        <v>453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255">
        <v>43755</v>
      </c>
      <c r="C12" s="9" t="s">
        <v>452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8">
        <v>0</v>
      </c>
      <c r="J12" s="280"/>
      <c r="K12" s="9"/>
      <c r="L12" s="9">
        <v>1</v>
      </c>
      <c r="M12" s="29"/>
    </row>
    <row r="13" spans="1:13" hidden="1" x14ac:dyDescent="0.25">
      <c r="A13" s="631"/>
      <c r="B13" s="255">
        <v>43748</v>
      </c>
      <c r="C13" s="9" t="s">
        <v>48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255">
        <v>43734</v>
      </c>
      <c r="C14" s="9" t="s">
        <v>455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8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255">
        <v>43727</v>
      </c>
      <c r="C15" s="9" t="s">
        <v>453</v>
      </c>
      <c r="D15" s="9">
        <v>1</v>
      </c>
      <c r="E15" s="9">
        <v>0</v>
      </c>
      <c r="F15" s="9">
        <v>2</v>
      </c>
      <c r="G15" s="9">
        <v>2</v>
      </c>
      <c r="H15" s="9">
        <v>0</v>
      </c>
      <c r="I15" s="298">
        <v>0</v>
      </c>
      <c r="J15" s="280">
        <v>1</v>
      </c>
      <c r="K15" s="9"/>
      <c r="L15" s="9"/>
      <c r="M15" s="29"/>
    </row>
    <row r="16" spans="1:13" ht="18.75" hidden="1" thickBot="1" x14ac:dyDescent="0.3">
      <c r="A16" s="630"/>
      <c r="B16" s="256">
        <v>43720</v>
      </c>
      <c r="C16" s="31" t="s">
        <v>452</v>
      </c>
      <c r="D16" s="31">
        <v>1</v>
      </c>
      <c r="E16" s="31">
        <v>0</v>
      </c>
      <c r="F16" s="31">
        <v>0</v>
      </c>
      <c r="G16" s="31">
        <v>0</v>
      </c>
      <c r="H16" s="31">
        <v>0</v>
      </c>
      <c r="I16" s="299">
        <v>0</v>
      </c>
      <c r="J16" s="341">
        <v>1</v>
      </c>
      <c r="K16" s="31"/>
      <c r="L16" s="31"/>
      <c r="M16" s="32"/>
    </row>
    <row r="17" spans="1:13" s="7" customFormat="1" ht="19.5" thickTop="1" thickBot="1" x14ac:dyDescent="0.3">
      <c r="A17" s="142" t="s">
        <v>45</v>
      </c>
      <c r="B17" s="209" t="s">
        <v>500</v>
      </c>
      <c r="C17" s="185" t="s">
        <v>9</v>
      </c>
      <c r="D17" s="185">
        <f t="shared" ref="D17:L17" si="0">SUM(D3:D16)</f>
        <v>14</v>
      </c>
      <c r="E17" s="185">
        <f t="shared" si="0"/>
        <v>2</v>
      </c>
      <c r="F17" s="185">
        <f t="shared" si="0"/>
        <v>11</v>
      </c>
      <c r="G17" s="185">
        <f t="shared" si="0"/>
        <v>13</v>
      </c>
      <c r="H17" s="185">
        <f t="shared" si="0"/>
        <v>0</v>
      </c>
      <c r="I17" s="250">
        <f t="shared" si="0"/>
        <v>0</v>
      </c>
      <c r="J17" s="268">
        <f t="shared" si="0"/>
        <v>6</v>
      </c>
      <c r="K17" s="185">
        <f t="shared" si="0"/>
        <v>6</v>
      </c>
      <c r="L17" s="185">
        <f t="shared" si="0"/>
        <v>2</v>
      </c>
      <c r="M17" s="294">
        <f>SUM(J17/(J17+K17))</f>
        <v>0.5</v>
      </c>
    </row>
    <row r="18" spans="1:13" ht="18.75" hidden="1" thickTop="1" x14ac:dyDescent="0.25">
      <c r="A18" s="638" t="s">
        <v>454</v>
      </c>
      <c r="B18" s="26">
        <v>43524</v>
      </c>
      <c r="C18" s="27" t="s">
        <v>455</v>
      </c>
      <c r="D18" s="27">
        <v>1</v>
      </c>
      <c r="E18" s="27">
        <v>0</v>
      </c>
      <c r="F18" s="27">
        <v>0</v>
      </c>
      <c r="G18" s="27">
        <v>0</v>
      </c>
      <c r="H18" s="27">
        <v>0</v>
      </c>
      <c r="I18" s="297">
        <v>0</v>
      </c>
      <c r="J18" s="279">
        <v>1</v>
      </c>
      <c r="K18" s="27"/>
      <c r="L18" s="27"/>
      <c r="M18" s="28"/>
    </row>
    <row r="19" spans="1:13" hidden="1" x14ac:dyDescent="0.25">
      <c r="A19" s="639"/>
      <c r="B19" s="13">
        <v>43510</v>
      </c>
      <c r="C19" s="9" t="s">
        <v>452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8">
        <v>0</v>
      </c>
      <c r="J19" s="280"/>
      <c r="K19" s="9">
        <v>1</v>
      </c>
      <c r="L19" s="9"/>
      <c r="M19" s="29"/>
    </row>
    <row r="20" spans="1:13" hidden="1" x14ac:dyDescent="0.25">
      <c r="A20" s="639"/>
      <c r="B20" s="13">
        <v>43503</v>
      </c>
      <c r="C20" s="9" t="s">
        <v>48</v>
      </c>
      <c r="D20" s="9">
        <v>1</v>
      </c>
      <c r="E20" s="9">
        <v>0</v>
      </c>
      <c r="F20" s="9">
        <v>2</v>
      </c>
      <c r="G20" s="9">
        <v>2</v>
      </c>
      <c r="H20" s="9">
        <v>0</v>
      </c>
      <c r="I20" s="298">
        <v>0</v>
      </c>
      <c r="J20" s="280">
        <v>1</v>
      </c>
      <c r="K20" s="9"/>
      <c r="L20" s="9"/>
      <c r="M20" s="29"/>
    </row>
    <row r="21" spans="1:13" hidden="1" x14ac:dyDescent="0.25">
      <c r="A21" s="639"/>
      <c r="B21" s="13">
        <v>43489</v>
      </c>
      <c r="C21" s="9" t="s">
        <v>455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/>
      <c r="K21" s="9">
        <v>1</v>
      </c>
      <c r="L21" s="9"/>
      <c r="M21" s="29"/>
    </row>
    <row r="22" spans="1:13" hidden="1" x14ac:dyDescent="0.25">
      <c r="A22" s="639"/>
      <c r="B22" s="13">
        <v>43475</v>
      </c>
      <c r="C22" s="9" t="s">
        <v>453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8">
        <v>0</v>
      </c>
      <c r="J22" s="280">
        <v>1</v>
      </c>
      <c r="K22" s="9"/>
      <c r="L22" s="9"/>
      <c r="M22" s="29"/>
    </row>
    <row r="23" spans="1:13" hidden="1" x14ac:dyDescent="0.25">
      <c r="A23" s="639"/>
      <c r="B23" s="13">
        <v>43468</v>
      </c>
      <c r="C23" s="9" t="s">
        <v>452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/>
      <c r="K23" s="9">
        <v>1</v>
      </c>
      <c r="L23" s="9"/>
      <c r="M23" s="29"/>
    </row>
    <row r="24" spans="1:13" hidden="1" x14ac:dyDescent="0.25">
      <c r="A24" s="639"/>
      <c r="B24" s="13">
        <v>43454</v>
      </c>
      <c r="C24" s="9" t="s">
        <v>48</v>
      </c>
      <c r="D24" s="9">
        <v>1</v>
      </c>
      <c r="E24" s="9">
        <v>3</v>
      </c>
      <c r="F24" s="9">
        <v>0</v>
      </c>
      <c r="G24" s="9">
        <v>3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idden="1" x14ac:dyDescent="0.25">
      <c r="A25" s="639"/>
      <c r="B25" s="13">
        <v>43447</v>
      </c>
      <c r="C25" s="9" t="s">
        <v>8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8">
        <v>0</v>
      </c>
      <c r="J25" s="280">
        <v>1</v>
      </c>
      <c r="K25" s="9"/>
      <c r="L25" s="9"/>
      <c r="M25" s="29"/>
    </row>
    <row r="26" spans="1:13" hidden="1" x14ac:dyDescent="0.25">
      <c r="A26" s="639"/>
      <c r="B26" s="13">
        <v>43440</v>
      </c>
      <c r="C26" s="9" t="s">
        <v>455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8">
        <v>0</v>
      </c>
      <c r="J26" s="280">
        <v>1</v>
      </c>
      <c r="K26" s="9"/>
      <c r="L26" s="9"/>
      <c r="M26" s="29"/>
    </row>
    <row r="27" spans="1:13" hidden="1" x14ac:dyDescent="0.25">
      <c r="A27" s="639"/>
      <c r="B27" s="13">
        <v>43433</v>
      </c>
      <c r="C27" s="9" t="s">
        <v>453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8">
        <v>0</v>
      </c>
      <c r="J27" s="280"/>
      <c r="K27" s="9"/>
      <c r="L27" s="9">
        <v>1</v>
      </c>
      <c r="M27" s="29"/>
    </row>
    <row r="28" spans="1:13" hidden="1" x14ac:dyDescent="0.25">
      <c r="A28" s="639"/>
      <c r="B28" s="13">
        <v>43426</v>
      </c>
      <c r="C28" s="9" t="s">
        <v>452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8">
        <v>0</v>
      </c>
      <c r="J28" s="280"/>
      <c r="K28" s="9">
        <v>1</v>
      </c>
      <c r="L28" s="9"/>
      <c r="M28" s="29"/>
    </row>
    <row r="29" spans="1:13" hidden="1" x14ac:dyDescent="0.25">
      <c r="A29" s="639"/>
      <c r="B29" s="13">
        <v>43419</v>
      </c>
      <c r="C29" s="9" t="s">
        <v>48</v>
      </c>
      <c r="D29" s="9">
        <v>1</v>
      </c>
      <c r="E29" s="9">
        <v>1</v>
      </c>
      <c r="F29" s="9">
        <v>3</v>
      </c>
      <c r="G29" s="9">
        <v>4</v>
      </c>
      <c r="H29" s="9">
        <v>0</v>
      </c>
      <c r="I29" s="298">
        <v>0</v>
      </c>
      <c r="J29" s="280">
        <v>1</v>
      </c>
      <c r="K29" s="9"/>
      <c r="L29" s="9"/>
      <c r="M29" s="29"/>
    </row>
    <row r="30" spans="1:13" hidden="1" x14ac:dyDescent="0.25">
      <c r="A30" s="639"/>
      <c r="B30" s="13">
        <v>43412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idden="1" x14ac:dyDescent="0.25">
      <c r="A31" s="639"/>
      <c r="B31" s="13">
        <v>43405</v>
      </c>
      <c r="C31" s="9" t="s">
        <v>455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8">
        <v>0</v>
      </c>
      <c r="J31" s="280">
        <v>1</v>
      </c>
      <c r="K31" s="9"/>
      <c r="L31" s="9"/>
      <c r="M31" s="29"/>
    </row>
    <row r="32" spans="1:13" hidden="1" x14ac:dyDescent="0.25">
      <c r="A32" s="639"/>
      <c r="B32" s="13">
        <v>43398</v>
      </c>
      <c r="C32" s="9" t="s">
        <v>453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idden="1" x14ac:dyDescent="0.25">
      <c r="A33" s="639"/>
      <c r="B33" s="13">
        <v>43384</v>
      </c>
      <c r="C33" s="9" t="s">
        <v>48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8">
        <v>0</v>
      </c>
      <c r="J33" s="280"/>
      <c r="K33" s="9">
        <v>1</v>
      </c>
      <c r="L33" s="9"/>
      <c r="M33" s="29"/>
    </row>
    <row r="34" spans="1:13" hidden="1" x14ac:dyDescent="0.25">
      <c r="A34" s="639"/>
      <c r="B34" s="13">
        <v>43370</v>
      </c>
      <c r="C34" s="9" t="s">
        <v>455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8">
        <v>0</v>
      </c>
      <c r="J34" s="280"/>
      <c r="K34" s="9">
        <v>1</v>
      </c>
      <c r="L34" s="9"/>
      <c r="M34" s="29"/>
    </row>
    <row r="35" spans="1:13" hidden="1" x14ac:dyDescent="0.25">
      <c r="A35" s="639"/>
      <c r="B35" s="13">
        <v>43363</v>
      </c>
      <c r="C35" s="9" t="s">
        <v>453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8">
        <v>0</v>
      </c>
      <c r="J35" s="280"/>
      <c r="K35" s="9">
        <v>1</v>
      </c>
      <c r="L35" s="9"/>
      <c r="M35" s="29"/>
    </row>
    <row r="36" spans="1:13" ht="18.75" hidden="1" thickBot="1" x14ac:dyDescent="0.3">
      <c r="A36" s="640"/>
      <c r="B36" s="30">
        <v>43356</v>
      </c>
      <c r="C36" s="31" t="s">
        <v>452</v>
      </c>
      <c r="D36" s="31">
        <v>1</v>
      </c>
      <c r="E36" s="31">
        <v>0</v>
      </c>
      <c r="F36" s="31">
        <v>0</v>
      </c>
      <c r="G36" s="31">
        <v>0</v>
      </c>
      <c r="H36" s="31">
        <v>0</v>
      </c>
      <c r="I36" s="299">
        <v>0</v>
      </c>
      <c r="J36" s="341"/>
      <c r="K36" s="31"/>
      <c r="L36" s="31">
        <v>1</v>
      </c>
      <c r="M36" s="32"/>
    </row>
    <row r="37" spans="1:13" s="7" customFormat="1" ht="19.5" thickTop="1" thickBot="1" x14ac:dyDescent="0.3">
      <c r="A37" s="142" t="s">
        <v>45</v>
      </c>
      <c r="B37" s="209" t="s">
        <v>454</v>
      </c>
      <c r="C37" s="185" t="s">
        <v>9</v>
      </c>
      <c r="D37" s="185">
        <f t="shared" ref="D37:I37" si="1">SUM(D18:D36)</f>
        <v>19</v>
      </c>
      <c r="E37" s="185">
        <f t="shared" si="1"/>
        <v>5</v>
      </c>
      <c r="F37" s="185">
        <f t="shared" si="1"/>
        <v>7</v>
      </c>
      <c r="G37" s="185">
        <f t="shared" si="1"/>
        <v>12</v>
      </c>
      <c r="H37" s="185">
        <f t="shared" si="1"/>
        <v>0</v>
      </c>
      <c r="I37" s="250">
        <f t="shared" si="1"/>
        <v>0</v>
      </c>
      <c r="J37" s="191">
        <f>SUM(J18:J36)</f>
        <v>8</v>
      </c>
      <c r="K37" s="124">
        <f>SUM(K18:K36)</f>
        <v>9</v>
      </c>
      <c r="L37" s="124">
        <f>SUM(L18:L36)</f>
        <v>2</v>
      </c>
      <c r="M37" s="294">
        <f>SUM(J37/(J37+K37))</f>
        <v>0.47058823529411764</v>
      </c>
    </row>
    <row r="38" spans="1:13" ht="19.5" thickTop="1" thickBot="1" x14ac:dyDescent="0.3">
      <c r="C38" s="136" t="s">
        <v>24</v>
      </c>
      <c r="D38" s="137">
        <f t="shared" ref="D38:L38" si="2">SUM(D17+D37)</f>
        <v>33</v>
      </c>
      <c r="E38" s="137">
        <f t="shared" si="2"/>
        <v>7</v>
      </c>
      <c r="F38" s="137">
        <f t="shared" si="2"/>
        <v>18</v>
      </c>
      <c r="G38" s="137">
        <f t="shared" si="2"/>
        <v>25</v>
      </c>
      <c r="H38" s="137">
        <f t="shared" si="2"/>
        <v>0</v>
      </c>
      <c r="I38" s="139">
        <f t="shared" si="2"/>
        <v>0</v>
      </c>
      <c r="J38" s="392">
        <f t="shared" si="2"/>
        <v>14</v>
      </c>
      <c r="K38" s="137">
        <f t="shared" si="2"/>
        <v>15</v>
      </c>
      <c r="L38" s="139">
        <f t="shared" si="2"/>
        <v>4</v>
      </c>
      <c r="M38" s="396">
        <f>SUM(J38/(J38+K38))</f>
        <v>0.48275862068965519</v>
      </c>
    </row>
    <row r="39" spans="1:13" ht="18.75" thickBot="1" x14ac:dyDescent="0.3">
      <c r="C39" s="143" t="s">
        <v>25</v>
      </c>
      <c r="D39" s="24"/>
      <c r="E39" s="25">
        <f>SUM(E38/D38)</f>
        <v>0.21212121212121213</v>
      </c>
      <c r="F39" s="25">
        <f>SUM(F38/D38)</f>
        <v>0.54545454545454541</v>
      </c>
      <c r="G39" s="144">
        <f>SUM(G38/D38)</f>
        <v>0.75757575757575757</v>
      </c>
      <c r="H39" s="20"/>
      <c r="I39" s="20"/>
      <c r="J39" s="283">
        <f>SUM(J38/D38)</f>
        <v>0.42424242424242425</v>
      </c>
      <c r="K39" s="21">
        <f>SUM(K38/D38)</f>
        <v>0.45454545454545453</v>
      </c>
      <c r="L39" s="132">
        <f>SUM(L38/D38)</f>
        <v>0.12121212121212122</v>
      </c>
    </row>
    <row r="40" spans="1:13" ht="18.75" thickBot="1" x14ac:dyDescent="0.3">
      <c r="C40" s="133" t="s">
        <v>26</v>
      </c>
      <c r="D40" s="134">
        <f>SUM(D38/2)</f>
        <v>16.5</v>
      </c>
      <c r="E40" s="134">
        <f>SUM(E39*D40)</f>
        <v>3.5</v>
      </c>
      <c r="F40" s="134">
        <f>SUM(F39*D40)</f>
        <v>9</v>
      </c>
      <c r="G40" s="135">
        <f>SUM(G39*D40)</f>
        <v>12.5</v>
      </c>
      <c r="J40" s="284">
        <f>SUM(J38/2)</f>
        <v>7</v>
      </c>
      <c r="K40" s="134">
        <f>SUM(K38/2)</f>
        <v>7.5</v>
      </c>
      <c r="L40" s="135">
        <f>SUM(L38/2)</f>
        <v>2</v>
      </c>
    </row>
    <row r="41" spans="1:13" ht="18.75" thickTop="1" x14ac:dyDescent="0.25"/>
  </sheetData>
  <mergeCells count="3">
    <mergeCell ref="A1:M1"/>
    <mergeCell ref="A18:A36"/>
    <mergeCell ref="A3:A16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M24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45701</v>
      </c>
      <c r="C4" s="9" t="s">
        <v>625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45687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45680</v>
      </c>
      <c r="C6" s="9" t="s">
        <v>10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45673</v>
      </c>
      <c r="C7" s="9" t="s">
        <v>453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45666</v>
      </c>
      <c r="C8" s="9" t="s">
        <v>625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45645</v>
      </c>
      <c r="C9" s="9" t="s">
        <v>553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45638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45631</v>
      </c>
      <c r="C11" s="9" t="s">
        <v>10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45624</v>
      </c>
      <c r="C12" s="9" t="s">
        <v>453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45617</v>
      </c>
      <c r="C13" s="9" t="s">
        <v>625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45610</v>
      </c>
      <c r="C14" s="9" t="s">
        <v>553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6"/>
      <c r="B15" s="255">
        <v>45603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45589</v>
      </c>
      <c r="C16" s="9" t="s">
        <v>453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45582</v>
      </c>
      <c r="C17" s="9" t="s">
        <v>625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t="18.75" thickBot="1" x14ac:dyDescent="0.3">
      <c r="A18" s="637"/>
      <c r="B18" s="256">
        <v>45575</v>
      </c>
      <c r="C18" s="31" t="s">
        <v>553</v>
      </c>
      <c r="D18" s="31">
        <v>1</v>
      </c>
      <c r="E18" s="31">
        <v>0</v>
      </c>
      <c r="F18" s="31">
        <v>0</v>
      </c>
      <c r="G18" s="31">
        <v>0</v>
      </c>
      <c r="H18" s="31">
        <v>0</v>
      </c>
      <c r="I18" s="32">
        <v>0</v>
      </c>
      <c r="J18" s="366"/>
      <c r="K18" s="31">
        <v>1</v>
      </c>
      <c r="L18" s="31"/>
      <c r="M18" s="32"/>
    </row>
    <row r="19" spans="1:13" ht="19.5" thickTop="1" thickBot="1" x14ac:dyDescent="0.3">
      <c r="A19" s="487" t="s">
        <v>45</v>
      </c>
      <c r="B19" s="541" t="s">
        <v>624</v>
      </c>
      <c r="C19" s="509" t="s">
        <v>20</v>
      </c>
      <c r="D19" s="509">
        <f t="shared" ref="D19:L19" si="0">SUM(D3:D18)</f>
        <v>16</v>
      </c>
      <c r="E19" s="509">
        <f t="shared" si="0"/>
        <v>1</v>
      </c>
      <c r="F19" s="509">
        <f t="shared" si="0"/>
        <v>4</v>
      </c>
      <c r="G19" s="509">
        <f t="shared" si="0"/>
        <v>5</v>
      </c>
      <c r="H19" s="509">
        <f t="shared" si="0"/>
        <v>0</v>
      </c>
      <c r="I19" s="542">
        <f t="shared" si="0"/>
        <v>0</v>
      </c>
      <c r="J19" s="543">
        <f t="shared" si="0"/>
        <v>3</v>
      </c>
      <c r="K19" s="509">
        <f t="shared" si="0"/>
        <v>12</v>
      </c>
      <c r="L19" s="509">
        <f t="shared" si="0"/>
        <v>1</v>
      </c>
      <c r="M19" s="356">
        <f>SUM(J19/(J19+K19))</f>
        <v>0.2</v>
      </c>
    </row>
    <row r="20" spans="1:13" ht="18.75" hidden="1" thickTop="1" x14ac:dyDescent="0.25">
      <c r="A20" s="659" t="s">
        <v>580</v>
      </c>
      <c r="B20" s="254">
        <v>45351</v>
      </c>
      <c r="C20" s="27" t="s">
        <v>452</v>
      </c>
      <c r="D20" s="27">
        <v>1</v>
      </c>
      <c r="E20" s="27">
        <v>0</v>
      </c>
      <c r="F20" s="27">
        <v>0</v>
      </c>
      <c r="G20" s="27">
        <v>0</v>
      </c>
      <c r="H20" s="27">
        <v>0</v>
      </c>
      <c r="I20" s="28">
        <v>0</v>
      </c>
      <c r="J20" s="364"/>
      <c r="K20" s="27">
        <v>1</v>
      </c>
      <c r="L20" s="27"/>
      <c r="M20" s="28"/>
    </row>
    <row r="21" spans="1:13" hidden="1" x14ac:dyDescent="0.25">
      <c r="A21" s="631"/>
      <c r="B21" s="255">
        <v>45344</v>
      </c>
      <c r="C21" s="9" t="s">
        <v>552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hidden="1" x14ac:dyDescent="0.25">
      <c r="A22" s="631"/>
      <c r="B22" s="255">
        <v>45337</v>
      </c>
      <c r="C22" s="9" t="s">
        <v>553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1"/>
      <c r="B23" s="255">
        <v>45323</v>
      </c>
      <c r="C23" s="9" t="s">
        <v>555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1"/>
      <c r="B24" s="255">
        <v>45309</v>
      </c>
      <c r="C24" s="9" t="s">
        <v>552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255">
        <v>45302</v>
      </c>
      <c r="C25" s="9" t="s">
        <v>553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45281</v>
      </c>
      <c r="C26" s="9" t="s">
        <v>8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1"/>
      <c r="B27" s="255">
        <v>45274</v>
      </c>
      <c r="C27" s="9" t="s">
        <v>555</v>
      </c>
      <c r="D27" s="9">
        <v>1</v>
      </c>
      <c r="E27" s="9">
        <v>1</v>
      </c>
      <c r="F27" s="9">
        <v>0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1"/>
      <c r="B28" s="255">
        <v>45267</v>
      </c>
      <c r="C28" s="9" t="s">
        <v>452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255">
        <v>45260</v>
      </c>
      <c r="C29" s="9" t="s">
        <v>552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45246</v>
      </c>
      <c r="C30" s="9" t="s">
        <v>8</v>
      </c>
      <c r="D30" s="9">
        <v>1</v>
      </c>
      <c r="E30" s="9">
        <v>0</v>
      </c>
      <c r="F30" s="9">
        <v>2</v>
      </c>
      <c r="G30" s="9">
        <v>2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1"/>
      <c r="B31" s="255">
        <v>45239</v>
      </c>
      <c r="C31" s="9" t="s">
        <v>555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">
        <v>1</v>
      </c>
      <c r="J31" s="365"/>
      <c r="K31" s="9"/>
      <c r="L31" s="9">
        <v>1</v>
      </c>
      <c r="M31" s="29"/>
    </row>
    <row r="32" spans="1:13" hidden="1" x14ac:dyDescent="0.25">
      <c r="A32" s="631"/>
      <c r="B32" s="255">
        <v>45232</v>
      </c>
      <c r="C32" s="9" t="s">
        <v>452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1"/>
      <c r="B33" s="255">
        <v>45225</v>
      </c>
      <c r="C33" s="9" t="s">
        <v>552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t="18.75" hidden="1" thickBot="1" x14ac:dyDescent="0.3">
      <c r="A34" s="630"/>
      <c r="B34" s="256">
        <v>45218</v>
      </c>
      <c r="C34" s="31" t="s">
        <v>553</v>
      </c>
      <c r="D34" s="31">
        <v>1</v>
      </c>
      <c r="E34" s="31">
        <v>1</v>
      </c>
      <c r="F34" s="31">
        <v>0</v>
      </c>
      <c r="G34" s="31">
        <v>1</v>
      </c>
      <c r="H34" s="31">
        <v>0</v>
      </c>
      <c r="I34" s="32">
        <v>0</v>
      </c>
      <c r="J34" s="366"/>
      <c r="K34" s="31"/>
      <c r="L34" s="31">
        <v>1</v>
      </c>
      <c r="M34" s="32"/>
    </row>
    <row r="35" spans="1:13" ht="19.5" thickTop="1" thickBot="1" x14ac:dyDescent="0.3">
      <c r="A35" s="487" t="s">
        <v>45</v>
      </c>
      <c r="B35" s="541" t="s">
        <v>580</v>
      </c>
      <c r="C35" s="509" t="s">
        <v>453</v>
      </c>
      <c r="D35" s="509">
        <f t="shared" ref="D35:L35" si="1">SUM(D20:D34)</f>
        <v>15</v>
      </c>
      <c r="E35" s="509">
        <f t="shared" si="1"/>
        <v>3</v>
      </c>
      <c r="F35" s="509">
        <f t="shared" si="1"/>
        <v>4</v>
      </c>
      <c r="G35" s="509">
        <f t="shared" si="1"/>
        <v>7</v>
      </c>
      <c r="H35" s="509">
        <f t="shared" si="1"/>
        <v>0</v>
      </c>
      <c r="I35" s="542">
        <f t="shared" si="1"/>
        <v>1</v>
      </c>
      <c r="J35" s="543">
        <f t="shared" si="1"/>
        <v>4</v>
      </c>
      <c r="K35" s="509">
        <f t="shared" si="1"/>
        <v>8</v>
      </c>
      <c r="L35" s="509">
        <f t="shared" si="1"/>
        <v>3</v>
      </c>
      <c r="M35" s="356">
        <f>SUM(J35/(J35+K35))</f>
        <v>0.33333333333333331</v>
      </c>
    </row>
    <row r="36" spans="1:13" ht="18.75" hidden="1" thickTop="1" x14ac:dyDescent="0.25">
      <c r="A36" s="632" t="s">
        <v>554</v>
      </c>
      <c r="B36" s="254">
        <v>44945</v>
      </c>
      <c r="C36" s="27" t="s">
        <v>552</v>
      </c>
      <c r="D36" s="27">
        <v>1</v>
      </c>
      <c r="E36" s="27">
        <v>0</v>
      </c>
      <c r="F36" s="27">
        <v>0</v>
      </c>
      <c r="G36" s="27">
        <v>0</v>
      </c>
      <c r="H36" s="27">
        <v>0</v>
      </c>
      <c r="I36" s="297">
        <v>0</v>
      </c>
      <c r="J36" s="279">
        <v>1</v>
      </c>
      <c r="K36" s="27"/>
      <c r="L36" s="27"/>
      <c r="M36" s="28"/>
    </row>
    <row r="37" spans="1:13" hidden="1" x14ac:dyDescent="0.25">
      <c r="A37" s="633"/>
      <c r="B37" s="255">
        <v>44938</v>
      </c>
      <c r="C37" s="9" t="s">
        <v>553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idden="1" x14ac:dyDescent="0.25">
      <c r="A38" s="633"/>
      <c r="B38" s="255">
        <v>44917</v>
      </c>
      <c r="C38" s="9" t="s">
        <v>8</v>
      </c>
      <c r="D38" s="9">
        <v>1</v>
      </c>
      <c r="E38" s="9">
        <v>1</v>
      </c>
      <c r="F38" s="9">
        <v>1</v>
      </c>
      <c r="G38" s="9">
        <v>2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3"/>
      <c r="B39" s="255">
        <v>44903</v>
      </c>
      <c r="C39" s="9" t="s">
        <v>452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44896</v>
      </c>
      <c r="C40" s="9" t="s">
        <v>552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44889</v>
      </c>
      <c r="C41" s="9" t="s">
        <v>553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44882</v>
      </c>
      <c r="C42" s="9" t="s">
        <v>8</v>
      </c>
      <c r="D42" s="9">
        <v>1</v>
      </c>
      <c r="E42" s="9">
        <v>2</v>
      </c>
      <c r="F42" s="9">
        <v>0</v>
      </c>
      <c r="G42" s="9">
        <v>2</v>
      </c>
      <c r="H42" s="9">
        <v>0</v>
      </c>
      <c r="I42" s="298">
        <v>1</v>
      </c>
      <c r="J42" s="280"/>
      <c r="K42" s="9"/>
      <c r="L42" s="9">
        <v>1</v>
      </c>
      <c r="M42" s="29"/>
    </row>
    <row r="43" spans="1:13" hidden="1" x14ac:dyDescent="0.25">
      <c r="A43" s="633"/>
      <c r="B43" s="255">
        <v>44875</v>
      </c>
      <c r="C43" s="9" t="s">
        <v>555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44861</v>
      </c>
      <c r="C44" s="9" t="s">
        <v>552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44854</v>
      </c>
      <c r="C45" s="9" t="s">
        <v>553</v>
      </c>
      <c r="D45" s="9">
        <v>1</v>
      </c>
      <c r="E45" s="9">
        <v>1</v>
      </c>
      <c r="F45" s="9">
        <v>1</v>
      </c>
      <c r="G45" s="9">
        <v>2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44847</v>
      </c>
      <c r="C46" s="9" t="s">
        <v>8</v>
      </c>
      <c r="D46" s="9">
        <v>1</v>
      </c>
      <c r="E46" s="9">
        <v>1</v>
      </c>
      <c r="F46" s="9">
        <v>1</v>
      </c>
      <c r="G46" s="9">
        <v>2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3"/>
      <c r="B47" s="255">
        <v>44833</v>
      </c>
      <c r="C47" s="9" t="s">
        <v>452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t="18.75" hidden="1" thickBot="1" x14ac:dyDescent="0.3">
      <c r="A48" s="634"/>
      <c r="B48" s="256">
        <v>44826</v>
      </c>
      <c r="C48" s="31" t="s">
        <v>552</v>
      </c>
      <c r="D48" s="31">
        <v>1</v>
      </c>
      <c r="E48" s="31">
        <v>0</v>
      </c>
      <c r="F48" s="31">
        <v>0</v>
      </c>
      <c r="G48" s="31">
        <v>0</v>
      </c>
      <c r="H48" s="31">
        <v>0</v>
      </c>
      <c r="I48" s="299">
        <v>0</v>
      </c>
      <c r="J48" s="341"/>
      <c r="K48" s="31">
        <v>1</v>
      </c>
      <c r="L48" s="31"/>
      <c r="M48" s="32"/>
    </row>
    <row r="49" spans="1:13" ht="19.5" thickTop="1" thickBot="1" x14ac:dyDescent="0.3">
      <c r="A49" s="433" t="s">
        <v>45</v>
      </c>
      <c r="B49" s="508" t="s">
        <v>554</v>
      </c>
      <c r="C49" s="509" t="s">
        <v>453</v>
      </c>
      <c r="D49" s="509">
        <f t="shared" ref="D49:L49" si="2">SUM(D36:D48)</f>
        <v>13</v>
      </c>
      <c r="E49" s="509">
        <f t="shared" si="2"/>
        <v>5</v>
      </c>
      <c r="F49" s="509">
        <f t="shared" si="2"/>
        <v>5</v>
      </c>
      <c r="G49" s="509">
        <f t="shared" si="2"/>
        <v>10</v>
      </c>
      <c r="H49" s="509">
        <f t="shared" si="2"/>
        <v>0</v>
      </c>
      <c r="I49" s="510">
        <f t="shared" si="2"/>
        <v>1</v>
      </c>
      <c r="J49" s="268">
        <f t="shared" si="2"/>
        <v>8</v>
      </c>
      <c r="K49" s="185">
        <f t="shared" si="2"/>
        <v>4</v>
      </c>
      <c r="L49" s="185">
        <f t="shared" si="2"/>
        <v>1</v>
      </c>
      <c r="M49" s="294">
        <f>SUM(J49/(J49+K49))</f>
        <v>0.66666666666666663</v>
      </c>
    </row>
    <row r="50" spans="1:13" ht="18.75" hidden="1" thickTop="1" x14ac:dyDescent="0.25">
      <c r="A50" s="659" t="s">
        <v>540</v>
      </c>
      <c r="B50" s="254">
        <v>44641</v>
      </c>
      <c r="C50" s="27" t="s">
        <v>453</v>
      </c>
      <c r="D50" s="27">
        <v>1</v>
      </c>
      <c r="E50" s="27">
        <v>0</v>
      </c>
      <c r="F50" s="27">
        <v>0</v>
      </c>
      <c r="G50" s="27">
        <v>0</v>
      </c>
      <c r="H50" s="27">
        <v>0</v>
      </c>
      <c r="I50" s="297">
        <v>0</v>
      </c>
      <c r="J50" s="279">
        <v>1</v>
      </c>
      <c r="K50" s="27"/>
      <c r="L50" s="27"/>
      <c r="M50" s="28"/>
    </row>
    <row r="51" spans="1:13" hidden="1" x14ac:dyDescent="0.25">
      <c r="A51" s="631"/>
      <c r="B51" s="255">
        <v>44637</v>
      </c>
      <c r="C51" s="9" t="s">
        <v>8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/>
      <c r="L51" s="9">
        <v>1</v>
      </c>
      <c r="M51" s="29"/>
    </row>
    <row r="52" spans="1:13" hidden="1" x14ac:dyDescent="0.25">
      <c r="A52" s="631"/>
      <c r="B52" s="255">
        <v>44630</v>
      </c>
      <c r="C52" s="9" t="s">
        <v>455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255">
        <v>44623</v>
      </c>
      <c r="C53" s="9" t="s">
        <v>453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255">
        <v>44602</v>
      </c>
      <c r="C54" s="9" t="s">
        <v>453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255">
        <v>44539</v>
      </c>
      <c r="C55" s="9" t="s">
        <v>453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255">
        <v>44532</v>
      </c>
      <c r="C56" s="9" t="s">
        <v>8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255">
        <v>44525</v>
      </c>
      <c r="C57" s="9" t="s">
        <v>455</v>
      </c>
      <c r="D57" s="9">
        <v>1</v>
      </c>
      <c r="E57" s="9">
        <v>0</v>
      </c>
      <c r="F57" s="9">
        <v>3</v>
      </c>
      <c r="G57" s="9">
        <v>3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44518</v>
      </c>
      <c r="C58" s="9" t="s">
        <v>453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255">
        <v>44511</v>
      </c>
      <c r="C59" s="9" t="s">
        <v>8</v>
      </c>
      <c r="D59" s="9">
        <v>1</v>
      </c>
      <c r="E59" s="9">
        <v>3</v>
      </c>
      <c r="F59" s="9">
        <v>1</v>
      </c>
      <c r="G59" s="9">
        <v>4</v>
      </c>
      <c r="H59" s="9">
        <v>1</v>
      </c>
      <c r="I59" s="298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255">
        <v>44497</v>
      </c>
      <c r="C60" s="9" t="s">
        <v>453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255">
        <v>44490</v>
      </c>
      <c r="C61" s="9" t="s">
        <v>8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t="18.75" hidden="1" thickBot="1" x14ac:dyDescent="0.3">
      <c r="A62" s="630"/>
      <c r="B62" s="256">
        <v>44483</v>
      </c>
      <c r="C62" s="31" t="s">
        <v>455</v>
      </c>
      <c r="D62" s="31">
        <v>1</v>
      </c>
      <c r="E62" s="31">
        <v>0</v>
      </c>
      <c r="F62" s="31">
        <v>0</v>
      </c>
      <c r="G62" s="31">
        <v>0</v>
      </c>
      <c r="H62" s="31">
        <v>0</v>
      </c>
      <c r="I62" s="299">
        <v>0</v>
      </c>
      <c r="J62" s="341">
        <v>1</v>
      </c>
      <c r="K62" s="31"/>
      <c r="L62" s="31"/>
      <c r="M62" s="32"/>
    </row>
    <row r="63" spans="1:13" s="7" customFormat="1" ht="19.5" thickTop="1" thickBot="1" x14ac:dyDescent="0.3">
      <c r="A63" s="142" t="s">
        <v>45</v>
      </c>
      <c r="B63" s="209" t="s">
        <v>540</v>
      </c>
      <c r="C63" s="185" t="s">
        <v>48</v>
      </c>
      <c r="D63" s="185">
        <f t="shared" ref="D63:L63" si="3">SUM(D50:D62)</f>
        <v>13</v>
      </c>
      <c r="E63" s="185">
        <f t="shared" si="3"/>
        <v>3</v>
      </c>
      <c r="F63" s="185">
        <f t="shared" si="3"/>
        <v>6</v>
      </c>
      <c r="G63" s="185">
        <f t="shared" si="3"/>
        <v>9</v>
      </c>
      <c r="H63" s="185">
        <f t="shared" si="3"/>
        <v>1</v>
      </c>
      <c r="I63" s="250">
        <f t="shared" si="3"/>
        <v>0</v>
      </c>
      <c r="J63" s="268">
        <f t="shared" si="3"/>
        <v>6</v>
      </c>
      <c r="K63" s="185">
        <f t="shared" si="3"/>
        <v>6</v>
      </c>
      <c r="L63" s="185">
        <f t="shared" si="3"/>
        <v>1</v>
      </c>
      <c r="M63" s="294">
        <f>SUM(J63/(J63+K63))</f>
        <v>0.5</v>
      </c>
    </row>
    <row r="64" spans="1:13" ht="18.75" hidden="1" thickTop="1" x14ac:dyDescent="0.25">
      <c r="A64" s="659" t="s">
        <v>500</v>
      </c>
      <c r="B64" s="254">
        <v>43874</v>
      </c>
      <c r="C64" s="27" t="s">
        <v>453</v>
      </c>
      <c r="D64" s="27">
        <v>1</v>
      </c>
      <c r="E64" s="27">
        <v>0</v>
      </c>
      <c r="F64" s="27">
        <v>0</v>
      </c>
      <c r="G64" s="27">
        <v>0</v>
      </c>
      <c r="H64" s="27">
        <v>0</v>
      </c>
      <c r="I64" s="297">
        <v>0</v>
      </c>
      <c r="J64" s="279">
        <v>1</v>
      </c>
      <c r="K64" s="27"/>
      <c r="L64" s="27"/>
      <c r="M64" s="28"/>
    </row>
    <row r="65" spans="1:13" hidden="1" x14ac:dyDescent="0.25">
      <c r="A65" s="631"/>
      <c r="B65" s="255">
        <v>43867</v>
      </c>
      <c r="C65" s="9" t="s">
        <v>9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/>
      <c r="L65" s="9">
        <v>1</v>
      </c>
      <c r="M65" s="29"/>
    </row>
    <row r="66" spans="1:13" hidden="1" x14ac:dyDescent="0.25">
      <c r="A66" s="631"/>
      <c r="B66" s="255">
        <v>43811</v>
      </c>
      <c r="C66" s="9" t="s">
        <v>452</v>
      </c>
      <c r="D66" s="9">
        <v>1</v>
      </c>
      <c r="E66" s="9">
        <v>1</v>
      </c>
      <c r="F66" s="9">
        <v>2</v>
      </c>
      <c r="G66" s="9">
        <v>3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43804</v>
      </c>
      <c r="C67" s="9" t="s">
        <v>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43790</v>
      </c>
      <c r="C68" s="9" t="s">
        <v>453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43783</v>
      </c>
      <c r="C69" s="9" t="s">
        <v>9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43776</v>
      </c>
      <c r="C70" s="9" t="s">
        <v>452</v>
      </c>
      <c r="D70" s="9">
        <v>1</v>
      </c>
      <c r="E70" s="9">
        <v>2</v>
      </c>
      <c r="F70" s="9">
        <v>1</v>
      </c>
      <c r="G70" s="9">
        <v>3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43769</v>
      </c>
      <c r="C71" s="9" t="s">
        <v>8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255">
        <v>43762</v>
      </c>
      <c r="C72" s="9" t="s">
        <v>455</v>
      </c>
      <c r="D72" s="9">
        <v>1</v>
      </c>
      <c r="E72" s="9">
        <v>1</v>
      </c>
      <c r="F72" s="9">
        <v>1</v>
      </c>
      <c r="G72" s="9">
        <v>2</v>
      </c>
      <c r="H72" s="9">
        <v>0</v>
      </c>
      <c r="I72" s="298">
        <v>1</v>
      </c>
      <c r="J72" s="280"/>
      <c r="K72" s="9"/>
      <c r="L72" s="9">
        <v>1</v>
      </c>
      <c r="M72" s="29"/>
    </row>
    <row r="73" spans="1:13" hidden="1" x14ac:dyDescent="0.25">
      <c r="A73" s="631"/>
      <c r="B73" s="255">
        <v>43755</v>
      </c>
      <c r="C73" s="9" t="s">
        <v>453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8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255">
        <v>43748</v>
      </c>
      <c r="C74" s="9" t="s">
        <v>9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255">
        <v>43741</v>
      </c>
      <c r="C75" s="9" t="s">
        <v>452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255">
        <v>43734</v>
      </c>
      <c r="C76" s="9" t="s">
        <v>8</v>
      </c>
      <c r="D76" s="9">
        <v>1</v>
      </c>
      <c r="E76" s="9">
        <v>0</v>
      </c>
      <c r="F76" s="9">
        <v>1</v>
      </c>
      <c r="G76" s="9">
        <v>1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255">
        <v>43727</v>
      </c>
      <c r="C77" s="9" t="s">
        <v>455</v>
      </c>
      <c r="D77" s="9">
        <v>1</v>
      </c>
      <c r="E77" s="9">
        <v>1</v>
      </c>
      <c r="F77" s="9">
        <v>1</v>
      </c>
      <c r="G77" s="9">
        <v>2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t="18.75" hidden="1" thickBot="1" x14ac:dyDescent="0.3">
      <c r="A78" s="630"/>
      <c r="B78" s="256">
        <v>43720</v>
      </c>
      <c r="C78" s="31" t="s">
        <v>453</v>
      </c>
      <c r="D78" s="31">
        <v>1</v>
      </c>
      <c r="E78" s="31">
        <v>1</v>
      </c>
      <c r="F78" s="31">
        <v>0</v>
      </c>
      <c r="G78" s="31">
        <v>1</v>
      </c>
      <c r="H78" s="31">
        <v>0</v>
      </c>
      <c r="I78" s="299">
        <v>0</v>
      </c>
      <c r="J78" s="341"/>
      <c r="K78" s="31">
        <v>1</v>
      </c>
      <c r="L78" s="31"/>
      <c r="M78" s="32"/>
    </row>
    <row r="79" spans="1:13" s="7" customFormat="1" ht="19.5" thickTop="1" thickBot="1" x14ac:dyDescent="0.3">
      <c r="A79" s="142" t="s">
        <v>45</v>
      </c>
      <c r="B79" s="209" t="s">
        <v>500</v>
      </c>
      <c r="C79" s="185" t="s">
        <v>48</v>
      </c>
      <c r="D79" s="185">
        <f t="shared" ref="D79:L79" si="4">SUM(D64:D78)</f>
        <v>15</v>
      </c>
      <c r="E79" s="185">
        <f t="shared" si="4"/>
        <v>6</v>
      </c>
      <c r="F79" s="185">
        <f t="shared" si="4"/>
        <v>9</v>
      </c>
      <c r="G79" s="185">
        <f t="shared" si="4"/>
        <v>15</v>
      </c>
      <c r="H79" s="185">
        <f t="shared" si="4"/>
        <v>0</v>
      </c>
      <c r="I79" s="250">
        <f t="shared" si="4"/>
        <v>1</v>
      </c>
      <c r="J79" s="268">
        <f t="shared" si="4"/>
        <v>5</v>
      </c>
      <c r="K79" s="185">
        <f t="shared" si="4"/>
        <v>8</v>
      </c>
      <c r="L79" s="185">
        <f t="shared" si="4"/>
        <v>2</v>
      </c>
      <c r="M79" s="294">
        <f>SUM(J79/(J79+K79))</f>
        <v>0.38461538461538464</v>
      </c>
    </row>
    <row r="80" spans="1:13" ht="18.75" hidden="1" thickTop="1" x14ac:dyDescent="0.25">
      <c r="A80" s="659" t="s">
        <v>454</v>
      </c>
      <c r="B80" s="254">
        <v>43524</v>
      </c>
      <c r="C80" s="27" t="s">
        <v>8</v>
      </c>
      <c r="D80" s="27">
        <v>1</v>
      </c>
      <c r="E80" s="27">
        <v>0</v>
      </c>
      <c r="F80" s="27">
        <v>0</v>
      </c>
      <c r="G80" s="27">
        <v>0</v>
      </c>
      <c r="H80" s="27">
        <v>0</v>
      </c>
      <c r="I80" s="28">
        <v>0</v>
      </c>
      <c r="J80" s="364"/>
      <c r="K80" s="27">
        <v>1</v>
      </c>
      <c r="L80" s="27"/>
      <c r="M80" s="28"/>
    </row>
    <row r="81" spans="1:13" hidden="1" x14ac:dyDescent="0.25">
      <c r="A81" s="631"/>
      <c r="B81" s="255">
        <v>43510</v>
      </c>
      <c r="C81" s="9" t="s">
        <v>453</v>
      </c>
      <c r="D81" s="9">
        <v>1</v>
      </c>
      <c r="E81" s="9">
        <v>1</v>
      </c>
      <c r="F81" s="9">
        <v>1</v>
      </c>
      <c r="G81" s="9">
        <v>2</v>
      </c>
      <c r="H81" s="9">
        <v>0</v>
      </c>
      <c r="I81" s="29">
        <v>0</v>
      </c>
      <c r="J81" s="365">
        <v>1</v>
      </c>
      <c r="K81" s="9"/>
      <c r="L81" s="9"/>
      <c r="M81" s="29"/>
    </row>
    <row r="82" spans="1:13" hidden="1" x14ac:dyDescent="0.25">
      <c r="A82" s="631"/>
      <c r="B82" s="255">
        <v>43496</v>
      </c>
      <c r="C82" s="9" t="s">
        <v>452</v>
      </c>
      <c r="D82" s="9">
        <v>1</v>
      </c>
      <c r="E82" s="9">
        <v>1</v>
      </c>
      <c r="F82" s="9">
        <v>1</v>
      </c>
      <c r="G82" s="9">
        <v>2</v>
      </c>
      <c r="H82" s="9">
        <v>0</v>
      </c>
      <c r="I82" s="29">
        <v>0</v>
      </c>
      <c r="J82" s="365"/>
      <c r="K82" s="9">
        <v>1</v>
      </c>
      <c r="L82" s="9"/>
      <c r="M82" s="29"/>
    </row>
    <row r="83" spans="1:13" hidden="1" x14ac:dyDescent="0.25">
      <c r="A83" s="631"/>
      <c r="B83" s="255">
        <v>43475</v>
      </c>
      <c r="C83" s="9" t="s">
        <v>455</v>
      </c>
      <c r="D83" s="9">
        <v>1</v>
      </c>
      <c r="E83" s="9">
        <v>1</v>
      </c>
      <c r="F83" s="9">
        <v>1</v>
      </c>
      <c r="G83" s="9">
        <v>2</v>
      </c>
      <c r="H83" s="9">
        <v>0</v>
      </c>
      <c r="I83" s="29">
        <v>0</v>
      </c>
      <c r="J83" s="365">
        <v>1</v>
      </c>
      <c r="K83" s="9"/>
      <c r="L83" s="9"/>
      <c r="M83" s="29"/>
    </row>
    <row r="84" spans="1:13" hidden="1" x14ac:dyDescent="0.25">
      <c r="A84" s="631"/>
      <c r="B84" s="255">
        <v>43468</v>
      </c>
      <c r="C84" s="9" t="s">
        <v>453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365"/>
      <c r="K84" s="9">
        <v>1</v>
      </c>
      <c r="L84" s="9"/>
      <c r="M84" s="29"/>
    </row>
    <row r="85" spans="1:13" hidden="1" x14ac:dyDescent="0.25">
      <c r="A85" s="631"/>
      <c r="B85" s="255">
        <v>43447</v>
      </c>
      <c r="C85" s="9" t="s">
        <v>452</v>
      </c>
      <c r="D85" s="9">
        <v>1</v>
      </c>
      <c r="E85" s="9">
        <v>1</v>
      </c>
      <c r="F85" s="9">
        <v>0</v>
      </c>
      <c r="G85" s="9">
        <v>1</v>
      </c>
      <c r="H85" s="9">
        <v>0</v>
      </c>
      <c r="I85" s="29">
        <v>0</v>
      </c>
      <c r="J85" s="365">
        <v>1</v>
      </c>
      <c r="K85" s="9"/>
      <c r="L85" s="9"/>
      <c r="M85" s="29"/>
    </row>
    <row r="86" spans="1:13" hidden="1" x14ac:dyDescent="0.25">
      <c r="A86" s="631"/>
      <c r="B86" s="255">
        <v>43440</v>
      </c>
      <c r="C86" s="9" t="s">
        <v>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365">
        <v>1</v>
      </c>
      <c r="K86" s="9"/>
      <c r="L86" s="9"/>
      <c r="M86" s="29"/>
    </row>
    <row r="87" spans="1:13" hidden="1" x14ac:dyDescent="0.25">
      <c r="A87" s="631"/>
      <c r="B87" s="255">
        <v>43433</v>
      </c>
      <c r="C87" s="9" t="s">
        <v>455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365">
        <v>1</v>
      </c>
      <c r="K87" s="9"/>
      <c r="L87" s="9"/>
      <c r="M87" s="29"/>
    </row>
    <row r="88" spans="1:13" hidden="1" x14ac:dyDescent="0.25">
      <c r="A88" s="631"/>
      <c r="B88" s="255">
        <v>43426</v>
      </c>
      <c r="C88" s="9" t="s">
        <v>453</v>
      </c>
      <c r="D88" s="9">
        <v>1</v>
      </c>
      <c r="E88" s="9">
        <v>0</v>
      </c>
      <c r="F88" s="9">
        <v>2</v>
      </c>
      <c r="G88" s="9">
        <v>2</v>
      </c>
      <c r="H88" s="9">
        <v>0</v>
      </c>
      <c r="I88" s="29">
        <v>0</v>
      </c>
      <c r="J88" s="365"/>
      <c r="K88" s="9">
        <v>1</v>
      </c>
      <c r="L88" s="9"/>
      <c r="M88" s="29"/>
    </row>
    <row r="89" spans="1:13" hidden="1" x14ac:dyDescent="0.25">
      <c r="A89" s="631"/>
      <c r="B89" s="255">
        <v>43419</v>
      </c>
      <c r="C89" s="9" t="s">
        <v>9</v>
      </c>
      <c r="D89" s="9">
        <v>1</v>
      </c>
      <c r="E89" s="9">
        <v>4</v>
      </c>
      <c r="F89" s="9">
        <v>1</v>
      </c>
      <c r="G89" s="9">
        <v>5</v>
      </c>
      <c r="H89" s="9">
        <v>0</v>
      </c>
      <c r="I89" s="29">
        <v>0</v>
      </c>
      <c r="J89" s="365"/>
      <c r="K89" s="9">
        <v>1</v>
      </c>
      <c r="L89" s="9"/>
      <c r="M89" s="29"/>
    </row>
    <row r="90" spans="1:13" hidden="1" x14ac:dyDescent="0.25">
      <c r="A90" s="631"/>
      <c r="B90" s="255">
        <v>43412</v>
      </c>
      <c r="C90" s="9" t="s">
        <v>452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">
        <v>0</v>
      </c>
      <c r="J90" s="365"/>
      <c r="K90" s="9">
        <v>1</v>
      </c>
      <c r="L90" s="9"/>
      <c r="M90" s="29"/>
    </row>
    <row r="91" spans="1:13" hidden="1" x14ac:dyDescent="0.25">
      <c r="A91" s="631"/>
      <c r="B91" s="255">
        <v>43405</v>
      </c>
      <c r="C91" s="9" t="s">
        <v>8</v>
      </c>
      <c r="D91" s="9">
        <v>1</v>
      </c>
      <c r="E91" s="9">
        <v>1</v>
      </c>
      <c r="F91" s="9">
        <v>0</v>
      </c>
      <c r="G91" s="9">
        <v>1</v>
      </c>
      <c r="H91" s="9">
        <v>1</v>
      </c>
      <c r="I91" s="29">
        <v>0</v>
      </c>
      <c r="J91" s="365">
        <v>1</v>
      </c>
      <c r="K91" s="9"/>
      <c r="L91" s="9"/>
      <c r="M91" s="29"/>
    </row>
    <row r="92" spans="1:13" hidden="1" x14ac:dyDescent="0.25">
      <c r="A92" s="631"/>
      <c r="B92" s="255">
        <v>43398</v>
      </c>
      <c r="C92" s="9" t="s">
        <v>455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365"/>
      <c r="K92" s="9">
        <v>1</v>
      </c>
      <c r="L92" s="9"/>
      <c r="M92" s="29"/>
    </row>
    <row r="93" spans="1:13" hidden="1" x14ac:dyDescent="0.25">
      <c r="A93" s="631"/>
      <c r="B93" s="255">
        <v>43391</v>
      </c>
      <c r="C93" s="9" t="s">
        <v>453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365"/>
      <c r="K93" s="9">
        <v>1</v>
      </c>
      <c r="L93" s="9"/>
      <c r="M93" s="29"/>
    </row>
    <row r="94" spans="1:13" hidden="1" x14ac:dyDescent="0.25">
      <c r="A94" s="631"/>
      <c r="B94" s="255">
        <v>43377</v>
      </c>
      <c r="C94" s="9" t="s">
        <v>452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365"/>
      <c r="K94" s="9">
        <v>1</v>
      </c>
      <c r="L94" s="9"/>
      <c r="M94" s="29"/>
    </row>
    <row r="95" spans="1:13" hidden="1" x14ac:dyDescent="0.25">
      <c r="A95" s="631"/>
      <c r="B95" s="255">
        <v>43370</v>
      </c>
      <c r="C95" s="9" t="s">
        <v>8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365">
        <v>1</v>
      </c>
      <c r="K95" s="9"/>
      <c r="L95" s="9"/>
      <c r="M95" s="29"/>
    </row>
    <row r="96" spans="1:13" hidden="1" x14ac:dyDescent="0.25">
      <c r="A96" s="631"/>
      <c r="B96" s="255">
        <v>43363</v>
      </c>
      <c r="C96" s="9" t="s">
        <v>455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">
        <v>0</v>
      </c>
      <c r="J96" s="365">
        <v>1</v>
      </c>
      <c r="K96" s="9"/>
      <c r="L96" s="9"/>
      <c r="M96" s="29"/>
    </row>
    <row r="97" spans="1:13" ht="18.75" hidden="1" thickBot="1" x14ac:dyDescent="0.3">
      <c r="A97" s="630"/>
      <c r="B97" s="256">
        <v>43356</v>
      </c>
      <c r="C97" s="31" t="s">
        <v>453</v>
      </c>
      <c r="D97" s="31">
        <v>1</v>
      </c>
      <c r="E97" s="31">
        <v>1</v>
      </c>
      <c r="F97" s="31">
        <v>0</v>
      </c>
      <c r="G97" s="31">
        <v>1</v>
      </c>
      <c r="H97" s="31">
        <v>0</v>
      </c>
      <c r="I97" s="32">
        <v>0</v>
      </c>
      <c r="J97" s="366"/>
      <c r="K97" s="31">
        <v>1</v>
      </c>
      <c r="L97" s="31"/>
      <c r="M97" s="32"/>
    </row>
    <row r="98" spans="1:13" s="7" customFormat="1" ht="19.5" thickTop="1" thickBot="1" x14ac:dyDescent="0.3">
      <c r="A98" s="142" t="s">
        <v>45</v>
      </c>
      <c r="B98" s="209" t="s">
        <v>454</v>
      </c>
      <c r="C98" s="185" t="s">
        <v>48</v>
      </c>
      <c r="D98" s="185">
        <f t="shared" ref="D98:I98" si="5">SUM(D80:D97)</f>
        <v>18</v>
      </c>
      <c r="E98" s="185">
        <f t="shared" si="5"/>
        <v>10</v>
      </c>
      <c r="F98" s="185">
        <f t="shared" si="5"/>
        <v>8</v>
      </c>
      <c r="G98" s="185">
        <f t="shared" si="5"/>
        <v>18</v>
      </c>
      <c r="H98" s="185">
        <f t="shared" si="5"/>
        <v>1</v>
      </c>
      <c r="I98" s="185">
        <f t="shared" si="5"/>
        <v>0</v>
      </c>
      <c r="J98" s="191">
        <f>SUM(J80:J97)</f>
        <v>8</v>
      </c>
      <c r="K98" s="124">
        <f>SUM(K80:K97)</f>
        <v>10</v>
      </c>
      <c r="L98" s="124">
        <f>SUM(L80:L97)</f>
        <v>0</v>
      </c>
      <c r="M98" s="294">
        <f>SUM(J98/(J98+K98))</f>
        <v>0.44444444444444442</v>
      </c>
    </row>
    <row r="99" spans="1:13" ht="18.75" hidden="1" thickTop="1" x14ac:dyDescent="0.25">
      <c r="A99" s="659" t="s">
        <v>285</v>
      </c>
      <c r="B99" s="26">
        <v>43160</v>
      </c>
      <c r="C99" s="27" t="s">
        <v>27</v>
      </c>
      <c r="D99" s="27">
        <v>1</v>
      </c>
      <c r="E99" s="27">
        <v>0</v>
      </c>
      <c r="F99" s="27">
        <v>0</v>
      </c>
      <c r="G99" s="27">
        <v>0</v>
      </c>
      <c r="H99" s="27">
        <v>0</v>
      </c>
      <c r="I99" s="28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43153</v>
      </c>
      <c r="C100" s="9" t="s">
        <v>9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13">
        <v>43146</v>
      </c>
      <c r="C101" s="9" t="s">
        <v>11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1"/>
      <c r="B102" s="13">
        <v>43139</v>
      </c>
      <c r="C102" s="9" t="s">
        <v>8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43132</v>
      </c>
      <c r="C103" s="9" t="s">
        <v>10</v>
      </c>
      <c r="D103" s="9">
        <v>1</v>
      </c>
      <c r="E103" s="9">
        <v>0</v>
      </c>
      <c r="F103" s="9">
        <v>2</v>
      </c>
      <c r="G103" s="9">
        <v>2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43125</v>
      </c>
      <c r="C104" s="9" t="s">
        <v>27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43118</v>
      </c>
      <c r="C105" s="9" t="s">
        <v>9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43090</v>
      </c>
      <c r="C106" s="9" t="s">
        <v>8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idden="1" x14ac:dyDescent="0.25">
      <c r="A107" s="631"/>
      <c r="B107" s="13">
        <v>43083</v>
      </c>
      <c r="C107" s="9" t="s">
        <v>10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43076</v>
      </c>
      <c r="C108" s="9" t="s">
        <v>27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43069</v>
      </c>
      <c r="C109" s="9" t="s">
        <v>9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43055</v>
      </c>
      <c r="C110" s="9" t="s">
        <v>8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43048</v>
      </c>
      <c r="C111" s="9" t="s">
        <v>10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43041</v>
      </c>
      <c r="C112" s="9" t="s">
        <v>27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280"/>
      <c r="K112" s="9"/>
      <c r="L112" s="9">
        <v>1</v>
      </c>
      <c r="M112" s="29"/>
    </row>
    <row r="113" spans="1:13" hidden="1" x14ac:dyDescent="0.25">
      <c r="A113" s="631"/>
      <c r="B113" s="13">
        <v>43027</v>
      </c>
      <c r="C113" s="9" t="s">
        <v>11</v>
      </c>
      <c r="D113" s="9">
        <v>1</v>
      </c>
      <c r="E113" s="9">
        <v>1</v>
      </c>
      <c r="F113" s="9">
        <v>0</v>
      </c>
      <c r="G113" s="9">
        <v>1</v>
      </c>
      <c r="H113" s="9">
        <v>1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43013</v>
      </c>
      <c r="C114" s="9" t="s">
        <v>10</v>
      </c>
      <c r="D114" s="9">
        <v>1</v>
      </c>
      <c r="E114" s="9">
        <v>2</v>
      </c>
      <c r="F114" s="9">
        <v>0</v>
      </c>
      <c r="G114" s="9">
        <v>2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31"/>
      <c r="B115" s="13">
        <v>43006</v>
      </c>
      <c r="C115" s="9" t="s">
        <v>27</v>
      </c>
      <c r="D115" s="9">
        <v>1</v>
      </c>
      <c r="E115" s="9">
        <v>1</v>
      </c>
      <c r="F115" s="9">
        <v>3</v>
      </c>
      <c r="G115" s="9">
        <v>4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42999</v>
      </c>
      <c r="C116" s="9" t="s">
        <v>9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/>
      <c r="L116" s="9">
        <v>1</v>
      </c>
      <c r="M116" s="29"/>
    </row>
    <row r="117" spans="1:13" ht="18.75" hidden="1" thickBot="1" x14ac:dyDescent="0.3">
      <c r="A117" s="630"/>
      <c r="B117" s="30">
        <v>42992</v>
      </c>
      <c r="C117" s="31" t="s">
        <v>11</v>
      </c>
      <c r="D117" s="31">
        <v>1</v>
      </c>
      <c r="E117" s="31">
        <v>0</v>
      </c>
      <c r="F117" s="31">
        <v>1</v>
      </c>
      <c r="G117" s="31">
        <v>1</v>
      </c>
      <c r="H117" s="31">
        <v>0</v>
      </c>
      <c r="I117" s="32">
        <v>0</v>
      </c>
      <c r="J117" s="280"/>
      <c r="K117" s="9">
        <v>1</v>
      </c>
      <c r="L117" s="9"/>
      <c r="M117" s="29"/>
    </row>
    <row r="118" spans="1:13" ht="19.5" thickTop="1" thickBot="1" x14ac:dyDescent="0.3">
      <c r="A118" s="142" t="s">
        <v>45</v>
      </c>
      <c r="B118" s="126" t="s">
        <v>285</v>
      </c>
      <c r="C118" s="124" t="s">
        <v>7</v>
      </c>
      <c r="D118" s="124">
        <f t="shared" ref="D118:I118" si="6">SUM(D99:D117)</f>
        <v>19</v>
      </c>
      <c r="E118" s="124">
        <f t="shared" si="6"/>
        <v>4</v>
      </c>
      <c r="F118" s="124">
        <f t="shared" si="6"/>
        <v>8</v>
      </c>
      <c r="G118" s="124">
        <f t="shared" si="6"/>
        <v>12</v>
      </c>
      <c r="H118" s="124">
        <f t="shared" si="6"/>
        <v>1</v>
      </c>
      <c r="I118" s="125">
        <f t="shared" si="6"/>
        <v>0</v>
      </c>
      <c r="J118" s="191">
        <f>SUM(J99:J117)</f>
        <v>7</v>
      </c>
      <c r="K118" s="124">
        <f>SUM(K99:K117)</f>
        <v>10</v>
      </c>
      <c r="L118" s="124">
        <f>SUM(L99:L117)</f>
        <v>2</v>
      </c>
      <c r="M118" s="294">
        <f>SUM(J118/(J118+K118))</f>
        <v>0.41176470588235292</v>
      </c>
    </row>
    <row r="119" spans="1:13" ht="18.75" hidden="1" thickTop="1" x14ac:dyDescent="0.25">
      <c r="A119" s="659" t="s">
        <v>35</v>
      </c>
      <c r="B119" s="26">
        <v>42796</v>
      </c>
      <c r="C119" s="27" t="s">
        <v>27</v>
      </c>
      <c r="D119" s="27">
        <v>1</v>
      </c>
      <c r="E119" s="27">
        <v>0</v>
      </c>
      <c r="F119" s="27">
        <v>0</v>
      </c>
      <c r="G119" s="27">
        <v>0</v>
      </c>
      <c r="H119" s="27">
        <v>0</v>
      </c>
      <c r="I119" s="28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42754</v>
      </c>
      <c r="C120" s="9" t="s">
        <v>9</v>
      </c>
      <c r="D120" s="9">
        <v>1</v>
      </c>
      <c r="E120" s="9">
        <v>1</v>
      </c>
      <c r="F120" s="9">
        <v>0</v>
      </c>
      <c r="G120" s="9">
        <v>1</v>
      </c>
      <c r="H120" s="9">
        <v>1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42747</v>
      </c>
      <c r="C121" s="9" t="s">
        <v>11</v>
      </c>
      <c r="D121" s="9">
        <v>1</v>
      </c>
      <c r="E121" s="9">
        <v>1</v>
      </c>
      <c r="F121" s="9">
        <v>3</v>
      </c>
      <c r="G121" s="9">
        <v>4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42740</v>
      </c>
      <c r="C122" s="9" t="s">
        <v>8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42712</v>
      </c>
      <c r="C123" s="9" t="s">
        <v>27</v>
      </c>
      <c r="D123" s="9">
        <v>1</v>
      </c>
      <c r="E123" s="9">
        <v>0</v>
      </c>
      <c r="F123" s="9">
        <v>2</v>
      </c>
      <c r="G123" s="9">
        <v>2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42705</v>
      </c>
      <c r="C124" s="9" t="s">
        <v>9</v>
      </c>
      <c r="D124" s="9">
        <v>1</v>
      </c>
      <c r="E124" s="9">
        <v>1</v>
      </c>
      <c r="F124" s="9">
        <v>1</v>
      </c>
      <c r="G124" s="9">
        <v>2</v>
      </c>
      <c r="H124" s="9">
        <v>0</v>
      </c>
      <c r="I124" s="29">
        <v>0</v>
      </c>
      <c r="J124" s="280"/>
      <c r="K124" s="9"/>
      <c r="L124" s="9">
        <v>1</v>
      </c>
      <c r="M124" s="29"/>
    </row>
    <row r="125" spans="1:13" hidden="1" x14ac:dyDescent="0.25">
      <c r="A125" s="631"/>
      <c r="B125" s="13">
        <v>42684</v>
      </c>
      <c r="C125" s="9" t="s">
        <v>10</v>
      </c>
      <c r="D125" s="9">
        <v>1</v>
      </c>
      <c r="E125" s="9">
        <v>0</v>
      </c>
      <c r="F125" s="9">
        <v>1</v>
      </c>
      <c r="G125" s="9">
        <v>1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42670</v>
      </c>
      <c r="C126" s="9" t="s">
        <v>9</v>
      </c>
      <c r="D126" s="9">
        <v>1</v>
      </c>
      <c r="E126" s="9">
        <v>1</v>
      </c>
      <c r="F126" s="9">
        <v>1</v>
      </c>
      <c r="G126" s="9">
        <v>2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42663</v>
      </c>
      <c r="C127" s="9" t="s">
        <v>11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42656</v>
      </c>
      <c r="C128" s="9" t="s">
        <v>8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42649</v>
      </c>
      <c r="C129" s="9" t="s">
        <v>10</v>
      </c>
      <c r="D129" s="9">
        <v>1</v>
      </c>
      <c r="E129" s="9">
        <v>2</v>
      </c>
      <c r="F129" s="9">
        <v>1</v>
      </c>
      <c r="G129" s="9">
        <v>3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42642</v>
      </c>
      <c r="C130" s="9" t="s">
        <v>27</v>
      </c>
      <c r="D130" s="9">
        <v>1</v>
      </c>
      <c r="E130" s="9">
        <v>2</v>
      </c>
      <c r="F130" s="9">
        <v>1</v>
      </c>
      <c r="G130" s="9">
        <v>3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42635</v>
      </c>
      <c r="C131" s="9" t="s">
        <v>9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t="18.75" hidden="1" thickBot="1" x14ac:dyDescent="0.3">
      <c r="A132" s="630"/>
      <c r="B132" s="30">
        <v>42628</v>
      </c>
      <c r="C132" s="31" t="s">
        <v>11</v>
      </c>
      <c r="D132" s="31">
        <v>1</v>
      </c>
      <c r="E132" s="31">
        <v>0</v>
      </c>
      <c r="F132" s="31">
        <v>1</v>
      </c>
      <c r="G132" s="31">
        <v>1</v>
      </c>
      <c r="H132" s="31">
        <v>0</v>
      </c>
      <c r="I132" s="32">
        <v>0</v>
      </c>
      <c r="J132" s="280">
        <v>1</v>
      </c>
      <c r="K132" s="9"/>
      <c r="L132" s="9"/>
      <c r="M132" s="29"/>
    </row>
    <row r="133" spans="1:13" ht="19.5" thickTop="1" thickBot="1" x14ac:dyDescent="0.3">
      <c r="A133" s="142" t="s">
        <v>45</v>
      </c>
      <c r="B133" s="126" t="s">
        <v>18</v>
      </c>
      <c r="C133" s="124" t="s">
        <v>7</v>
      </c>
      <c r="D133" s="124">
        <f t="shared" ref="D133:I133" si="7">SUM(D119:D132)</f>
        <v>14</v>
      </c>
      <c r="E133" s="124">
        <f t="shared" si="7"/>
        <v>8</v>
      </c>
      <c r="F133" s="124">
        <f t="shared" si="7"/>
        <v>11</v>
      </c>
      <c r="G133" s="124">
        <f t="shared" si="7"/>
        <v>19</v>
      </c>
      <c r="H133" s="124">
        <f t="shared" si="7"/>
        <v>1</v>
      </c>
      <c r="I133" s="125">
        <f t="shared" si="7"/>
        <v>0</v>
      </c>
      <c r="J133" s="191">
        <f>SUM(J119:J132)</f>
        <v>8</v>
      </c>
      <c r="K133" s="124">
        <f>SUM(K119:K132)</f>
        <v>5</v>
      </c>
      <c r="L133" s="124">
        <f>SUM(L119:L132)</f>
        <v>1</v>
      </c>
      <c r="M133" s="294">
        <f>SUM(J133/(J133+K133))</f>
        <v>0.61538461538461542</v>
      </c>
    </row>
    <row r="134" spans="1:13" ht="18.75" hidden="1" thickTop="1" x14ac:dyDescent="0.25">
      <c r="A134" s="659" t="s">
        <v>17</v>
      </c>
      <c r="B134" s="26">
        <v>42425</v>
      </c>
      <c r="C134" s="27" t="s">
        <v>8</v>
      </c>
      <c r="D134" s="27">
        <v>1</v>
      </c>
      <c r="E134" s="27">
        <v>0</v>
      </c>
      <c r="F134" s="27">
        <v>0</v>
      </c>
      <c r="G134" s="27">
        <v>0</v>
      </c>
      <c r="H134" s="27">
        <v>0</v>
      </c>
      <c r="I134" s="28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42418</v>
      </c>
      <c r="C135" s="9" t="s">
        <v>12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42411</v>
      </c>
      <c r="C136" s="9" t="s">
        <v>13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42404</v>
      </c>
      <c r="C137" s="9" t="s">
        <v>10</v>
      </c>
      <c r="D137" s="9">
        <v>1</v>
      </c>
      <c r="E137" s="9">
        <v>1</v>
      </c>
      <c r="F137" s="9">
        <v>1</v>
      </c>
      <c r="G137" s="9">
        <v>2</v>
      </c>
      <c r="H137" s="9">
        <v>0</v>
      </c>
      <c r="I137" s="29">
        <v>1</v>
      </c>
      <c r="J137" s="280"/>
      <c r="K137" s="9"/>
      <c r="L137" s="9">
        <v>1</v>
      </c>
      <c r="M137" s="29"/>
    </row>
    <row r="138" spans="1:13" hidden="1" x14ac:dyDescent="0.25">
      <c r="A138" s="631"/>
      <c r="B138" s="13">
        <v>42397</v>
      </c>
      <c r="C138" s="9" t="s">
        <v>14</v>
      </c>
      <c r="D138" s="9">
        <v>1</v>
      </c>
      <c r="E138" s="9">
        <v>0</v>
      </c>
      <c r="F138" s="9">
        <v>1</v>
      </c>
      <c r="G138" s="9">
        <v>1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42390</v>
      </c>
      <c r="C139" s="9" t="s">
        <v>8</v>
      </c>
      <c r="D139" s="9">
        <v>1</v>
      </c>
      <c r="E139" s="9">
        <v>1</v>
      </c>
      <c r="F139" s="9">
        <v>1</v>
      </c>
      <c r="G139" s="9">
        <v>2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42383</v>
      </c>
      <c r="C140" s="9" t="s">
        <v>10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42341</v>
      </c>
      <c r="C141" s="9" t="s">
        <v>8</v>
      </c>
      <c r="D141" s="9">
        <v>1</v>
      </c>
      <c r="E141" s="9">
        <v>2</v>
      </c>
      <c r="F141" s="9">
        <v>0</v>
      </c>
      <c r="G141" s="9">
        <v>2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42334</v>
      </c>
      <c r="C142" s="9" t="s">
        <v>12</v>
      </c>
      <c r="D142" s="9">
        <v>1</v>
      </c>
      <c r="E142" s="9">
        <v>1</v>
      </c>
      <c r="F142" s="9">
        <v>2</v>
      </c>
      <c r="G142" s="9">
        <v>3</v>
      </c>
      <c r="H142" s="9">
        <v>1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42320</v>
      </c>
      <c r="C143" s="9" t="s">
        <v>10</v>
      </c>
      <c r="D143" s="9">
        <v>1</v>
      </c>
      <c r="E143" s="9">
        <v>0</v>
      </c>
      <c r="F143" s="9">
        <v>1</v>
      </c>
      <c r="G143" s="9">
        <v>1</v>
      </c>
      <c r="H143" s="9">
        <v>0</v>
      </c>
      <c r="I143" s="29">
        <v>0</v>
      </c>
      <c r="J143" s="280"/>
      <c r="K143" s="9"/>
      <c r="L143" s="9">
        <v>1</v>
      </c>
      <c r="M143" s="29"/>
    </row>
    <row r="144" spans="1:13" hidden="1" x14ac:dyDescent="0.25">
      <c r="A144" s="631"/>
      <c r="B144" s="13">
        <v>42313</v>
      </c>
      <c r="C144" s="9" t="s">
        <v>14</v>
      </c>
      <c r="D144" s="9">
        <v>1</v>
      </c>
      <c r="E144" s="9">
        <v>0</v>
      </c>
      <c r="F144" s="9">
        <v>1</v>
      </c>
      <c r="G144" s="9">
        <v>1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42306</v>
      </c>
      <c r="C145" s="9" t="s">
        <v>8</v>
      </c>
      <c r="D145" s="9">
        <v>1</v>
      </c>
      <c r="E145" s="9">
        <v>1</v>
      </c>
      <c r="F145" s="9">
        <v>0</v>
      </c>
      <c r="G145" s="9">
        <v>1</v>
      </c>
      <c r="H145" s="9">
        <v>1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42299</v>
      </c>
      <c r="C146" s="9" t="s">
        <v>12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42292</v>
      </c>
      <c r="C147" s="9" t="s">
        <v>13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42285</v>
      </c>
      <c r="C148" s="9" t="s">
        <v>10</v>
      </c>
      <c r="D148" s="9">
        <v>1</v>
      </c>
      <c r="E148" s="9">
        <v>0</v>
      </c>
      <c r="F148" s="9">
        <v>2</v>
      </c>
      <c r="G148" s="9">
        <v>2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42278</v>
      </c>
      <c r="C149" s="9" t="s">
        <v>14</v>
      </c>
      <c r="D149" s="9">
        <v>1</v>
      </c>
      <c r="E149" s="9">
        <v>1</v>
      </c>
      <c r="F149" s="9">
        <v>0</v>
      </c>
      <c r="G149" s="9">
        <v>1</v>
      </c>
      <c r="H149" s="9">
        <v>1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42271</v>
      </c>
      <c r="C150" s="9" t="s">
        <v>8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t="18.75" hidden="1" thickBot="1" x14ac:dyDescent="0.3">
      <c r="A151" s="630"/>
      <c r="B151" s="30">
        <v>42264</v>
      </c>
      <c r="C151" s="31" t="s">
        <v>12</v>
      </c>
      <c r="D151" s="31">
        <v>1</v>
      </c>
      <c r="E151" s="31">
        <v>0</v>
      </c>
      <c r="F151" s="31">
        <v>1</v>
      </c>
      <c r="G151" s="31">
        <v>1</v>
      </c>
      <c r="H151" s="31">
        <v>0</v>
      </c>
      <c r="I151" s="32">
        <v>0</v>
      </c>
      <c r="J151" s="280"/>
      <c r="K151" s="9">
        <v>1</v>
      </c>
      <c r="L151" s="9"/>
      <c r="M151" s="29"/>
    </row>
    <row r="152" spans="1:13" ht="19.5" thickTop="1" thickBot="1" x14ac:dyDescent="0.3">
      <c r="A152" s="142" t="s">
        <v>45</v>
      </c>
      <c r="B152" s="126" t="s">
        <v>17</v>
      </c>
      <c r="C152" s="124" t="s">
        <v>7</v>
      </c>
      <c r="D152" s="124">
        <f t="shared" ref="D152:I152" si="8">SUM(D134:D151)</f>
        <v>18</v>
      </c>
      <c r="E152" s="124">
        <f t="shared" si="8"/>
        <v>7</v>
      </c>
      <c r="F152" s="124">
        <f t="shared" si="8"/>
        <v>11</v>
      </c>
      <c r="G152" s="124">
        <f t="shared" si="8"/>
        <v>18</v>
      </c>
      <c r="H152" s="124">
        <f t="shared" si="8"/>
        <v>3</v>
      </c>
      <c r="I152" s="125">
        <f t="shared" si="8"/>
        <v>1</v>
      </c>
      <c r="J152" s="191">
        <f>SUM(J134:J151)</f>
        <v>12</v>
      </c>
      <c r="K152" s="124">
        <f>SUM(K134:K151)</f>
        <v>4</v>
      </c>
      <c r="L152" s="124">
        <f>SUM(L134:L151)</f>
        <v>2</v>
      </c>
      <c r="M152" s="294">
        <f>SUM(J152/(J152+K152))</f>
        <v>0.75</v>
      </c>
    </row>
    <row r="153" spans="1:13" ht="18.75" hidden="1" thickTop="1" x14ac:dyDescent="0.25">
      <c r="A153" s="659" t="s">
        <v>16</v>
      </c>
      <c r="B153" s="26">
        <v>42061</v>
      </c>
      <c r="C153" s="27" t="s">
        <v>14</v>
      </c>
      <c r="D153" s="27">
        <v>1</v>
      </c>
      <c r="E153" s="27">
        <v>0</v>
      </c>
      <c r="F153" s="27">
        <v>1</v>
      </c>
      <c r="G153" s="27">
        <v>1</v>
      </c>
      <c r="H153" s="27">
        <v>0</v>
      </c>
      <c r="I153" s="28">
        <v>0</v>
      </c>
      <c r="J153" s="280"/>
      <c r="K153" s="9">
        <v>1</v>
      </c>
      <c r="L153" s="9"/>
      <c r="M153" s="29"/>
    </row>
    <row r="154" spans="1:13" hidden="1" x14ac:dyDescent="0.25">
      <c r="A154" s="631"/>
      <c r="B154" s="13">
        <v>42054</v>
      </c>
      <c r="C154" s="9" t="s">
        <v>8</v>
      </c>
      <c r="D154" s="9">
        <v>1</v>
      </c>
      <c r="E154" s="9">
        <v>0</v>
      </c>
      <c r="F154" s="9">
        <v>1</v>
      </c>
      <c r="G154" s="9">
        <v>1</v>
      </c>
      <c r="H154" s="9">
        <v>0</v>
      </c>
      <c r="I154" s="29">
        <v>0</v>
      </c>
      <c r="J154" s="280"/>
      <c r="K154" s="9"/>
      <c r="L154" s="9">
        <v>1</v>
      </c>
      <c r="M154" s="29"/>
    </row>
    <row r="155" spans="1:13" hidden="1" x14ac:dyDescent="0.25">
      <c r="A155" s="631"/>
      <c r="B155" s="13">
        <v>42047</v>
      </c>
      <c r="C155" s="9" t="s">
        <v>12</v>
      </c>
      <c r="D155" s="9">
        <v>1</v>
      </c>
      <c r="E155" s="9">
        <v>1</v>
      </c>
      <c r="F155" s="9">
        <v>1</v>
      </c>
      <c r="G155" s="9">
        <v>2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42040</v>
      </c>
      <c r="C156" s="9" t="s">
        <v>13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31"/>
      <c r="B157" s="13">
        <v>42033</v>
      </c>
      <c r="C157" s="9" t="s">
        <v>10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42026</v>
      </c>
      <c r="C158" s="9" t="s">
        <v>14</v>
      </c>
      <c r="D158" s="9">
        <v>1</v>
      </c>
      <c r="E158" s="9">
        <v>0</v>
      </c>
      <c r="F158" s="9">
        <v>1</v>
      </c>
      <c r="G158" s="9">
        <v>1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42019</v>
      </c>
      <c r="C159" s="9" t="s">
        <v>8</v>
      </c>
      <c r="D159" s="9">
        <v>1</v>
      </c>
      <c r="E159" s="9">
        <v>0</v>
      </c>
      <c r="F159" s="9">
        <v>1</v>
      </c>
      <c r="G159" s="9">
        <v>1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idden="1" x14ac:dyDescent="0.25">
      <c r="A160" s="631"/>
      <c r="B160" s="13">
        <v>42012</v>
      </c>
      <c r="C160" s="9" t="s">
        <v>12</v>
      </c>
      <c r="D160" s="9">
        <v>1</v>
      </c>
      <c r="E160" s="9">
        <v>0</v>
      </c>
      <c r="F160" s="9">
        <v>1</v>
      </c>
      <c r="G160" s="9">
        <v>1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41991</v>
      </c>
      <c r="C161" s="9" t="s">
        <v>13</v>
      </c>
      <c r="D161" s="9">
        <v>1</v>
      </c>
      <c r="E161" s="9">
        <v>0</v>
      </c>
      <c r="F161" s="9">
        <v>1</v>
      </c>
      <c r="G161" s="9">
        <v>1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41977</v>
      </c>
      <c r="C162" s="9" t="s">
        <v>14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41970</v>
      </c>
      <c r="C163" s="9" t="s">
        <v>8</v>
      </c>
      <c r="D163" s="9">
        <v>1</v>
      </c>
      <c r="E163" s="9">
        <v>0</v>
      </c>
      <c r="F163" s="9">
        <v>3</v>
      </c>
      <c r="G163" s="9">
        <v>3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41963</v>
      </c>
      <c r="C164" s="9" t="s">
        <v>12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/>
      <c r="K164" s="9"/>
      <c r="L164" s="9">
        <v>1</v>
      </c>
      <c r="M164" s="29"/>
    </row>
    <row r="165" spans="1:13" hidden="1" x14ac:dyDescent="0.25">
      <c r="A165" s="631"/>
      <c r="B165" s="13">
        <v>41956</v>
      </c>
      <c r="C165" s="9" t="s">
        <v>13</v>
      </c>
      <c r="D165" s="9">
        <v>1</v>
      </c>
      <c r="E165" s="9">
        <v>0</v>
      </c>
      <c r="F165" s="9">
        <v>1</v>
      </c>
      <c r="G165" s="9">
        <v>1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41949</v>
      </c>
      <c r="C166" s="9" t="s">
        <v>10</v>
      </c>
      <c r="D166" s="9">
        <v>1</v>
      </c>
      <c r="E166" s="9">
        <v>0</v>
      </c>
      <c r="F166" s="9">
        <v>1</v>
      </c>
      <c r="G166" s="9">
        <v>1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41942</v>
      </c>
      <c r="C167" s="9" t="s">
        <v>14</v>
      </c>
      <c r="D167" s="9">
        <v>1</v>
      </c>
      <c r="E167" s="9">
        <v>0</v>
      </c>
      <c r="F167" s="9">
        <v>3</v>
      </c>
      <c r="G167" s="9">
        <v>3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41935</v>
      </c>
      <c r="C168" s="9" t="s">
        <v>8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/>
      <c r="L168" s="9">
        <v>1</v>
      </c>
      <c r="M168" s="29"/>
    </row>
    <row r="169" spans="1:13" hidden="1" x14ac:dyDescent="0.25">
      <c r="A169" s="631"/>
      <c r="B169" s="13">
        <v>41928</v>
      </c>
      <c r="C169" s="9" t="s">
        <v>12</v>
      </c>
      <c r="D169" s="9">
        <v>1</v>
      </c>
      <c r="E169" s="9">
        <v>2</v>
      </c>
      <c r="F169" s="9">
        <v>0</v>
      </c>
      <c r="G169" s="9">
        <v>2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41921</v>
      </c>
      <c r="C170" s="9" t="s">
        <v>13</v>
      </c>
      <c r="D170" s="9">
        <v>1</v>
      </c>
      <c r="E170" s="9">
        <v>0</v>
      </c>
      <c r="F170" s="9">
        <v>2</v>
      </c>
      <c r="G170" s="9">
        <v>2</v>
      </c>
      <c r="H170" s="9">
        <v>0</v>
      </c>
      <c r="I170" s="29">
        <v>0</v>
      </c>
      <c r="J170" s="280"/>
      <c r="K170" s="9"/>
      <c r="L170" s="9">
        <v>1</v>
      </c>
      <c r="M170" s="29"/>
    </row>
    <row r="171" spans="1:13" hidden="1" x14ac:dyDescent="0.25">
      <c r="A171" s="631"/>
      <c r="B171" s="13">
        <v>41914</v>
      </c>
      <c r="C171" s="9" t="s">
        <v>10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41907</v>
      </c>
      <c r="C172" s="9" t="s">
        <v>14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41900</v>
      </c>
      <c r="C173" s="9" t="s">
        <v>8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t="18.75" hidden="1" thickBot="1" x14ac:dyDescent="0.3">
      <c r="A174" s="630"/>
      <c r="B174" s="30">
        <v>41893</v>
      </c>
      <c r="C174" s="31" t="s">
        <v>12</v>
      </c>
      <c r="D174" s="31">
        <v>1</v>
      </c>
      <c r="E174" s="31">
        <v>0</v>
      </c>
      <c r="F174" s="31">
        <v>0</v>
      </c>
      <c r="G174" s="31">
        <v>0</v>
      </c>
      <c r="H174" s="31">
        <v>0</v>
      </c>
      <c r="I174" s="32">
        <v>0</v>
      </c>
      <c r="J174" s="280">
        <v>1</v>
      </c>
      <c r="K174" s="9"/>
      <c r="L174" s="9"/>
      <c r="M174" s="29"/>
    </row>
    <row r="175" spans="1:13" ht="19.5" thickTop="1" thickBot="1" x14ac:dyDescent="0.3">
      <c r="A175" s="142" t="s">
        <v>45</v>
      </c>
      <c r="B175" s="126" t="s">
        <v>16</v>
      </c>
      <c r="C175" s="247" t="s">
        <v>7</v>
      </c>
      <c r="D175" s="248">
        <f t="shared" ref="D175:I175" si="9">SUM(D153:D174)</f>
        <v>22</v>
      </c>
      <c r="E175" s="216">
        <f t="shared" si="9"/>
        <v>3</v>
      </c>
      <c r="F175" s="124">
        <f t="shared" si="9"/>
        <v>18</v>
      </c>
      <c r="G175" s="124">
        <f t="shared" si="9"/>
        <v>21</v>
      </c>
      <c r="H175" s="124">
        <f t="shared" si="9"/>
        <v>0</v>
      </c>
      <c r="I175" s="125">
        <f t="shared" si="9"/>
        <v>0</v>
      </c>
      <c r="J175" s="191">
        <f>SUM(J153:J174)</f>
        <v>9</v>
      </c>
      <c r="K175" s="124">
        <f>SUM(K153:K174)</f>
        <v>9</v>
      </c>
      <c r="L175" s="124">
        <f>SUM(L153:L174)</f>
        <v>4</v>
      </c>
      <c r="M175" s="294">
        <f>SUM(J175/(J175+K175))</f>
        <v>0.5</v>
      </c>
    </row>
    <row r="176" spans="1:13" ht="18.75" hidden="1" thickTop="1" x14ac:dyDescent="0.25">
      <c r="A176" s="659" t="s">
        <v>15</v>
      </c>
      <c r="B176" s="26">
        <v>41697</v>
      </c>
      <c r="C176" s="27" t="s">
        <v>7</v>
      </c>
      <c r="D176" s="27">
        <v>1</v>
      </c>
      <c r="E176" s="27">
        <v>0</v>
      </c>
      <c r="F176" s="27">
        <v>0</v>
      </c>
      <c r="G176" s="27">
        <v>0</v>
      </c>
      <c r="H176" s="27">
        <v>0</v>
      </c>
      <c r="I176" s="28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41690</v>
      </c>
      <c r="C177" s="9" t="s">
        <v>13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41683</v>
      </c>
      <c r="C178" s="9" t="s">
        <v>8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>
        <v>1</v>
      </c>
      <c r="K178" s="9"/>
      <c r="L178" s="9"/>
      <c r="M178" s="29"/>
    </row>
    <row r="179" spans="1:13" hidden="1" x14ac:dyDescent="0.25">
      <c r="A179" s="631"/>
      <c r="B179" s="13">
        <v>41676</v>
      </c>
      <c r="C179" s="9" t="s">
        <v>10</v>
      </c>
      <c r="D179" s="9">
        <v>1</v>
      </c>
      <c r="E179" s="9">
        <v>2</v>
      </c>
      <c r="F179" s="9">
        <v>0</v>
      </c>
      <c r="G179" s="9">
        <v>2</v>
      </c>
      <c r="H179" s="9">
        <v>1</v>
      </c>
      <c r="I179" s="29">
        <v>0</v>
      </c>
      <c r="J179" s="280">
        <v>1</v>
      </c>
      <c r="K179" s="9"/>
      <c r="L179" s="9"/>
      <c r="M179" s="29"/>
    </row>
    <row r="180" spans="1:13" hidden="1" x14ac:dyDescent="0.25">
      <c r="A180" s="631"/>
      <c r="B180" s="13">
        <v>41669</v>
      </c>
      <c r="C180" s="9" t="s">
        <v>12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41662</v>
      </c>
      <c r="C181" s="9" t="s">
        <v>7</v>
      </c>
      <c r="D181" s="9">
        <v>1</v>
      </c>
      <c r="E181" s="9">
        <v>0</v>
      </c>
      <c r="F181" s="9">
        <v>2</v>
      </c>
      <c r="G181" s="9">
        <v>2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41655</v>
      </c>
      <c r="C182" s="9" t="s">
        <v>13</v>
      </c>
      <c r="D182" s="9">
        <v>1</v>
      </c>
      <c r="E182" s="9">
        <v>0</v>
      </c>
      <c r="F182" s="9">
        <v>1</v>
      </c>
      <c r="G182" s="9">
        <v>1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41648</v>
      </c>
      <c r="C183" s="9" t="s">
        <v>8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41627</v>
      </c>
      <c r="C184" s="9" t="s">
        <v>10</v>
      </c>
      <c r="D184" s="9">
        <v>1</v>
      </c>
      <c r="E184" s="9">
        <v>0</v>
      </c>
      <c r="F184" s="9">
        <v>3</v>
      </c>
      <c r="G184" s="9">
        <v>3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41620</v>
      </c>
      <c r="C185" s="9" t="s">
        <v>12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41613</v>
      </c>
      <c r="C186" s="9" t="s">
        <v>7</v>
      </c>
      <c r="D186" s="9">
        <v>1</v>
      </c>
      <c r="E186" s="9">
        <v>1</v>
      </c>
      <c r="F186" s="9">
        <v>1</v>
      </c>
      <c r="G186" s="9">
        <v>2</v>
      </c>
      <c r="H186" s="9">
        <v>0</v>
      </c>
      <c r="I186" s="29">
        <v>0</v>
      </c>
      <c r="J186" s="280">
        <v>1</v>
      </c>
      <c r="K186" s="9"/>
      <c r="L186" s="9"/>
      <c r="M186" s="29"/>
    </row>
    <row r="187" spans="1:13" hidden="1" x14ac:dyDescent="0.25">
      <c r="A187" s="631"/>
      <c r="B187" s="13">
        <v>41606</v>
      </c>
      <c r="C187" s="9" t="s">
        <v>13</v>
      </c>
      <c r="D187" s="9">
        <v>1</v>
      </c>
      <c r="E187" s="9">
        <v>0</v>
      </c>
      <c r="F187" s="9">
        <v>1</v>
      </c>
      <c r="G187" s="9">
        <v>1</v>
      </c>
      <c r="H187" s="9">
        <v>0</v>
      </c>
      <c r="I187" s="29">
        <v>0</v>
      </c>
      <c r="J187" s="280">
        <v>1</v>
      </c>
      <c r="K187" s="9"/>
      <c r="L187" s="9"/>
      <c r="M187" s="29"/>
    </row>
    <row r="188" spans="1:13" hidden="1" x14ac:dyDescent="0.25">
      <c r="A188" s="631"/>
      <c r="B188" s="13">
        <v>41592</v>
      </c>
      <c r="C188" s="9" t="s">
        <v>10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idden="1" x14ac:dyDescent="0.25">
      <c r="A189" s="631"/>
      <c r="B189" s="13">
        <v>41585</v>
      </c>
      <c r="C189" s="9" t="s">
        <v>12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41578</v>
      </c>
      <c r="C190" s="9" t="s">
        <v>7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/>
      <c r="L190" s="9">
        <v>1</v>
      </c>
      <c r="M190" s="29"/>
    </row>
    <row r="191" spans="1:13" hidden="1" x14ac:dyDescent="0.25">
      <c r="A191" s="631"/>
      <c r="B191" s="13">
        <v>41571</v>
      </c>
      <c r="C191" s="9" t="s">
        <v>13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9"/>
    </row>
    <row r="192" spans="1:13" hidden="1" x14ac:dyDescent="0.25">
      <c r="A192" s="631"/>
      <c r="B192" s="13">
        <v>41564</v>
      </c>
      <c r="C192" s="9" t="s">
        <v>8</v>
      </c>
      <c r="D192" s="9">
        <v>1</v>
      </c>
      <c r="E192" s="9">
        <v>0</v>
      </c>
      <c r="F192" s="9">
        <v>1</v>
      </c>
      <c r="G192" s="9">
        <v>1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41557</v>
      </c>
      <c r="C193" s="9" t="s">
        <v>10</v>
      </c>
      <c r="D193" s="9">
        <v>1</v>
      </c>
      <c r="E193" s="9">
        <v>1</v>
      </c>
      <c r="F193" s="9">
        <v>1</v>
      </c>
      <c r="G193" s="9">
        <v>2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41550</v>
      </c>
      <c r="C194" s="9" t="s">
        <v>12</v>
      </c>
      <c r="D194" s="9">
        <v>1</v>
      </c>
      <c r="E194" s="9">
        <v>0</v>
      </c>
      <c r="F194" s="9">
        <v>1</v>
      </c>
      <c r="G194" s="9">
        <v>1</v>
      </c>
      <c r="H194" s="9">
        <v>0</v>
      </c>
      <c r="I194" s="29">
        <v>0</v>
      </c>
      <c r="J194" s="280"/>
      <c r="K194" s="9"/>
      <c r="L194" s="9">
        <v>1</v>
      </c>
      <c r="M194" s="29"/>
    </row>
    <row r="195" spans="1:13" hidden="1" x14ac:dyDescent="0.25">
      <c r="A195" s="631"/>
      <c r="B195" s="13">
        <v>41536</v>
      </c>
      <c r="C195" s="9" t="s">
        <v>13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t="18.75" hidden="1" thickBot="1" x14ac:dyDescent="0.3">
      <c r="A196" s="630"/>
      <c r="B196" s="30">
        <v>41529</v>
      </c>
      <c r="C196" s="31" t="s">
        <v>8</v>
      </c>
      <c r="D196" s="31">
        <v>1</v>
      </c>
      <c r="E196" s="31">
        <v>0</v>
      </c>
      <c r="F196" s="31">
        <v>1</v>
      </c>
      <c r="G196" s="31">
        <v>1</v>
      </c>
      <c r="H196" s="31">
        <v>0</v>
      </c>
      <c r="I196" s="32">
        <v>0</v>
      </c>
      <c r="J196" s="280">
        <v>1</v>
      </c>
      <c r="K196" s="9"/>
      <c r="L196" s="9"/>
      <c r="M196" s="29"/>
    </row>
    <row r="197" spans="1:13" ht="19.5" thickTop="1" thickBot="1" x14ac:dyDescent="0.3">
      <c r="A197" s="142" t="s">
        <v>45</v>
      </c>
      <c r="B197" s="126" t="s">
        <v>15</v>
      </c>
      <c r="C197" s="124" t="s">
        <v>14</v>
      </c>
      <c r="D197" s="124">
        <f t="shared" ref="D197:I197" si="10">SUM(D176:D196)</f>
        <v>21</v>
      </c>
      <c r="E197" s="124">
        <f t="shared" si="10"/>
        <v>4</v>
      </c>
      <c r="F197" s="124">
        <f t="shared" si="10"/>
        <v>13</v>
      </c>
      <c r="G197" s="124">
        <f t="shared" si="10"/>
        <v>17</v>
      </c>
      <c r="H197" s="124">
        <f t="shared" si="10"/>
        <v>1</v>
      </c>
      <c r="I197" s="125">
        <f t="shared" si="10"/>
        <v>0</v>
      </c>
      <c r="J197" s="191">
        <f>SUM(J176:J196)</f>
        <v>13</v>
      </c>
      <c r="K197" s="124">
        <f>SUM(K176:K196)</f>
        <v>6</v>
      </c>
      <c r="L197" s="124">
        <f>SUM(L176:L196)</f>
        <v>2</v>
      </c>
      <c r="M197" s="294">
        <f>SUM(J197/(J197+K197))</f>
        <v>0.68421052631578949</v>
      </c>
    </row>
    <row r="198" spans="1:13" ht="18.75" hidden="1" thickTop="1" x14ac:dyDescent="0.25">
      <c r="A198" s="659" t="s">
        <v>22</v>
      </c>
      <c r="B198" s="26">
        <v>41333</v>
      </c>
      <c r="C198" s="27" t="s">
        <v>7</v>
      </c>
      <c r="D198" s="27">
        <v>1</v>
      </c>
      <c r="E198" s="27">
        <v>0</v>
      </c>
      <c r="F198" s="27">
        <v>0</v>
      </c>
      <c r="G198" s="27">
        <v>0</v>
      </c>
      <c r="H198" s="27">
        <v>0</v>
      </c>
      <c r="I198" s="28">
        <v>0</v>
      </c>
      <c r="J198" s="280"/>
      <c r="K198" s="9">
        <v>1</v>
      </c>
      <c r="L198" s="9"/>
      <c r="M198" s="29"/>
    </row>
    <row r="199" spans="1:13" hidden="1" x14ac:dyDescent="0.25">
      <c r="A199" s="631"/>
      <c r="B199" s="13">
        <v>41326</v>
      </c>
      <c r="C199" s="9" t="s">
        <v>13</v>
      </c>
      <c r="D199" s="9">
        <v>1</v>
      </c>
      <c r="E199" s="9">
        <v>0</v>
      </c>
      <c r="F199" s="9">
        <v>1</v>
      </c>
      <c r="G199" s="9">
        <v>1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idden="1" x14ac:dyDescent="0.25">
      <c r="A200" s="631"/>
      <c r="B200" s="13">
        <v>41319</v>
      </c>
      <c r="C200" s="9" t="s">
        <v>19</v>
      </c>
      <c r="D200" s="9">
        <v>1</v>
      </c>
      <c r="E200" s="9">
        <v>1</v>
      </c>
      <c r="F200" s="9">
        <v>0</v>
      </c>
      <c r="G200" s="9">
        <v>1</v>
      </c>
      <c r="H200" s="9">
        <v>0</v>
      </c>
      <c r="I200" s="29">
        <v>0</v>
      </c>
      <c r="J200" s="280">
        <v>1</v>
      </c>
      <c r="K200" s="9"/>
      <c r="L200" s="9"/>
      <c r="M200" s="29"/>
    </row>
    <row r="201" spans="1:13" hidden="1" x14ac:dyDescent="0.25">
      <c r="A201" s="631"/>
      <c r="B201" s="13">
        <v>41312</v>
      </c>
      <c r="C201" s="9" t="s">
        <v>20</v>
      </c>
      <c r="D201" s="9">
        <v>1</v>
      </c>
      <c r="E201" s="9">
        <v>1</v>
      </c>
      <c r="F201" s="9">
        <v>0</v>
      </c>
      <c r="G201" s="9">
        <v>1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41305</v>
      </c>
      <c r="C202" s="9" t="s">
        <v>12</v>
      </c>
      <c r="D202" s="9">
        <v>1</v>
      </c>
      <c r="E202" s="9">
        <v>1</v>
      </c>
      <c r="F202" s="9">
        <v>1</v>
      </c>
      <c r="G202" s="9">
        <v>2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41298</v>
      </c>
      <c r="C203" s="9" t="s">
        <v>7</v>
      </c>
      <c r="D203" s="9">
        <v>1</v>
      </c>
      <c r="E203" s="9">
        <v>1</v>
      </c>
      <c r="F203" s="9">
        <v>1</v>
      </c>
      <c r="G203" s="9">
        <v>2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idden="1" x14ac:dyDescent="0.25">
      <c r="A204" s="631"/>
      <c r="B204" s="13">
        <v>41291</v>
      </c>
      <c r="C204" s="9" t="s">
        <v>13</v>
      </c>
      <c r="D204" s="9">
        <v>1</v>
      </c>
      <c r="E204" s="9">
        <v>0</v>
      </c>
      <c r="F204" s="9">
        <v>1</v>
      </c>
      <c r="G204" s="9">
        <v>1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41284</v>
      </c>
      <c r="C205" s="9" t="s">
        <v>19</v>
      </c>
      <c r="D205" s="9">
        <v>1</v>
      </c>
      <c r="E205" s="9">
        <v>1</v>
      </c>
      <c r="F205" s="9">
        <v>0</v>
      </c>
      <c r="G205" s="9">
        <v>1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31"/>
      <c r="B206" s="13">
        <v>41263</v>
      </c>
      <c r="C206" s="9" t="s">
        <v>20</v>
      </c>
      <c r="D206" s="9">
        <v>1</v>
      </c>
      <c r="E206" s="9">
        <v>1</v>
      </c>
      <c r="F206" s="9">
        <v>2</v>
      </c>
      <c r="G206" s="9">
        <v>3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41256</v>
      </c>
      <c r="C207" s="9" t="s">
        <v>12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/>
      <c r="K207" s="9">
        <v>1</v>
      </c>
      <c r="L207" s="9"/>
      <c r="M207" s="29"/>
    </row>
    <row r="208" spans="1:13" hidden="1" x14ac:dyDescent="0.25">
      <c r="A208" s="631"/>
      <c r="B208" s="13">
        <v>41249</v>
      </c>
      <c r="C208" s="9" t="s">
        <v>7</v>
      </c>
      <c r="D208" s="9">
        <v>1</v>
      </c>
      <c r="E208" s="9">
        <v>0</v>
      </c>
      <c r="F208" s="9">
        <v>0</v>
      </c>
      <c r="G208" s="9">
        <v>0</v>
      </c>
      <c r="H208" s="9">
        <v>0</v>
      </c>
      <c r="I208" s="29">
        <v>0</v>
      </c>
      <c r="J208" s="280"/>
      <c r="K208" s="9">
        <v>1</v>
      </c>
      <c r="L208" s="9"/>
      <c r="M208" s="29"/>
    </row>
    <row r="209" spans="1:13" hidden="1" x14ac:dyDescent="0.25">
      <c r="A209" s="631"/>
      <c r="B209" s="13">
        <v>41235</v>
      </c>
      <c r="C209" s="9" t="s">
        <v>19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/>
      <c r="K209" s="9">
        <v>1</v>
      </c>
      <c r="L209" s="9"/>
      <c r="M209" s="29"/>
    </row>
    <row r="210" spans="1:13" hidden="1" x14ac:dyDescent="0.25">
      <c r="A210" s="631"/>
      <c r="B210" s="13">
        <v>41228</v>
      </c>
      <c r="C210" s="9" t="s">
        <v>20</v>
      </c>
      <c r="D210" s="9">
        <v>1</v>
      </c>
      <c r="E210" s="9">
        <v>0</v>
      </c>
      <c r="F210" s="9">
        <v>4</v>
      </c>
      <c r="G210" s="9">
        <v>4</v>
      </c>
      <c r="H210" s="9">
        <v>0</v>
      </c>
      <c r="I210" s="29">
        <v>0</v>
      </c>
      <c r="J210" s="280"/>
      <c r="K210" s="9">
        <v>1</v>
      </c>
      <c r="L210" s="9"/>
      <c r="M210" s="29"/>
    </row>
    <row r="211" spans="1:13" hidden="1" x14ac:dyDescent="0.25">
      <c r="A211" s="631"/>
      <c r="B211" s="13">
        <v>41221</v>
      </c>
      <c r="C211" s="9" t="s">
        <v>12</v>
      </c>
      <c r="D211" s="9">
        <v>1</v>
      </c>
      <c r="E211" s="9">
        <v>0</v>
      </c>
      <c r="F211" s="9">
        <v>1</v>
      </c>
      <c r="G211" s="9">
        <v>1</v>
      </c>
      <c r="H211" s="9">
        <v>0</v>
      </c>
      <c r="I211" s="29">
        <v>0</v>
      </c>
      <c r="J211" s="280">
        <v>1</v>
      </c>
      <c r="K211" s="9"/>
      <c r="L211" s="9"/>
      <c r="M211" s="29"/>
    </row>
    <row r="212" spans="1:13" hidden="1" x14ac:dyDescent="0.25">
      <c r="A212" s="631"/>
      <c r="B212" s="13">
        <v>41214</v>
      </c>
      <c r="C212" s="9" t="s">
        <v>7</v>
      </c>
      <c r="D212" s="9">
        <v>1</v>
      </c>
      <c r="E212" s="9">
        <v>0</v>
      </c>
      <c r="F212" s="9">
        <v>0</v>
      </c>
      <c r="G212" s="9">
        <v>0</v>
      </c>
      <c r="H212" s="9">
        <v>0</v>
      </c>
      <c r="I212" s="29">
        <v>0</v>
      </c>
      <c r="J212" s="280"/>
      <c r="K212" s="9"/>
      <c r="L212" s="9">
        <v>1</v>
      </c>
      <c r="M212" s="29"/>
    </row>
    <row r="213" spans="1:13" hidden="1" x14ac:dyDescent="0.25">
      <c r="A213" s="631"/>
      <c r="B213" s="13">
        <v>41207</v>
      </c>
      <c r="C213" s="9" t="s">
        <v>13</v>
      </c>
      <c r="D213" s="9">
        <v>1</v>
      </c>
      <c r="E213" s="9">
        <v>0</v>
      </c>
      <c r="F213" s="9">
        <v>0</v>
      </c>
      <c r="G213" s="9">
        <v>0</v>
      </c>
      <c r="H213" s="9">
        <v>0</v>
      </c>
      <c r="I213" s="29">
        <v>0</v>
      </c>
      <c r="J213" s="280">
        <v>1</v>
      </c>
      <c r="K213" s="9"/>
      <c r="L213" s="9"/>
      <c r="M213" s="29"/>
    </row>
    <row r="214" spans="1:13" hidden="1" x14ac:dyDescent="0.25">
      <c r="A214" s="631"/>
      <c r="B214" s="13">
        <v>41200</v>
      </c>
      <c r="C214" s="9" t="s">
        <v>19</v>
      </c>
      <c r="D214" s="9">
        <v>1</v>
      </c>
      <c r="E214" s="9">
        <v>0</v>
      </c>
      <c r="F214" s="9">
        <v>3</v>
      </c>
      <c r="G214" s="9">
        <v>3</v>
      </c>
      <c r="H214" s="9">
        <v>0</v>
      </c>
      <c r="I214" s="29">
        <v>0</v>
      </c>
      <c r="J214" s="280">
        <v>1</v>
      </c>
      <c r="K214" s="9"/>
      <c r="L214" s="9"/>
      <c r="M214" s="29"/>
    </row>
    <row r="215" spans="1:13" hidden="1" x14ac:dyDescent="0.25">
      <c r="A215" s="631"/>
      <c r="B215" s="13">
        <v>41193</v>
      </c>
      <c r="C215" s="9" t="s">
        <v>20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29">
        <v>0</v>
      </c>
      <c r="J215" s="280">
        <v>1</v>
      </c>
      <c r="K215" s="9"/>
      <c r="L215" s="9"/>
      <c r="M215" s="29"/>
    </row>
    <row r="216" spans="1:13" hidden="1" x14ac:dyDescent="0.25">
      <c r="A216" s="631"/>
      <c r="B216" s="13">
        <v>41186</v>
      </c>
      <c r="C216" s="9" t="s">
        <v>12</v>
      </c>
      <c r="D216" s="9">
        <v>1</v>
      </c>
      <c r="E216" s="9">
        <v>0</v>
      </c>
      <c r="F216" s="9">
        <v>0</v>
      </c>
      <c r="G216" s="9">
        <v>0</v>
      </c>
      <c r="H216" s="9">
        <v>0</v>
      </c>
      <c r="I216" s="29">
        <v>0</v>
      </c>
      <c r="J216" s="280"/>
      <c r="K216" s="9">
        <v>1</v>
      </c>
      <c r="L216" s="9"/>
      <c r="M216" s="29"/>
    </row>
    <row r="217" spans="1:13" hidden="1" x14ac:dyDescent="0.25">
      <c r="A217" s="631"/>
      <c r="B217" s="13">
        <v>41179</v>
      </c>
      <c r="C217" s="9" t="s">
        <v>7</v>
      </c>
      <c r="D217" s="9">
        <v>1</v>
      </c>
      <c r="E217" s="9">
        <v>0</v>
      </c>
      <c r="F217" s="9">
        <v>0</v>
      </c>
      <c r="G217" s="9">
        <v>0</v>
      </c>
      <c r="H217" s="9">
        <v>0</v>
      </c>
      <c r="I217" s="29">
        <v>0</v>
      </c>
      <c r="J217" s="280"/>
      <c r="K217" s="9">
        <v>1</v>
      </c>
      <c r="L217" s="9"/>
      <c r="M217" s="29"/>
    </row>
    <row r="218" spans="1:13" ht="18.75" hidden="1" thickBot="1" x14ac:dyDescent="0.3">
      <c r="A218" s="630"/>
      <c r="B218" s="30">
        <v>41165</v>
      </c>
      <c r="C218" s="31" t="s">
        <v>19</v>
      </c>
      <c r="D218" s="31">
        <v>1</v>
      </c>
      <c r="E218" s="31">
        <v>0</v>
      </c>
      <c r="F218" s="31">
        <v>0</v>
      </c>
      <c r="G218" s="31">
        <v>0</v>
      </c>
      <c r="H218" s="31">
        <v>0</v>
      </c>
      <c r="I218" s="32">
        <v>0</v>
      </c>
      <c r="J218" s="280"/>
      <c r="K218" s="9"/>
      <c r="L218" s="9">
        <v>1</v>
      </c>
      <c r="M218" s="29"/>
    </row>
    <row r="219" spans="1:13" ht="19.5" thickTop="1" thickBot="1" x14ac:dyDescent="0.3">
      <c r="A219" s="142" t="s">
        <v>45</v>
      </c>
      <c r="B219" s="126" t="s">
        <v>22</v>
      </c>
      <c r="C219" s="124" t="s">
        <v>21</v>
      </c>
      <c r="D219" s="124">
        <f t="shared" ref="D219:I219" si="11">SUM(D198:D218)</f>
        <v>21</v>
      </c>
      <c r="E219" s="124">
        <f t="shared" si="11"/>
        <v>6</v>
      </c>
      <c r="F219" s="124">
        <f t="shared" si="11"/>
        <v>14</v>
      </c>
      <c r="G219" s="124">
        <f t="shared" si="11"/>
        <v>20</v>
      </c>
      <c r="H219" s="124">
        <f t="shared" si="11"/>
        <v>0</v>
      </c>
      <c r="I219" s="125">
        <f t="shared" si="11"/>
        <v>0</v>
      </c>
      <c r="J219" s="191">
        <f>SUM(J198:J218)</f>
        <v>6</v>
      </c>
      <c r="K219" s="124">
        <f>SUM(K198:K218)</f>
        <v>13</v>
      </c>
      <c r="L219" s="124">
        <f>SUM(L198:L218)</f>
        <v>2</v>
      </c>
      <c r="M219" s="294">
        <f>SUM(J219/(J219+K219))</f>
        <v>0.31578947368421051</v>
      </c>
    </row>
    <row r="220" spans="1:13" ht="18.75" hidden="1" thickTop="1" x14ac:dyDescent="0.25">
      <c r="A220" s="659" t="s">
        <v>23</v>
      </c>
      <c r="B220" s="26">
        <v>40969</v>
      </c>
      <c r="C220" s="27" t="s">
        <v>7</v>
      </c>
      <c r="D220" s="27">
        <v>1</v>
      </c>
      <c r="E220" s="27">
        <v>0</v>
      </c>
      <c r="F220" s="27">
        <v>1</v>
      </c>
      <c r="G220" s="27">
        <v>1</v>
      </c>
      <c r="H220" s="27">
        <v>0</v>
      </c>
      <c r="I220" s="28">
        <v>0</v>
      </c>
      <c r="J220" s="280"/>
      <c r="K220" s="9">
        <v>1</v>
      </c>
      <c r="L220" s="9"/>
      <c r="M220" s="29"/>
    </row>
    <row r="221" spans="1:13" hidden="1" x14ac:dyDescent="0.25">
      <c r="A221" s="631"/>
      <c r="B221" s="13">
        <v>40962</v>
      </c>
      <c r="C221" s="9" t="s">
        <v>13</v>
      </c>
      <c r="D221" s="9">
        <v>1</v>
      </c>
      <c r="E221" s="9">
        <v>1</v>
      </c>
      <c r="F221" s="9">
        <v>0</v>
      </c>
      <c r="G221" s="9">
        <v>1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idden="1" x14ac:dyDescent="0.25">
      <c r="A222" s="631"/>
      <c r="B222" s="13">
        <v>40948</v>
      </c>
      <c r="C222" s="9" t="s">
        <v>20</v>
      </c>
      <c r="D222" s="9">
        <v>1</v>
      </c>
      <c r="E222" s="9">
        <v>1</v>
      </c>
      <c r="F222" s="9">
        <v>1</v>
      </c>
      <c r="G222" s="9">
        <v>2</v>
      </c>
      <c r="H222" s="9">
        <v>0</v>
      </c>
      <c r="I222" s="29">
        <v>0</v>
      </c>
      <c r="J222" s="280"/>
      <c r="K222" s="9">
        <v>1</v>
      </c>
      <c r="L222" s="9"/>
      <c r="M222" s="29"/>
    </row>
    <row r="223" spans="1:13" hidden="1" x14ac:dyDescent="0.25">
      <c r="A223" s="631"/>
      <c r="B223" s="13">
        <v>40941</v>
      </c>
      <c r="C223" s="9" t="s">
        <v>12</v>
      </c>
      <c r="D223" s="9">
        <v>1</v>
      </c>
      <c r="E223" s="9">
        <v>2</v>
      </c>
      <c r="F223" s="9">
        <v>1</v>
      </c>
      <c r="G223" s="9">
        <v>3</v>
      </c>
      <c r="H223" s="9">
        <v>0</v>
      </c>
      <c r="I223" s="29">
        <v>0</v>
      </c>
      <c r="J223" s="280"/>
      <c r="K223" s="9">
        <v>1</v>
      </c>
      <c r="L223" s="9"/>
      <c r="M223" s="29"/>
    </row>
    <row r="224" spans="1:13" hidden="1" x14ac:dyDescent="0.25">
      <c r="A224" s="631"/>
      <c r="B224" s="13">
        <v>40934</v>
      </c>
      <c r="C224" s="9" t="s">
        <v>7</v>
      </c>
      <c r="D224" s="9">
        <v>1</v>
      </c>
      <c r="E224" s="9">
        <v>0</v>
      </c>
      <c r="F224" s="9">
        <v>3</v>
      </c>
      <c r="G224" s="9">
        <v>3</v>
      </c>
      <c r="H224" s="9">
        <v>0</v>
      </c>
      <c r="I224" s="29">
        <v>0</v>
      </c>
      <c r="J224" s="280">
        <v>1</v>
      </c>
      <c r="K224" s="9"/>
      <c r="L224" s="9"/>
      <c r="M224" s="29"/>
    </row>
    <row r="225" spans="1:13" hidden="1" x14ac:dyDescent="0.25">
      <c r="A225" s="631"/>
      <c r="B225" s="13">
        <v>40927</v>
      </c>
      <c r="C225" s="9" t="s">
        <v>13</v>
      </c>
      <c r="D225" s="9">
        <v>1</v>
      </c>
      <c r="E225" s="9">
        <v>0</v>
      </c>
      <c r="F225" s="9">
        <v>0</v>
      </c>
      <c r="G225" s="9">
        <v>0</v>
      </c>
      <c r="H225" s="9">
        <v>0</v>
      </c>
      <c r="I225" s="29">
        <v>0</v>
      </c>
      <c r="J225" s="280"/>
      <c r="K225" s="9">
        <v>1</v>
      </c>
      <c r="L225" s="9"/>
      <c r="M225" s="29"/>
    </row>
    <row r="226" spans="1:13" hidden="1" x14ac:dyDescent="0.25">
      <c r="A226" s="631"/>
      <c r="B226" s="13">
        <v>40899</v>
      </c>
      <c r="C226" s="9" t="s">
        <v>20</v>
      </c>
      <c r="D226" s="9">
        <v>1</v>
      </c>
      <c r="E226" s="9">
        <v>0</v>
      </c>
      <c r="F226" s="9">
        <v>0</v>
      </c>
      <c r="G226" s="9">
        <v>0</v>
      </c>
      <c r="H226" s="9">
        <v>0</v>
      </c>
      <c r="I226" s="29">
        <v>0</v>
      </c>
      <c r="J226" s="280"/>
      <c r="K226" s="9"/>
      <c r="L226" s="9">
        <v>1</v>
      </c>
      <c r="M226" s="29"/>
    </row>
    <row r="227" spans="1:13" hidden="1" x14ac:dyDescent="0.25">
      <c r="A227" s="631"/>
      <c r="B227" s="13">
        <v>40885</v>
      </c>
      <c r="C227" s="9" t="s">
        <v>7</v>
      </c>
      <c r="D227" s="9">
        <v>1</v>
      </c>
      <c r="E227" s="9">
        <v>1</v>
      </c>
      <c r="F227" s="9">
        <v>1</v>
      </c>
      <c r="G227" s="9">
        <v>2</v>
      </c>
      <c r="H227" s="9">
        <v>0</v>
      </c>
      <c r="I227" s="29">
        <v>0</v>
      </c>
      <c r="J227" s="280"/>
      <c r="K227" s="9">
        <v>1</v>
      </c>
      <c r="L227" s="9"/>
      <c r="M227" s="29"/>
    </row>
    <row r="228" spans="1:13" hidden="1" x14ac:dyDescent="0.25">
      <c r="A228" s="631"/>
      <c r="B228" s="13">
        <v>40878</v>
      </c>
      <c r="C228" s="9" t="s">
        <v>13</v>
      </c>
      <c r="D228" s="9">
        <v>1</v>
      </c>
      <c r="E228" s="9">
        <v>0</v>
      </c>
      <c r="F228" s="9">
        <v>1</v>
      </c>
      <c r="G228" s="9">
        <v>1</v>
      </c>
      <c r="H228" s="9">
        <v>0</v>
      </c>
      <c r="I228" s="29">
        <v>0</v>
      </c>
      <c r="J228" s="280">
        <v>1</v>
      </c>
      <c r="K228" s="9"/>
      <c r="L228" s="9"/>
      <c r="M228" s="29"/>
    </row>
    <row r="229" spans="1:13" hidden="1" x14ac:dyDescent="0.25">
      <c r="A229" s="631"/>
      <c r="B229" s="13">
        <v>40871</v>
      </c>
      <c r="C229" s="9" t="s">
        <v>19</v>
      </c>
      <c r="D229" s="9">
        <v>1</v>
      </c>
      <c r="E229" s="9">
        <v>1</v>
      </c>
      <c r="F229" s="9">
        <v>0</v>
      </c>
      <c r="G229" s="9">
        <v>1</v>
      </c>
      <c r="H229" s="9">
        <v>0</v>
      </c>
      <c r="I229" s="29">
        <v>0</v>
      </c>
      <c r="J229" s="280"/>
      <c r="K229" s="9">
        <v>1</v>
      </c>
      <c r="L229" s="9"/>
      <c r="M229" s="29"/>
    </row>
    <row r="230" spans="1:13" hidden="1" x14ac:dyDescent="0.25">
      <c r="A230" s="631"/>
      <c r="B230" s="13">
        <v>40864</v>
      </c>
      <c r="C230" s="9" t="s">
        <v>20</v>
      </c>
      <c r="D230" s="9">
        <v>1</v>
      </c>
      <c r="E230" s="9">
        <v>1</v>
      </c>
      <c r="F230" s="9">
        <v>2</v>
      </c>
      <c r="G230" s="9">
        <v>3</v>
      </c>
      <c r="H230" s="9">
        <v>0</v>
      </c>
      <c r="I230" s="29">
        <v>1</v>
      </c>
      <c r="J230" s="280"/>
      <c r="K230" s="9"/>
      <c r="L230" s="9">
        <v>1</v>
      </c>
      <c r="M230" s="29"/>
    </row>
    <row r="231" spans="1:13" hidden="1" x14ac:dyDescent="0.25">
      <c r="A231" s="631"/>
      <c r="B231" s="13">
        <v>40857</v>
      </c>
      <c r="C231" s="9" t="s">
        <v>12</v>
      </c>
      <c r="D231" s="9">
        <v>1</v>
      </c>
      <c r="E231" s="9">
        <v>0</v>
      </c>
      <c r="F231" s="9">
        <v>0</v>
      </c>
      <c r="G231" s="9">
        <v>0</v>
      </c>
      <c r="H231" s="9">
        <v>0</v>
      </c>
      <c r="I231" s="29">
        <v>0</v>
      </c>
      <c r="J231" s="280"/>
      <c r="K231" s="9">
        <v>1</v>
      </c>
      <c r="L231" s="9"/>
      <c r="M231" s="29"/>
    </row>
    <row r="232" spans="1:13" hidden="1" x14ac:dyDescent="0.25">
      <c r="A232" s="631"/>
      <c r="B232" s="13">
        <v>40850</v>
      </c>
      <c r="C232" s="9" t="s">
        <v>7</v>
      </c>
      <c r="D232" s="9">
        <v>1</v>
      </c>
      <c r="E232" s="9">
        <v>0</v>
      </c>
      <c r="F232" s="9">
        <v>1</v>
      </c>
      <c r="G232" s="9">
        <v>1</v>
      </c>
      <c r="H232" s="9">
        <v>0</v>
      </c>
      <c r="I232" s="29">
        <v>0</v>
      </c>
      <c r="J232" s="280">
        <v>1</v>
      </c>
      <c r="K232" s="9"/>
      <c r="L232" s="9"/>
      <c r="M232" s="29"/>
    </row>
    <row r="233" spans="1:13" hidden="1" x14ac:dyDescent="0.25">
      <c r="A233" s="631"/>
      <c r="B233" s="13">
        <v>40843</v>
      </c>
      <c r="C233" s="9" t="s">
        <v>13</v>
      </c>
      <c r="D233" s="9">
        <v>1</v>
      </c>
      <c r="E233" s="9">
        <v>0</v>
      </c>
      <c r="F233" s="9">
        <v>2</v>
      </c>
      <c r="G233" s="9">
        <v>2</v>
      </c>
      <c r="H233" s="9">
        <v>0</v>
      </c>
      <c r="I233" s="29">
        <v>0</v>
      </c>
      <c r="J233" s="280">
        <v>1</v>
      </c>
      <c r="K233" s="9"/>
      <c r="L233" s="9"/>
      <c r="M233" s="29"/>
    </row>
    <row r="234" spans="1:13" ht="18.75" hidden="1" thickBot="1" x14ac:dyDescent="0.3">
      <c r="A234" s="630"/>
      <c r="B234" s="30">
        <v>40836</v>
      </c>
      <c r="C234" s="31" t="s">
        <v>19</v>
      </c>
      <c r="D234" s="31">
        <v>1</v>
      </c>
      <c r="E234" s="31">
        <v>0</v>
      </c>
      <c r="F234" s="31">
        <v>3</v>
      </c>
      <c r="G234" s="31">
        <v>3</v>
      </c>
      <c r="H234" s="31">
        <v>0</v>
      </c>
      <c r="I234" s="32">
        <v>0</v>
      </c>
      <c r="J234" s="280">
        <v>1</v>
      </c>
      <c r="K234" s="9"/>
      <c r="L234" s="9"/>
      <c r="M234" s="29"/>
    </row>
    <row r="235" spans="1:13" ht="19.5" thickTop="1" thickBot="1" x14ac:dyDescent="0.3">
      <c r="A235" s="142" t="s">
        <v>45</v>
      </c>
      <c r="B235" s="126" t="s">
        <v>23</v>
      </c>
      <c r="C235" s="124" t="s">
        <v>21</v>
      </c>
      <c r="D235" s="124">
        <f t="shared" ref="D235:I235" si="12">SUM(D220:D234)</f>
        <v>15</v>
      </c>
      <c r="E235" s="124">
        <f t="shared" si="12"/>
        <v>7</v>
      </c>
      <c r="F235" s="124">
        <f t="shared" si="12"/>
        <v>16</v>
      </c>
      <c r="G235" s="124">
        <f t="shared" si="12"/>
        <v>23</v>
      </c>
      <c r="H235" s="124">
        <f t="shared" si="12"/>
        <v>0</v>
      </c>
      <c r="I235" s="125">
        <f t="shared" si="12"/>
        <v>1</v>
      </c>
      <c r="J235" s="191">
        <f>SUM(J220:J234)</f>
        <v>6</v>
      </c>
      <c r="K235" s="124">
        <f>SUM(K220:K234)</f>
        <v>7</v>
      </c>
      <c r="L235" s="124">
        <f>SUM(L220:L234)</f>
        <v>2</v>
      </c>
      <c r="M235" s="294">
        <f>SUM(J235/(J235+K235))</f>
        <v>0.46153846153846156</v>
      </c>
    </row>
    <row r="236" spans="1:13" ht="19.5" thickTop="1" thickBot="1" x14ac:dyDescent="0.3">
      <c r="C236" s="136" t="s">
        <v>24</v>
      </c>
      <c r="D236" s="137">
        <f t="shared" ref="D236:L236" si="13">SUM(D79+D98+D118+D133+D152+D175+D197+D219+D235+D63+D49+D35+D19)</f>
        <v>220</v>
      </c>
      <c r="E236" s="137">
        <f t="shared" si="13"/>
        <v>67</v>
      </c>
      <c r="F236" s="137">
        <f t="shared" si="13"/>
        <v>127</v>
      </c>
      <c r="G236" s="137">
        <f t="shared" si="13"/>
        <v>194</v>
      </c>
      <c r="H236" s="137">
        <f t="shared" si="13"/>
        <v>8</v>
      </c>
      <c r="I236" s="139">
        <f t="shared" si="13"/>
        <v>5</v>
      </c>
      <c r="J236" s="444">
        <f t="shared" si="13"/>
        <v>95</v>
      </c>
      <c r="K236" s="91">
        <f t="shared" si="13"/>
        <v>102</v>
      </c>
      <c r="L236" s="450">
        <f t="shared" si="13"/>
        <v>23</v>
      </c>
      <c r="M236" s="396">
        <f>SUM(J236/(J236+K236))</f>
        <v>0.48223350253807107</v>
      </c>
    </row>
    <row r="237" spans="1:13" ht="18.75" thickBot="1" x14ac:dyDescent="0.3">
      <c r="C237" s="143" t="s">
        <v>25</v>
      </c>
      <c r="D237" s="24"/>
      <c r="E237" s="25">
        <f>SUM(E236/D236)</f>
        <v>0.30454545454545456</v>
      </c>
      <c r="F237" s="25">
        <f>SUM(F236/D236)</f>
        <v>0.57727272727272727</v>
      </c>
      <c r="G237" s="144">
        <f>SUM(G236/D236)</f>
        <v>0.88181818181818183</v>
      </c>
      <c r="H237" s="20"/>
      <c r="I237" s="20"/>
      <c r="J237" s="307">
        <f>SUM(J236/D236)</f>
        <v>0.43181818181818182</v>
      </c>
      <c r="K237" s="77">
        <f>SUM(K236/D236)</f>
        <v>0.46363636363636362</v>
      </c>
      <c r="L237" s="95">
        <f>SUM(L236/D236)</f>
        <v>0.10454545454545454</v>
      </c>
    </row>
    <row r="238" spans="1:13" ht="18.75" thickBot="1" x14ac:dyDescent="0.3">
      <c r="C238" s="133" t="s">
        <v>26</v>
      </c>
      <c r="D238" s="134">
        <f>SUM(D236/13)</f>
        <v>16.923076923076923</v>
      </c>
      <c r="E238" s="134">
        <f>SUM(E237*D238)</f>
        <v>5.1538461538461542</v>
      </c>
      <c r="F238" s="134">
        <f>SUM(F237*D238)</f>
        <v>9.7692307692307701</v>
      </c>
      <c r="G238" s="135">
        <f>SUM(G237*D238)</f>
        <v>14.923076923076923</v>
      </c>
      <c r="J238" s="308">
        <f>SUM(J236/13)</f>
        <v>7.3076923076923075</v>
      </c>
      <c r="K238" s="97">
        <f>SUM(K236/13)</f>
        <v>7.8461538461538458</v>
      </c>
      <c r="L238" s="98">
        <f>SUM(L236/13)</f>
        <v>1.7692307692307692</v>
      </c>
    </row>
    <row r="239" spans="1:13" ht="18.75" thickTop="1" x14ac:dyDescent="0.25">
      <c r="A239" s="665" t="s">
        <v>42</v>
      </c>
      <c r="B239" s="45" t="s">
        <v>36</v>
      </c>
      <c r="C239" s="46" t="s">
        <v>21</v>
      </c>
      <c r="D239" s="47"/>
      <c r="E239" s="27">
        <v>3</v>
      </c>
      <c r="F239" s="27">
        <v>4</v>
      </c>
      <c r="G239" s="28">
        <v>7</v>
      </c>
    </row>
    <row r="240" spans="1:13" x14ac:dyDescent="0.25">
      <c r="A240" s="666"/>
      <c r="B240" s="36" t="s">
        <v>37</v>
      </c>
      <c r="C240" s="5" t="s">
        <v>13</v>
      </c>
      <c r="D240" s="37"/>
      <c r="E240" s="9">
        <v>5</v>
      </c>
      <c r="F240" s="9">
        <v>11</v>
      </c>
      <c r="G240" s="29">
        <v>16</v>
      </c>
    </row>
    <row r="241" spans="1:7" x14ac:dyDescent="0.25">
      <c r="A241" s="666"/>
      <c r="B241" s="36" t="s">
        <v>38</v>
      </c>
      <c r="C241" s="5" t="s">
        <v>13</v>
      </c>
      <c r="D241" s="37"/>
      <c r="E241" s="9">
        <v>6</v>
      </c>
      <c r="F241" s="9">
        <v>5</v>
      </c>
      <c r="G241" s="29">
        <v>11</v>
      </c>
    </row>
    <row r="242" spans="1:7" x14ac:dyDescent="0.25">
      <c r="A242" s="666"/>
      <c r="B242" s="38" t="s">
        <v>39</v>
      </c>
      <c r="C242" s="39" t="s">
        <v>48</v>
      </c>
      <c r="D242" s="40"/>
      <c r="E242" s="23">
        <v>3</v>
      </c>
      <c r="F242" s="23">
        <v>13</v>
      </c>
      <c r="G242" s="48">
        <v>16</v>
      </c>
    </row>
    <row r="243" spans="1:7" x14ac:dyDescent="0.25">
      <c r="A243" s="666"/>
      <c r="B243" s="38" t="s">
        <v>40</v>
      </c>
      <c r="C243" s="39" t="s">
        <v>20</v>
      </c>
      <c r="D243" s="40"/>
      <c r="E243" s="23">
        <v>7</v>
      </c>
      <c r="F243" s="23">
        <v>8</v>
      </c>
      <c r="G243" s="48">
        <v>15</v>
      </c>
    </row>
    <row r="244" spans="1:7" ht="18.75" thickBot="1" x14ac:dyDescent="0.3">
      <c r="A244" s="667"/>
      <c r="B244" s="38" t="s">
        <v>41</v>
      </c>
      <c r="C244" s="39" t="s">
        <v>12</v>
      </c>
      <c r="D244" s="40"/>
      <c r="E244" s="23">
        <v>16</v>
      </c>
      <c r="F244" s="23">
        <v>18</v>
      </c>
      <c r="G244" s="48">
        <v>34</v>
      </c>
    </row>
    <row r="245" spans="1:7" ht="18.75" thickBot="1" x14ac:dyDescent="0.3">
      <c r="A245" s="49" t="s">
        <v>45</v>
      </c>
      <c r="B245" s="41" t="s">
        <v>42</v>
      </c>
      <c r="C245" s="42"/>
      <c r="D245" s="42"/>
      <c r="E245" s="43">
        <f>SUM(E239:E244)</f>
        <v>40</v>
      </c>
      <c r="F245" s="43">
        <f>SUM(F239:F244)</f>
        <v>59</v>
      </c>
      <c r="G245" s="50">
        <f>SUM(G239:G244)</f>
        <v>99</v>
      </c>
    </row>
    <row r="246" spans="1:7" ht="18.75" thickBot="1" x14ac:dyDescent="0.3">
      <c r="A246" s="51" t="s">
        <v>46</v>
      </c>
      <c r="B246" s="52" t="s">
        <v>581</v>
      </c>
      <c r="C246" s="53"/>
      <c r="D246" s="53"/>
      <c r="E246" s="54">
        <f>SUM(E236+E245)</f>
        <v>107</v>
      </c>
      <c r="F246" s="54">
        <f>SUM(F236+F245)</f>
        <v>186</v>
      </c>
      <c r="G246" s="55">
        <f>SUM(E246+F246)</f>
        <v>293</v>
      </c>
    </row>
    <row r="247" spans="1:7" ht="18.75" thickTop="1" x14ac:dyDescent="0.25"/>
  </sheetData>
  <mergeCells count="15">
    <mergeCell ref="A1:M1"/>
    <mergeCell ref="A99:A117"/>
    <mergeCell ref="A239:A244"/>
    <mergeCell ref="A119:A132"/>
    <mergeCell ref="A220:A234"/>
    <mergeCell ref="A134:A151"/>
    <mergeCell ref="A153:A174"/>
    <mergeCell ref="A176:A196"/>
    <mergeCell ref="A198:A218"/>
    <mergeCell ref="A80:A97"/>
    <mergeCell ref="A64:A78"/>
    <mergeCell ref="A50:A62"/>
    <mergeCell ref="A36:A48"/>
    <mergeCell ref="A20:A34"/>
    <mergeCell ref="A3:A18"/>
  </mergeCells>
  <printOptions horizontalCentered="1" verticalCentered="1"/>
  <pageMargins left="0.2" right="0.2" top="0.25" bottom="0.25" header="0.25" footer="0.3"/>
  <pageSetup scale="75" orientation="landscape" r:id="rId1"/>
  <rowBreaks count="2" manualBreakCount="2">
    <brk id="152" max="16383" man="1"/>
    <brk id="219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M19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453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625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45687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45680</v>
      </c>
      <c r="C7" s="9" t="s">
        <v>10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45673</v>
      </c>
      <c r="C8" s="9" t="s">
        <v>453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45666</v>
      </c>
      <c r="C9" s="9" t="s">
        <v>625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45645</v>
      </c>
      <c r="C10" s="9" t="s">
        <v>553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45638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45631</v>
      </c>
      <c r="C12" s="9" t="s">
        <v>10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45624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45617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45610</v>
      </c>
      <c r="C15" s="9" t="s">
        <v>553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45603</v>
      </c>
      <c r="C16" s="9" t="s">
        <v>8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45589</v>
      </c>
      <c r="C17" s="9" t="s">
        <v>453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6"/>
      <c r="B18" s="255">
        <v>45582</v>
      </c>
      <c r="C18" s="9" t="s">
        <v>625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6"/>
      <c r="B19" s="255">
        <v>45575</v>
      </c>
      <c r="C19" s="9" t="s">
        <v>553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x14ac:dyDescent="0.25">
      <c r="A20" s="636"/>
      <c r="B20" s="255">
        <v>45568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x14ac:dyDescent="0.25">
      <c r="A21" s="636"/>
      <c r="B21" s="255">
        <v>45561</v>
      </c>
      <c r="C21" s="9" t="s">
        <v>10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x14ac:dyDescent="0.25">
      <c r="A22" s="636"/>
      <c r="B22" s="255">
        <v>45554</v>
      </c>
      <c r="C22" s="9" t="s">
        <v>453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t="18.75" thickBot="1" x14ac:dyDescent="0.3">
      <c r="A23" s="637"/>
      <c r="B23" s="256">
        <v>45547</v>
      </c>
      <c r="C23" s="31" t="s">
        <v>625</v>
      </c>
      <c r="D23" s="31">
        <v>1</v>
      </c>
      <c r="E23" s="31">
        <v>0</v>
      </c>
      <c r="F23" s="31">
        <v>0</v>
      </c>
      <c r="G23" s="31">
        <v>0</v>
      </c>
      <c r="H23" s="31">
        <v>0</v>
      </c>
      <c r="I23" s="32">
        <v>0</v>
      </c>
      <c r="J23" s="366"/>
      <c r="K23" s="31">
        <v>1</v>
      </c>
      <c r="L23" s="31"/>
      <c r="M23" s="32"/>
    </row>
    <row r="24" spans="1:13" ht="19.5" thickTop="1" thickBot="1" x14ac:dyDescent="0.3">
      <c r="A24" s="490" t="s">
        <v>45</v>
      </c>
      <c r="B24" s="527" t="s">
        <v>624</v>
      </c>
      <c r="C24" s="185" t="s">
        <v>20</v>
      </c>
      <c r="D24" s="185">
        <f t="shared" ref="D24:L24" si="0">SUM(D3:D23)</f>
        <v>21</v>
      </c>
      <c r="E24" s="185">
        <f t="shared" si="0"/>
        <v>1</v>
      </c>
      <c r="F24" s="185">
        <f t="shared" si="0"/>
        <v>3</v>
      </c>
      <c r="G24" s="185">
        <f t="shared" si="0"/>
        <v>4</v>
      </c>
      <c r="H24" s="185">
        <f t="shared" si="0"/>
        <v>0</v>
      </c>
      <c r="I24" s="186">
        <f t="shared" si="0"/>
        <v>0</v>
      </c>
      <c r="J24" s="231">
        <f t="shared" si="0"/>
        <v>4</v>
      </c>
      <c r="K24" s="185">
        <f t="shared" si="0"/>
        <v>16</v>
      </c>
      <c r="L24" s="185">
        <f t="shared" si="0"/>
        <v>1</v>
      </c>
      <c r="M24" s="294">
        <f>SUM(J24/(J24+K24))</f>
        <v>0.2</v>
      </c>
    </row>
    <row r="25" spans="1:13" ht="18.75" hidden="1" thickTop="1" x14ac:dyDescent="0.25">
      <c r="A25" s="632" t="s">
        <v>580</v>
      </c>
      <c r="B25" s="254">
        <v>45351</v>
      </c>
      <c r="C25" s="27" t="s">
        <v>555</v>
      </c>
      <c r="D25" s="27">
        <v>1</v>
      </c>
      <c r="E25" s="27">
        <v>0</v>
      </c>
      <c r="F25" s="27">
        <v>1</v>
      </c>
      <c r="G25" s="27">
        <v>1</v>
      </c>
      <c r="H25" s="27">
        <v>0</v>
      </c>
      <c r="I25" s="28">
        <v>0</v>
      </c>
      <c r="J25" s="364">
        <v>1</v>
      </c>
      <c r="K25" s="27"/>
      <c r="L25" s="27"/>
      <c r="M25" s="28"/>
    </row>
    <row r="26" spans="1:13" hidden="1" x14ac:dyDescent="0.25">
      <c r="A26" s="633"/>
      <c r="B26" s="255">
        <v>45344</v>
      </c>
      <c r="C26" s="9" t="s">
        <v>453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/>
      <c r="L26" s="9">
        <v>1</v>
      </c>
      <c r="M26" s="29"/>
    </row>
    <row r="27" spans="1:13" hidden="1" x14ac:dyDescent="0.25">
      <c r="A27" s="633"/>
      <c r="B27" s="255">
        <v>45337</v>
      </c>
      <c r="C27" s="9" t="s">
        <v>452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3"/>
      <c r="B28" s="255">
        <v>45330</v>
      </c>
      <c r="C28" s="9" t="s">
        <v>553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3"/>
      <c r="B29" s="255">
        <v>45323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3"/>
      <c r="B30" s="255">
        <v>45316</v>
      </c>
      <c r="C30" s="9" t="s">
        <v>555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3"/>
      <c r="B31" s="255">
        <v>45302</v>
      </c>
      <c r="C31" s="9" t="s">
        <v>452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3"/>
      <c r="B32" s="255">
        <v>45274</v>
      </c>
      <c r="C32" s="9" t="s">
        <v>8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3"/>
      <c r="B33" s="255">
        <v>45267</v>
      </c>
      <c r="C33" s="9" t="s">
        <v>555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3"/>
      <c r="B34" s="255">
        <v>45260</v>
      </c>
      <c r="C34" s="9" t="s">
        <v>453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3"/>
      <c r="B35" s="255">
        <v>45246</v>
      </c>
      <c r="C35" s="9" t="s">
        <v>553</v>
      </c>
      <c r="D35" s="9">
        <v>1</v>
      </c>
      <c r="E35" s="9">
        <v>1</v>
      </c>
      <c r="F35" s="9">
        <v>0</v>
      </c>
      <c r="G35" s="9">
        <v>1</v>
      </c>
      <c r="H35" s="9">
        <v>0</v>
      </c>
      <c r="I35" s="29">
        <v>0</v>
      </c>
      <c r="J35" s="365"/>
      <c r="K35" s="9"/>
      <c r="L35" s="9">
        <v>1</v>
      </c>
      <c r="M35" s="29"/>
    </row>
    <row r="36" spans="1:13" hidden="1" x14ac:dyDescent="0.25">
      <c r="A36" s="633"/>
      <c r="B36" s="255">
        <v>45239</v>
      </c>
      <c r="C36" s="9" t="s">
        <v>8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3"/>
      <c r="B37" s="255">
        <v>45232</v>
      </c>
      <c r="C37" s="9" t="s">
        <v>555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3"/>
      <c r="B38" s="255">
        <v>45225</v>
      </c>
      <c r="C38" s="9" t="s">
        <v>453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3"/>
      <c r="B39" s="255">
        <v>45218</v>
      </c>
      <c r="C39" s="9" t="s">
        <v>452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33"/>
      <c r="B40" s="255">
        <v>45211</v>
      </c>
      <c r="C40" s="9" t="s">
        <v>553</v>
      </c>
      <c r="D40" s="9">
        <v>1</v>
      </c>
      <c r="E40" s="9">
        <v>0</v>
      </c>
      <c r="F40" s="9">
        <v>2</v>
      </c>
      <c r="G40" s="9">
        <v>2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33"/>
      <c r="B41" s="255">
        <v>45204</v>
      </c>
      <c r="C41" s="9" t="s">
        <v>8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idden="1" x14ac:dyDescent="0.25">
      <c r="A42" s="633"/>
      <c r="B42" s="255">
        <v>45197</v>
      </c>
      <c r="C42" s="9" t="s">
        <v>555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idden="1" x14ac:dyDescent="0.25">
      <c r="A43" s="633"/>
      <c r="B43" s="255">
        <v>45190</v>
      </c>
      <c r="C43" s="9" t="s">
        <v>453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365">
        <v>1</v>
      </c>
      <c r="K43" s="9"/>
      <c r="L43" s="9"/>
      <c r="M43" s="29"/>
    </row>
    <row r="44" spans="1:13" ht="18.75" hidden="1" thickBot="1" x14ac:dyDescent="0.3">
      <c r="A44" s="633"/>
      <c r="B44" s="470">
        <v>45183</v>
      </c>
      <c r="C44" s="23" t="s">
        <v>452</v>
      </c>
      <c r="D44" s="23">
        <v>1</v>
      </c>
      <c r="E44" s="23">
        <v>1</v>
      </c>
      <c r="F44" s="23">
        <v>0</v>
      </c>
      <c r="G44" s="23">
        <v>1</v>
      </c>
      <c r="H44" s="23">
        <v>0</v>
      </c>
      <c r="I44" s="48">
        <v>0</v>
      </c>
      <c r="J44" s="511"/>
      <c r="K44" s="23">
        <v>1</v>
      </c>
      <c r="L44" s="23"/>
      <c r="M44" s="48"/>
    </row>
    <row r="45" spans="1:13" ht="19.5" thickTop="1" thickBot="1" x14ac:dyDescent="0.3">
      <c r="A45" s="490" t="s">
        <v>45</v>
      </c>
      <c r="B45" s="527" t="s">
        <v>580</v>
      </c>
      <c r="C45" s="185" t="s">
        <v>552</v>
      </c>
      <c r="D45" s="185">
        <f t="shared" ref="D45:L45" si="1">SUM(D25:D44)</f>
        <v>20</v>
      </c>
      <c r="E45" s="185">
        <f t="shared" si="1"/>
        <v>3</v>
      </c>
      <c r="F45" s="185">
        <f t="shared" si="1"/>
        <v>8</v>
      </c>
      <c r="G45" s="185">
        <f t="shared" si="1"/>
        <v>11</v>
      </c>
      <c r="H45" s="185">
        <f t="shared" si="1"/>
        <v>0</v>
      </c>
      <c r="I45" s="186">
        <f t="shared" si="1"/>
        <v>0</v>
      </c>
      <c r="J45" s="231">
        <f t="shared" si="1"/>
        <v>11</v>
      </c>
      <c r="K45" s="185">
        <f t="shared" si="1"/>
        <v>7</v>
      </c>
      <c r="L45" s="185">
        <f t="shared" si="1"/>
        <v>2</v>
      </c>
      <c r="M45" s="294">
        <f>SUM(J45/(J45+K45))</f>
        <v>0.61111111111111116</v>
      </c>
    </row>
    <row r="46" spans="1:13" ht="18.75" hidden="1" thickTop="1" x14ac:dyDescent="0.25">
      <c r="A46" s="632" t="s">
        <v>554</v>
      </c>
      <c r="B46" s="254">
        <v>44966</v>
      </c>
      <c r="C46" s="27" t="s">
        <v>553</v>
      </c>
      <c r="D46" s="27">
        <v>1</v>
      </c>
      <c r="E46" s="27">
        <v>0</v>
      </c>
      <c r="F46" s="27">
        <v>1</v>
      </c>
      <c r="G46" s="27">
        <v>1</v>
      </c>
      <c r="H46" s="27">
        <v>0</v>
      </c>
      <c r="I46" s="297">
        <v>0</v>
      </c>
      <c r="J46" s="279">
        <v>1</v>
      </c>
      <c r="K46" s="27"/>
      <c r="L46" s="27"/>
      <c r="M46" s="28"/>
    </row>
    <row r="47" spans="1:13" hidden="1" x14ac:dyDescent="0.25">
      <c r="A47" s="633"/>
      <c r="B47" s="255">
        <v>44959</v>
      </c>
      <c r="C47" s="9" t="s">
        <v>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/>
      <c r="L47" s="9">
        <v>1</v>
      </c>
      <c r="M47" s="29"/>
    </row>
    <row r="48" spans="1:13" hidden="1" x14ac:dyDescent="0.25">
      <c r="A48" s="633"/>
      <c r="B48" s="255">
        <v>44952</v>
      </c>
      <c r="C48" s="9" t="s">
        <v>555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44945</v>
      </c>
      <c r="C49" s="9" t="s">
        <v>453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255">
        <v>44938</v>
      </c>
      <c r="C50" s="9" t="s">
        <v>452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idden="1" x14ac:dyDescent="0.25">
      <c r="A51" s="633"/>
      <c r="B51" s="255">
        <v>44917</v>
      </c>
      <c r="C51" s="9" t="s">
        <v>553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3"/>
      <c r="B52" s="255">
        <v>44903</v>
      </c>
      <c r="C52" s="9" t="s">
        <v>555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3"/>
      <c r="B53" s="255">
        <v>44896</v>
      </c>
      <c r="C53" s="9" t="s">
        <v>453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3"/>
      <c r="B54" s="255">
        <v>44882</v>
      </c>
      <c r="C54" s="9" t="s">
        <v>553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3"/>
      <c r="B55" s="255">
        <v>44875</v>
      </c>
      <c r="C55" s="9" t="s">
        <v>8</v>
      </c>
      <c r="D55" s="9">
        <v>1</v>
      </c>
      <c r="E55" s="9">
        <v>1</v>
      </c>
      <c r="F55" s="9">
        <v>0</v>
      </c>
      <c r="G55" s="9">
        <v>1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3"/>
      <c r="B56" s="255">
        <v>44868</v>
      </c>
      <c r="C56" s="9" t="s">
        <v>555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idden="1" x14ac:dyDescent="0.25">
      <c r="A57" s="633"/>
      <c r="B57" s="255">
        <v>44861</v>
      </c>
      <c r="C57" s="9" t="s">
        <v>453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3"/>
      <c r="B58" s="255">
        <v>44847</v>
      </c>
      <c r="C58" s="9" t="s">
        <v>553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/>
      <c r="K58" s="9"/>
      <c r="L58" s="9">
        <v>1</v>
      </c>
      <c r="M58" s="29"/>
    </row>
    <row r="59" spans="1:13" hidden="1" x14ac:dyDescent="0.25">
      <c r="A59" s="633"/>
      <c r="B59" s="255">
        <v>44840</v>
      </c>
      <c r="C59" s="9" t="s">
        <v>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3"/>
      <c r="B60" s="255">
        <v>44833</v>
      </c>
      <c r="C60" s="9" t="s">
        <v>555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3"/>
      <c r="B61" s="255">
        <v>44826</v>
      </c>
      <c r="C61" s="9" t="s">
        <v>453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t="18.75" hidden="1" thickBot="1" x14ac:dyDescent="0.3">
      <c r="A62" s="634"/>
      <c r="B62" s="256">
        <v>44819</v>
      </c>
      <c r="C62" s="31" t="s">
        <v>452</v>
      </c>
      <c r="D62" s="31">
        <v>1</v>
      </c>
      <c r="E62" s="31">
        <v>0</v>
      </c>
      <c r="F62" s="31">
        <v>0</v>
      </c>
      <c r="G62" s="31">
        <v>0</v>
      </c>
      <c r="H62" s="31">
        <v>0</v>
      </c>
      <c r="I62" s="299">
        <v>0</v>
      </c>
      <c r="J62" s="341">
        <v>1</v>
      </c>
      <c r="K62" s="31"/>
      <c r="L62" s="31"/>
      <c r="M62" s="32"/>
    </row>
    <row r="63" spans="1:13" ht="19.5" thickTop="1" thickBot="1" x14ac:dyDescent="0.3">
      <c r="A63" s="433" t="s">
        <v>45</v>
      </c>
      <c r="B63" s="508" t="s">
        <v>554</v>
      </c>
      <c r="C63" s="509" t="s">
        <v>552</v>
      </c>
      <c r="D63" s="509">
        <f t="shared" ref="D63:L63" si="2">SUM(D46:D62)</f>
        <v>17</v>
      </c>
      <c r="E63" s="509">
        <f t="shared" si="2"/>
        <v>2</v>
      </c>
      <c r="F63" s="509">
        <f t="shared" si="2"/>
        <v>1</v>
      </c>
      <c r="G63" s="509">
        <f t="shared" si="2"/>
        <v>3</v>
      </c>
      <c r="H63" s="509">
        <f t="shared" si="2"/>
        <v>0</v>
      </c>
      <c r="I63" s="510">
        <f t="shared" si="2"/>
        <v>0</v>
      </c>
      <c r="J63" s="268">
        <f t="shared" si="2"/>
        <v>6</v>
      </c>
      <c r="K63" s="185">
        <f t="shared" si="2"/>
        <v>9</v>
      </c>
      <c r="L63" s="185">
        <f t="shared" si="2"/>
        <v>2</v>
      </c>
      <c r="M63" s="294">
        <f>SUM(J63/(J63+K63))</f>
        <v>0.4</v>
      </c>
    </row>
    <row r="64" spans="1:13" ht="18.75" hidden="1" thickTop="1" x14ac:dyDescent="0.25">
      <c r="A64" s="659" t="s">
        <v>540</v>
      </c>
      <c r="B64" s="254">
        <v>44641</v>
      </c>
      <c r="C64" s="27" t="s">
        <v>453</v>
      </c>
      <c r="D64" s="27">
        <v>1</v>
      </c>
      <c r="E64" s="27">
        <v>0</v>
      </c>
      <c r="F64" s="27">
        <v>0</v>
      </c>
      <c r="G64" s="27">
        <v>0</v>
      </c>
      <c r="H64" s="27">
        <v>0</v>
      </c>
      <c r="I64" s="297">
        <v>0</v>
      </c>
      <c r="J64" s="279">
        <v>1</v>
      </c>
      <c r="K64" s="27"/>
      <c r="L64" s="27"/>
      <c r="M64" s="28"/>
    </row>
    <row r="65" spans="1:13" hidden="1" x14ac:dyDescent="0.25">
      <c r="A65" s="631"/>
      <c r="B65" s="255">
        <v>44630</v>
      </c>
      <c r="C65" s="9" t="s">
        <v>455</v>
      </c>
      <c r="D65" s="9">
        <v>1</v>
      </c>
      <c r="E65" s="9">
        <v>1</v>
      </c>
      <c r="F65" s="9">
        <v>0</v>
      </c>
      <c r="G65" s="9">
        <v>1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44623</v>
      </c>
      <c r="C66" s="9" t="s">
        <v>453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44616</v>
      </c>
      <c r="C67" s="9" t="s">
        <v>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44602</v>
      </c>
      <c r="C68" s="9" t="s">
        <v>453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44595</v>
      </c>
      <c r="C69" s="9" t="s">
        <v>8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/>
      <c r="K69" s="9"/>
      <c r="L69" s="9">
        <v>1</v>
      </c>
      <c r="M69" s="29"/>
    </row>
    <row r="70" spans="1:13" hidden="1" x14ac:dyDescent="0.25">
      <c r="A70" s="631"/>
      <c r="B70" s="255">
        <v>44539</v>
      </c>
      <c r="C70" s="9" t="s">
        <v>453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44532</v>
      </c>
      <c r="C71" s="9" t="s">
        <v>8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255">
        <v>44525</v>
      </c>
      <c r="C72" s="9" t="s">
        <v>455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255">
        <v>44518</v>
      </c>
      <c r="C73" s="9" t="s">
        <v>453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255">
        <v>44511</v>
      </c>
      <c r="C74" s="9" t="s">
        <v>8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44504</v>
      </c>
      <c r="C75" s="9" t="s">
        <v>455</v>
      </c>
      <c r="D75" s="9">
        <v>1</v>
      </c>
      <c r="E75" s="9">
        <v>1</v>
      </c>
      <c r="F75" s="9">
        <v>1</v>
      </c>
      <c r="G75" s="9">
        <v>2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255">
        <v>44497</v>
      </c>
      <c r="C76" s="9" t="s">
        <v>453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255">
        <v>44490</v>
      </c>
      <c r="C77" s="9" t="s">
        <v>8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t="18.75" hidden="1" thickBot="1" x14ac:dyDescent="0.3">
      <c r="A78" s="630"/>
      <c r="B78" s="256">
        <v>44483</v>
      </c>
      <c r="C78" s="31" t="s">
        <v>455</v>
      </c>
      <c r="D78" s="31">
        <v>1</v>
      </c>
      <c r="E78" s="31">
        <v>1</v>
      </c>
      <c r="F78" s="31">
        <v>1</v>
      </c>
      <c r="G78" s="31">
        <v>2</v>
      </c>
      <c r="H78" s="31">
        <v>0</v>
      </c>
      <c r="I78" s="299">
        <v>0</v>
      </c>
      <c r="J78" s="341">
        <v>1</v>
      </c>
      <c r="K78" s="31"/>
      <c r="L78" s="31"/>
      <c r="M78" s="32"/>
    </row>
    <row r="79" spans="1:13" s="7" customFormat="1" ht="19.5" thickTop="1" thickBot="1" x14ac:dyDescent="0.3">
      <c r="A79" s="142" t="s">
        <v>45</v>
      </c>
      <c r="B79" s="209" t="s">
        <v>540</v>
      </c>
      <c r="C79" s="185" t="s">
        <v>48</v>
      </c>
      <c r="D79" s="185">
        <f t="shared" ref="D79:L79" si="3">SUM(D64:D78)</f>
        <v>15</v>
      </c>
      <c r="E79" s="185">
        <f t="shared" si="3"/>
        <v>3</v>
      </c>
      <c r="F79" s="185">
        <f t="shared" si="3"/>
        <v>5</v>
      </c>
      <c r="G79" s="185">
        <f t="shared" si="3"/>
        <v>8</v>
      </c>
      <c r="H79" s="185">
        <f t="shared" si="3"/>
        <v>0</v>
      </c>
      <c r="I79" s="250">
        <f t="shared" si="3"/>
        <v>0</v>
      </c>
      <c r="J79" s="268">
        <f t="shared" si="3"/>
        <v>7</v>
      </c>
      <c r="K79" s="185">
        <f t="shared" si="3"/>
        <v>7</v>
      </c>
      <c r="L79" s="185">
        <f t="shared" si="3"/>
        <v>1</v>
      </c>
      <c r="M79" s="294">
        <f>SUM(J79/(J79+K79))</f>
        <v>0.5</v>
      </c>
    </row>
    <row r="80" spans="1:13" ht="18.75" hidden="1" thickTop="1" x14ac:dyDescent="0.25">
      <c r="A80" s="659" t="s">
        <v>500</v>
      </c>
      <c r="B80" s="254">
        <v>43888</v>
      </c>
      <c r="C80" s="27" t="s">
        <v>8</v>
      </c>
      <c r="D80" s="27">
        <v>1</v>
      </c>
      <c r="E80" s="27">
        <v>1</v>
      </c>
      <c r="F80" s="27">
        <v>1</v>
      </c>
      <c r="G80" s="27">
        <v>2</v>
      </c>
      <c r="H80" s="27">
        <v>0</v>
      </c>
      <c r="I80" s="297">
        <v>0</v>
      </c>
      <c r="J80" s="279"/>
      <c r="K80" s="27">
        <v>1</v>
      </c>
      <c r="L80" s="27"/>
      <c r="M80" s="28"/>
    </row>
    <row r="81" spans="1:13" hidden="1" x14ac:dyDescent="0.25">
      <c r="A81" s="631"/>
      <c r="B81" s="255">
        <v>43881</v>
      </c>
      <c r="C81" s="9" t="s">
        <v>455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255">
        <v>43874</v>
      </c>
      <c r="C82" s="9" t="s">
        <v>453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255">
        <v>43867</v>
      </c>
      <c r="C83" s="9" t="s">
        <v>9</v>
      </c>
      <c r="D83" s="9">
        <v>1</v>
      </c>
      <c r="E83" s="9">
        <v>0</v>
      </c>
      <c r="F83" s="9">
        <v>1</v>
      </c>
      <c r="G83" s="9">
        <v>1</v>
      </c>
      <c r="H83" s="9">
        <v>0</v>
      </c>
      <c r="I83" s="298">
        <v>0</v>
      </c>
      <c r="J83" s="280"/>
      <c r="K83" s="9"/>
      <c r="L83" s="9">
        <v>1</v>
      </c>
      <c r="M83" s="29"/>
    </row>
    <row r="84" spans="1:13" hidden="1" x14ac:dyDescent="0.25">
      <c r="A84" s="631"/>
      <c r="B84" s="255">
        <v>43860</v>
      </c>
      <c r="C84" s="9" t="s">
        <v>452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255">
        <v>43853</v>
      </c>
      <c r="C85" s="9" t="s">
        <v>8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8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255">
        <v>43818</v>
      </c>
      <c r="C86" s="9" t="s">
        <v>9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255">
        <v>43811</v>
      </c>
      <c r="C87" s="9" t="s">
        <v>452</v>
      </c>
      <c r="D87" s="9">
        <v>1</v>
      </c>
      <c r="E87" s="9">
        <v>1</v>
      </c>
      <c r="F87" s="9">
        <v>0</v>
      </c>
      <c r="G87" s="9">
        <v>1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43797</v>
      </c>
      <c r="C88" s="9" t="s">
        <v>455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255">
        <v>43790</v>
      </c>
      <c r="C89" s="9" t="s">
        <v>453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255">
        <v>43783</v>
      </c>
      <c r="C90" s="9" t="s">
        <v>9</v>
      </c>
      <c r="D90" s="9">
        <v>1</v>
      </c>
      <c r="E90" s="9">
        <v>1</v>
      </c>
      <c r="F90" s="9">
        <v>0</v>
      </c>
      <c r="G90" s="9">
        <v>1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255">
        <v>43776</v>
      </c>
      <c r="C91" s="9" t="s">
        <v>452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255">
        <v>43769</v>
      </c>
      <c r="C92" s="9" t="s">
        <v>8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8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255">
        <v>43748</v>
      </c>
      <c r="C93" s="9" t="s">
        <v>9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8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255">
        <v>43741</v>
      </c>
      <c r="C94" s="9" t="s">
        <v>452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8">
        <v>0</v>
      </c>
      <c r="J94" s="280"/>
      <c r="K94" s="9">
        <v>1</v>
      </c>
      <c r="L94" s="9"/>
      <c r="M94" s="29"/>
    </row>
    <row r="95" spans="1:13" ht="18.75" hidden="1" thickBot="1" x14ac:dyDescent="0.3">
      <c r="A95" s="630"/>
      <c r="B95" s="256">
        <v>43720</v>
      </c>
      <c r="C95" s="31" t="s">
        <v>453</v>
      </c>
      <c r="D95" s="31">
        <v>1</v>
      </c>
      <c r="E95" s="31">
        <v>0</v>
      </c>
      <c r="F95" s="31">
        <v>0</v>
      </c>
      <c r="G95" s="31">
        <v>0</v>
      </c>
      <c r="H95" s="31">
        <v>0</v>
      </c>
      <c r="I95" s="299">
        <v>0</v>
      </c>
      <c r="J95" s="341"/>
      <c r="K95" s="31">
        <v>1</v>
      </c>
      <c r="L95" s="31"/>
      <c r="M95" s="32"/>
    </row>
    <row r="96" spans="1:13" s="7" customFormat="1" ht="19.5" thickTop="1" thickBot="1" x14ac:dyDescent="0.3">
      <c r="A96" s="142" t="s">
        <v>45</v>
      </c>
      <c r="B96" s="209" t="s">
        <v>500</v>
      </c>
      <c r="C96" s="185" t="s">
        <v>48</v>
      </c>
      <c r="D96" s="185">
        <f t="shared" ref="D96:L96" si="4">SUM(D80:D95)</f>
        <v>16</v>
      </c>
      <c r="E96" s="185">
        <f t="shared" si="4"/>
        <v>3</v>
      </c>
      <c r="F96" s="185">
        <f t="shared" si="4"/>
        <v>3</v>
      </c>
      <c r="G96" s="185">
        <f t="shared" si="4"/>
        <v>6</v>
      </c>
      <c r="H96" s="185">
        <f t="shared" si="4"/>
        <v>0</v>
      </c>
      <c r="I96" s="250">
        <f t="shared" si="4"/>
        <v>0</v>
      </c>
      <c r="J96" s="268">
        <f t="shared" si="4"/>
        <v>7</v>
      </c>
      <c r="K96" s="185">
        <f t="shared" si="4"/>
        <v>8</v>
      </c>
      <c r="L96" s="185">
        <f t="shared" si="4"/>
        <v>1</v>
      </c>
      <c r="M96" s="294">
        <f>SUM(J96/(J96+K96))</f>
        <v>0.46666666666666667</v>
      </c>
    </row>
    <row r="97" spans="1:13" ht="18.75" hidden="1" thickTop="1" x14ac:dyDescent="0.25">
      <c r="A97" s="659" t="s">
        <v>454</v>
      </c>
      <c r="B97" s="254">
        <v>43524</v>
      </c>
      <c r="C97" s="27" t="s">
        <v>8</v>
      </c>
      <c r="D97" s="27">
        <v>1</v>
      </c>
      <c r="E97" s="27">
        <v>0</v>
      </c>
      <c r="F97" s="27">
        <v>0</v>
      </c>
      <c r="G97" s="27">
        <v>0</v>
      </c>
      <c r="H97" s="27">
        <v>0</v>
      </c>
      <c r="I97" s="28">
        <v>0</v>
      </c>
      <c r="J97" s="364"/>
      <c r="K97" s="27">
        <v>1</v>
      </c>
      <c r="L97" s="27"/>
      <c r="M97" s="28"/>
    </row>
    <row r="98" spans="1:13" hidden="1" x14ac:dyDescent="0.25">
      <c r="A98" s="631"/>
      <c r="B98" s="255">
        <v>43517</v>
      </c>
      <c r="C98" s="9" t="s">
        <v>455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365">
        <v>1</v>
      </c>
      <c r="K98" s="9"/>
      <c r="L98" s="9"/>
      <c r="M98" s="29"/>
    </row>
    <row r="99" spans="1:13" hidden="1" x14ac:dyDescent="0.25">
      <c r="A99" s="631"/>
      <c r="B99" s="255">
        <v>43503</v>
      </c>
      <c r="C99" s="9" t="s">
        <v>9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/>
      <c r="K99" s="9">
        <v>1</v>
      </c>
      <c r="L99" s="9"/>
      <c r="M99" s="29"/>
    </row>
    <row r="100" spans="1:13" hidden="1" x14ac:dyDescent="0.25">
      <c r="A100" s="631"/>
      <c r="B100" s="255">
        <v>43496</v>
      </c>
      <c r="C100" s="9" t="s">
        <v>452</v>
      </c>
      <c r="D100" s="9">
        <v>1</v>
      </c>
      <c r="E100" s="9">
        <v>1</v>
      </c>
      <c r="F100" s="9">
        <v>0</v>
      </c>
      <c r="G100" s="9">
        <v>1</v>
      </c>
      <c r="H100" s="9">
        <v>0</v>
      </c>
      <c r="I100" s="29">
        <v>0</v>
      </c>
      <c r="J100" s="365"/>
      <c r="K100" s="9">
        <v>1</v>
      </c>
      <c r="L100" s="9"/>
      <c r="M100" s="29"/>
    </row>
    <row r="101" spans="1:13" hidden="1" x14ac:dyDescent="0.25">
      <c r="A101" s="631"/>
      <c r="B101" s="255">
        <v>43475</v>
      </c>
      <c r="C101" s="9" t="s">
        <v>455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">
        <v>0</v>
      </c>
      <c r="J101" s="365">
        <v>1</v>
      </c>
      <c r="K101" s="9"/>
      <c r="L101" s="9"/>
      <c r="M101" s="29"/>
    </row>
    <row r="102" spans="1:13" hidden="1" x14ac:dyDescent="0.25">
      <c r="A102" s="631"/>
      <c r="B102" s="255">
        <v>43468</v>
      </c>
      <c r="C102" s="9" t="s">
        <v>453</v>
      </c>
      <c r="D102" s="9">
        <v>1</v>
      </c>
      <c r="E102" s="9">
        <v>1</v>
      </c>
      <c r="F102" s="9">
        <v>0</v>
      </c>
      <c r="G102" s="9">
        <v>1</v>
      </c>
      <c r="H102" s="9">
        <v>0</v>
      </c>
      <c r="I102" s="29">
        <v>0</v>
      </c>
      <c r="J102" s="365"/>
      <c r="K102" s="9">
        <v>1</v>
      </c>
      <c r="L102" s="9"/>
      <c r="M102" s="29"/>
    </row>
    <row r="103" spans="1:13" hidden="1" x14ac:dyDescent="0.25">
      <c r="A103" s="631"/>
      <c r="B103" s="255">
        <v>43454</v>
      </c>
      <c r="C103" s="9" t="s">
        <v>9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365"/>
      <c r="K103" s="9">
        <v>1</v>
      </c>
      <c r="L103" s="9"/>
      <c r="M103" s="29"/>
    </row>
    <row r="104" spans="1:13" hidden="1" x14ac:dyDescent="0.25">
      <c r="A104" s="631"/>
      <c r="B104" s="255">
        <v>43447</v>
      </c>
      <c r="C104" s="9" t="s">
        <v>452</v>
      </c>
      <c r="D104" s="9">
        <v>1</v>
      </c>
      <c r="E104" s="9">
        <v>0</v>
      </c>
      <c r="F104" s="9">
        <v>1</v>
      </c>
      <c r="G104" s="9">
        <v>1</v>
      </c>
      <c r="H104" s="9">
        <v>0</v>
      </c>
      <c r="I104" s="29">
        <v>0</v>
      </c>
      <c r="J104" s="365">
        <v>1</v>
      </c>
      <c r="K104" s="9"/>
      <c r="L104" s="9"/>
      <c r="M104" s="29"/>
    </row>
    <row r="105" spans="1:13" hidden="1" x14ac:dyDescent="0.25">
      <c r="A105" s="631"/>
      <c r="B105" s="255">
        <v>43440</v>
      </c>
      <c r="C105" s="9" t="s">
        <v>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365">
        <v>1</v>
      </c>
      <c r="K105" s="9"/>
      <c r="L105" s="9"/>
      <c r="M105" s="29"/>
    </row>
    <row r="106" spans="1:13" hidden="1" x14ac:dyDescent="0.25">
      <c r="A106" s="631"/>
      <c r="B106" s="255">
        <v>43426</v>
      </c>
      <c r="C106" s="9" t="s">
        <v>453</v>
      </c>
      <c r="D106" s="9">
        <v>1</v>
      </c>
      <c r="E106" s="9">
        <v>1</v>
      </c>
      <c r="F106" s="9">
        <v>0</v>
      </c>
      <c r="G106" s="9">
        <v>1</v>
      </c>
      <c r="H106" s="9">
        <v>0</v>
      </c>
      <c r="I106" s="29">
        <v>0</v>
      </c>
      <c r="J106" s="365"/>
      <c r="K106" s="9">
        <v>1</v>
      </c>
      <c r="L106" s="9"/>
      <c r="M106" s="29"/>
    </row>
    <row r="107" spans="1:13" hidden="1" x14ac:dyDescent="0.25">
      <c r="A107" s="631"/>
      <c r="B107" s="255">
        <v>43412</v>
      </c>
      <c r="C107" s="9" t="s">
        <v>452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">
        <v>0</v>
      </c>
      <c r="J107" s="365"/>
      <c r="K107" s="9">
        <v>1</v>
      </c>
      <c r="L107" s="9"/>
      <c r="M107" s="29"/>
    </row>
    <row r="108" spans="1:13" hidden="1" x14ac:dyDescent="0.25">
      <c r="A108" s="631"/>
      <c r="B108" s="255">
        <v>43405</v>
      </c>
      <c r="C108" s="9" t="s">
        <v>8</v>
      </c>
      <c r="D108" s="9">
        <v>1</v>
      </c>
      <c r="E108" s="9">
        <v>0</v>
      </c>
      <c r="F108" s="9">
        <v>1</v>
      </c>
      <c r="G108" s="9">
        <v>1</v>
      </c>
      <c r="H108" s="9">
        <v>0</v>
      </c>
      <c r="I108" s="29">
        <v>0</v>
      </c>
      <c r="J108" s="365">
        <v>1</v>
      </c>
      <c r="K108" s="9"/>
      <c r="L108" s="9"/>
      <c r="M108" s="29"/>
    </row>
    <row r="109" spans="1:13" hidden="1" x14ac:dyDescent="0.25">
      <c r="A109" s="631"/>
      <c r="B109" s="255">
        <v>43398</v>
      </c>
      <c r="C109" s="9" t="s">
        <v>455</v>
      </c>
      <c r="D109" s="9">
        <v>1</v>
      </c>
      <c r="E109" s="9">
        <v>0</v>
      </c>
      <c r="F109" s="9">
        <v>1</v>
      </c>
      <c r="G109" s="9">
        <v>1</v>
      </c>
      <c r="H109" s="9">
        <v>0</v>
      </c>
      <c r="I109" s="29">
        <v>0</v>
      </c>
      <c r="J109" s="365"/>
      <c r="K109" s="9">
        <v>1</v>
      </c>
      <c r="L109" s="9"/>
      <c r="M109" s="29"/>
    </row>
    <row r="110" spans="1:13" hidden="1" x14ac:dyDescent="0.25">
      <c r="A110" s="631"/>
      <c r="B110" s="255">
        <v>43391</v>
      </c>
      <c r="C110" s="9" t="s">
        <v>453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365"/>
      <c r="K110" s="9">
        <v>1</v>
      </c>
      <c r="L110" s="9"/>
      <c r="M110" s="29"/>
    </row>
    <row r="111" spans="1:13" hidden="1" x14ac:dyDescent="0.25">
      <c r="A111" s="631"/>
      <c r="B111" s="255">
        <v>43384</v>
      </c>
      <c r="C111" s="9" t="s">
        <v>9</v>
      </c>
      <c r="D111" s="9">
        <v>1</v>
      </c>
      <c r="E111" s="9">
        <v>1</v>
      </c>
      <c r="F111" s="9">
        <v>2</v>
      </c>
      <c r="G111" s="9">
        <v>3</v>
      </c>
      <c r="H111" s="9">
        <v>0</v>
      </c>
      <c r="I111" s="29">
        <v>0</v>
      </c>
      <c r="J111" s="365">
        <v>1</v>
      </c>
      <c r="K111" s="9"/>
      <c r="L111" s="9"/>
      <c r="M111" s="29"/>
    </row>
    <row r="112" spans="1:13" hidden="1" x14ac:dyDescent="0.25">
      <c r="A112" s="631"/>
      <c r="B112" s="255">
        <v>43377</v>
      </c>
      <c r="C112" s="9" t="s">
        <v>452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365"/>
      <c r="K112" s="9">
        <v>1</v>
      </c>
      <c r="L112" s="9"/>
      <c r="M112" s="29"/>
    </row>
    <row r="113" spans="1:13" hidden="1" x14ac:dyDescent="0.25">
      <c r="A113" s="631"/>
      <c r="B113" s="255">
        <v>43370</v>
      </c>
      <c r="C113" s="9" t="s">
        <v>8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365">
        <v>1</v>
      </c>
      <c r="K113" s="9"/>
      <c r="L113" s="9"/>
      <c r="M113" s="29"/>
    </row>
    <row r="114" spans="1:13" hidden="1" x14ac:dyDescent="0.25">
      <c r="A114" s="631"/>
      <c r="B114" s="255">
        <v>43363</v>
      </c>
      <c r="C114" s="9" t="s">
        <v>455</v>
      </c>
      <c r="D114" s="9">
        <v>1</v>
      </c>
      <c r="E114" s="9">
        <v>1</v>
      </c>
      <c r="F114" s="9">
        <v>0</v>
      </c>
      <c r="G114" s="9">
        <v>1</v>
      </c>
      <c r="H114" s="9">
        <v>1</v>
      </c>
      <c r="I114" s="29">
        <v>0</v>
      </c>
      <c r="J114" s="365">
        <v>1</v>
      </c>
      <c r="K114" s="9"/>
      <c r="L114" s="9"/>
      <c r="M114" s="29"/>
    </row>
    <row r="115" spans="1:13" ht="18.75" hidden="1" thickBot="1" x14ac:dyDescent="0.3">
      <c r="A115" s="630"/>
      <c r="B115" s="256">
        <v>43356</v>
      </c>
      <c r="C115" s="31" t="s">
        <v>453</v>
      </c>
      <c r="D115" s="31">
        <v>1</v>
      </c>
      <c r="E115" s="31">
        <v>0</v>
      </c>
      <c r="F115" s="31">
        <v>0</v>
      </c>
      <c r="G115" s="31">
        <v>0</v>
      </c>
      <c r="H115" s="31">
        <v>0</v>
      </c>
      <c r="I115" s="32">
        <v>0</v>
      </c>
      <c r="J115" s="366"/>
      <c r="K115" s="31">
        <v>1</v>
      </c>
      <c r="L115" s="31"/>
      <c r="M115" s="32"/>
    </row>
    <row r="116" spans="1:13" s="7" customFormat="1" ht="19.5" thickTop="1" thickBot="1" x14ac:dyDescent="0.3">
      <c r="A116" s="142" t="s">
        <v>45</v>
      </c>
      <c r="B116" s="209" t="s">
        <v>454</v>
      </c>
      <c r="C116" s="185" t="s">
        <v>48</v>
      </c>
      <c r="D116" s="185">
        <f t="shared" ref="D116:I116" si="5">SUM(D97:D115)</f>
        <v>19</v>
      </c>
      <c r="E116" s="185">
        <f t="shared" si="5"/>
        <v>5</v>
      </c>
      <c r="F116" s="185">
        <f t="shared" si="5"/>
        <v>8</v>
      </c>
      <c r="G116" s="185">
        <f t="shared" si="5"/>
        <v>13</v>
      </c>
      <c r="H116" s="185">
        <f t="shared" si="5"/>
        <v>1</v>
      </c>
      <c r="I116" s="185">
        <f t="shared" si="5"/>
        <v>0</v>
      </c>
      <c r="J116" s="191">
        <f>SUM(J97:J115)</f>
        <v>8</v>
      </c>
      <c r="K116" s="124">
        <f>SUM(K97:K115)</f>
        <v>11</v>
      </c>
      <c r="L116" s="124">
        <f>SUM(L97:L115)</f>
        <v>0</v>
      </c>
      <c r="M116" s="294">
        <f>SUM(J116/(J116+K116))</f>
        <v>0.42105263157894735</v>
      </c>
    </row>
    <row r="117" spans="1:13" ht="18.75" hidden="1" thickTop="1" x14ac:dyDescent="0.25">
      <c r="A117" s="659" t="s">
        <v>285</v>
      </c>
      <c r="B117" s="26">
        <v>43153</v>
      </c>
      <c r="C117" s="27" t="s">
        <v>27</v>
      </c>
      <c r="D117" s="27">
        <v>1</v>
      </c>
      <c r="E117" s="27">
        <v>1</v>
      </c>
      <c r="F117" s="27">
        <v>0</v>
      </c>
      <c r="G117" s="27">
        <v>1</v>
      </c>
      <c r="H117" s="27">
        <v>0</v>
      </c>
      <c r="I117" s="28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43146</v>
      </c>
      <c r="C118" s="9" t="s">
        <v>10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43139</v>
      </c>
      <c r="C119" s="9" t="s">
        <v>7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43132</v>
      </c>
      <c r="C120" s="9" t="s">
        <v>9</v>
      </c>
      <c r="D120" s="9">
        <v>1</v>
      </c>
      <c r="E120" s="9">
        <v>0</v>
      </c>
      <c r="F120" s="9">
        <v>1</v>
      </c>
      <c r="G120" s="9">
        <v>1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43125</v>
      </c>
      <c r="C121" s="9" t="s">
        <v>11</v>
      </c>
      <c r="D121" s="9">
        <v>1</v>
      </c>
      <c r="E121" s="9">
        <v>1</v>
      </c>
      <c r="F121" s="9">
        <v>0</v>
      </c>
      <c r="G121" s="9">
        <v>1</v>
      </c>
      <c r="H121" s="9">
        <v>1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43118</v>
      </c>
      <c r="C122" s="9" t="s">
        <v>27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43104</v>
      </c>
      <c r="C123" s="9" t="s">
        <v>10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43090</v>
      </c>
      <c r="C124" s="9" t="s">
        <v>7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43083</v>
      </c>
      <c r="C125" s="9" t="s">
        <v>9</v>
      </c>
      <c r="D125" s="9">
        <v>1</v>
      </c>
      <c r="E125" s="9">
        <v>1</v>
      </c>
      <c r="F125" s="9">
        <v>0</v>
      </c>
      <c r="G125" s="9">
        <v>1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43076</v>
      </c>
      <c r="C126" s="9" t="s">
        <v>11</v>
      </c>
      <c r="D126" s="9">
        <v>1</v>
      </c>
      <c r="E126" s="9">
        <v>2</v>
      </c>
      <c r="F126" s="9">
        <v>0</v>
      </c>
      <c r="G126" s="9">
        <v>2</v>
      </c>
      <c r="H126" s="9">
        <v>1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43069</v>
      </c>
      <c r="C127" s="9" t="s">
        <v>27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43062</v>
      </c>
      <c r="C128" s="9" t="s">
        <v>10</v>
      </c>
      <c r="D128" s="9">
        <v>1</v>
      </c>
      <c r="E128" s="9">
        <v>0</v>
      </c>
      <c r="F128" s="9">
        <v>2</v>
      </c>
      <c r="G128" s="9">
        <v>2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43055</v>
      </c>
      <c r="C129" s="9" t="s">
        <v>7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43041</v>
      </c>
      <c r="C130" s="9" t="s">
        <v>11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43034</v>
      </c>
      <c r="C131" s="9" t="s">
        <v>27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/>
      <c r="K131" s="9"/>
      <c r="L131" s="9">
        <v>1</v>
      </c>
      <c r="M131" s="29"/>
    </row>
    <row r="132" spans="1:13" hidden="1" x14ac:dyDescent="0.25">
      <c r="A132" s="631"/>
      <c r="B132" s="13">
        <v>43020</v>
      </c>
      <c r="C132" s="9" t="s">
        <v>7</v>
      </c>
      <c r="D132" s="9">
        <v>1</v>
      </c>
      <c r="E132" s="9">
        <v>2</v>
      </c>
      <c r="F132" s="9">
        <v>2</v>
      </c>
      <c r="G132" s="9">
        <v>4</v>
      </c>
      <c r="H132" s="9">
        <v>1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43006</v>
      </c>
      <c r="C133" s="9" t="s">
        <v>11</v>
      </c>
      <c r="D133" s="9">
        <v>1</v>
      </c>
      <c r="E133" s="9">
        <v>0</v>
      </c>
      <c r="F133" s="9">
        <v>1</v>
      </c>
      <c r="G133" s="9">
        <v>1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42999</v>
      </c>
      <c r="C134" s="9" t="s">
        <v>27</v>
      </c>
      <c r="D134" s="9">
        <v>1</v>
      </c>
      <c r="E134" s="9">
        <v>1</v>
      </c>
      <c r="F134" s="9">
        <v>0</v>
      </c>
      <c r="G134" s="9">
        <v>1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t="18.75" hidden="1" thickBot="1" x14ac:dyDescent="0.3">
      <c r="A135" s="630"/>
      <c r="B135" s="30">
        <v>42992</v>
      </c>
      <c r="C135" s="31" t="s">
        <v>10</v>
      </c>
      <c r="D135" s="31">
        <v>1</v>
      </c>
      <c r="E135" s="31">
        <v>0</v>
      </c>
      <c r="F135" s="31">
        <v>0</v>
      </c>
      <c r="G135" s="31">
        <v>0</v>
      </c>
      <c r="H135" s="31">
        <v>0</v>
      </c>
      <c r="I135" s="32">
        <v>0</v>
      </c>
      <c r="J135" s="280">
        <v>1</v>
      </c>
      <c r="K135" s="9"/>
      <c r="L135" s="9"/>
      <c r="M135" s="29"/>
    </row>
    <row r="136" spans="1:13" ht="19.5" thickTop="1" thickBot="1" x14ac:dyDescent="0.3">
      <c r="A136" s="142" t="s">
        <v>45</v>
      </c>
      <c r="B136" s="126" t="s">
        <v>285</v>
      </c>
      <c r="C136" s="124" t="s">
        <v>8</v>
      </c>
      <c r="D136" s="124">
        <f t="shared" ref="D136:L136" si="6">SUM(D117:D135)</f>
        <v>19</v>
      </c>
      <c r="E136" s="124">
        <f t="shared" si="6"/>
        <v>8</v>
      </c>
      <c r="F136" s="124">
        <f t="shared" si="6"/>
        <v>9</v>
      </c>
      <c r="G136" s="124">
        <f t="shared" si="6"/>
        <v>17</v>
      </c>
      <c r="H136" s="124">
        <f t="shared" si="6"/>
        <v>3</v>
      </c>
      <c r="I136" s="124">
        <f t="shared" si="6"/>
        <v>0</v>
      </c>
      <c r="J136" s="191">
        <f t="shared" si="6"/>
        <v>13</v>
      </c>
      <c r="K136" s="124">
        <f t="shared" si="6"/>
        <v>5</v>
      </c>
      <c r="L136" s="124">
        <f t="shared" si="6"/>
        <v>1</v>
      </c>
      <c r="M136" s="294">
        <f>SUM(J136/(J136+K136))</f>
        <v>0.72222222222222221</v>
      </c>
    </row>
    <row r="137" spans="1:13" ht="18.75" hidden="1" thickTop="1" x14ac:dyDescent="0.25">
      <c r="A137" s="659" t="s">
        <v>35</v>
      </c>
      <c r="B137" s="26">
        <v>42796</v>
      </c>
      <c r="C137" s="27" t="s">
        <v>11</v>
      </c>
      <c r="D137" s="27">
        <v>1</v>
      </c>
      <c r="E137" s="27">
        <v>1</v>
      </c>
      <c r="F137" s="27">
        <v>1</v>
      </c>
      <c r="G137" s="27">
        <v>2</v>
      </c>
      <c r="H137" s="27">
        <v>0</v>
      </c>
      <c r="I137" s="28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42789</v>
      </c>
      <c r="C138" s="9" t="s">
        <v>27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42775</v>
      </c>
      <c r="C139" s="9" t="s">
        <v>7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42768</v>
      </c>
      <c r="C140" s="9" t="s">
        <v>9</v>
      </c>
      <c r="D140" s="9">
        <v>1</v>
      </c>
      <c r="E140" s="9">
        <v>0</v>
      </c>
      <c r="F140" s="9">
        <v>1</v>
      </c>
      <c r="G140" s="9">
        <v>1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42761</v>
      </c>
      <c r="C141" s="9" t="s">
        <v>11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/>
      <c r="K141" s="9"/>
      <c r="L141" s="9">
        <v>1</v>
      </c>
      <c r="M141" s="29"/>
    </row>
    <row r="142" spans="1:13" hidden="1" x14ac:dyDescent="0.25">
      <c r="A142" s="631"/>
      <c r="B142" s="13">
        <v>42754</v>
      </c>
      <c r="C142" s="9" t="s">
        <v>27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42747</v>
      </c>
      <c r="C143" s="9" t="s">
        <v>10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42712</v>
      </c>
      <c r="C144" s="9" t="s">
        <v>11</v>
      </c>
      <c r="D144" s="9">
        <v>1</v>
      </c>
      <c r="E144" s="9">
        <v>1</v>
      </c>
      <c r="F144" s="9">
        <v>1</v>
      </c>
      <c r="G144" s="9">
        <v>2</v>
      </c>
      <c r="H144" s="9">
        <v>1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42705</v>
      </c>
      <c r="C145" s="9" t="s">
        <v>27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42698</v>
      </c>
      <c r="C146" s="9" t="s">
        <v>10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42691</v>
      </c>
      <c r="C147" s="9" t="s">
        <v>7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42684</v>
      </c>
      <c r="C148" s="9" t="s">
        <v>9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42677</v>
      </c>
      <c r="C149" s="9" t="s">
        <v>11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42663</v>
      </c>
      <c r="C150" s="9" t="s">
        <v>10</v>
      </c>
      <c r="D150" s="9">
        <v>1</v>
      </c>
      <c r="E150" s="9">
        <v>2</v>
      </c>
      <c r="F150" s="9">
        <v>0</v>
      </c>
      <c r="G150" s="9">
        <v>2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42656</v>
      </c>
      <c r="C151" s="9" t="s">
        <v>7</v>
      </c>
      <c r="D151" s="9">
        <v>1</v>
      </c>
      <c r="E151" s="9">
        <v>0</v>
      </c>
      <c r="F151" s="9">
        <v>1</v>
      </c>
      <c r="G151" s="9">
        <v>1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idden="1" x14ac:dyDescent="0.25">
      <c r="A152" s="631"/>
      <c r="B152" s="13">
        <v>42649</v>
      </c>
      <c r="C152" s="9" t="s">
        <v>9</v>
      </c>
      <c r="D152" s="9">
        <v>1</v>
      </c>
      <c r="E152" s="9">
        <v>0</v>
      </c>
      <c r="F152" s="9">
        <v>1</v>
      </c>
      <c r="G152" s="9">
        <v>1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42635</v>
      </c>
      <c r="C153" s="9" t="s">
        <v>27</v>
      </c>
      <c r="D153" s="9">
        <v>1</v>
      </c>
      <c r="E153" s="9">
        <v>2</v>
      </c>
      <c r="F153" s="9">
        <v>1</v>
      </c>
      <c r="G153" s="9">
        <v>3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t="18.75" hidden="1" thickBot="1" x14ac:dyDescent="0.3">
      <c r="A154" s="630"/>
      <c r="B154" s="30">
        <v>42628</v>
      </c>
      <c r="C154" s="31" t="s">
        <v>10</v>
      </c>
      <c r="D154" s="31">
        <v>1</v>
      </c>
      <c r="E154" s="31">
        <v>0</v>
      </c>
      <c r="F154" s="31">
        <v>1</v>
      </c>
      <c r="G154" s="31">
        <v>1</v>
      </c>
      <c r="H154" s="31">
        <v>0</v>
      </c>
      <c r="I154" s="32">
        <v>0</v>
      </c>
      <c r="J154" s="280">
        <v>1</v>
      </c>
      <c r="K154" s="9"/>
      <c r="L154" s="9"/>
      <c r="M154" s="29"/>
    </row>
    <row r="155" spans="1:13" ht="19.5" thickTop="1" thickBot="1" x14ac:dyDescent="0.3">
      <c r="A155" s="142" t="s">
        <v>45</v>
      </c>
      <c r="B155" s="126" t="s">
        <v>18</v>
      </c>
      <c r="C155" s="124" t="s">
        <v>8</v>
      </c>
      <c r="D155" s="124">
        <f t="shared" ref="D155:I155" si="7">SUM(D137:D154)</f>
        <v>18</v>
      </c>
      <c r="E155" s="124">
        <f t="shared" si="7"/>
        <v>6</v>
      </c>
      <c r="F155" s="124">
        <f t="shared" si="7"/>
        <v>9</v>
      </c>
      <c r="G155" s="124">
        <f t="shared" si="7"/>
        <v>15</v>
      </c>
      <c r="H155" s="124">
        <f t="shared" si="7"/>
        <v>1</v>
      </c>
      <c r="I155" s="125">
        <f t="shared" si="7"/>
        <v>0</v>
      </c>
      <c r="J155" s="191">
        <f>SUM(J137:J154)</f>
        <v>14</v>
      </c>
      <c r="K155" s="124">
        <f>SUM(K137:K154)</f>
        <v>3</v>
      </c>
      <c r="L155" s="124">
        <f>SUM(L137:L154)</f>
        <v>1</v>
      </c>
      <c r="M155" s="294">
        <f>SUM(J155/(J155+K155))</f>
        <v>0.82352941176470584</v>
      </c>
    </row>
    <row r="156" spans="1:13" ht="18.75" hidden="1" thickTop="1" x14ac:dyDescent="0.25">
      <c r="A156" s="659" t="s">
        <v>17</v>
      </c>
      <c r="B156" s="26">
        <v>42432</v>
      </c>
      <c r="C156" s="27" t="s">
        <v>13</v>
      </c>
      <c r="D156" s="27">
        <v>1</v>
      </c>
      <c r="E156" s="27">
        <v>1</v>
      </c>
      <c r="F156" s="27">
        <v>1</v>
      </c>
      <c r="G156" s="27">
        <v>2</v>
      </c>
      <c r="H156" s="27">
        <v>0</v>
      </c>
      <c r="I156" s="28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42418</v>
      </c>
      <c r="C157" s="9" t="s">
        <v>7</v>
      </c>
      <c r="D157" s="9">
        <v>1</v>
      </c>
      <c r="E157" s="9">
        <v>1</v>
      </c>
      <c r="F157" s="9">
        <v>2</v>
      </c>
      <c r="G157" s="9">
        <v>3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42411</v>
      </c>
      <c r="C158" s="9" t="s">
        <v>8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42397</v>
      </c>
      <c r="C159" s="9" t="s">
        <v>13</v>
      </c>
      <c r="D159" s="9">
        <v>1</v>
      </c>
      <c r="E159" s="9">
        <v>1</v>
      </c>
      <c r="F159" s="9">
        <v>0</v>
      </c>
      <c r="G159" s="9">
        <v>1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42390</v>
      </c>
      <c r="C160" s="9" t="s">
        <v>10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42383</v>
      </c>
      <c r="C161" s="9" t="s">
        <v>13</v>
      </c>
      <c r="D161" s="9">
        <v>1</v>
      </c>
      <c r="E161" s="9">
        <v>1</v>
      </c>
      <c r="F161" s="9">
        <v>1</v>
      </c>
      <c r="G161" s="9">
        <v>2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42376</v>
      </c>
      <c r="C162" s="9" t="s">
        <v>8</v>
      </c>
      <c r="D162" s="9">
        <v>1</v>
      </c>
      <c r="E162" s="9">
        <v>1</v>
      </c>
      <c r="F162" s="9">
        <v>1</v>
      </c>
      <c r="G162" s="9">
        <v>2</v>
      </c>
      <c r="H162" s="9">
        <v>0</v>
      </c>
      <c r="I162" s="29">
        <v>0</v>
      </c>
      <c r="J162" s="280"/>
      <c r="K162" s="9"/>
      <c r="L162" s="9">
        <v>1</v>
      </c>
      <c r="M162" s="29"/>
    </row>
    <row r="163" spans="1:13" hidden="1" x14ac:dyDescent="0.25">
      <c r="A163" s="631"/>
      <c r="B163" s="13">
        <v>42348</v>
      </c>
      <c r="C163" s="9" t="s">
        <v>13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42341</v>
      </c>
      <c r="C164" s="9" t="s">
        <v>10</v>
      </c>
      <c r="D164" s="9">
        <v>1</v>
      </c>
      <c r="E164" s="9">
        <v>0</v>
      </c>
      <c r="F164" s="9">
        <v>2</v>
      </c>
      <c r="G164" s="9">
        <v>2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42334</v>
      </c>
      <c r="C165" s="9" t="s">
        <v>7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42327</v>
      </c>
      <c r="C166" s="9" t="s">
        <v>8</v>
      </c>
      <c r="D166" s="9">
        <v>1</v>
      </c>
      <c r="E166" s="9">
        <v>0</v>
      </c>
      <c r="F166" s="9">
        <v>1</v>
      </c>
      <c r="G166" s="9">
        <v>1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42313</v>
      </c>
      <c r="C167" s="9" t="s">
        <v>13</v>
      </c>
      <c r="D167" s="9">
        <v>1</v>
      </c>
      <c r="E167" s="9">
        <v>1</v>
      </c>
      <c r="F167" s="9">
        <v>0</v>
      </c>
      <c r="G167" s="9">
        <v>1</v>
      </c>
      <c r="H167" s="9">
        <v>0</v>
      </c>
      <c r="I167" s="29">
        <v>0</v>
      </c>
      <c r="J167" s="280"/>
      <c r="K167" s="9"/>
      <c r="L167" s="9">
        <v>1</v>
      </c>
      <c r="M167" s="29"/>
    </row>
    <row r="168" spans="1:13" hidden="1" x14ac:dyDescent="0.25">
      <c r="A168" s="631"/>
      <c r="B168" s="13">
        <v>42306</v>
      </c>
      <c r="C168" s="9" t="s">
        <v>10</v>
      </c>
      <c r="D168" s="9">
        <v>1</v>
      </c>
      <c r="E168" s="9">
        <v>1</v>
      </c>
      <c r="F168" s="9">
        <v>0</v>
      </c>
      <c r="G168" s="9">
        <v>1</v>
      </c>
      <c r="H168" s="9">
        <v>0</v>
      </c>
      <c r="I168" s="29">
        <v>0</v>
      </c>
      <c r="J168" s="280"/>
      <c r="K168" s="9">
        <v>1</v>
      </c>
      <c r="L168" s="9"/>
      <c r="M168" s="29"/>
    </row>
    <row r="169" spans="1:13" hidden="1" x14ac:dyDescent="0.25">
      <c r="A169" s="631"/>
      <c r="B169" s="13">
        <v>42299</v>
      </c>
      <c r="C169" s="9" t="s">
        <v>7</v>
      </c>
      <c r="D169" s="9">
        <v>1</v>
      </c>
      <c r="E169" s="9">
        <v>1</v>
      </c>
      <c r="F169" s="9">
        <v>1</v>
      </c>
      <c r="G169" s="9">
        <v>2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42292</v>
      </c>
      <c r="C170" s="9" t="s">
        <v>8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42285</v>
      </c>
      <c r="C171" s="9" t="s">
        <v>14</v>
      </c>
      <c r="D171" s="9">
        <v>1</v>
      </c>
      <c r="E171" s="9">
        <v>1</v>
      </c>
      <c r="F171" s="9">
        <v>1</v>
      </c>
      <c r="G171" s="9">
        <v>2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42271</v>
      </c>
      <c r="C172" s="9" t="s">
        <v>10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t="18.75" hidden="1" thickBot="1" x14ac:dyDescent="0.3">
      <c r="A173" s="630"/>
      <c r="B173" s="30">
        <v>42264</v>
      </c>
      <c r="C173" s="31" t="s">
        <v>7</v>
      </c>
      <c r="D173" s="31">
        <v>1</v>
      </c>
      <c r="E173" s="31">
        <v>0</v>
      </c>
      <c r="F173" s="31">
        <v>2</v>
      </c>
      <c r="G173" s="31">
        <v>2</v>
      </c>
      <c r="H173" s="31">
        <v>0</v>
      </c>
      <c r="I173" s="32">
        <v>0</v>
      </c>
      <c r="J173" s="280">
        <v>1</v>
      </c>
      <c r="K173" s="9"/>
      <c r="L173" s="9"/>
      <c r="M173" s="29"/>
    </row>
    <row r="174" spans="1:13" ht="19.5" thickTop="1" thickBot="1" x14ac:dyDescent="0.3">
      <c r="A174" s="142" t="s">
        <v>45</v>
      </c>
      <c r="B174" s="126" t="s">
        <v>17</v>
      </c>
      <c r="C174" s="124" t="s">
        <v>12</v>
      </c>
      <c r="D174" s="124">
        <f t="shared" ref="D174:I174" si="8">SUM(D156:D173)</f>
        <v>18</v>
      </c>
      <c r="E174" s="124">
        <f t="shared" si="8"/>
        <v>9</v>
      </c>
      <c r="F174" s="124">
        <f t="shared" si="8"/>
        <v>12</v>
      </c>
      <c r="G174" s="124">
        <f t="shared" si="8"/>
        <v>21</v>
      </c>
      <c r="H174" s="124">
        <f t="shared" si="8"/>
        <v>0</v>
      </c>
      <c r="I174" s="125">
        <f t="shared" si="8"/>
        <v>0</v>
      </c>
      <c r="J174" s="191">
        <f>SUM(J156:J173)</f>
        <v>8</v>
      </c>
      <c r="K174" s="124">
        <f>SUM(K156:K173)</f>
        <v>8</v>
      </c>
      <c r="L174" s="124">
        <f>SUM(L156:L173)</f>
        <v>2</v>
      </c>
      <c r="M174" s="294">
        <f>SUM(J174/(J174+K174))</f>
        <v>0.5</v>
      </c>
    </row>
    <row r="175" spans="1:13" ht="18.75" hidden="1" thickTop="1" x14ac:dyDescent="0.25">
      <c r="A175" s="659" t="s">
        <v>16</v>
      </c>
      <c r="B175" s="26">
        <v>42068</v>
      </c>
      <c r="C175" s="27" t="s">
        <v>14</v>
      </c>
      <c r="D175" s="27">
        <v>1</v>
      </c>
      <c r="E175" s="27">
        <v>0</v>
      </c>
      <c r="F175" s="27">
        <v>0</v>
      </c>
      <c r="G175" s="27">
        <v>0</v>
      </c>
      <c r="H175" s="27">
        <v>0</v>
      </c>
      <c r="I175" s="28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42054</v>
      </c>
      <c r="C176" s="9" t="s">
        <v>10</v>
      </c>
      <c r="D176" s="9">
        <v>1</v>
      </c>
      <c r="E176" s="9">
        <v>0</v>
      </c>
      <c r="F176" s="9">
        <v>1</v>
      </c>
      <c r="G176" s="9">
        <v>1</v>
      </c>
      <c r="H176" s="9">
        <v>0</v>
      </c>
      <c r="I176" s="29">
        <v>0</v>
      </c>
      <c r="J176" s="280"/>
      <c r="K176" s="9"/>
      <c r="L176" s="9">
        <v>1</v>
      </c>
      <c r="M176" s="29"/>
    </row>
    <row r="177" spans="1:13" hidden="1" x14ac:dyDescent="0.25">
      <c r="A177" s="631"/>
      <c r="B177" s="13">
        <v>42047</v>
      </c>
      <c r="C177" s="9" t="s">
        <v>7</v>
      </c>
      <c r="D177" s="9">
        <v>1</v>
      </c>
      <c r="E177" s="9">
        <v>0</v>
      </c>
      <c r="F177" s="9">
        <v>1</v>
      </c>
      <c r="G177" s="9">
        <v>1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42026</v>
      </c>
      <c r="C178" s="9" t="s">
        <v>13</v>
      </c>
      <c r="D178" s="9">
        <v>1</v>
      </c>
      <c r="E178" s="9">
        <v>0</v>
      </c>
      <c r="F178" s="9">
        <v>2</v>
      </c>
      <c r="G178" s="9">
        <v>2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42012</v>
      </c>
      <c r="C179" s="9" t="s">
        <v>7</v>
      </c>
      <c r="D179" s="9">
        <v>1</v>
      </c>
      <c r="E179" s="9">
        <v>1</v>
      </c>
      <c r="F179" s="9">
        <v>0</v>
      </c>
      <c r="G179" s="9">
        <v>1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idden="1" x14ac:dyDescent="0.25">
      <c r="A180" s="631"/>
      <c r="B180" s="13">
        <v>41991</v>
      </c>
      <c r="C180" s="9" t="s">
        <v>8</v>
      </c>
      <c r="D180" s="9">
        <v>1</v>
      </c>
      <c r="E180" s="9">
        <v>1</v>
      </c>
      <c r="F180" s="9">
        <v>0</v>
      </c>
      <c r="G180" s="9">
        <v>1</v>
      </c>
      <c r="H180" s="9">
        <v>0</v>
      </c>
      <c r="I180" s="29">
        <v>0</v>
      </c>
      <c r="J180" s="280"/>
      <c r="K180" s="9">
        <v>1</v>
      </c>
      <c r="L180" s="9"/>
      <c r="M180" s="29"/>
    </row>
    <row r="181" spans="1:13" hidden="1" x14ac:dyDescent="0.25">
      <c r="A181" s="631"/>
      <c r="B181" s="13">
        <v>41977</v>
      </c>
      <c r="C181" s="9" t="s">
        <v>13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idden="1" x14ac:dyDescent="0.25">
      <c r="A182" s="631"/>
      <c r="B182" s="13">
        <v>41970</v>
      </c>
      <c r="C182" s="9" t="s">
        <v>10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41963</v>
      </c>
      <c r="C183" s="9" t="s">
        <v>7</v>
      </c>
      <c r="D183" s="9">
        <v>1</v>
      </c>
      <c r="E183" s="9">
        <v>0</v>
      </c>
      <c r="F183" s="9">
        <v>1</v>
      </c>
      <c r="G183" s="9">
        <v>1</v>
      </c>
      <c r="H183" s="9">
        <v>0</v>
      </c>
      <c r="I183" s="29">
        <v>0</v>
      </c>
      <c r="J183" s="280"/>
      <c r="K183" s="9"/>
      <c r="L183" s="9">
        <v>1</v>
      </c>
      <c r="M183" s="29"/>
    </row>
    <row r="184" spans="1:13" hidden="1" x14ac:dyDescent="0.25">
      <c r="A184" s="631"/>
      <c r="B184" s="13">
        <v>41956</v>
      </c>
      <c r="C184" s="9" t="s">
        <v>8</v>
      </c>
      <c r="D184" s="9">
        <v>1</v>
      </c>
      <c r="E184" s="9">
        <v>1</v>
      </c>
      <c r="F184" s="9">
        <v>1</v>
      </c>
      <c r="G184" s="9">
        <v>2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41949</v>
      </c>
      <c r="C185" s="9" t="s">
        <v>14</v>
      </c>
      <c r="D185" s="9">
        <v>1</v>
      </c>
      <c r="E185" s="9">
        <v>1</v>
      </c>
      <c r="F185" s="9">
        <v>0</v>
      </c>
      <c r="G185" s="9">
        <v>1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41942</v>
      </c>
      <c r="C186" s="9" t="s">
        <v>13</v>
      </c>
      <c r="D186" s="9">
        <v>1</v>
      </c>
      <c r="E186" s="9">
        <v>1</v>
      </c>
      <c r="F186" s="9">
        <v>0</v>
      </c>
      <c r="G186" s="9">
        <v>1</v>
      </c>
      <c r="H186" s="9">
        <v>0</v>
      </c>
      <c r="I186" s="29">
        <v>0</v>
      </c>
      <c r="J186" s="280">
        <v>1</v>
      </c>
      <c r="K186" s="9"/>
      <c r="L186" s="9"/>
      <c r="M186" s="29"/>
    </row>
    <row r="187" spans="1:13" hidden="1" x14ac:dyDescent="0.25">
      <c r="A187" s="631"/>
      <c r="B187" s="13">
        <v>41928</v>
      </c>
      <c r="C187" s="9" t="s">
        <v>7</v>
      </c>
      <c r="D187" s="9">
        <v>1</v>
      </c>
      <c r="E187" s="9">
        <v>1</v>
      </c>
      <c r="F187" s="9">
        <v>0</v>
      </c>
      <c r="G187" s="9">
        <v>1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t="18.75" hidden="1" thickBot="1" x14ac:dyDescent="0.3">
      <c r="A188" s="630"/>
      <c r="B188" s="30">
        <v>41921</v>
      </c>
      <c r="C188" s="31" t="s">
        <v>8</v>
      </c>
      <c r="D188" s="31">
        <v>1</v>
      </c>
      <c r="E188" s="31">
        <v>0</v>
      </c>
      <c r="F188" s="31">
        <v>0</v>
      </c>
      <c r="G188" s="31">
        <v>0</v>
      </c>
      <c r="H188" s="31">
        <v>0</v>
      </c>
      <c r="I188" s="32">
        <v>0</v>
      </c>
      <c r="J188" s="280"/>
      <c r="K188" s="9">
        <v>1</v>
      </c>
      <c r="L188" s="9"/>
      <c r="M188" s="29"/>
    </row>
    <row r="189" spans="1:13" ht="19.5" thickTop="1" thickBot="1" x14ac:dyDescent="0.3">
      <c r="A189" s="142" t="s">
        <v>45</v>
      </c>
      <c r="B189" s="126" t="s">
        <v>16</v>
      </c>
      <c r="C189" s="124" t="s">
        <v>12</v>
      </c>
      <c r="D189" s="124">
        <f t="shared" ref="D189:I189" si="9">SUM(D175:D188)</f>
        <v>14</v>
      </c>
      <c r="E189" s="124">
        <f t="shared" si="9"/>
        <v>6</v>
      </c>
      <c r="F189" s="124">
        <f t="shared" si="9"/>
        <v>6</v>
      </c>
      <c r="G189" s="124">
        <f t="shared" si="9"/>
        <v>12</v>
      </c>
      <c r="H189" s="124">
        <f t="shared" si="9"/>
        <v>0</v>
      </c>
      <c r="I189" s="125">
        <f t="shared" si="9"/>
        <v>0</v>
      </c>
      <c r="J189" s="191">
        <f>SUM(J175:J188)</f>
        <v>3</v>
      </c>
      <c r="K189" s="124">
        <f>SUM(K175:K188)</f>
        <v>9</v>
      </c>
      <c r="L189" s="124">
        <f>SUM(L175:L188)</f>
        <v>2</v>
      </c>
      <c r="M189" s="294">
        <f>SUM(J189/(J189+K189))</f>
        <v>0.25</v>
      </c>
    </row>
    <row r="190" spans="1:13" ht="19.5" thickTop="1" thickBot="1" x14ac:dyDescent="0.3">
      <c r="C190" s="136" t="s">
        <v>24</v>
      </c>
      <c r="D190" s="137">
        <f t="shared" ref="D190:L190" si="10">SUM(D96+D116+D136+D155+D174+D189+D79+D63+D45+D24)</f>
        <v>177</v>
      </c>
      <c r="E190" s="137">
        <f t="shared" si="10"/>
        <v>46</v>
      </c>
      <c r="F190" s="137">
        <f t="shared" si="10"/>
        <v>64</v>
      </c>
      <c r="G190" s="137">
        <f t="shared" si="10"/>
        <v>110</v>
      </c>
      <c r="H190" s="137">
        <f t="shared" si="10"/>
        <v>5</v>
      </c>
      <c r="I190" s="139">
        <f t="shared" si="10"/>
        <v>0</v>
      </c>
      <c r="J190" s="444">
        <f t="shared" si="10"/>
        <v>81</v>
      </c>
      <c r="K190" s="91">
        <f t="shared" si="10"/>
        <v>83</v>
      </c>
      <c r="L190" s="450">
        <f t="shared" si="10"/>
        <v>13</v>
      </c>
      <c r="M190" s="396">
        <f>SUM(J190/(J190+K190))</f>
        <v>0.49390243902439024</v>
      </c>
    </row>
    <row r="191" spans="1:13" ht="18.75" thickBot="1" x14ac:dyDescent="0.3">
      <c r="C191" s="143" t="s">
        <v>25</v>
      </c>
      <c r="D191" s="24"/>
      <c r="E191" s="25">
        <f>SUM(E190/D190)</f>
        <v>0.25988700564971751</v>
      </c>
      <c r="F191" s="25">
        <f>SUM(F190/D190)</f>
        <v>0.3615819209039548</v>
      </c>
      <c r="G191" s="144">
        <f>SUM(G190/D190)</f>
        <v>0.62146892655367236</v>
      </c>
      <c r="H191" s="20"/>
      <c r="I191" s="20"/>
      <c r="J191" s="307">
        <f>SUM(J190/D190)</f>
        <v>0.4576271186440678</v>
      </c>
      <c r="K191" s="77">
        <f>SUM(K190/D190)</f>
        <v>0.46892655367231639</v>
      </c>
      <c r="L191" s="95">
        <f>SUM(L190/D190)</f>
        <v>7.3446327683615822E-2</v>
      </c>
    </row>
    <row r="192" spans="1:13" ht="18.75" thickBot="1" x14ac:dyDescent="0.3">
      <c r="C192" s="133" t="s">
        <v>26</v>
      </c>
      <c r="D192" s="134">
        <f>SUM(D190/10)</f>
        <v>17.7</v>
      </c>
      <c r="E192" s="134">
        <f>SUM(E191*D192)</f>
        <v>4.5999999999999996</v>
      </c>
      <c r="F192" s="134">
        <f>SUM(F191*D192)</f>
        <v>6.3999999999999995</v>
      </c>
      <c r="G192" s="135">
        <f>SUM(G191*D192)</f>
        <v>11</v>
      </c>
      <c r="J192" s="308">
        <f>SUM(J190/10)</f>
        <v>8.1</v>
      </c>
      <c r="K192" s="97">
        <f>SUM(K190/10)</f>
        <v>8.3000000000000007</v>
      </c>
      <c r="L192" s="98">
        <f>SUM(L190/10)</f>
        <v>1.3</v>
      </c>
    </row>
    <row r="193" ht="18.75" thickTop="1" x14ac:dyDescent="0.25"/>
  </sheetData>
  <mergeCells count="11">
    <mergeCell ref="A156:A173"/>
    <mergeCell ref="A175:A188"/>
    <mergeCell ref="A137:A154"/>
    <mergeCell ref="A117:A135"/>
    <mergeCell ref="A1:M1"/>
    <mergeCell ref="A97:A115"/>
    <mergeCell ref="A80:A95"/>
    <mergeCell ref="A64:A78"/>
    <mergeCell ref="A46:A62"/>
    <mergeCell ref="A25:A44"/>
    <mergeCell ref="A3:A23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0000"/>
    <pageSetUpPr fitToPage="1"/>
  </sheetPr>
  <dimension ref="A1:M9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43888</v>
      </c>
      <c r="C3" s="27" t="s">
        <v>455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idden="1" x14ac:dyDescent="0.25">
      <c r="A4" s="631"/>
      <c r="B4" s="255">
        <v>43874</v>
      </c>
      <c r="C4" s="9" t="s">
        <v>452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/>
      <c r="K4" s="9"/>
      <c r="L4" s="9">
        <v>1</v>
      </c>
      <c r="M4" s="29"/>
    </row>
    <row r="5" spans="1:13" hidden="1" x14ac:dyDescent="0.25">
      <c r="A5" s="631"/>
      <c r="B5" s="255">
        <v>43867</v>
      </c>
      <c r="C5" s="9" t="s">
        <v>48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/>
      <c r="L5" s="9">
        <v>1</v>
      </c>
      <c r="M5" s="29"/>
    </row>
    <row r="6" spans="1:13" hidden="1" x14ac:dyDescent="0.25">
      <c r="A6" s="631"/>
      <c r="B6" s="255">
        <v>43860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idden="1" x14ac:dyDescent="0.25">
      <c r="A7" s="631"/>
      <c r="B7" s="255">
        <v>43818</v>
      </c>
      <c r="C7" s="9" t="s">
        <v>48</v>
      </c>
      <c r="D7" s="9">
        <v>1</v>
      </c>
      <c r="E7" s="9">
        <v>1</v>
      </c>
      <c r="F7" s="9">
        <v>1</v>
      </c>
      <c r="G7" s="9">
        <v>2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idden="1" x14ac:dyDescent="0.25">
      <c r="A8" s="631"/>
      <c r="B8" s="255">
        <v>43811</v>
      </c>
      <c r="C8" s="9" t="s">
        <v>8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idden="1" x14ac:dyDescent="0.25">
      <c r="A9" s="631"/>
      <c r="B9" s="255">
        <v>43797</v>
      </c>
      <c r="C9" s="9" t="s">
        <v>453</v>
      </c>
      <c r="D9" s="9">
        <v>1</v>
      </c>
      <c r="E9" s="9">
        <v>1</v>
      </c>
      <c r="F9" s="9">
        <v>1</v>
      </c>
      <c r="G9" s="9">
        <v>2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idden="1" x14ac:dyDescent="0.25">
      <c r="A10" s="631"/>
      <c r="B10" s="255">
        <v>43790</v>
      </c>
      <c r="C10" s="9" t="s">
        <v>452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8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255">
        <v>43783</v>
      </c>
      <c r="C11" s="9" t="s">
        <v>48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255">
        <v>43776</v>
      </c>
      <c r="C12" s="9" t="s">
        <v>8</v>
      </c>
      <c r="D12" s="9">
        <v>1</v>
      </c>
      <c r="E12" s="9">
        <v>1</v>
      </c>
      <c r="F12" s="9">
        <v>2</v>
      </c>
      <c r="G12" s="9">
        <v>3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255">
        <v>43769</v>
      </c>
      <c r="C13" s="9" t="s">
        <v>455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/>
      <c r="K13" s="9">
        <v>1</v>
      </c>
      <c r="L13" s="9"/>
      <c r="M13" s="29"/>
    </row>
    <row r="14" spans="1:13" hidden="1" x14ac:dyDescent="0.25">
      <c r="A14" s="631"/>
      <c r="B14" s="255">
        <v>43762</v>
      </c>
      <c r="C14" s="9" t="s">
        <v>453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8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255">
        <v>43755</v>
      </c>
      <c r="C15" s="9" t="s">
        <v>452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/>
      <c r="K15" s="9"/>
      <c r="L15" s="9">
        <v>1</v>
      </c>
      <c r="M15" s="29"/>
    </row>
    <row r="16" spans="1:13" hidden="1" x14ac:dyDescent="0.25">
      <c r="A16" s="631"/>
      <c r="B16" s="255">
        <v>43741</v>
      </c>
      <c r="C16" s="9" t="s">
        <v>8</v>
      </c>
      <c r="D16" s="9">
        <v>1</v>
      </c>
      <c r="E16" s="9">
        <v>1</v>
      </c>
      <c r="F16" s="9">
        <v>1</v>
      </c>
      <c r="G16" s="9">
        <v>2</v>
      </c>
      <c r="H16" s="9">
        <v>0</v>
      </c>
      <c r="I16" s="298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255">
        <v>43734</v>
      </c>
      <c r="C17" s="9" t="s">
        <v>455</v>
      </c>
      <c r="D17" s="9">
        <v>1</v>
      </c>
      <c r="E17" s="9">
        <v>1</v>
      </c>
      <c r="F17" s="9">
        <v>2</v>
      </c>
      <c r="G17" s="9">
        <v>3</v>
      </c>
      <c r="H17" s="9">
        <v>0</v>
      </c>
      <c r="I17" s="298">
        <v>0</v>
      </c>
      <c r="J17" s="280">
        <v>1</v>
      </c>
      <c r="K17" s="9"/>
      <c r="L17" s="9"/>
      <c r="M17" s="29"/>
    </row>
    <row r="18" spans="1:13" hidden="1" x14ac:dyDescent="0.25">
      <c r="A18" s="631"/>
      <c r="B18" s="255">
        <v>43727</v>
      </c>
      <c r="C18" s="9" t="s">
        <v>453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8">
        <v>0</v>
      </c>
      <c r="J18" s="280">
        <v>1</v>
      </c>
      <c r="K18" s="9"/>
      <c r="L18" s="9"/>
      <c r="M18" s="29"/>
    </row>
    <row r="19" spans="1:13" ht="18.75" hidden="1" thickBot="1" x14ac:dyDescent="0.3">
      <c r="A19" s="630"/>
      <c r="B19" s="256">
        <v>43720</v>
      </c>
      <c r="C19" s="31" t="s">
        <v>452</v>
      </c>
      <c r="D19" s="31">
        <v>1</v>
      </c>
      <c r="E19" s="31">
        <v>0</v>
      </c>
      <c r="F19" s="31">
        <v>2</v>
      </c>
      <c r="G19" s="31">
        <v>2</v>
      </c>
      <c r="H19" s="31">
        <v>0</v>
      </c>
      <c r="I19" s="299">
        <v>0</v>
      </c>
      <c r="J19" s="341">
        <v>1</v>
      </c>
      <c r="K19" s="31"/>
      <c r="L19" s="31"/>
      <c r="M19" s="32"/>
    </row>
    <row r="20" spans="1:13" s="7" customFormat="1" ht="19.5" thickTop="1" thickBot="1" x14ac:dyDescent="0.3">
      <c r="A20" s="142" t="s">
        <v>45</v>
      </c>
      <c r="B20" s="209" t="s">
        <v>500</v>
      </c>
      <c r="C20" s="185" t="s">
        <v>9</v>
      </c>
      <c r="D20" s="185">
        <f t="shared" ref="D20:L20" si="0">SUM(D3:D19)</f>
        <v>17</v>
      </c>
      <c r="E20" s="185">
        <f t="shared" si="0"/>
        <v>7</v>
      </c>
      <c r="F20" s="185">
        <f t="shared" si="0"/>
        <v>13</v>
      </c>
      <c r="G20" s="185">
        <f t="shared" si="0"/>
        <v>20</v>
      </c>
      <c r="H20" s="185">
        <f t="shared" si="0"/>
        <v>0</v>
      </c>
      <c r="I20" s="185">
        <f t="shared" si="0"/>
        <v>0</v>
      </c>
      <c r="J20" s="185">
        <f t="shared" si="0"/>
        <v>5</v>
      </c>
      <c r="K20" s="185">
        <f t="shared" si="0"/>
        <v>9</v>
      </c>
      <c r="L20" s="185">
        <f t="shared" si="0"/>
        <v>3</v>
      </c>
      <c r="M20" s="294">
        <f>SUM(J20/(J20+K20))</f>
        <v>0.35714285714285715</v>
      </c>
    </row>
    <row r="21" spans="1:13" ht="18.75" hidden="1" thickTop="1" x14ac:dyDescent="0.25">
      <c r="A21" s="659" t="s">
        <v>454</v>
      </c>
      <c r="B21" s="254">
        <v>43524</v>
      </c>
      <c r="C21" s="27" t="s">
        <v>455</v>
      </c>
      <c r="D21" s="27">
        <v>1</v>
      </c>
      <c r="E21" s="27">
        <v>1</v>
      </c>
      <c r="F21" s="27">
        <v>0</v>
      </c>
      <c r="G21" s="27">
        <v>1</v>
      </c>
      <c r="H21" s="27">
        <v>0</v>
      </c>
      <c r="I21" s="28">
        <v>0</v>
      </c>
      <c r="J21" s="364">
        <v>1</v>
      </c>
      <c r="K21" s="27"/>
      <c r="L21" s="27"/>
      <c r="M21" s="28"/>
    </row>
    <row r="22" spans="1:13" hidden="1" x14ac:dyDescent="0.25">
      <c r="A22" s="631"/>
      <c r="B22" s="255">
        <v>43517</v>
      </c>
      <c r="C22" s="9" t="s">
        <v>453</v>
      </c>
      <c r="D22" s="9">
        <v>1</v>
      </c>
      <c r="E22" s="9">
        <v>1</v>
      </c>
      <c r="F22" s="9">
        <v>0</v>
      </c>
      <c r="G22" s="9">
        <v>1</v>
      </c>
      <c r="H22" s="9">
        <v>1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1"/>
      <c r="B23" s="255">
        <v>43503</v>
      </c>
      <c r="C23" s="9" t="s">
        <v>48</v>
      </c>
      <c r="D23" s="9">
        <v>1</v>
      </c>
      <c r="E23" s="9">
        <v>1</v>
      </c>
      <c r="F23" s="9">
        <v>0</v>
      </c>
      <c r="G23" s="9">
        <v>1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1"/>
      <c r="B24" s="255">
        <v>43496</v>
      </c>
      <c r="C24" s="9" t="s">
        <v>8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1"/>
      <c r="B25" s="255">
        <v>43489</v>
      </c>
      <c r="C25" s="9" t="s">
        <v>455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43468</v>
      </c>
      <c r="C26" s="9" t="s">
        <v>452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1"/>
      <c r="B27" s="255">
        <v>43454</v>
      </c>
      <c r="C27" s="9" t="s">
        <v>48</v>
      </c>
      <c r="D27" s="9">
        <v>1</v>
      </c>
      <c r="E27" s="9">
        <v>1</v>
      </c>
      <c r="F27" s="9">
        <v>1</v>
      </c>
      <c r="G27" s="9">
        <v>2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1"/>
      <c r="B28" s="255">
        <v>43447</v>
      </c>
      <c r="C28" s="9" t="s">
        <v>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255">
        <v>43440</v>
      </c>
      <c r="C29" s="9" t="s">
        <v>455</v>
      </c>
      <c r="D29" s="9">
        <v>1</v>
      </c>
      <c r="E29" s="9">
        <v>0</v>
      </c>
      <c r="F29" s="9">
        <v>2</v>
      </c>
      <c r="G29" s="9">
        <v>2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43433</v>
      </c>
      <c r="C30" s="9" t="s">
        <v>453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/>
      <c r="K30" s="9"/>
      <c r="L30" s="9">
        <v>1</v>
      </c>
      <c r="M30" s="29"/>
    </row>
    <row r="31" spans="1:13" hidden="1" x14ac:dyDescent="0.25">
      <c r="A31" s="631"/>
      <c r="B31" s="255">
        <v>43426</v>
      </c>
      <c r="C31" s="9" t="s">
        <v>452</v>
      </c>
      <c r="D31" s="9">
        <v>1</v>
      </c>
      <c r="E31" s="9">
        <v>1</v>
      </c>
      <c r="F31" s="9">
        <v>1</v>
      </c>
      <c r="G31" s="9">
        <v>2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1"/>
      <c r="B32" s="255">
        <v>43412</v>
      </c>
      <c r="C32" s="9" t="s">
        <v>8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1"/>
      <c r="B33" s="255">
        <v>43398</v>
      </c>
      <c r="C33" s="9" t="s">
        <v>453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1"/>
      <c r="B34" s="255">
        <v>43391</v>
      </c>
      <c r="C34" s="9" t="s">
        <v>452</v>
      </c>
      <c r="D34" s="9">
        <v>1</v>
      </c>
      <c r="E34" s="9">
        <v>1</v>
      </c>
      <c r="F34" s="9">
        <v>1</v>
      </c>
      <c r="G34" s="9">
        <v>2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t="18.75" hidden="1" thickBot="1" x14ac:dyDescent="0.3">
      <c r="A35" s="631"/>
      <c r="B35" s="255">
        <v>43377</v>
      </c>
      <c r="C35" s="9" t="s">
        <v>8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s="7" customFormat="1" ht="19.5" thickTop="1" thickBot="1" x14ac:dyDescent="0.3">
      <c r="A36" s="142" t="s">
        <v>45</v>
      </c>
      <c r="B36" s="209" t="s">
        <v>454</v>
      </c>
      <c r="C36" s="185" t="s">
        <v>9</v>
      </c>
      <c r="D36" s="185">
        <f t="shared" ref="D36:I36" si="1">SUM(D21:D35)</f>
        <v>15</v>
      </c>
      <c r="E36" s="185">
        <f t="shared" si="1"/>
        <v>8</v>
      </c>
      <c r="F36" s="185">
        <f t="shared" si="1"/>
        <v>6</v>
      </c>
      <c r="G36" s="185">
        <f t="shared" si="1"/>
        <v>14</v>
      </c>
      <c r="H36" s="185">
        <f t="shared" si="1"/>
        <v>1</v>
      </c>
      <c r="I36" s="185">
        <f t="shared" si="1"/>
        <v>0</v>
      </c>
      <c r="J36" s="191">
        <f>SUM(J21:J35)</f>
        <v>8</v>
      </c>
      <c r="K36" s="124">
        <f>SUM(K21:K35)</f>
        <v>6</v>
      </c>
      <c r="L36" s="124">
        <f>SUM(L21:L35)</f>
        <v>1</v>
      </c>
      <c r="M36" s="294">
        <f>SUM(J36/(J36+K36))</f>
        <v>0.5714285714285714</v>
      </c>
    </row>
    <row r="37" spans="1:13" ht="18.75" hidden="1" thickTop="1" x14ac:dyDescent="0.25">
      <c r="A37" s="659" t="s">
        <v>285</v>
      </c>
      <c r="B37" s="26">
        <v>43160</v>
      </c>
      <c r="C37" s="27" t="s">
        <v>9</v>
      </c>
      <c r="D37" s="27">
        <v>1</v>
      </c>
      <c r="E37" s="27">
        <v>0</v>
      </c>
      <c r="F37" s="27">
        <v>1</v>
      </c>
      <c r="G37" s="27">
        <v>1</v>
      </c>
      <c r="H37" s="27">
        <v>0</v>
      </c>
      <c r="I37" s="28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43153</v>
      </c>
      <c r="C38" s="9" t="s">
        <v>11</v>
      </c>
      <c r="D38" s="9">
        <v>1</v>
      </c>
      <c r="E38" s="9">
        <v>2</v>
      </c>
      <c r="F38" s="9">
        <v>0</v>
      </c>
      <c r="G38" s="9">
        <v>2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idden="1" x14ac:dyDescent="0.25">
      <c r="A39" s="631"/>
      <c r="B39" s="13">
        <v>43146</v>
      </c>
      <c r="C39" s="9" t="s">
        <v>8</v>
      </c>
      <c r="D39" s="9">
        <v>1</v>
      </c>
      <c r="E39" s="9">
        <v>2</v>
      </c>
      <c r="F39" s="9">
        <v>3</v>
      </c>
      <c r="G39" s="9">
        <v>5</v>
      </c>
      <c r="H39" s="9">
        <v>1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43139</v>
      </c>
      <c r="C40" s="9" t="s">
        <v>27</v>
      </c>
      <c r="D40" s="9">
        <v>1</v>
      </c>
      <c r="E40" s="9">
        <v>1</v>
      </c>
      <c r="F40" s="9">
        <v>1</v>
      </c>
      <c r="G40" s="9">
        <v>2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43125</v>
      </c>
      <c r="C41" s="9" t="s">
        <v>9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idden="1" x14ac:dyDescent="0.25">
      <c r="A42" s="631"/>
      <c r="B42" s="13">
        <v>43118</v>
      </c>
      <c r="C42" s="9" t="s">
        <v>11</v>
      </c>
      <c r="D42" s="9">
        <v>1</v>
      </c>
      <c r="E42" s="9">
        <v>2</v>
      </c>
      <c r="F42" s="9">
        <v>0</v>
      </c>
      <c r="G42" s="9">
        <v>2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43104</v>
      </c>
      <c r="C43" s="9" t="s">
        <v>8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43069</v>
      </c>
      <c r="C44" s="9" t="s">
        <v>11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13">
        <v>43062</v>
      </c>
      <c r="C45" s="9" t="s">
        <v>8</v>
      </c>
      <c r="D45" s="9">
        <v>1</v>
      </c>
      <c r="E45" s="9">
        <v>0</v>
      </c>
      <c r="F45" s="9">
        <v>1</v>
      </c>
      <c r="G45" s="9">
        <v>1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13">
        <v>43055</v>
      </c>
      <c r="C46" s="9" t="s">
        <v>27</v>
      </c>
      <c r="D46" s="9">
        <v>1</v>
      </c>
      <c r="E46" s="9">
        <v>1</v>
      </c>
      <c r="F46" s="9">
        <v>2</v>
      </c>
      <c r="G46" s="9">
        <v>3</v>
      </c>
      <c r="H46" s="9">
        <v>0</v>
      </c>
      <c r="I46" s="29">
        <v>0</v>
      </c>
      <c r="J46" s="280"/>
      <c r="K46" s="9"/>
      <c r="L46" s="9">
        <v>1</v>
      </c>
      <c r="M46" s="29"/>
    </row>
    <row r="47" spans="1:13" hidden="1" x14ac:dyDescent="0.25">
      <c r="A47" s="631"/>
      <c r="B47" s="13">
        <v>43048</v>
      </c>
      <c r="C47" s="9" t="s">
        <v>7</v>
      </c>
      <c r="D47" s="9">
        <v>1</v>
      </c>
      <c r="E47" s="9">
        <v>2</v>
      </c>
      <c r="F47" s="9">
        <v>1</v>
      </c>
      <c r="G47" s="9">
        <v>3</v>
      </c>
      <c r="H47" s="9">
        <v>1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43041</v>
      </c>
      <c r="C48" s="9" t="s">
        <v>9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13">
        <v>43034</v>
      </c>
      <c r="C49" s="9" t="s">
        <v>11</v>
      </c>
      <c r="D49" s="9">
        <v>1</v>
      </c>
      <c r="E49" s="9">
        <v>1</v>
      </c>
      <c r="F49" s="9">
        <v>1</v>
      </c>
      <c r="G49" s="9">
        <v>2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43027</v>
      </c>
      <c r="C50" s="9" t="s">
        <v>8</v>
      </c>
      <c r="D50" s="9">
        <v>1</v>
      </c>
      <c r="E50" s="9">
        <v>2</v>
      </c>
      <c r="F50" s="9">
        <v>1</v>
      </c>
      <c r="G50" s="9">
        <v>3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43020</v>
      </c>
      <c r="C51" s="9" t="s">
        <v>27</v>
      </c>
      <c r="D51" s="9">
        <v>1</v>
      </c>
      <c r="E51" s="9">
        <v>1</v>
      </c>
      <c r="F51" s="9">
        <v>0</v>
      </c>
      <c r="G51" s="9">
        <v>1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13">
        <v>43013</v>
      </c>
      <c r="C52" s="9" t="s">
        <v>7</v>
      </c>
      <c r="D52" s="9">
        <v>1</v>
      </c>
      <c r="E52" s="9">
        <v>1</v>
      </c>
      <c r="F52" s="9">
        <v>0</v>
      </c>
      <c r="G52" s="9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43006</v>
      </c>
      <c r="C53" s="9" t="s">
        <v>9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13">
        <v>42999</v>
      </c>
      <c r="C54" s="9" t="s">
        <v>11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/>
      <c r="K54" s="9"/>
      <c r="L54" s="9">
        <v>1</v>
      </c>
      <c r="M54" s="29"/>
    </row>
    <row r="55" spans="1:13" ht="18.75" hidden="1" thickBot="1" x14ac:dyDescent="0.3">
      <c r="A55" s="630"/>
      <c r="B55" s="30">
        <v>42992</v>
      </c>
      <c r="C55" s="31" t="s">
        <v>8</v>
      </c>
      <c r="D55" s="31">
        <v>1</v>
      </c>
      <c r="E55" s="31">
        <v>0</v>
      </c>
      <c r="F55" s="31">
        <v>0</v>
      </c>
      <c r="G55" s="31">
        <v>0</v>
      </c>
      <c r="H55" s="31">
        <v>0</v>
      </c>
      <c r="I55" s="32">
        <v>0</v>
      </c>
      <c r="J55" s="280"/>
      <c r="K55" s="9">
        <v>1</v>
      </c>
      <c r="L55" s="9"/>
      <c r="M55" s="29"/>
    </row>
    <row r="56" spans="1:13" ht="19.5" thickTop="1" thickBot="1" x14ac:dyDescent="0.3">
      <c r="A56" s="142" t="s">
        <v>45</v>
      </c>
      <c r="B56" s="126" t="s">
        <v>285</v>
      </c>
      <c r="C56" s="124" t="s">
        <v>10</v>
      </c>
      <c r="D56" s="124">
        <f t="shared" ref="D56:I56" si="2">SUM(D37:D55)</f>
        <v>19</v>
      </c>
      <c r="E56" s="124">
        <f t="shared" si="2"/>
        <v>15</v>
      </c>
      <c r="F56" s="124">
        <f t="shared" si="2"/>
        <v>14</v>
      </c>
      <c r="G56" s="124">
        <f t="shared" si="2"/>
        <v>29</v>
      </c>
      <c r="H56" s="124">
        <f t="shared" si="2"/>
        <v>2</v>
      </c>
      <c r="I56" s="125">
        <f t="shared" si="2"/>
        <v>0</v>
      </c>
      <c r="J56" s="191">
        <f>SUM(J37:J55)</f>
        <v>5</v>
      </c>
      <c r="K56" s="124">
        <f>SUM(K37:K55)</f>
        <v>12</v>
      </c>
      <c r="L56" s="124">
        <f>SUM(L37:L55)</f>
        <v>2</v>
      </c>
      <c r="M56" s="294">
        <f>SUM(J56/(J56+K56))</f>
        <v>0.29411764705882354</v>
      </c>
    </row>
    <row r="57" spans="1:13" ht="18.75" hidden="1" thickTop="1" x14ac:dyDescent="0.25">
      <c r="A57" s="659" t="s">
        <v>35</v>
      </c>
      <c r="B57" s="26">
        <v>42796</v>
      </c>
      <c r="C57" s="27" t="s">
        <v>9</v>
      </c>
      <c r="D57" s="27">
        <v>1</v>
      </c>
      <c r="E57" s="27">
        <v>0</v>
      </c>
      <c r="F57" s="27">
        <v>0</v>
      </c>
      <c r="G57" s="27">
        <v>0</v>
      </c>
      <c r="H57" s="27">
        <v>0</v>
      </c>
      <c r="I57" s="28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42789</v>
      </c>
      <c r="C58" s="9" t="s">
        <v>11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13">
        <v>42782</v>
      </c>
      <c r="C59" s="9" t="s">
        <v>8</v>
      </c>
      <c r="D59" s="9">
        <v>1</v>
      </c>
      <c r="E59" s="9">
        <v>1</v>
      </c>
      <c r="F59" s="9">
        <v>0</v>
      </c>
      <c r="G59" s="9">
        <v>1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42775</v>
      </c>
      <c r="C60" s="9" t="s">
        <v>27</v>
      </c>
      <c r="D60" s="9">
        <v>1</v>
      </c>
      <c r="E60" s="9">
        <v>0</v>
      </c>
      <c r="F60" s="9">
        <v>1</v>
      </c>
      <c r="G60" s="9">
        <v>1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42768</v>
      </c>
      <c r="C61" s="9" t="s">
        <v>7</v>
      </c>
      <c r="D61" s="9">
        <v>1</v>
      </c>
      <c r="E61" s="9">
        <v>0</v>
      </c>
      <c r="F61" s="9">
        <v>2</v>
      </c>
      <c r="G61" s="9">
        <v>2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42740</v>
      </c>
      <c r="C62" s="9" t="s">
        <v>27</v>
      </c>
      <c r="D62" s="9">
        <v>1</v>
      </c>
      <c r="E62" s="9">
        <v>1</v>
      </c>
      <c r="F62" s="9">
        <v>0</v>
      </c>
      <c r="G62" s="9">
        <v>1</v>
      </c>
      <c r="H62" s="9">
        <v>1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42712</v>
      </c>
      <c r="C63" s="9" t="s">
        <v>9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42691</v>
      </c>
      <c r="C64" s="9" t="s">
        <v>27</v>
      </c>
      <c r="D64" s="9">
        <v>1</v>
      </c>
      <c r="E64" s="9">
        <v>2</v>
      </c>
      <c r="F64" s="9">
        <v>0</v>
      </c>
      <c r="G64" s="9">
        <v>2</v>
      </c>
      <c r="H64" s="9">
        <v>1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42670</v>
      </c>
      <c r="C65" s="9" t="s">
        <v>11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42656</v>
      </c>
      <c r="C66" s="9" t="s">
        <v>27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42649</v>
      </c>
      <c r="C67" s="9" t="s">
        <v>7</v>
      </c>
      <c r="D67" s="9">
        <v>1</v>
      </c>
      <c r="E67" s="9">
        <v>0</v>
      </c>
      <c r="F67" s="9">
        <v>1</v>
      </c>
      <c r="G67" s="9">
        <v>1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42642</v>
      </c>
      <c r="C68" s="9" t="s">
        <v>9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t="18.75" hidden="1" thickBot="1" x14ac:dyDescent="0.3">
      <c r="A69" s="630"/>
      <c r="B69" s="30">
        <v>42635</v>
      </c>
      <c r="C69" s="31" t="s">
        <v>11</v>
      </c>
      <c r="D69" s="31">
        <v>1</v>
      </c>
      <c r="E69" s="31">
        <v>0</v>
      </c>
      <c r="F69" s="31">
        <v>0</v>
      </c>
      <c r="G69" s="31">
        <v>0</v>
      </c>
      <c r="H69" s="31">
        <v>0</v>
      </c>
      <c r="I69" s="32">
        <v>0</v>
      </c>
      <c r="J69" s="280">
        <v>1</v>
      </c>
      <c r="K69" s="9"/>
      <c r="L69" s="9"/>
      <c r="M69" s="29"/>
    </row>
    <row r="70" spans="1:13" ht="19.5" thickTop="1" thickBot="1" x14ac:dyDescent="0.3">
      <c r="A70" s="142" t="s">
        <v>45</v>
      </c>
      <c r="B70" s="126" t="s">
        <v>18</v>
      </c>
      <c r="C70" s="124" t="s">
        <v>10</v>
      </c>
      <c r="D70" s="124">
        <f t="shared" ref="D70:I70" si="3">SUM(D57:D69)</f>
        <v>13</v>
      </c>
      <c r="E70" s="124">
        <f t="shared" si="3"/>
        <v>4</v>
      </c>
      <c r="F70" s="124">
        <f t="shared" si="3"/>
        <v>6</v>
      </c>
      <c r="G70" s="124">
        <f t="shared" si="3"/>
        <v>10</v>
      </c>
      <c r="H70" s="124">
        <f t="shared" si="3"/>
        <v>2</v>
      </c>
      <c r="I70" s="125">
        <f t="shared" si="3"/>
        <v>0</v>
      </c>
      <c r="J70" s="191">
        <f>SUM(J57:J69)</f>
        <v>5</v>
      </c>
      <c r="K70" s="124">
        <f>SUM(K57:K69)</f>
        <v>8</v>
      </c>
      <c r="L70" s="124">
        <f>SUM(L57:L69)</f>
        <v>0</v>
      </c>
      <c r="M70" s="294">
        <f>SUM(J70/(J70+K70))</f>
        <v>0.38461538461538464</v>
      </c>
    </row>
    <row r="71" spans="1:13" ht="18.75" hidden="1" thickTop="1" x14ac:dyDescent="0.25">
      <c r="A71" s="659" t="s">
        <v>17</v>
      </c>
      <c r="B71" s="26">
        <v>42404</v>
      </c>
      <c r="C71" s="27" t="s">
        <v>7</v>
      </c>
      <c r="D71" s="27">
        <v>1</v>
      </c>
      <c r="E71" s="27">
        <v>0</v>
      </c>
      <c r="F71" s="27">
        <v>0</v>
      </c>
      <c r="G71" s="27">
        <v>0</v>
      </c>
      <c r="H71" s="27">
        <v>0</v>
      </c>
      <c r="I71" s="28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13">
        <v>42397</v>
      </c>
      <c r="C72" s="9" t="s">
        <v>8</v>
      </c>
      <c r="D72" s="9">
        <v>1</v>
      </c>
      <c r="E72" s="9">
        <v>2</v>
      </c>
      <c r="F72" s="9">
        <v>2</v>
      </c>
      <c r="G72" s="9">
        <v>4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42390</v>
      </c>
      <c r="C73" s="9" t="s">
        <v>12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13">
        <v>42376</v>
      </c>
      <c r="C74" s="9" t="s">
        <v>14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13">
        <v>42355</v>
      </c>
      <c r="C75" s="9" t="s">
        <v>7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/>
      <c r="K75" s="9"/>
      <c r="L75" s="9">
        <v>1</v>
      </c>
      <c r="M75" s="29"/>
    </row>
    <row r="76" spans="1:13" hidden="1" x14ac:dyDescent="0.25">
      <c r="A76" s="631"/>
      <c r="B76" s="13">
        <v>42348</v>
      </c>
      <c r="C76" s="9" t="s">
        <v>8</v>
      </c>
      <c r="D76" s="9">
        <v>1</v>
      </c>
      <c r="E76" s="9">
        <v>0</v>
      </c>
      <c r="F76" s="9">
        <v>2</v>
      </c>
      <c r="G76" s="9">
        <v>2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42334</v>
      </c>
      <c r="C77" s="9" t="s">
        <v>13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42327</v>
      </c>
      <c r="C78" s="9" t="s">
        <v>14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/>
      <c r="K78" s="9"/>
      <c r="L78" s="9">
        <v>1</v>
      </c>
      <c r="M78" s="29"/>
    </row>
    <row r="79" spans="1:13" hidden="1" x14ac:dyDescent="0.25">
      <c r="A79" s="631"/>
      <c r="B79" s="13">
        <v>42313</v>
      </c>
      <c r="C79" s="9" t="s">
        <v>8</v>
      </c>
      <c r="D79" s="9">
        <v>1</v>
      </c>
      <c r="E79" s="9">
        <v>1</v>
      </c>
      <c r="F79" s="9">
        <v>0</v>
      </c>
      <c r="G79" s="9">
        <v>1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42306</v>
      </c>
      <c r="C80" s="9" t="s">
        <v>12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42299</v>
      </c>
      <c r="C81" s="9" t="s">
        <v>13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42292</v>
      </c>
      <c r="C82" s="9" t="s">
        <v>14</v>
      </c>
      <c r="D82" s="9">
        <v>1</v>
      </c>
      <c r="E82" s="9">
        <v>1</v>
      </c>
      <c r="F82" s="9">
        <v>1</v>
      </c>
      <c r="G82" s="9">
        <v>2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42285</v>
      </c>
      <c r="C83" s="9" t="s">
        <v>7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42271</v>
      </c>
      <c r="C84" s="9" t="s">
        <v>12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t="18.75" hidden="1" thickBot="1" x14ac:dyDescent="0.3">
      <c r="A85" s="630"/>
      <c r="B85" s="30">
        <v>42264</v>
      </c>
      <c r="C85" s="31" t="s">
        <v>13</v>
      </c>
      <c r="D85" s="31">
        <v>1</v>
      </c>
      <c r="E85" s="31">
        <v>0</v>
      </c>
      <c r="F85" s="31">
        <v>0</v>
      </c>
      <c r="G85" s="31">
        <v>0</v>
      </c>
      <c r="H85" s="31">
        <v>0</v>
      </c>
      <c r="I85" s="32">
        <v>0</v>
      </c>
      <c r="J85" s="280"/>
      <c r="K85" s="9">
        <v>1</v>
      </c>
      <c r="L85" s="9"/>
      <c r="M85" s="29"/>
    </row>
    <row r="86" spans="1:13" ht="19.5" thickTop="1" thickBot="1" x14ac:dyDescent="0.3">
      <c r="A86" s="142" t="s">
        <v>45</v>
      </c>
      <c r="B86" s="126" t="s">
        <v>17</v>
      </c>
      <c r="C86" s="124" t="s">
        <v>10</v>
      </c>
      <c r="D86" s="124">
        <f t="shared" ref="D86:I86" si="4">SUM(D71:D85)</f>
        <v>15</v>
      </c>
      <c r="E86" s="124">
        <f t="shared" si="4"/>
        <v>4</v>
      </c>
      <c r="F86" s="124">
        <f t="shared" si="4"/>
        <v>10</v>
      </c>
      <c r="G86" s="124">
        <f t="shared" si="4"/>
        <v>14</v>
      </c>
      <c r="H86" s="124">
        <f t="shared" si="4"/>
        <v>0</v>
      </c>
      <c r="I86" s="125">
        <f t="shared" si="4"/>
        <v>0</v>
      </c>
      <c r="J86" s="191">
        <f>SUM(J71:J85)</f>
        <v>7</v>
      </c>
      <c r="K86" s="124">
        <f>SUM(K71:K85)</f>
        <v>5</v>
      </c>
      <c r="L86" s="124">
        <f>SUM(L71:L85)</f>
        <v>3</v>
      </c>
      <c r="M86" s="294">
        <f>SUM(J86/(J86+K86))</f>
        <v>0.58333333333333337</v>
      </c>
    </row>
    <row r="87" spans="1:13" ht="19.5" thickTop="1" thickBot="1" x14ac:dyDescent="0.3">
      <c r="C87" s="136" t="s">
        <v>24</v>
      </c>
      <c r="D87" s="137">
        <f t="shared" ref="D87:L87" si="5">SUM(D20+D36+D56+D70+D86)</f>
        <v>79</v>
      </c>
      <c r="E87" s="137">
        <f t="shared" si="5"/>
        <v>38</v>
      </c>
      <c r="F87" s="137">
        <f t="shared" si="5"/>
        <v>49</v>
      </c>
      <c r="G87" s="137">
        <f t="shared" si="5"/>
        <v>87</v>
      </c>
      <c r="H87" s="137">
        <f t="shared" si="5"/>
        <v>5</v>
      </c>
      <c r="I87" s="139">
        <f t="shared" si="5"/>
        <v>0</v>
      </c>
      <c r="J87" s="392">
        <f t="shared" si="5"/>
        <v>30</v>
      </c>
      <c r="K87" s="137">
        <f t="shared" si="5"/>
        <v>40</v>
      </c>
      <c r="L87" s="139">
        <f t="shared" si="5"/>
        <v>9</v>
      </c>
      <c r="M87" s="396">
        <f>SUM(J87/(J87+K87))</f>
        <v>0.42857142857142855</v>
      </c>
    </row>
    <row r="88" spans="1:13" ht="18.75" thickBot="1" x14ac:dyDescent="0.3">
      <c r="C88" s="143" t="s">
        <v>25</v>
      </c>
      <c r="D88" s="24"/>
      <c r="E88" s="25">
        <f>SUM(E87/D87)</f>
        <v>0.48101265822784811</v>
      </c>
      <c r="F88" s="25">
        <f>SUM(F87/D87)</f>
        <v>0.620253164556962</v>
      </c>
      <c r="G88" s="144">
        <f>SUM(G87/D87)</f>
        <v>1.1012658227848102</v>
      </c>
      <c r="H88" s="20"/>
      <c r="I88" s="20"/>
      <c r="J88" s="283">
        <f>SUM(J87/D87)</f>
        <v>0.379746835443038</v>
      </c>
      <c r="K88" s="21">
        <f>SUM(K87/D87)</f>
        <v>0.50632911392405067</v>
      </c>
      <c r="L88" s="132">
        <f>SUM(L87/D87)</f>
        <v>0.11392405063291139</v>
      </c>
    </row>
    <row r="89" spans="1:13" ht="18.75" thickBot="1" x14ac:dyDescent="0.3">
      <c r="C89" s="133" t="s">
        <v>26</v>
      </c>
      <c r="D89" s="134">
        <f>SUM(D87/5)</f>
        <v>15.8</v>
      </c>
      <c r="E89" s="134">
        <f>SUM(E88*D89)</f>
        <v>7.6000000000000005</v>
      </c>
      <c r="F89" s="134">
        <f>SUM(F88*D89)</f>
        <v>9.8000000000000007</v>
      </c>
      <c r="G89" s="135">
        <f>SUM(G88*D89)</f>
        <v>17.400000000000002</v>
      </c>
      <c r="J89" s="284">
        <f>SUM(J87/5)</f>
        <v>6</v>
      </c>
      <c r="K89" s="134">
        <f>SUM(K87/5)</f>
        <v>8</v>
      </c>
      <c r="L89" s="135">
        <f>SUM(L87/5)</f>
        <v>1.8</v>
      </c>
    </row>
    <row r="90" spans="1:13" ht="18.75" thickTop="1" x14ac:dyDescent="0.25"/>
  </sheetData>
  <mergeCells count="6">
    <mergeCell ref="A71:A85"/>
    <mergeCell ref="A57:A69"/>
    <mergeCell ref="A37:A55"/>
    <mergeCell ref="A1:M1"/>
    <mergeCell ref="A21:A35"/>
    <mergeCell ref="A3:A19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0000"/>
    <pageSetUpPr fitToPage="1"/>
  </sheetPr>
  <dimension ref="A1:M11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7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373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285</v>
      </c>
      <c r="B3" s="26">
        <v>43160</v>
      </c>
      <c r="C3" s="27" t="s">
        <v>10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280">
        <v>1</v>
      </c>
      <c r="K3" s="9"/>
      <c r="L3" s="9"/>
      <c r="M3" s="29"/>
    </row>
    <row r="4" spans="1:13" hidden="1" x14ac:dyDescent="0.25">
      <c r="A4" s="631"/>
      <c r="B4" s="13">
        <v>43153</v>
      </c>
      <c r="C4" s="9" t="s">
        <v>7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1"/>
      <c r="B5" s="13">
        <v>43146</v>
      </c>
      <c r="C5" s="9" t="s">
        <v>27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43139</v>
      </c>
      <c r="C6" s="9" t="s">
        <v>11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1"/>
      <c r="B7" s="13">
        <v>43132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43125</v>
      </c>
      <c r="C8" s="9" t="s">
        <v>10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1"/>
      <c r="B9" s="13">
        <v>43104</v>
      </c>
      <c r="C9" s="9" t="s">
        <v>27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1"/>
      <c r="B10" s="13">
        <v>43090</v>
      </c>
      <c r="C10" s="9" t="s">
        <v>11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1"/>
      <c r="B11" s="13">
        <v>43083</v>
      </c>
      <c r="C11" s="9" t="s">
        <v>8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13">
        <v>43076</v>
      </c>
      <c r="C12" s="9" t="s">
        <v>10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13">
        <v>43062</v>
      </c>
      <c r="C13" s="9" t="s">
        <v>27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13">
        <v>43055</v>
      </c>
      <c r="C14" s="9" t="s">
        <v>11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13">
        <v>43048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13">
        <v>43041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idden="1" x14ac:dyDescent="0.25">
      <c r="A17" s="631"/>
      <c r="B17" s="13">
        <v>43034</v>
      </c>
      <c r="C17" s="9" t="s">
        <v>7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1"/>
      <c r="B18" s="13">
        <v>43027</v>
      </c>
      <c r="C18" s="9" t="s">
        <v>27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/>
      <c r="K18" s="9"/>
      <c r="L18" s="9">
        <v>1</v>
      </c>
      <c r="M18" s="29"/>
    </row>
    <row r="19" spans="1:13" hidden="1" x14ac:dyDescent="0.25">
      <c r="A19" s="631"/>
      <c r="B19" s="13">
        <v>43020</v>
      </c>
      <c r="C19" s="9" t="s">
        <v>11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43006</v>
      </c>
      <c r="C20" s="9" t="s">
        <v>10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1"/>
      <c r="B21" s="13">
        <v>42999</v>
      </c>
      <c r="C21" s="9" t="s">
        <v>7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/>
      <c r="L21" s="9">
        <v>1</v>
      </c>
      <c r="M21" s="29"/>
    </row>
    <row r="22" spans="1:13" ht="18.75" hidden="1" thickBot="1" x14ac:dyDescent="0.3">
      <c r="A22" s="630"/>
      <c r="B22" s="30">
        <v>42992</v>
      </c>
      <c r="C22" s="31" t="s">
        <v>27</v>
      </c>
      <c r="D22" s="31">
        <v>1</v>
      </c>
      <c r="E22" s="31">
        <v>0</v>
      </c>
      <c r="F22" s="31">
        <v>0</v>
      </c>
      <c r="G22" s="31">
        <v>0</v>
      </c>
      <c r="H22" s="31">
        <v>0</v>
      </c>
      <c r="I22" s="32">
        <v>0</v>
      </c>
      <c r="J22" s="280"/>
      <c r="K22" s="9">
        <v>1</v>
      </c>
      <c r="L22" s="9"/>
      <c r="M22" s="29"/>
    </row>
    <row r="23" spans="1:13" ht="19.5" thickTop="1" thickBot="1" x14ac:dyDescent="0.3">
      <c r="A23" s="142" t="s">
        <v>45</v>
      </c>
      <c r="B23" s="126" t="s">
        <v>285</v>
      </c>
      <c r="C23" s="124" t="s">
        <v>9</v>
      </c>
      <c r="D23" s="124">
        <f t="shared" ref="D23:I23" si="0">SUM(D3:D22)</f>
        <v>20</v>
      </c>
      <c r="E23" s="124">
        <f t="shared" si="0"/>
        <v>0</v>
      </c>
      <c r="F23" s="124">
        <f t="shared" si="0"/>
        <v>5</v>
      </c>
      <c r="G23" s="124">
        <f t="shared" si="0"/>
        <v>5</v>
      </c>
      <c r="H23" s="124">
        <f t="shared" si="0"/>
        <v>0</v>
      </c>
      <c r="I23" s="125">
        <f t="shared" si="0"/>
        <v>0</v>
      </c>
      <c r="J23" s="191">
        <f>SUM(J3:J22)</f>
        <v>12</v>
      </c>
      <c r="K23" s="124">
        <f>SUM(K3:K22)</f>
        <v>6</v>
      </c>
      <c r="L23" s="124">
        <f>SUM(L3:L22)</f>
        <v>2</v>
      </c>
      <c r="M23" s="294">
        <f>SUM(J23/(J23+K23))</f>
        <v>0.66666666666666663</v>
      </c>
    </row>
    <row r="24" spans="1:13" ht="18.75" hidden="1" thickTop="1" x14ac:dyDescent="0.25">
      <c r="A24" s="659" t="s">
        <v>35</v>
      </c>
      <c r="B24" s="26">
        <v>42796</v>
      </c>
      <c r="C24" s="27" t="s">
        <v>10</v>
      </c>
      <c r="D24" s="27">
        <v>1</v>
      </c>
      <c r="E24" s="27">
        <v>0</v>
      </c>
      <c r="F24" s="27">
        <v>0</v>
      </c>
      <c r="G24" s="27">
        <v>0</v>
      </c>
      <c r="H24" s="27">
        <v>0</v>
      </c>
      <c r="I24" s="28">
        <v>0</v>
      </c>
      <c r="J24" s="280">
        <v>1</v>
      </c>
      <c r="K24" s="9"/>
      <c r="L24" s="9"/>
      <c r="M24" s="29"/>
    </row>
    <row r="25" spans="1:13" hidden="1" x14ac:dyDescent="0.25">
      <c r="A25" s="631"/>
      <c r="B25" s="13">
        <v>42789</v>
      </c>
      <c r="C25" s="9" t="s">
        <v>7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13">
        <v>42782</v>
      </c>
      <c r="C26" s="9" t="s">
        <v>27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13">
        <v>42775</v>
      </c>
      <c r="C27" s="9" t="s">
        <v>11</v>
      </c>
      <c r="D27" s="9">
        <v>1</v>
      </c>
      <c r="E27" s="9">
        <v>0</v>
      </c>
      <c r="F27" s="9">
        <v>3</v>
      </c>
      <c r="G27" s="9">
        <v>3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42768</v>
      </c>
      <c r="C28" s="9" t="s">
        <v>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42761</v>
      </c>
      <c r="C29" s="9" t="s">
        <v>10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1"/>
      <c r="B30" s="13">
        <v>42754</v>
      </c>
      <c r="C30" s="9" t="s">
        <v>7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42747</v>
      </c>
      <c r="C31" s="9" t="s">
        <v>27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1"/>
      <c r="B32" s="13">
        <v>42740</v>
      </c>
      <c r="C32" s="9" t="s">
        <v>11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/>
      <c r="L32" s="9">
        <v>1</v>
      </c>
      <c r="M32" s="29"/>
    </row>
    <row r="33" spans="1:13" hidden="1" x14ac:dyDescent="0.25">
      <c r="A33" s="631"/>
      <c r="B33" s="13">
        <v>42705</v>
      </c>
      <c r="C33" s="9" t="s">
        <v>7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280"/>
      <c r="K33" s="9"/>
      <c r="L33" s="9">
        <v>1</v>
      </c>
      <c r="M33" s="29"/>
    </row>
    <row r="34" spans="1:13" hidden="1" x14ac:dyDescent="0.25">
      <c r="A34" s="631"/>
      <c r="B34" s="13">
        <v>42698</v>
      </c>
      <c r="C34" s="9" t="s">
        <v>27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idden="1" x14ac:dyDescent="0.25">
      <c r="A35" s="631"/>
      <c r="B35" s="13">
        <v>42691</v>
      </c>
      <c r="C35" s="9" t="s">
        <v>11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/>
      <c r="K35" s="9"/>
      <c r="L35" s="9">
        <v>1</v>
      </c>
      <c r="M35" s="29"/>
    </row>
    <row r="36" spans="1:13" hidden="1" x14ac:dyDescent="0.25">
      <c r="A36" s="631"/>
      <c r="B36" s="13">
        <v>42684</v>
      </c>
      <c r="C36" s="9" t="s">
        <v>8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42677</v>
      </c>
      <c r="C37" s="9" t="s">
        <v>10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/>
      <c r="L37" s="9">
        <v>1</v>
      </c>
      <c r="M37" s="29"/>
    </row>
    <row r="38" spans="1:13" hidden="1" x14ac:dyDescent="0.25">
      <c r="A38" s="631"/>
      <c r="B38" s="13">
        <v>42670</v>
      </c>
      <c r="C38" s="9" t="s">
        <v>7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idden="1" x14ac:dyDescent="0.25">
      <c r="A39" s="631"/>
      <c r="B39" s="13">
        <v>42663</v>
      </c>
      <c r="C39" s="9" t="s">
        <v>27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42656</v>
      </c>
      <c r="C40" s="9" t="s">
        <v>11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>
        <v>1</v>
      </c>
      <c r="L40" s="9"/>
      <c r="M40" s="29"/>
    </row>
    <row r="41" spans="1:13" hidden="1" x14ac:dyDescent="0.25">
      <c r="A41" s="631"/>
      <c r="B41" s="13">
        <v>42642</v>
      </c>
      <c r="C41" s="9" t="s">
        <v>10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t="18.75" hidden="1" thickBot="1" x14ac:dyDescent="0.3">
      <c r="A42" s="631"/>
      <c r="B42" s="122">
        <v>42635</v>
      </c>
      <c r="C42" s="23" t="s">
        <v>7</v>
      </c>
      <c r="D42" s="23">
        <v>1</v>
      </c>
      <c r="E42" s="23">
        <v>0</v>
      </c>
      <c r="F42" s="23">
        <v>0</v>
      </c>
      <c r="G42" s="23">
        <v>0</v>
      </c>
      <c r="H42" s="23">
        <v>0</v>
      </c>
      <c r="I42" s="48">
        <v>0</v>
      </c>
      <c r="J42" s="280">
        <v>1</v>
      </c>
      <c r="K42" s="9"/>
      <c r="L42" s="9"/>
      <c r="M42" s="29"/>
    </row>
    <row r="43" spans="1:13" ht="19.5" thickTop="1" thickBot="1" x14ac:dyDescent="0.3">
      <c r="A43" s="142" t="s">
        <v>45</v>
      </c>
      <c r="B43" s="126" t="s">
        <v>18</v>
      </c>
      <c r="C43" s="124" t="s">
        <v>9</v>
      </c>
      <c r="D43" s="124">
        <f t="shared" ref="D43:I43" si="1">SUM(D24:D42)</f>
        <v>19</v>
      </c>
      <c r="E43" s="124">
        <f t="shared" si="1"/>
        <v>0</v>
      </c>
      <c r="F43" s="124">
        <f t="shared" si="1"/>
        <v>6</v>
      </c>
      <c r="G43" s="124">
        <f t="shared" si="1"/>
        <v>6</v>
      </c>
      <c r="H43" s="124">
        <f t="shared" si="1"/>
        <v>0</v>
      </c>
      <c r="I43" s="125">
        <f t="shared" si="1"/>
        <v>0</v>
      </c>
      <c r="J43" s="191">
        <f>SUM(J24:J42)</f>
        <v>6</v>
      </c>
      <c r="K43" s="124">
        <f>SUM(K24:K42)</f>
        <v>9</v>
      </c>
      <c r="L43" s="124">
        <f>SUM(L24:L42)</f>
        <v>4</v>
      </c>
      <c r="M43" s="294">
        <f>SUM(J43/(J43+K43))</f>
        <v>0.4</v>
      </c>
    </row>
    <row r="44" spans="1:13" ht="18.75" hidden="1" thickTop="1" x14ac:dyDescent="0.25">
      <c r="A44" s="631" t="s">
        <v>17</v>
      </c>
      <c r="B44" s="14">
        <v>42432</v>
      </c>
      <c r="C44" s="8" t="s">
        <v>8</v>
      </c>
      <c r="D44" s="8">
        <v>1</v>
      </c>
      <c r="E44" s="8">
        <v>0</v>
      </c>
      <c r="F44" s="8">
        <v>0</v>
      </c>
      <c r="G44" s="8">
        <v>0</v>
      </c>
      <c r="H44" s="8">
        <v>0</v>
      </c>
      <c r="I44" s="113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13">
        <v>42425</v>
      </c>
      <c r="C45" s="9" t="s">
        <v>12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/>
      <c r="L45" s="9">
        <v>1</v>
      </c>
      <c r="M45" s="29"/>
    </row>
    <row r="46" spans="1:13" hidden="1" x14ac:dyDescent="0.25">
      <c r="A46" s="631"/>
      <c r="B46" s="13">
        <v>42418</v>
      </c>
      <c r="C46" s="9" t="s">
        <v>13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13">
        <v>42404</v>
      </c>
      <c r="C47" s="9" t="s">
        <v>7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/>
      <c r="L47" s="9">
        <v>1</v>
      </c>
      <c r="M47" s="29"/>
    </row>
    <row r="48" spans="1:13" hidden="1" x14ac:dyDescent="0.25">
      <c r="A48" s="631"/>
      <c r="B48" s="13">
        <v>42390</v>
      </c>
      <c r="C48" s="9" t="s">
        <v>12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13">
        <v>42383</v>
      </c>
      <c r="C49" s="9" t="s">
        <v>7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42376</v>
      </c>
      <c r="C50" s="9" t="s">
        <v>14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42355</v>
      </c>
      <c r="C51" s="9" t="s">
        <v>7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/>
      <c r="L51" s="9">
        <v>1</v>
      </c>
      <c r="M51" s="29"/>
    </row>
    <row r="52" spans="1:13" hidden="1" x14ac:dyDescent="0.25">
      <c r="A52" s="631"/>
      <c r="B52" s="13">
        <v>42348</v>
      </c>
      <c r="C52" s="9" t="s">
        <v>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42341</v>
      </c>
      <c r="C53" s="9" t="s">
        <v>12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13">
        <v>42334</v>
      </c>
      <c r="C54" s="9" t="s">
        <v>13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42327</v>
      </c>
      <c r="C55" s="9" t="s">
        <v>14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/>
      <c r="L55" s="9">
        <v>1</v>
      </c>
      <c r="M55" s="29"/>
    </row>
    <row r="56" spans="1:13" hidden="1" x14ac:dyDescent="0.25">
      <c r="A56" s="631"/>
      <c r="B56" s="13">
        <v>42320</v>
      </c>
      <c r="C56" s="9" t="s">
        <v>7</v>
      </c>
      <c r="D56" s="9">
        <v>1</v>
      </c>
      <c r="E56" s="9">
        <v>1</v>
      </c>
      <c r="F56" s="9">
        <v>0</v>
      </c>
      <c r="G56" s="9">
        <v>1</v>
      </c>
      <c r="H56" s="9">
        <v>0</v>
      </c>
      <c r="I56" s="29">
        <v>0</v>
      </c>
      <c r="J56" s="280"/>
      <c r="K56" s="9"/>
      <c r="L56" s="9">
        <v>1</v>
      </c>
      <c r="M56" s="29"/>
    </row>
    <row r="57" spans="1:13" hidden="1" x14ac:dyDescent="0.25">
      <c r="A57" s="631"/>
      <c r="B57" s="13">
        <v>42313</v>
      </c>
      <c r="C57" s="9" t="s">
        <v>8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13">
        <v>42306</v>
      </c>
      <c r="C58" s="9" t="s">
        <v>12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42299</v>
      </c>
      <c r="C59" s="9" t="s">
        <v>13</v>
      </c>
      <c r="D59" s="9">
        <v>1</v>
      </c>
      <c r="E59" s="9">
        <v>1</v>
      </c>
      <c r="F59" s="9">
        <v>0</v>
      </c>
      <c r="G59" s="9">
        <v>1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42285</v>
      </c>
      <c r="C60" s="9" t="s">
        <v>7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42278</v>
      </c>
      <c r="C61" s="9" t="s">
        <v>8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t="18.75" hidden="1" thickBot="1" x14ac:dyDescent="0.3">
      <c r="A62" s="630"/>
      <c r="B62" s="30">
        <v>42271</v>
      </c>
      <c r="C62" s="31" t="s">
        <v>12</v>
      </c>
      <c r="D62" s="31">
        <v>1</v>
      </c>
      <c r="E62" s="31">
        <v>0</v>
      </c>
      <c r="F62" s="31">
        <v>0</v>
      </c>
      <c r="G62" s="31">
        <v>0</v>
      </c>
      <c r="H62" s="31">
        <v>0</v>
      </c>
      <c r="I62" s="32">
        <v>0</v>
      </c>
      <c r="J62" s="280">
        <v>1</v>
      </c>
      <c r="K62" s="9"/>
      <c r="L62" s="9"/>
      <c r="M62" s="29"/>
    </row>
    <row r="63" spans="1:13" ht="19.5" thickTop="1" thickBot="1" x14ac:dyDescent="0.3">
      <c r="A63" s="142" t="s">
        <v>45</v>
      </c>
      <c r="B63" s="126" t="s">
        <v>17</v>
      </c>
      <c r="C63" s="124" t="s">
        <v>10</v>
      </c>
      <c r="D63" s="124">
        <f t="shared" ref="D63:I63" si="2">SUM(D44:D62)</f>
        <v>19</v>
      </c>
      <c r="E63" s="124">
        <f t="shared" si="2"/>
        <v>2</v>
      </c>
      <c r="F63" s="124">
        <f t="shared" si="2"/>
        <v>3</v>
      </c>
      <c r="G63" s="124">
        <f t="shared" si="2"/>
        <v>5</v>
      </c>
      <c r="H63" s="124">
        <f t="shared" si="2"/>
        <v>0</v>
      </c>
      <c r="I63" s="125">
        <f t="shared" si="2"/>
        <v>0</v>
      </c>
      <c r="J63" s="191">
        <f>SUM(J44:J62)</f>
        <v>9</v>
      </c>
      <c r="K63" s="124">
        <f>SUM(K44:K62)</f>
        <v>5</v>
      </c>
      <c r="L63" s="124">
        <f>SUM(L44:L62)</f>
        <v>5</v>
      </c>
      <c r="M63" s="294">
        <f>SUM(J63/(J63+K63))</f>
        <v>0.6428571428571429</v>
      </c>
    </row>
    <row r="64" spans="1:13" ht="18.75" hidden="1" thickTop="1" x14ac:dyDescent="0.25">
      <c r="A64" s="659" t="s">
        <v>22</v>
      </c>
      <c r="B64" s="26">
        <v>41326</v>
      </c>
      <c r="C64" s="27" t="s">
        <v>20</v>
      </c>
      <c r="D64" s="27">
        <v>1</v>
      </c>
      <c r="E64" s="27">
        <v>0</v>
      </c>
      <c r="F64" s="27">
        <v>0</v>
      </c>
      <c r="G64" s="27">
        <v>0</v>
      </c>
      <c r="H64" s="27">
        <v>0</v>
      </c>
      <c r="I64" s="2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41305</v>
      </c>
      <c r="C65" s="9" t="s">
        <v>21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41298</v>
      </c>
      <c r="C66" s="9" t="s">
        <v>13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41291</v>
      </c>
      <c r="C67" s="9" t="s">
        <v>20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41284</v>
      </c>
      <c r="C68" s="9" t="s">
        <v>7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41263</v>
      </c>
      <c r="C69" s="9" t="s">
        <v>19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41256</v>
      </c>
      <c r="C70" s="9" t="s">
        <v>21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41249</v>
      </c>
      <c r="C71" s="9" t="s">
        <v>13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13">
        <v>41242</v>
      </c>
      <c r="C72" s="9" t="s">
        <v>20</v>
      </c>
      <c r="D72" s="9">
        <v>1</v>
      </c>
      <c r="E72" s="9">
        <v>0</v>
      </c>
      <c r="F72" s="9">
        <v>2</v>
      </c>
      <c r="G72" s="9">
        <v>2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41235</v>
      </c>
      <c r="C73" s="9" t="s">
        <v>7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13">
        <v>41228</v>
      </c>
      <c r="C74" s="9" t="s">
        <v>19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13">
        <v>41221</v>
      </c>
      <c r="C75" s="9" t="s">
        <v>21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13">
        <v>41214</v>
      </c>
      <c r="C76" s="9" t="s">
        <v>13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/>
      <c r="L76" s="9">
        <v>1</v>
      </c>
      <c r="M76" s="29"/>
    </row>
    <row r="77" spans="1:13" hidden="1" x14ac:dyDescent="0.25">
      <c r="A77" s="631"/>
      <c r="B77" s="13">
        <v>41207</v>
      </c>
      <c r="C77" s="9" t="s">
        <v>20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13">
        <v>41200</v>
      </c>
      <c r="C78" s="9" t="s">
        <v>7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13">
        <v>41193</v>
      </c>
      <c r="C79" s="9" t="s">
        <v>19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41186</v>
      </c>
      <c r="C80" s="9" t="s">
        <v>21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41179</v>
      </c>
      <c r="C81" s="9" t="s">
        <v>13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t="18.75" hidden="1" thickBot="1" x14ac:dyDescent="0.3">
      <c r="A82" s="630"/>
      <c r="B82" s="30">
        <v>41165</v>
      </c>
      <c r="C82" s="31" t="s">
        <v>7</v>
      </c>
      <c r="D82" s="31">
        <v>1</v>
      </c>
      <c r="E82" s="31">
        <v>0</v>
      </c>
      <c r="F82" s="31">
        <v>0</v>
      </c>
      <c r="G82" s="31">
        <v>0</v>
      </c>
      <c r="H82" s="31">
        <v>0</v>
      </c>
      <c r="I82" s="32">
        <v>0</v>
      </c>
      <c r="J82" s="280"/>
      <c r="K82" s="9">
        <v>1</v>
      </c>
      <c r="L82" s="9"/>
      <c r="M82" s="29"/>
    </row>
    <row r="83" spans="1:13" ht="19.5" thickTop="1" thickBot="1" x14ac:dyDescent="0.3">
      <c r="A83" s="142" t="s">
        <v>45</v>
      </c>
      <c r="B83" s="126" t="s">
        <v>22</v>
      </c>
      <c r="C83" s="124" t="s">
        <v>12</v>
      </c>
      <c r="D83" s="124">
        <f t="shared" ref="D83:I83" si="3">SUM(D64:D82)</f>
        <v>19</v>
      </c>
      <c r="E83" s="124">
        <f t="shared" si="3"/>
        <v>1</v>
      </c>
      <c r="F83" s="124">
        <f t="shared" si="3"/>
        <v>7</v>
      </c>
      <c r="G83" s="124">
        <f t="shared" si="3"/>
        <v>8</v>
      </c>
      <c r="H83" s="124">
        <f t="shared" si="3"/>
        <v>0</v>
      </c>
      <c r="I83" s="125">
        <f t="shared" si="3"/>
        <v>0</v>
      </c>
      <c r="J83" s="191">
        <f>SUM(J64:J82)</f>
        <v>7</v>
      </c>
      <c r="K83" s="124">
        <f>SUM(K64:K82)</f>
        <v>11</v>
      </c>
      <c r="L83" s="124">
        <f>SUM(L64:L82)</f>
        <v>1</v>
      </c>
      <c r="M83" s="294">
        <f>SUM(J83/(J83+K83))</f>
        <v>0.3888888888888889</v>
      </c>
    </row>
    <row r="84" spans="1:13" ht="18.75" hidden="1" thickTop="1" x14ac:dyDescent="0.25">
      <c r="A84" s="659" t="s">
        <v>23</v>
      </c>
      <c r="B84" s="26">
        <v>40962</v>
      </c>
      <c r="C84" s="27" t="s">
        <v>19</v>
      </c>
      <c r="D84" s="27">
        <v>1</v>
      </c>
      <c r="E84" s="27">
        <v>0</v>
      </c>
      <c r="F84" s="27">
        <v>0</v>
      </c>
      <c r="G84" s="27">
        <v>0</v>
      </c>
      <c r="H84" s="27">
        <v>0</v>
      </c>
      <c r="I84" s="28">
        <v>0</v>
      </c>
      <c r="J84" s="280"/>
      <c r="K84" s="9"/>
      <c r="L84" s="9">
        <v>1</v>
      </c>
      <c r="M84" s="29"/>
    </row>
    <row r="85" spans="1:13" hidden="1" x14ac:dyDescent="0.25">
      <c r="A85" s="631"/>
      <c r="B85" s="13">
        <v>40955</v>
      </c>
      <c r="C85" s="9" t="s">
        <v>12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40948</v>
      </c>
      <c r="C86" s="9" t="s">
        <v>13</v>
      </c>
      <c r="D86" s="9">
        <v>1</v>
      </c>
      <c r="E86" s="9">
        <v>1</v>
      </c>
      <c r="F86" s="9">
        <v>0</v>
      </c>
      <c r="G86" s="9">
        <v>1</v>
      </c>
      <c r="H86" s="9">
        <v>0</v>
      </c>
      <c r="I86" s="29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13">
        <v>40934</v>
      </c>
      <c r="C87" s="9" t="s">
        <v>21</v>
      </c>
      <c r="D87" s="9">
        <v>1</v>
      </c>
      <c r="E87" s="9">
        <v>0</v>
      </c>
      <c r="F87" s="9">
        <v>1</v>
      </c>
      <c r="G87" s="9">
        <v>1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13">
        <v>40927</v>
      </c>
      <c r="C88" s="9" t="s">
        <v>19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40920</v>
      </c>
      <c r="C89" s="9" t="s">
        <v>12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40899</v>
      </c>
      <c r="C90" s="9" t="s">
        <v>13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13">
        <v>40892</v>
      </c>
      <c r="C91" s="9" t="s">
        <v>20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40885</v>
      </c>
      <c r="C92" s="9" t="s">
        <v>21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40878</v>
      </c>
      <c r="C93" s="9" t="s">
        <v>19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40871</v>
      </c>
      <c r="C94" s="9" t="s">
        <v>12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40864</v>
      </c>
      <c r="C95" s="9" t="s">
        <v>13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40857</v>
      </c>
      <c r="C96" s="9" t="s">
        <v>20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40850</v>
      </c>
      <c r="C97" s="9" t="s">
        <v>21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40843</v>
      </c>
      <c r="C98" s="9" t="s">
        <v>19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40836</v>
      </c>
      <c r="C99" s="9" t="s">
        <v>12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40829</v>
      </c>
      <c r="C100" s="9" t="s">
        <v>13</v>
      </c>
      <c r="D100" s="9">
        <v>1</v>
      </c>
      <c r="E100" s="9">
        <v>0</v>
      </c>
      <c r="F100" s="9">
        <v>2</v>
      </c>
      <c r="G100" s="9">
        <v>2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40822</v>
      </c>
      <c r="C101" s="9" t="s">
        <v>20</v>
      </c>
      <c r="D101" s="9">
        <v>1</v>
      </c>
      <c r="E101" s="9">
        <v>1</v>
      </c>
      <c r="F101" s="9">
        <v>0</v>
      </c>
      <c r="G101" s="9">
        <v>1</v>
      </c>
      <c r="H101" s="9">
        <v>0</v>
      </c>
      <c r="I101" s="29">
        <v>0</v>
      </c>
      <c r="J101" s="280"/>
      <c r="K101" s="9"/>
      <c r="L101" s="9">
        <v>1</v>
      </c>
      <c r="M101" s="29"/>
    </row>
    <row r="102" spans="1:13" hidden="1" x14ac:dyDescent="0.25">
      <c r="A102" s="631"/>
      <c r="B102" s="13">
        <v>40815</v>
      </c>
      <c r="C102" s="9" t="s">
        <v>21</v>
      </c>
      <c r="D102" s="9">
        <v>1</v>
      </c>
      <c r="E102" s="9">
        <v>0</v>
      </c>
      <c r="F102" s="9">
        <v>2</v>
      </c>
      <c r="G102" s="9">
        <v>2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t="18.75" hidden="1" thickBot="1" x14ac:dyDescent="0.3">
      <c r="A103" s="630"/>
      <c r="B103" s="30">
        <v>40801</v>
      </c>
      <c r="C103" s="31" t="s">
        <v>12</v>
      </c>
      <c r="D103" s="31">
        <v>1</v>
      </c>
      <c r="E103" s="31">
        <v>0</v>
      </c>
      <c r="F103" s="31">
        <v>0</v>
      </c>
      <c r="G103" s="31">
        <v>0</v>
      </c>
      <c r="H103" s="31">
        <v>0</v>
      </c>
      <c r="I103" s="32">
        <v>0</v>
      </c>
      <c r="J103" s="280"/>
      <c r="K103" s="9">
        <v>1</v>
      </c>
      <c r="L103" s="9"/>
      <c r="M103" s="29"/>
    </row>
    <row r="104" spans="1:13" ht="19.5" thickTop="1" thickBot="1" x14ac:dyDescent="0.3">
      <c r="A104" s="142" t="s">
        <v>45</v>
      </c>
      <c r="B104" s="126" t="s">
        <v>23</v>
      </c>
      <c r="C104" s="124" t="s">
        <v>7</v>
      </c>
      <c r="D104" s="124">
        <f t="shared" ref="D104:I104" si="4">SUM(D84:D103)</f>
        <v>20</v>
      </c>
      <c r="E104" s="124">
        <f t="shared" si="4"/>
        <v>2</v>
      </c>
      <c r="F104" s="124">
        <f t="shared" si="4"/>
        <v>5</v>
      </c>
      <c r="G104" s="124">
        <f t="shared" si="4"/>
        <v>7</v>
      </c>
      <c r="H104" s="124">
        <f t="shared" si="4"/>
        <v>0</v>
      </c>
      <c r="I104" s="125">
        <f t="shared" si="4"/>
        <v>0</v>
      </c>
      <c r="J104" s="191">
        <f>SUM(J84:J103)</f>
        <v>7</v>
      </c>
      <c r="K104" s="124">
        <f>SUM(K84:K103)</f>
        <v>11</v>
      </c>
      <c r="L104" s="124">
        <f>SUM(L84:L103)</f>
        <v>2</v>
      </c>
      <c r="M104" s="294">
        <f>SUM(J104/(J104+K104))</f>
        <v>0.3888888888888889</v>
      </c>
    </row>
    <row r="105" spans="1:13" ht="19.5" thickTop="1" thickBot="1" x14ac:dyDescent="0.3">
      <c r="C105" s="136" t="s">
        <v>24</v>
      </c>
      <c r="D105" s="137">
        <f t="shared" ref="D105:I105" si="5">SUM(D23+D43+D63+D83+D104)</f>
        <v>97</v>
      </c>
      <c r="E105" s="137">
        <f t="shared" si="5"/>
        <v>5</v>
      </c>
      <c r="F105" s="137">
        <f t="shared" si="5"/>
        <v>26</v>
      </c>
      <c r="G105" s="139">
        <f t="shared" si="5"/>
        <v>31</v>
      </c>
      <c r="H105" s="140">
        <f t="shared" si="5"/>
        <v>0</v>
      </c>
      <c r="I105" s="141">
        <f t="shared" si="5"/>
        <v>0</v>
      </c>
      <c r="J105" s="136">
        <f>SUM(J23+J43+J63+J83+J104)</f>
        <v>41</v>
      </c>
      <c r="K105" s="168">
        <f>SUM(K23+K43+K63+K83+K104)</f>
        <v>42</v>
      </c>
      <c r="L105" s="168">
        <f>SUM(L23+L43+L63+L83+L104)</f>
        <v>14</v>
      </c>
      <c r="M105" s="333">
        <f>SUM(J105/(J105+K105))</f>
        <v>0.49397590361445781</v>
      </c>
    </row>
    <row r="106" spans="1:13" ht="18.75" thickBot="1" x14ac:dyDescent="0.3">
      <c r="C106" s="143" t="s">
        <v>25</v>
      </c>
      <c r="D106" s="24"/>
      <c r="E106" s="25">
        <f>SUM(E105/D105)</f>
        <v>5.1546391752577317E-2</v>
      </c>
      <c r="F106" s="25">
        <f>SUM(F105/D105)</f>
        <v>0.26804123711340205</v>
      </c>
      <c r="G106" s="144">
        <f>SUM(G105/D105)</f>
        <v>0.31958762886597936</v>
      </c>
      <c r="H106" s="20"/>
      <c r="I106" s="20"/>
      <c r="J106" s="283">
        <f>SUM(J105/D105)</f>
        <v>0.42268041237113402</v>
      </c>
      <c r="K106" s="21">
        <f>SUM(K105/D105)</f>
        <v>0.4329896907216495</v>
      </c>
      <c r="L106" s="132">
        <f>SUM(L105/D105)</f>
        <v>0.14432989690721648</v>
      </c>
    </row>
    <row r="107" spans="1:13" ht="18.75" thickBot="1" x14ac:dyDescent="0.3">
      <c r="C107" s="133" t="s">
        <v>26</v>
      </c>
      <c r="D107" s="134">
        <f>SUM(D105/5)</f>
        <v>19.399999999999999</v>
      </c>
      <c r="E107" s="134">
        <f>SUM(E106*D107)</f>
        <v>0.99999999999999989</v>
      </c>
      <c r="F107" s="134">
        <f>SUM(F106*D107)</f>
        <v>5.1999999999999993</v>
      </c>
      <c r="G107" s="135">
        <f>SUM(G106*D107)</f>
        <v>6.1999999999999993</v>
      </c>
      <c r="J107" s="284">
        <f>SUM(J105/5)</f>
        <v>8.1999999999999993</v>
      </c>
      <c r="K107" s="134">
        <f>SUM(K105/5)</f>
        <v>8.4</v>
      </c>
      <c r="L107" s="135">
        <f>SUM(L105/5)</f>
        <v>2.8</v>
      </c>
    </row>
    <row r="108" spans="1:13" ht="18.75" thickTop="1" x14ac:dyDescent="0.25">
      <c r="A108" s="665" t="s">
        <v>42</v>
      </c>
      <c r="B108" s="45" t="s">
        <v>36</v>
      </c>
      <c r="C108" s="46" t="s">
        <v>48</v>
      </c>
      <c r="D108" s="47"/>
      <c r="E108" s="27">
        <v>1</v>
      </c>
      <c r="F108" s="27">
        <v>1</v>
      </c>
      <c r="G108" s="28">
        <v>2</v>
      </c>
    </row>
    <row r="109" spans="1:13" x14ac:dyDescent="0.25">
      <c r="A109" s="666"/>
      <c r="B109" s="36" t="s">
        <v>37</v>
      </c>
      <c r="C109" s="5" t="s">
        <v>20</v>
      </c>
      <c r="D109" s="37"/>
      <c r="E109" s="9">
        <v>3</v>
      </c>
      <c r="F109" s="9">
        <v>6</v>
      </c>
      <c r="G109" s="29">
        <v>9</v>
      </c>
    </row>
    <row r="110" spans="1:13" x14ac:dyDescent="0.25">
      <c r="A110" s="666"/>
      <c r="B110" s="36" t="s">
        <v>38</v>
      </c>
      <c r="C110" s="5" t="s">
        <v>20</v>
      </c>
      <c r="D110" s="37"/>
      <c r="E110" s="9">
        <v>4</v>
      </c>
      <c r="F110" s="9">
        <v>6</v>
      </c>
      <c r="G110" s="29">
        <v>10</v>
      </c>
    </row>
    <row r="111" spans="1:13" x14ac:dyDescent="0.25">
      <c r="A111" s="666"/>
      <c r="B111" s="38" t="s">
        <v>39</v>
      </c>
      <c r="C111" s="39" t="s">
        <v>13</v>
      </c>
      <c r="D111" s="40"/>
      <c r="E111" s="23">
        <v>3</v>
      </c>
      <c r="F111" s="23">
        <v>6</v>
      </c>
      <c r="G111" s="48">
        <v>9</v>
      </c>
    </row>
    <row r="112" spans="1:13" x14ac:dyDescent="0.25">
      <c r="A112" s="666"/>
      <c r="B112" s="38" t="s">
        <v>40</v>
      </c>
      <c r="C112" s="39" t="s">
        <v>13</v>
      </c>
      <c r="D112" s="40"/>
      <c r="E112" s="23">
        <v>0</v>
      </c>
      <c r="F112" s="23">
        <v>2</v>
      </c>
      <c r="G112" s="48">
        <v>2</v>
      </c>
    </row>
    <row r="113" spans="1:7" ht="18.75" thickBot="1" x14ac:dyDescent="0.3">
      <c r="A113" s="667"/>
      <c r="B113" s="38" t="s">
        <v>41</v>
      </c>
      <c r="C113" s="39" t="s">
        <v>12</v>
      </c>
      <c r="D113" s="40"/>
      <c r="E113" s="23">
        <v>2</v>
      </c>
      <c r="F113" s="23">
        <v>8</v>
      </c>
      <c r="G113" s="48">
        <v>10</v>
      </c>
    </row>
    <row r="114" spans="1:7" ht="18.75" thickBot="1" x14ac:dyDescent="0.3">
      <c r="A114" s="49" t="s">
        <v>45</v>
      </c>
      <c r="B114" s="41" t="s">
        <v>42</v>
      </c>
      <c r="C114" s="42"/>
      <c r="D114" s="42"/>
      <c r="E114" s="43">
        <f>SUM(E108:E113)</f>
        <v>13</v>
      </c>
      <c r="F114" s="43">
        <f>SUM(F108:F113)</f>
        <v>29</v>
      </c>
      <c r="G114" s="50">
        <f>SUM(G108:G113)</f>
        <v>42</v>
      </c>
    </row>
    <row r="115" spans="1:7" ht="18.75" thickBot="1" x14ac:dyDescent="0.3">
      <c r="A115" s="51" t="s">
        <v>46</v>
      </c>
      <c r="B115" s="52" t="s">
        <v>409</v>
      </c>
      <c r="C115" s="53"/>
      <c r="D115" s="53"/>
      <c r="E115" s="54">
        <f>SUM(E105+E114)</f>
        <v>18</v>
      </c>
      <c r="F115" s="54">
        <f>SUM(F105+F114)</f>
        <v>55</v>
      </c>
      <c r="G115" s="55">
        <f>SUM(E115+F115)</f>
        <v>73</v>
      </c>
    </row>
    <row r="116" spans="1:7" ht="18.75" thickTop="1" x14ac:dyDescent="0.25"/>
  </sheetData>
  <mergeCells count="7">
    <mergeCell ref="A1:M1"/>
    <mergeCell ref="A108:A113"/>
    <mergeCell ref="A3:A22"/>
    <mergeCell ref="A44:A62"/>
    <mergeCell ref="A64:A82"/>
    <mergeCell ref="A84:A103"/>
    <mergeCell ref="A24:A42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0000"/>
    <pageSetUpPr fitToPage="1"/>
  </sheetPr>
  <dimension ref="A1:M15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8.140625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374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285</v>
      </c>
      <c r="B3" s="26">
        <v>43160</v>
      </c>
      <c r="C3" s="27" t="s">
        <v>9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0"/>
      <c r="K3" s="9">
        <v>1</v>
      </c>
      <c r="L3" s="9"/>
      <c r="M3" s="29"/>
    </row>
    <row r="4" spans="1:13" hidden="1" x14ac:dyDescent="0.25">
      <c r="A4" s="631"/>
      <c r="B4" s="13">
        <v>43153</v>
      </c>
      <c r="C4" s="9" t="s">
        <v>11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1"/>
      <c r="B5" s="13">
        <v>43146</v>
      </c>
      <c r="C5" s="9" t="s">
        <v>8</v>
      </c>
      <c r="D5" s="9">
        <v>1</v>
      </c>
      <c r="E5" s="9">
        <v>1</v>
      </c>
      <c r="F5" s="9">
        <v>3</v>
      </c>
      <c r="G5" s="9">
        <v>4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1"/>
      <c r="B6" s="13">
        <v>43139</v>
      </c>
      <c r="C6" s="9" t="s">
        <v>27</v>
      </c>
      <c r="D6" s="9">
        <v>1</v>
      </c>
      <c r="E6" s="9">
        <v>1</v>
      </c>
      <c r="F6" s="9">
        <v>1</v>
      </c>
      <c r="G6" s="9">
        <v>2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1"/>
      <c r="B7" s="13">
        <v>43132</v>
      </c>
      <c r="C7" s="9" t="s">
        <v>7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43125</v>
      </c>
      <c r="C8" s="9" t="s">
        <v>9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1"/>
      <c r="B9" s="13">
        <v>43118</v>
      </c>
      <c r="C9" s="9" t="s">
        <v>11</v>
      </c>
      <c r="D9" s="9">
        <v>1</v>
      </c>
      <c r="E9" s="9">
        <v>0</v>
      </c>
      <c r="F9" s="9">
        <v>1</v>
      </c>
      <c r="G9" s="15">
        <v>1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1"/>
      <c r="B10" s="13">
        <v>43104</v>
      </c>
      <c r="C10" s="9" t="s">
        <v>8</v>
      </c>
      <c r="D10" s="9">
        <v>1</v>
      </c>
      <c r="E10" s="15">
        <v>1</v>
      </c>
      <c r="F10" s="9">
        <v>0</v>
      </c>
      <c r="G10" s="15">
        <v>1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43090</v>
      </c>
      <c r="C11" s="9" t="s">
        <v>27</v>
      </c>
      <c r="D11" s="9">
        <v>1</v>
      </c>
      <c r="E11" s="15">
        <v>1</v>
      </c>
      <c r="F11" s="9">
        <v>0</v>
      </c>
      <c r="G11" s="15">
        <v>1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13">
        <v>43083</v>
      </c>
      <c r="C12" s="9" t="s">
        <v>7</v>
      </c>
      <c r="D12" s="9">
        <v>1</v>
      </c>
      <c r="E12" s="15">
        <v>1</v>
      </c>
      <c r="F12" s="9">
        <v>2</v>
      </c>
      <c r="G12" s="15">
        <v>3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13">
        <v>43076</v>
      </c>
      <c r="C13" s="9" t="s">
        <v>9</v>
      </c>
      <c r="D13" s="9">
        <v>1</v>
      </c>
      <c r="E13" s="15">
        <v>2</v>
      </c>
      <c r="F13" s="9">
        <v>0</v>
      </c>
      <c r="G13" s="15">
        <v>2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1"/>
      <c r="B14" s="13">
        <v>43069</v>
      </c>
      <c r="C14" s="9" t="s">
        <v>11</v>
      </c>
      <c r="D14" s="9">
        <v>1</v>
      </c>
      <c r="E14" s="15">
        <v>1</v>
      </c>
      <c r="F14" s="9">
        <v>2</v>
      </c>
      <c r="G14" s="15">
        <v>3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13">
        <v>43062</v>
      </c>
      <c r="C15" s="9" t="s">
        <v>8</v>
      </c>
      <c r="D15" s="9">
        <v>1</v>
      </c>
      <c r="E15" s="15">
        <v>1</v>
      </c>
      <c r="F15" s="9">
        <v>0</v>
      </c>
      <c r="G15" s="15">
        <v>1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13">
        <v>43055</v>
      </c>
      <c r="C16" s="9" t="s">
        <v>27</v>
      </c>
      <c r="D16" s="9">
        <v>1</v>
      </c>
      <c r="E16" s="15">
        <v>1</v>
      </c>
      <c r="F16" s="9">
        <v>3</v>
      </c>
      <c r="G16" s="15">
        <v>4</v>
      </c>
      <c r="H16" s="9">
        <v>0</v>
      </c>
      <c r="I16" s="29">
        <v>0</v>
      </c>
      <c r="J16" s="280"/>
      <c r="K16" s="9"/>
      <c r="L16" s="9">
        <v>1</v>
      </c>
      <c r="M16" s="29"/>
    </row>
    <row r="17" spans="1:13" hidden="1" x14ac:dyDescent="0.25">
      <c r="A17" s="631"/>
      <c r="B17" s="13">
        <v>43048</v>
      </c>
      <c r="C17" s="9" t="s">
        <v>7</v>
      </c>
      <c r="D17" s="9">
        <v>1</v>
      </c>
      <c r="E17" s="15">
        <v>1</v>
      </c>
      <c r="F17" s="9">
        <v>0</v>
      </c>
      <c r="G17" s="15">
        <v>1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1"/>
      <c r="B18" s="13">
        <v>43020</v>
      </c>
      <c r="C18" s="9" t="s">
        <v>27</v>
      </c>
      <c r="D18" s="9">
        <v>1</v>
      </c>
      <c r="E18" s="15">
        <v>2</v>
      </c>
      <c r="F18" s="9">
        <v>0</v>
      </c>
      <c r="G18" s="15">
        <v>2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13">
        <v>43013</v>
      </c>
      <c r="C19" s="9" t="s">
        <v>7</v>
      </c>
      <c r="D19" s="9">
        <v>1</v>
      </c>
      <c r="E19" s="15">
        <v>2</v>
      </c>
      <c r="F19" s="9">
        <v>1</v>
      </c>
      <c r="G19" s="15">
        <v>3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43006</v>
      </c>
      <c r="C20" s="9" t="s">
        <v>9</v>
      </c>
      <c r="D20" s="9">
        <v>1</v>
      </c>
      <c r="E20" s="15">
        <v>1</v>
      </c>
      <c r="F20" s="9">
        <v>0</v>
      </c>
      <c r="G20" s="15">
        <v>1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13">
        <v>42999</v>
      </c>
      <c r="C21" s="9" t="s">
        <v>11</v>
      </c>
      <c r="D21" s="9">
        <v>1</v>
      </c>
      <c r="E21" s="15">
        <v>1</v>
      </c>
      <c r="F21" s="9">
        <v>0</v>
      </c>
      <c r="G21" s="15">
        <v>1</v>
      </c>
      <c r="H21" s="9">
        <v>0</v>
      </c>
      <c r="I21" s="29">
        <v>1</v>
      </c>
      <c r="J21" s="280"/>
      <c r="K21" s="9"/>
      <c r="L21" s="9">
        <v>1</v>
      </c>
      <c r="M21" s="29"/>
    </row>
    <row r="22" spans="1:13" ht="18.75" hidden="1" thickBot="1" x14ac:dyDescent="0.3">
      <c r="A22" s="630"/>
      <c r="B22" s="30">
        <v>42992</v>
      </c>
      <c r="C22" s="31" t="s">
        <v>8</v>
      </c>
      <c r="D22" s="31">
        <v>1</v>
      </c>
      <c r="E22" s="33">
        <v>1</v>
      </c>
      <c r="F22" s="31">
        <v>0</v>
      </c>
      <c r="G22" s="33">
        <v>1</v>
      </c>
      <c r="H22" s="31">
        <v>0</v>
      </c>
      <c r="I22" s="32">
        <v>0</v>
      </c>
      <c r="J22" s="280"/>
      <c r="K22" s="9">
        <v>1</v>
      </c>
      <c r="L22" s="9"/>
      <c r="M22" s="29"/>
    </row>
    <row r="23" spans="1:13" ht="19.5" thickTop="1" thickBot="1" x14ac:dyDescent="0.3">
      <c r="A23" s="142" t="s">
        <v>45</v>
      </c>
      <c r="B23" s="126" t="s">
        <v>285</v>
      </c>
      <c r="C23" s="124" t="s">
        <v>10</v>
      </c>
      <c r="D23" s="124">
        <f t="shared" ref="D23:I23" si="0">SUM(D3:D22)</f>
        <v>20</v>
      </c>
      <c r="E23" s="124">
        <f t="shared" si="0"/>
        <v>19</v>
      </c>
      <c r="F23" s="124">
        <f t="shared" si="0"/>
        <v>14</v>
      </c>
      <c r="G23" s="124">
        <f t="shared" si="0"/>
        <v>33</v>
      </c>
      <c r="H23" s="124">
        <f t="shared" si="0"/>
        <v>0</v>
      </c>
      <c r="I23" s="125">
        <f t="shared" si="0"/>
        <v>1</v>
      </c>
      <c r="J23" s="191">
        <f>SUM(J3:J22)</f>
        <v>6</v>
      </c>
      <c r="K23" s="124">
        <f>SUM(K3:K22)</f>
        <v>12</v>
      </c>
      <c r="L23" s="124">
        <f>SUM(L3:L22)</f>
        <v>2</v>
      </c>
      <c r="M23" s="294">
        <f>SUM(J23/(J23+K23))</f>
        <v>0.33333333333333331</v>
      </c>
    </row>
    <row r="24" spans="1:13" ht="18.75" hidden="1" thickTop="1" x14ac:dyDescent="0.25">
      <c r="A24" s="659" t="s">
        <v>35</v>
      </c>
      <c r="B24" s="26">
        <v>42796</v>
      </c>
      <c r="C24" s="27" t="s">
        <v>9</v>
      </c>
      <c r="D24" s="27">
        <v>1</v>
      </c>
      <c r="E24" s="34">
        <v>1</v>
      </c>
      <c r="F24" s="27">
        <v>0</v>
      </c>
      <c r="G24" s="34">
        <v>1</v>
      </c>
      <c r="H24" s="27">
        <v>0</v>
      </c>
      <c r="I24" s="28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42789</v>
      </c>
      <c r="C25" s="9" t="s">
        <v>11</v>
      </c>
      <c r="D25" s="9">
        <v>1</v>
      </c>
      <c r="E25" s="9">
        <v>0</v>
      </c>
      <c r="F25" s="9">
        <v>1</v>
      </c>
      <c r="G25" s="15">
        <v>1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42775</v>
      </c>
      <c r="C26" s="9" t="s">
        <v>27</v>
      </c>
      <c r="D26" s="9">
        <v>1</v>
      </c>
      <c r="E26" s="9">
        <v>1</v>
      </c>
      <c r="F26" s="9">
        <v>0</v>
      </c>
      <c r="G26" s="15">
        <v>1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13">
        <v>42768</v>
      </c>
      <c r="C27" s="9" t="s">
        <v>7</v>
      </c>
      <c r="D27" s="9">
        <v>1</v>
      </c>
      <c r="E27" s="9">
        <v>2</v>
      </c>
      <c r="F27" s="9">
        <v>0</v>
      </c>
      <c r="G27" s="15">
        <v>2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1"/>
      <c r="B28" s="13">
        <v>42747</v>
      </c>
      <c r="C28" s="9" t="s">
        <v>8</v>
      </c>
      <c r="D28" s="9">
        <v>1</v>
      </c>
      <c r="E28" s="9">
        <v>2</v>
      </c>
      <c r="F28" s="9">
        <v>1</v>
      </c>
      <c r="G28" s="15">
        <v>3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42740</v>
      </c>
      <c r="C29" s="9" t="s">
        <v>27</v>
      </c>
      <c r="D29" s="9">
        <v>1</v>
      </c>
      <c r="E29" s="9">
        <v>1</v>
      </c>
      <c r="F29" s="9">
        <v>1</v>
      </c>
      <c r="G29" s="15">
        <v>2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1"/>
      <c r="B30" s="13">
        <v>42712</v>
      </c>
      <c r="C30" s="9" t="s">
        <v>9</v>
      </c>
      <c r="D30" s="9">
        <v>1</v>
      </c>
      <c r="E30" s="9">
        <v>2</v>
      </c>
      <c r="F30" s="9">
        <v>1</v>
      </c>
      <c r="G30" s="15">
        <v>3</v>
      </c>
      <c r="H30" s="9">
        <v>1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31"/>
      <c r="B31" s="13">
        <v>42705</v>
      </c>
      <c r="C31" s="9" t="s">
        <v>11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1"/>
      <c r="B32" s="13">
        <v>42684</v>
      </c>
      <c r="C32" s="9" t="s">
        <v>7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42677</v>
      </c>
      <c r="C33" s="9" t="s">
        <v>9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/>
      <c r="L33" s="9">
        <v>1</v>
      </c>
      <c r="M33" s="29"/>
    </row>
    <row r="34" spans="1:13" hidden="1" x14ac:dyDescent="0.25">
      <c r="A34" s="631"/>
      <c r="B34" s="13">
        <v>42670</v>
      </c>
      <c r="C34" s="9" t="s">
        <v>11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idden="1" x14ac:dyDescent="0.25">
      <c r="A35" s="631"/>
      <c r="B35" s="13">
        <v>42663</v>
      </c>
      <c r="C35" s="9" t="s">
        <v>8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/>
      <c r="K35" s="9">
        <v>1</v>
      </c>
      <c r="L35" s="9"/>
      <c r="M35" s="29"/>
    </row>
    <row r="36" spans="1:13" hidden="1" x14ac:dyDescent="0.25">
      <c r="A36" s="631"/>
      <c r="B36" s="13">
        <v>42656</v>
      </c>
      <c r="C36" s="9" t="s">
        <v>27</v>
      </c>
      <c r="D36" s="9">
        <v>1</v>
      </c>
      <c r="E36" s="9">
        <v>1</v>
      </c>
      <c r="F36" s="9">
        <v>0</v>
      </c>
      <c r="G36" s="9">
        <v>1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1"/>
      <c r="B37" s="13">
        <v>42649</v>
      </c>
      <c r="C37" s="9" t="s">
        <v>7</v>
      </c>
      <c r="D37" s="9">
        <v>1</v>
      </c>
      <c r="E37" s="9">
        <v>1</v>
      </c>
      <c r="F37" s="9">
        <v>1</v>
      </c>
      <c r="G37" s="9">
        <v>2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42642</v>
      </c>
      <c r="C38" s="9" t="s">
        <v>9</v>
      </c>
      <c r="D38" s="9">
        <v>1</v>
      </c>
      <c r="E38" s="9">
        <v>2</v>
      </c>
      <c r="F38" s="9">
        <v>2</v>
      </c>
      <c r="G38" s="9">
        <v>4</v>
      </c>
      <c r="H38" s="9">
        <v>1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42635</v>
      </c>
      <c r="C39" s="9" t="s">
        <v>11</v>
      </c>
      <c r="D39" s="9">
        <v>1</v>
      </c>
      <c r="E39" s="9">
        <v>1</v>
      </c>
      <c r="F39" s="9">
        <v>0</v>
      </c>
      <c r="G39" s="9">
        <v>1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t="18.75" hidden="1" thickBot="1" x14ac:dyDescent="0.3">
      <c r="A40" s="630"/>
      <c r="B40" s="30">
        <v>42628</v>
      </c>
      <c r="C40" s="31" t="s">
        <v>8</v>
      </c>
      <c r="D40" s="31">
        <v>1</v>
      </c>
      <c r="E40" s="31">
        <v>1</v>
      </c>
      <c r="F40" s="31">
        <v>1</v>
      </c>
      <c r="G40" s="31">
        <v>2</v>
      </c>
      <c r="H40" s="31">
        <v>0</v>
      </c>
      <c r="I40" s="32">
        <v>0</v>
      </c>
      <c r="J40" s="280"/>
      <c r="K40" s="9">
        <v>1</v>
      </c>
      <c r="L40" s="9"/>
      <c r="M40" s="29"/>
    </row>
    <row r="41" spans="1:13" ht="19.5" thickTop="1" thickBot="1" x14ac:dyDescent="0.3">
      <c r="A41" s="142" t="s">
        <v>45</v>
      </c>
      <c r="B41" s="126" t="s">
        <v>18</v>
      </c>
      <c r="C41" s="124" t="s">
        <v>10</v>
      </c>
      <c r="D41" s="124">
        <f t="shared" ref="D41:I41" si="1">SUM(D24:D40)</f>
        <v>17</v>
      </c>
      <c r="E41" s="124">
        <f t="shared" si="1"/>
        <v>15</v>
      </c>
      <c r="F41" s="124">
        <f t="shared" si="1"/>
        <v>8</v>
      </c>
      <c r="G41" s="124">
        <f t="shared" si="1"/>
        <v>23</v>
      </c>
      <c r="H41" s="124">
        <f t="shared" si="1"/>
        <v>2</v>
      </c>
      <c r="I41" s="125">
        <f t="shared" si="1"/>
        <v>0</v>
      </c>
      <c r="J41" s="191">
        <f>SUM(J24:J40)</f>
        <v>4</v>
      </c>
      <c r="K41" s="124">
        <f>SUM(K24:K40)</f>
        <v>12</v>
      </c>
      <c r="L41" s="124">
        <f>SUM(L24:L40)</f>
        <v>1</v>
      </c>
      <c r="M41" s="294">
        <f>SUM(J41/(J41+K41))</f>
        <v>0.25</v>
      </c>
    </row>
    <row r="42" spans="1:13" ht="18.75" hidden="1" thickTop="1" x14ac:dyDescent="0.25">
      <c r="A42" s="659" t="s">
        <v>17</v>
      </c>
      <c r="B42" s="26">
        <v>42432</v>
      </c>
      <c r="C42" s="27" t="s">
        <v>8</v>
      </c>
      <c r="D42" s="27">
        <v>1</v>
      </c>
      <c r="E42" s="27">
        <v>0</v>
      </c>
      <c r="F42" s="27">
        <v>1</v>
      </c>
      <c r="G42" s="27">
        <v>1</v>
      </c>
      <c r="H42" s="27">
        <v>0</v>
      </c>
      <c r="I42" s="28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13">
        <v>42425</v>
      </c>
      <c r="C43" s="9" t="s">
        <v>12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/>
      <c r="L43" s="9">
        <v>1</v>
      </c>
      <c r="M43" s="29"/>
    </row>
    <row r="44" spans="1:13" hidden="1" x14ac:dyDescent="0.25">
      <c r="A44" s="631"/>
      <c r="B44" s="13">
        <v>42418</v>
      </c>
      <c r="C44" s="9" t="s">
        <v>13</v>
      </c>
      <c r="D44" s="9">
        <v>1</v>
      </c>
      <c r="E44" s="15">
        <v>1</v>
      </c>
      <c r="F44" s="9">
        <v>0</v>
      </c>
      <c r="G44" s="15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13">
        <v>42411</v>
      </c>
      <c r="C45" s="9" t="s">
        <v>14</v>
      </c>
      <c r="D45" s="9">
        <v>1</v>
      </c>
      <c r="E45" s="15">
        <v>2</v>
      </c>
      <c r="F45" s="9">
        <v>0</v>
      </c>
      <c r="G45" s="15">
        <v>2</v>
      </c>
      <c r="H45" s="9">
        <v>1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13">
        <v>42404</v>
      </c>
      <c r="C46" s="9" t="s">
        <v>7</v>
      </c>
      <c r="D46" s="9">
        <v>1</v>
      </c>
      <c r="E46" s="15">
        <v>1</v>
      </c>
      <c r="F46" s="9">
        <v>0</v>
      </c>
      <c r="G46" s="15">
        <v>1</v>
      </c>
      <c r="H46" s="9">
        <v>0</v>
      </c>
      <c r="I46" s="29">
        <v>0</v>
      </c>
      <c r="J46" s="280"/>
      <c r="K46" s="9"/>
      <c r="L46" s="9">
        <v>1</v>
      </c>
      <c r="M46" s="29"/>
    </row>
    <row r="47" spans="1:13" hidden="1" x14ac:dyDescent="0.25">
      <c r="A47" s="631"/>
      <c r="B47" s="13">
        <v>42397</v>
      </c>
      <c r="C47" s="9" t="s">
        <v>8</v>
      </c>
      <c r="D47" s="9">
        <v>1</v>
      </c>
      <c r="E47" s="15">
        <v>1</v>
      </c>
      <c r="F47" s="9">
        <v>2</v>
      </c>
      <c r="G47" s="15">
        <v>3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42390</v>
      </c>
      <c r="C48" s="9" t="s">
        <v>12</v>
      </c>
      <c r="D48" s="9">
        <v>1</v>
      </c>
      <c r="E48" s="15">
        <v>1</v>
      </c>
      <c r="F48" s="9">
        <v>0</v>
      </c>
      <c r="G48" s="15">
        <v>1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13">
        <v>42383</v>
      </c>
      <c r="C49" s="9" t="s">
        <v>7</v>
      </c>
      <c r="D49" s="9">
        <v>1</v>
      </c>
      <c r="E49" s="15">
        <v>1</v>
      </c>
      <c r="F49" s="9">
        <v>0</v>
      </c>
      <c r="G49" s="15">
        <v>1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42376</v>
      </c>
      <c r="C50" s="9" t="s">
        <v>14</v>
      </c>
      <c r="D50" s="9">
        <v>1</v>
      </c>
      <c r="E50" s="15">
        <v>2</v>
      </c>
      <c r="F50" s="9">
        <v>0</v>
      </c>
      <c r="G50" s="15">
        <v>2</v>
      </c>
      <c r="H50" s="9">
        <v>1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42355</v>
      </c>
      <c r="C51" s="9" t="s">
        <v>7</v>
      </c>
      <c r="D51" s="9">
        <v>1</v>
      </c>
      <c r="E51" s="15">
        <v>1</v>
      </c>
      <c r="F51" s="9">
        <v>0</v>
      </c>
      <c r="G51" s="15">
        <v>1</v>
      </c>
      <c r="H51" s="9">
        <v>0</v>
      </c>
      <c r="I51" s="29">
        <v>1</v>
      </c>
      <c r="J51" s="280"/>
      <c r="K51" s="9"/>
      <c r="L51" s="9">
        <v>1</v>
      </c>
      <c r="M51" s="29"/>
    </row>
    <row r="52" spans="1:13" hidden="1" x14ac:dyDescent="0.25">
      <c r="A52" s="631"/>
      <c r="B52" s="13">
        <v>42348</v>
      </c>
      <c r="C52" s="9" t="s">
        <v>8</v>
      </c>
      <c r="D52" s="9">
        <v>1</v>
      </c>
      <c r="E52" s="15">
        <v>1</v>
      </c>
      <c r="F52" s="9">
        <v>0</v>
      </c>
      <c r="G52" s="15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42334</v>
      </c>
      <c r="C53" s="9" t="s">
        <v>13</v>
      </c>
      <c r="D53" s="9">
        <v>1</v>
      </c>
      <c r="E53" s="15">
        <v>3</v>
      </c>
      <c r="F53" s="9">
        <v>0</v>
      </c>
      <c r="G53" s="15">
        <v>3</v>
      </c>
      <c r="H53" s="9">
        <v>1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13">
        <v>42327</v>
      </c>
      <c r="C54" s="9" t="s">
        <v>14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/>
      <c r="L54" s="9">
        <v>1</v>
      </c>
      <c r="M54" s="29"/>
    </row>
    <row r="55" spans="1:13" hidden="1" x14ac:dyDescent="0.25">
      <c r="A55" s="631"/>
      <c r="B55" s="13">
        <v>42320</v>
      </c>
      <c r="C55" s="9" t="s">
        <v>7</v>
      </c>
      <c r="D55" s="9">
        <v>1</v>
      </c>
      <c r="E55" s="9">
        <v>2</v>
      </c>
      <c r="F55" s="9">
        <v>1</v>
      </c>
      <c r="G55" s="9">
        <v>3</v>
      </c>
      <c r="H55" s="9">
        <v>0</v>
      </c>
      <c r="I55" s="29">
        <v>0</v>
      </c>
      <c r="J55" s="280"/>
      <c r="K55" s="9"/>
      <c r="L55" s="9">
        <v>1</v>
      </c>
      <c r="M55" s="29"/>
    </row>
    <row r="56" spans="1:13" hidden="1" x14ac:dyDescent="0.25">
      <c r="A56" s="631"/>
      <c r="B56" s="13">
        <v>42313</v>
      </c>
      <c r="C56" s="9" t="s">
        <v>8</v>
      </c>
      <c r="D56" s="9">
        <v>1</v>
      </c>
      <c r="E56" s="9">
        <v>1</v>
      </c>
      <c r="F56" s="9">
        <v>0</v>
      </c>
      <c r="G56" s="9">
        <v>1</v>
      </c>
      <c r="H56" s="9">
        <v>1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42306</v>
      </c>
      <c r="C57" s="9" t="s">
        <v>12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13">
        <v>42299</v>
      </c>
      <c r="C58" s="9" t="s">
        <v>13</v>
      </c>
      <c r="D58" s="9">
        <v>1</v>
      </c>
      <c r="E58" s="9">
        <v>2</v>
      </c>
      <c r="F58" s="9">
        <v>0</v>
      </c>
      <c r="G58" s="9">
        <v>2</v>
      </c>
      <c r="H58" s="9">
        <v>1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42292</v>
      </c>
      <c r="C59" s="9" t="s">
        <v>14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42285</v>
      </c>
      <c r="C60" s="9" t="s">
        <v>7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42278</v>
      </c>
      <c r="C61" s="9" t="s">
        <v>8</v>
      </c>
      <c r="D61" s="9">
        <v>1</v>
      </c>
      <c r="E61" s="9">
        <v>1</v>
      </c>
      <c r="F61" s="9">
        <v>1</v>
      </c>
      <c r="G61" s="9">
        <v>2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42271</v>
      </c>
      <c r="C62" s="9" t="s">
        <v>12</v>
      </c>
      <c r="D62" s="9">
        <v>1</v>
      </c>
      <c r="E62" s="9">
        <v>1</v>
      </c>
      <c r="F62" s="9">
        <v>1</v>
      </c>
      <c r="G62" s="9">
        <v>2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t="18.75" hidden="1" thickBot="1" x14ac:dyDescent="0.3">
      <c r="A63" s="630"/>
      <c r="B63" s="30">
        <v>42264</v>
      </c>
      <c r="C63" s="31" t="s">
        <v>13</v>
      </c>
      <c r="D63" s="31">
        <v>1</v>
      </c>
      <c r="E63" s="31">
        <v>0</v>
      </c>
      <c r="F63" s="31">
        <v>1</v>
      </c>
      <c r="G63" s="31">
        <v>1</v>
      </c>
      <c r="H63" s="31">
        <v>0</v>
      </c>
      <c r="I63" s="32">
        <v>0</v>
      </c>
      <c r="J63" s="280"/>
      <c r="K63" s="9">
        <v>1</v>
      </c>
      <c r="L63" s="9"/>
      <c r="M63" s="29"/>
    </row>
    <row r="64" spans="1:13" ht="19.5" thickTop="1" thickBot="1" x14ac:dyDescent="0.3">
      <c r="A64" s="142" t="s">
        <v>45</v>
      </c>
      <c r="B64" s="126" t="s">
        <v>17</v>
      </c>
      <c r="C64" s="124" t="s">
        <v>10</v>
      </c>
      <c r="D64" s="124">
        <f t="shared" ref="D64:I64" si="2">SUM(D42:D63)</f>
        <v>22</v>
      </c>
      <c r="E64" s="124">
        <f t="shared" si="2"/>
        <v>21</v>
      </c>
      <c r="F64" s="124">
        <f t="shared" si="2"/>
        <v>8</v>
      </c>
      <c r="G64" s="247">
        <f t="shared" si="2"/>
        <v>29</v>
      </c>
      <c r="H64" s="248">
        <f t="shared" si="2"/>
        <v>5</v>
      </c>
      <c r="I64" s="252">
        <f t="shared" si="2"/>
        <v>1</v>
      </c>
      <c r="J64" s="191">
        <f>SUM(J42:J63)</f>
        <v>11</v>
      </c>
      <c r="K64" s="124">
        <f>SUM(K42:K63)</f>
        <v>6</v>
      </c>
      <c r="L64" s="124">
        <f>SUM(L42:L63)</f>
        <v>5</v>
      </c>
      <c r="M64" s="294">
        <f>SUM(J64/(J64+K64))</f>
        <v>0.6470588235294118</v>
      </c>
    </row>
    <row r="65" spans="1:13" ht="18.75" hidden="1" thickTop="1" x14ac:dyDescent="0.25">
      <c r="A65" s="659" t="s">
        <v>16</v>
      </c>
      <c r="B65" s="26">
        <v>42068</v>
      </c>
      <c r="C65" s="27" t="s">
        <v>7</v>
      </c>
      <c r="D65" s="27">
        <v>1</v>
      </c>
      <c r="E65" s="27">
        <v>0</v>
      </c>
      <c r="F65" s="27">
        <v>0</v>
      </c>
      <c r="G65" s="27">
        <v>0</v>
      </c>
      <c r="H65" s="27">
        <v>0</v>
      </c>
      <c r="I65" s="28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42061</v>
      </c>
      <c r="C66" s="9" t="s">
        <v>8</v>
      </c>
      <c r="D66" s="9">
        <v>1</v>
      </c>
      <c r="E66" s="9">
        <v>1</v>
      </c>
      <c r="F66" s="9">
        <v>1</v>
      </c>
      <c r="G66" s="9">
        <v>2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42054</v>
      </c>
      <c r="C67" s="9" t="s">
        <v>12</v>
      </c>
      <c r="D67" s="9">
        <v>1</v>
      </c>
      <c r="E67" s="9">
        <v>1</v>
      </c>
      <c r="F67" s="9">
        <v>0</v>
      </c>
      <c r="G67" s="9">
        <v>1</v>
      </c>
      <c r="H67" s="9">
        <v>0</v>
      </c>
      <c r="I67" s="29">
        <v>1</v>
      </c>
      <c r="J67" s="280"/>
      <c r="K67" s="9"/>
      <c r="L67" s="9">
        <v>1</v>
      </c>
      <c r="M67" s="29"/>
    </row>
    <row r="68" spans="1:13" hidden="1" x14ac:dyDescent="0.25">
      <c r="A68" s="631"/>
      <c r="B68" s="13">
        <v>42047</v>
      </c>
      <c r="C68" s="9" t="s">
        <v>13</v>
      </c>
      <c r="D68" s="9">
        <v>1</v>
      </c>
      <c r="E68" s="9">
        <v>1</v>
      </c>
      <c r="F68" s="9">
        <v>0</v>
      </c>
      <c r="G68" s="9">
        <v>1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42040</v>
      </c>
      <c r="C69" s="9" t="s">
        <v>14</v>
      </c>
      <c r="D69" s="9">
        <v>1</v>
      </c>
      <c r="E69" s="9">
        <v>1</v>
      </c>
      <c r="F69" s="9">
        <v>1</v>
      </c>
      <c r="G69" s="9">
        <v>2</v>
      </c>
      <c r="H69" s="9">
        <v>0</v>
      </c>
      <c r="I69" s="29">
        <v>0</v>
      </c>
      <c r="J69" s="280"/>
      <c r="K69" s="9"/>
      <c r="L69" s="9">
        <v>1</v>
      </c>
      <c r="M69" s="29"/>
    </row>
    <row r="70" spans="1:13" hidden="1" x14ac:dyDescent="0.25">
      <c r="A70" s="631"/>
      <c r="B70" s="13">
        <v>42033</v>
      </c>
      <c r="C70" s="9" t="s">
        <v>7</v>
      </c>
      <c r="D70" s="9">
        <v>1</v>
      </c>
      <c r="E70" s="9">
        <v>3</v>
      </c>
      <c r="F70" s="9">
        <v>0</v>
      </c>
      <c r="G70" s="9">
        <v>3</v>
      </c>
      <c r="H70" s="9">
        <v>1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42026</v>
      </c>
      <c r="C71" s="9" t="s">
        <v>8</v>
      </c>
      <c r="D71" s="9">
        <v>1</v>
      </c>
      <c r="E71" s="9">
        <v>1</v>
      </c>
      <c r="F71" s="9">
        <v>0</v>
      </c>
      <c r="G71" s="9">
        <v>1</v>
      </c>
      <c r="H71" s="9">
        <v>1</v>
      </c>
      <c r="I71" s="29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13">
        <v>42019</v>
      </c>
      <c r="C72" s="9" t="s">
        <v>12</v>
      </c>
      <c r="D72" s="9">
        <v>1</v>
      </c>
      <c r="E72" s="9">
        <v>0</v>
      </c>
      <c r="F72" s="9">
        <v>4</v>
      </c>
      <c r="G72" s="9">
        <v>4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42012</v>
      </c>
      <c r="C73" s="9" t="s">
        <v>13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13">
        <v>41991</v>
      </c>
      <c r="C74" s="9" t="s">
        <v>14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/>
      <c r="K74" s="9"/>
      <c r="L74" s="9">
        <v>1</v>
      </c>
      <c r="M74" s="29"/>
    </row>
    <row r="75" spans="1:13" hidden="1" x14ac:dyDescent="0.25">
      <c r="A75" s="631"/>
      <c r="B75" s="13">
        <v>41977</v>
      </c>
      <c r="C75" s="9" t="s">
        <v>8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41970</v>
      </c>
      <c r="C76" s="9" t="s">
        <v>12</v>
      </c>
      <c r="D76" s="9">
        <v>1</v>
      </c>
      <c r="E76" s="9">
        <v>1</v>
      </c>
      <c r="F76" s="9">
        <v>0</v>
      </c>
      <c r="G76" s="9">
        <v>1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41956</v>
      </c>
      <c r="C77" s="9" t="s">
        <v>14</v>
      </c>
      <c r="D77" s="9">
        <v>1</v>
      </c>
      <c r="E77" s="9">
        <v>2</v>
      </c>
      <c r="F77" s="9">
        <v>0</v>
      </c>
      <c r="G77" s="9">
        <v>2</v>
      </c>
      <c r="H77" s="9">
        <v>0</v>
      </c>
      <c r="I77" s="29">
        <v>0</v>
      </c>
      <c r="J77" s="280"/>
      <c r="K77" s="9"/>
      <c r="L77" s="9">
        <v>1</v>
      </c>
      <c r="M77" s="29"/>
    </row>
    <row r="78" spans="1:13" hidden="1" x14ac:dyDescent="0.25">
      <c r="A78" s="631"/>
      <c r="B78" s="13">
        <v>41949</v>
      </c>
      <c r="C78" s="9" t="s">
        <v>7</v>
      </c>
      <c r="D78" s="9">
        <v>1</v>
      </c>
      <c r="E78" s="9">
        <v>1</v>
      </c>
      <c r="F78" s="9">
        <v>0</v>
      </c>
      <c r="G78" s="9">
        <v>1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41942</v>
      </c>
      <c r="C79" s="9" t="s">
        <v>8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41935</v>
      </c>
      <c r="C80" s="9" t="s">
        <v>12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41928</v>
      </c>
      <c r="C81" s="9" t="s">
        <v>13</v>
      </c>
      <c r="D81" s="9">
        <v>1</v>
      </c>
      <c r="E81" s="9">
        <v>1</v>
      </c>
      <c r="F81" s="9">
        <v>0</v>
      </c>
      <c r="G81" s="9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41921</v>
      </c>
      <c r="C82" s="9" t="s">
        <v>14</v>
      </c>
      <c r="D82" s="9">
        <v>1</v>
      </c>
      <c r="E82" s="9">
        <v>0</v>
      </c>
      <c r="F82" s="9">
        <v>2</v>
      </c>
      <c r="G82" s="9">
        <v>2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41914</v>
      </c>
      <c r="C83" s="9" t="s">
        <v>7</v>
      </c>
      <c r="D83" s="9">
        <v>1</v>
      </c>
      <c r="E83" s="9">
        <v>0</v>
      </c>
      <c r="F83" s="9">
        <v>2</v>
      </c>
      <c r="G83" s="9">
        <v>2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41907</v>
      </c>
      <c r="C84" s="9" t="s">
        <v>8</v>
      </c>
      <c r="D84" s="9">
        <v>1</v>
      </c>
      <c r="E84" s="9">
        <v>1</v>
      </c>
      <c r="F84" s="9">
        <v>1</v>
      </c>
      <c r="G84" s="9">
        <v>2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41900</v>
      </c>
      <c r="C85" s="9" t="s">
        <v>12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t="18.75" hidden="1" thickBot="1" x14ac:dyDescent="0.3">
      <c r="A86" s="630"/>
      <c r="B86" s="30">
        <v>41893</v>
      </c>
      <c r="C86" s="31" t="s">
        <v>13</v>
      </c>
      <c r="D86" s="31">
        <v>1</v>
      </c>
      <c r="E86" s="31">
        <v>4</v>
      </c>
      <c r="F86" s="31">
        <v>0</v>
      </c>
      <c r="G86" s="31">
        <v>4</v>
      </c>
      <c r="H86" s="31">
        <v>1</v>
      </c>
      <c r="I86" s="32">
        <v>0</v>
      </c>
      <c r="J86" s="280">
        <v>1</v>
      </c>
      <c r="K86" s="9"/>
      <c r="L86" s="9"/>
      <c r="M86" s="29"/>
    </row>
    <row r="87" spans="1:13" ht="19.5" thickTop="1" thickBot="1" x14ac:dyDescent="0.3">
      <c r="A87" s="142" t="s">
        <v>45</v>
      </c>
      <c r="B87" s="126" t="s">
        <v>16</v>
      </c>
      <c r="C87" s="247" t="s">
        <v>10</v>
      </c>
      <c r="D87" s="248">
        <f t="shared" ref="D87:I87" si="3">SUM(D65:D86)</f>
        <v>22</v>
      </c>
      <c r="E87" s="216">
        <f t="shared" si="3"/>
        <v>18</v>
      </c>
      <c r="F87" s="124">
        <f t="shared" si="3"/>
        <v>12</v>
      </c>
      <c r="G87" s="124">
        <f t="shared" si="3"/>
        <v>30</v>
      </c>
      <c r="H87" s="124">
        <f t="shared" si="3"/>
        <v>3</v>
      </c>
      <c r="I87" s="125">
        <f t="shared" si="3"/>
        <v>1</v>
      </c>
      <c r="J87" s="191">
        <f>SUM(J65:J86)</f>
        <v>13</v>
      </c>
      <c r="K87" s="124">
        <f>SUM(K65:K86)</f>
        <v>5</v>
      </c>
      <c r="L87" s="124">
        <f>SUM(L65:L86)</f>
        <v>4</v>
      </c>
      <c r="M87" s="294">
        <f>SUM(J87/(J87+K87))</f>
        <v>0.72222222222222221</v>
      </c>
    </row>
    <row r="88" spans="1:13" ht="18.75" hidden="1" thickTop="1" x14ac:dyDescent="0.25">
      <c r="A88" s="659" t="s">
        <v>15</v>
      </c>
      <c r="B88" s="26">
        <v>41697</v>
      </c>
      <c r="C88" s="27" t="s">
        <v>8</v>
      </c>
      <c r="D88" s="27">
        <v>1</v>
      </c>
      <c r="E88" s="27">
        <v>0</v>
      </c>
      <c r="F88" s="27">
        <v>0</v>
      </c>
      <c r="G88" s="27">
        <v>0</v>
      </c>
      <c r="H88" s="27">
        <v>0</v>
      </c>
      <c r="I88" s="28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41690</v>
      </c>
      <c r="C89" s="9" t="s">
        <v>12</v>
      </c>
      <c r="D89" s="9">
        <v>1</v>
      </c>
      <c r="E89" s="9">
        <v>1</v>
      </c>
      <c r="F89" s="9">
        <v>0</v>
      </c>
      <c r="G89" s="9">
        <v>1</v>
      </c>
      <c r="H89" s="9">
        <v>0</v>
      </c>
      <c r="I89" s="29">
        <v>0</v>
      </c>
      <c r="J89" s="280"/>
      <c r="K89" s="9"/>
      <c r="L89" s="9">
        <v>1</v>
      </c>
      <c r="M89" s="29"/>
    </row>
    <row r="90" spans="1:13" hidden="1" x14ac:dyDescent="0.25">
      <c r="A90" s="631"/>
      <c r="B90" s="13">
        <v>41683</v>
      </c>
      <c r="C90" s="9" t="s">
        <v>13</v>
      </c>
      <c r="D90" s="9">
        <v>1</v>
      </c>
      <c r="E90" s="9">
        <v>1</v>
      </c>
      <c r="F90" s="9">
        <v>0</v>
      </c>
      <c r="G90" s="9">
        <v>1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41676</v>
      </c>
      <c r="C91" s="9" t="s">
        <v>14</v>
      </c>
      <c r="D91" s="9">
        <v>1</v>
      </c>
      <c r="E91" s="9">
        <v>1</v>
      </c>
      <c r="F91" s="9">
        <v>1</v>
      </c>
      <c r="G91" s="9">
        <v>2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41669</v>
      </c>
      <c r="C92" s="9" t="s">
        <v>7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41662</v>
      </c>
      <c r="C93" s="9" t="s">
        <v>8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41655</v>
      </c>
      <c r="C94" s="9" t="s">
        <v>12</v>
      </c>
      <c r="D94" s="9">
        <v>1</v>
      </c>
      <c r="E94" s="9">
        <v>0</v>
      </c>
      <c r="F94" s="9">
        <v>1</v>
      </c>
      <c r="G94" s="9">
        <v>1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41648</v>
      </c>
      <c r="C95" s="9" t="s">
        <v>13</v>
      </c>
      <c r="D95" s="9">
        <v>1</v>
      </c>
      <c r="E95" s="9">
        <v>1</v>
      </c>
      <c r="F95" s="9">
        <v>0</v>
      </c>
      <c r="G95" s="9">
        <v>1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41627</v>
      </c>
      <c r="C96" s="9" t="s">
        <v>14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41620</v>
      </c>
      <c r="C97" s="9" t="s">
        <v>7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41613</v>
      </c>
      <c r="C98" s="9" t="s">
        <v>8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/>
      <c r="K98" s="9"/>
      <c r="L98" s="9">
        <v>1</v>
      </c>
      <c r="M98" s="29"/>
    </row>
    <row r="99" spans="1:13" hidden="1" x14ac:dyDescent="0.25">
      <c r="A99" s="631"/>
      <c r="B99" s="13">
        <v>41606</v>
      </c>
      <c r="C99" s="9" t="s">
        <v>12</v>
      </c>
      <c r="D99" s="9">
        <v>1</v>
      </c>
      <c r="E99" s="9">
        <v>1</v>
      </c>
      <c r="F99" s="9">
        <v>0</v>
      </c>
      <c r="G99" s="9">
        <v>1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41599</v>
      </c>
      <c r="C100" s="9" t="s">
        <v>13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13">
        <v>41592</v>
      </c>
      <c r="C101" s="9" t="s">
        <v>14</v>
      </c>
      <c r="D101" s="9">
        <v>1</v>
      </c>
      <c r="E101" s="9">
        <v>2</v>
      </c>
      <c r="F101" s="9">
        <v>1</v>
      </c>
      <c r="G101" s="9">
        <v>3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41585</v>
      </c>
      <c r="C102" s="9" t="s">
        <v>7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41578</v>
      </c>
      <c r="C103" s="9" t="s">
        <v>8</v>
      </c>
      <c r="D103" s="9">
        <v>1</v>
      </c>
      <c r="E103" s="9">
        <v>1</v>
      </c>
      <c r="F103" s="9">
        <v>2</v>
      </c>
      <c r="G103" s="9">
        <v>3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41571</v>
      </c>
      <c r="C104" s="9" t="s">
        <v>12</v>
      </c>
      <c r="D104" s="9">
        <v>1</v>
      </c>
      <c r="E104" s="9">
        <v>1</v>
      </c>
      <c r="F104" s="9">
        <v>1</v>
      </c>
      <c r="G104" s="9">
        <v>2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41564</v>
      </c>
      <c r="C105" s="9" t="s">
        <v>13</v>
      </c>
      <c r="D105" s="9">
        <v>1</v>
      </c>
      <c r="E105" s="9">
        <v>3</v>
      </c>
      <c r="F105" s="9">
        <v>0</v>
      </c>
      <c r="G105" s="9">
        <v>3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41557</v>
      </c>
      <c r="C106" s="9" t="s">
        <v>14</v>
      </c>
      <c r="D106" s="9">
        <v>1</v>
      </c>
      <c r="E106" s="9">
        <v>1</v>
      </c>
      <c r="F106" s="9">
        <v>1</v>
      </c>
      <c r="G106" s="9">
        <v>2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41550</v>
      </c>
      <c r="C107" s="9" t="s">
        <v>7</v>
      </c>
      <c r="D107" s="9">
        <v>1</v>
      </c>
      <c r="E107" s="9">
        <v>2</v>
      </c>
      <c r="F107" s="9">
        <v>0</v>
      </c>
      <c r="G107" s="9">
        <v>2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41543</v>
      </c>
      <c r="C108" s="9" t="s">
        <v>8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t="18.75" hidden="1" thickBot="1" x14ac:dyDescent="0.3">
      <c r="A109" s="630"/>
      <c r="B109" s="30">
        <v>41529</v>
      </c>
      <c r="C109" s="31" t="s">
        <v>13</v>
      </c>
      <c r="D109" s="31">
        <v>1</v>
      </c>
      <c r="E109" s="31">
        <v>1</v>
      </c>
      <c r="F109" s="31">
        <v>0</v>
      </c>
      <c r="G109" s="31">
        <v>1</v>
      </c>
      <c r="H109" s="31">
        <v>0</v>
      </c>
      <c r="I109" s="32">
        <v>0</v>
      </c>
      <c r="J109" s="280"/>
      <c r="K109" s="9">
        <v>1</v>
      </c>
      <c r="L109" s="9"/>
      <c r="M109" s="29"/>
    </row>
    <row r="110" spans="1:13" ht="19.5" thickTop="1" thickBot="1" x14ac:dyDescent="0.3">
      <c r="A110" s="142" t="s">
        <v>45</v>
      </c>
      <c r="B110" s="126" t="s">
        <v>15</v>
      </c>
      <c r="C110" s="124" t="s">
        <v>10</v>
      </c>
      <c r="D110" s="124">
        <f t="shared" ref="D110:I110" si="4">SUM(D88:D109)</f>
        <v>22</v>
      </c>
      <c r="E110" s="124">
        <f t="shared" si="4"/>
        <v>16</v>
      </c>
      <c r="F110" s="124">
        <f t="shared" si="4"/>
        <v>7</v>
      </c>
      <c r="G110" s="124">
        <f t="shared" si="4"/>
        <v>23</v>
      </c>
      <c r="H110" s="124">
        <f t="shared" si="4"/>
        <v>0</v>
      </c>
      <c r="I110" s="125">
        <f t="shared" si="4"/>
        <v>0</v>
      </c>
      <c r="J110" s="191">
        <f>SUM(J88:J109)</f>
        <v>7</v>
      </c>
      <c r="K110" s="124">
        <f>SUM(K88:K109)</f>
        <v>13</v>
      </c>
      <c r="L110" s="124">
        <f>SUM(L88:L109)</f>
        <v>2</v>
      </c>
      <c r="M110" s="294">
        <f>SUM(J110/(J110+K110))</f>
        <v>0.35</v>
      </c>
    </row>
    <row r="111" spans="1:13" ht="18.75" hidden="1" thickTop="1" x14ac:dyDescent="0.25">
      <c r="A111" s="659" t="s">
        <v>22</v>
      </c>
      <c r="B111" s="26">
        <v>41312</v>
      </c>
      <c r="C111" s="27" t="s">
        <v>21</v>
      </c>
      <c r="D111" s="27">
        <v>1</v>
      </c>
      <c r="E111" s="27">
        <v>1</v>
      </c>
      <c r="F111" s="27">
        <v>1</v>
      </c>
      <c r="G111" s="27">
        <v>2</v>
      </c>
      <c r="H111" s="27">
        <v>0</v>
      </c>
      <c r="I111" s="28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41305</v>
      </c>
      <c r="C112" s="9" t="s">
        <v>7</v>
      </c>
      <c r="D112" s="9">
        <v>1</v>
      </c>
      <c r="E112" s="9">
        <v>2</v>
      </c>
      <c r="F112" s="9">
        <v>0</v>
      </c>
      <c r="G112" s="9">
        <v>2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41298</v>
      </c>
      <c r="C113" s="9" t="s">
        <v>19</v>
      </c>
      <c r="D113" s="9">
        <v>1</v>
      </c>
      <c r="E113" s="9">
        <v>1</v>
      </c>
      <c r="F113" s="9">
        <v>0</v>
      </c>
      <c r="G113" s="9">
        <v>1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41291</v>
      </c>
      <c r="C114" s="9" t="s">
        <v>12</v>
      </c>
      <c r="D114" s="9">
        <v>1</v>
      </c>
      <c r="E114" s="9">
        <v>2</v>
      </c>
      <c r="F114" s="9">
        <v>0</v>
      </c>
      <c r="G114" s="9">
        <v>2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41284</v>
      </c>
      <c r="C115" s="9" t="s">
        <v>13</v>
      </c>
      <c r="D115" s="9">
        <v>1</v>
      </c>
      <c r="E115" s="9">
        <v>0</v>
      </c>
      <c r="F115" s="9">
        <v>1</v>
      </c>
      <c r="G115" s="9">
        <v>1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41263</v>
      </c>
      <c r="C116" s="9" t="s">
        <v>21</v>
      </c>
      <c r="D116" s="9">
        <v>1</v>
      </c>
      <c r="E116" s="9">
        <v>0</v>
      </c>
      <c r="F116" s="9">
        <v>1</v>
      </c>
      <c r="G116" s="9">
        <v>1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41256</v>
      </c>
      <c r="C117" s="9" t="s">
        <v>7</v>
      </c>
      <c r="D117" s="9">
        <v>1</v>
      </c>
      <c r="E117" s="9">
        <v>1</v>
      </c>
      <c r="F117" s="9">
        <v>1</v>
      </c>
      <c r="G117" s="9">
        <v>2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41249</v>
      </c>
      <c r="C118" s="9" t="s">
        <v>19</v>
      </c>
      <c r="D118" s="9">
        <v>1</v>
      </c>
      <c r="E118" s="9">
        <v>1</v>
      </c>
      <c r="F118" s="9">
        <v>1</v>
      </c>
      <c r="G118" s="9">
        <v>2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41235</v>
      </c>
      <c r="C119" s="9" t="s">
        <v>13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41228</v>
      </c>
      <c r="C120" s="9" t="s">
        <v>21</v>
      </c>
      <c r="D120" s="9">
        <v>1</v>
      </c>
      <c r="E120" s="9">
        <v>2</v>
      </c>
      <c r="F120" s="9">
        <v>1</v>
      </c>
      <c r="G120" s="9">
        <v>3</v>
      </c>
      <c r="H120" s="9">
        <v>1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41207</v>
      </c>
      <c r="C121" s="9" t="s">
        <v>12</v>
      </c>
      <c r="D121" s="9">
        <v>1</v>
      </c>
      <c r="E121" s="9">
        <v>1</v>
      </c>
      <c r="F121" s="9">
        <v>1</v>
      </c>
      <c r="G121" s="9">
        <v>2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41200</v>
      </c>
      <c r="C122" s="9" t="s">
        <v>13</v>
      </c>
      <c r="D122" s="9">
        <v>1</v>
      </c>
      <c r="E122" s="9">
        <v>1</v>
      </c>
      <c r="F122" s="9">
        <v>0</v>
      </c>
      <c r="G122" s="9">
        <v>1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41193</v>
      </c>
      <c r="C123" s="9" t="s">
        <v>21</v>
      </c>
      <c r="D123" s="9">
        <v>1</v>
      </c>
      <c r="E123" s="9">
        <v>2</v>
      </c>
      <c r="F123" s="9">
        <v>0</v>
      </c>
      <c r="G123" s="9">
        <v>2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41186</v>
      </c>
      <c r="C124" s="9" t="s">
        <v>7</v>
      </c>
      <c r="D124" s="9">
        <v>1</v>
      </c>
      <c r="E124" s="9">
        <v>1</v>
      </c>
      <c r="F124" s="9">
        <v>1</v>
      </c>
      <c r="G124" s="9">
        <v>2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t="18.75" hidden="1" thickBot="1" x14ac:dyDescent="0.3">
      <c r="A125" s="630"/>
      <c r="B125" s="30">
        <v>41179</v>
      </c>
      <c r="C125" s="31" t="s">
        <v>19</v>
      </c>
      <c r="D125" s="31">
        <v>1</v>
      </c>
      <c r="E125" s="31">
        <v>0</v>
      </c>
      <c r="F125" s="31">
        <v>0</v>
      </c>
      <c r="G125" s="31">
        <v>0</v>
      </c>
      <c r="H125" s="31">
        <v>0</v>
      </c>
      <c r="I125" s="32">
        <v>0</v>
      </c>
      <c r="J125" s="280">
        <v>1</v>
      </c>
      <c r="K125" s="9"/>
      <c r="L125" s="9"/>
      <c r="M125" s="29"/>
    </row>
    <row r="126" spans="1:13" ht="19.5" thickTop="1" thickBot="1" x14ac:dyDescent="0.3">
      <c r="A126" s="142" t="s">
        <v>45</v>
      </c>
      <c r="B126" s="126" t="s">
        <v>22</v>
      </c>
      <c r="C126" s="124" t="s">
        <v>20</v>
      </c>
      <c r="D126" s="124">
        <f t="shared" ref="D126:I126" si="5">SUM(D111:D125)</f>
        <v>15</v>
      </c>
      <c r="E126" s="124">
        <f t="shared" si="5"/>
        <v>15</v>
      </c>
      <c r="F126" s="124">
        <f t="shared" si="5"/>
        <v>8</v>
      </c>
      <c r="G126" s="124">
        <f t="shared" si="5"/>
        <v>23</v>
      </c>
      <c r="H126" s="124">
        <f t="shared" si="5"/>
        <v>1</v>
      </c>
      <c r="I126" s="125">
        <f t="shared" si="5"/>
        <v>0</v>
      </c>
      <c r="J126" s="191">
        <f>SUM(J111:J125)</f>
        <v>6</v>
      </c>
      <c r="K126" s="124">
        <f>SUM(K111:K125)</f>
        <v>9</v>
      </c>
      <c r="L126" s="124">
        <f>SUM(L111:L125)</f>
        <v>0</v>
      </c>
      <c r="M126" s="294">
        <f>SUM(J126/(J126+K126))</f>
        <v>0.4</v>
      </c>
    </row>
    <row r="127" spans="1:13" ht="18.75" hidden="1" thickTop="1" x14ac:dyDescent="0.25">
      <c r="A127" s="659" t="s">
        <v>23</v>
      </c>
      <c r="B127" s="26">
        <v>40969</v>
      </c>
      <c r="C127" s="27" t="s">
        <v>12</v>
      </c>
      <c r="D127" s="27">
        <v>1</v>
      </c>
      <c r="E127" s="27">
        <v>1</v>
      </c>
      <c r="F127" s="27">
        <v>1</v>
      </c>
      <c r="G127" s="27">
        <v>2</v>
      </c>
      <c r="H127" s="27">
        <v>0</v>
      </c>
      <c r="I127" s="28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40962</v>
      </c>
      <c r="C128" s="9" t="s">
        <v>21</v>
      </c>
      <c r="D128" s="9">
        <v>1</v>
      </c>
      <c r="E128" s="9">
        <v>1</v>
      </c>
      <c r="F128" s="9">
        <v>0</v>
      </c>
      <c r="G128" s="9">
        <v>1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40955</v>
      </c>
      <c r="C129" s="9" t="s">
        <v>20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40948</v>
      </c>
      <c r="C130" s="9" t="s">
        <v>7</v>
      </c>
      <c r="D130" s="9">
        <v>1</v>
      </c>
      <c r="E130" s="9">
        <v>1</v>
      </c>
      <c r="F130" s="9">
        <v>1</v>
      </c>
      <c r="G130" s="9">
        <v>2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40941</v>
      </c>
      <c r="C131" s="9" t="s">
        <v>19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40934</v>
      </c>
      <c r="C132" s="9" t="s">
        <v>12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1</v>
      </c>
      <c r="J132" s="280"/>
      <c r="K132" s="9"/>
      <c r="L132" s="9">
        <v>1</v>
      </c>
      <c r="M132" s="29"/>
    </row>
    <row r="133" spans="1:13" hidden="1" x14ac:dyDescent="0.25">
      <c r="A133" s="631"/>
      <c r="B133" s="13">
        <v>40927</v>
      </c>
      <c r="C133" s="9" t="s">
        <v>21</v>
      </c>
      <c r="D133" s="9">
        <v>1</v>
      </c>
      <c r="E133" s="9">
        <v>0</v>
      </c>
      <c r="F133" s="9">
        <v>1</v>
      </c>
      <c r="G133" s="9">
        <v>1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40920</v>
      </c>
      <c r="C134" s="9" t="s">
        <v>20</v>
      </c>
      <c r="D134" s="9">
        <v>1</v>
      </c>
      <c r="E134" s="9">
        <v>0</v>
      </c>
      <c r="F134" s="9">
        <v>3</v>
      </c>
      <c r="G134" s="9">
        <v>3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40899</v>
      </c>
      <c r="C135" s="9" t="s">
        <v>7</v>
      </c>
      <c r="D135" s="9">
        <v>1</v>
      </c>
      <c r="E135" s="9">
        <v>1</v>
      </c>
      <c r="F135" s="9">
        <v>0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40892</v>
      </c>
      <c r="C136" s="9" t="s">
        <v>19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40885</v>
      </c>
      <c r="C137" s="9" t="s">
        <v>12</v>
      </c>
      <c r="D137" s="9">
        <v>1</v>
      </c>
      <c r="E137" s="9">
        <v>2</v>
      </c>
      <c r="F137" s="9">
        <v>2</v>
      </c>
      <c r="G137" s="9">
        <v>4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40878</v>
      </c>
      <c r="C138" s="9" t="s">
        <v>21</v>
      </c>
      <c r="D138" s="9">
        <v>1</v>
      </c>
      <c r="E138" s="9">
        <v>0</v>
      </c>
      <c r="F138" s="9">
        <v>1</v>
      </c>
      <c r="G138" s="9">
        <v>1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40871</v>
      </c>
      <c r="C139" s="9" t="s">
        <v>20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40864</v>
      </c>
      <c r="C140" s="9" t="s">
        <v>7</v>
      </c>
      <c r="D140" s="9">
        <v>1</v>
      </c>
      <c r="E140" s="9">
        <v>0</v>
      </c>
      <c r="F140" s="9">
        <v>1</v>
      </c>
      <c r="G140" s="9">
        <v>1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40857</v>
      </c>
      <c r="C141" s="9" t="s">
        <v>19</v>
      </c>
      <c r="D141" s="9">
        <v>1</v>
      </c>
      <c r="E141" s="9">
        <v>1</v>
      </c>
      <c r="F141" s="9">
        <v>0</v>
      </c>
      <c r="G141" s="9">
        <v>1</v>
      </c>
      <c r="H141" s="9">
        <v>0</v>
      </c>
      <c r="I141" s="29">
        <v>1</v>
      </c>
      <c r="J141" s="280"/>
      <c r="K141" s="9"/>
      <c r="L141" s="9">
        <v>1</v>
      </c>
      <c r="M141" s="29"/>
    </row>
    <row r="142" spans="1:13" hidden="1" x14ac:dyDescent="0.25">
      <c r="A142" s="631"/>
      <c r="B142" s="13">
        <v>40850</v>
      </c>
      <c r="C142" s="9" t="s">
        <v>12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40843</v>
      </c>
      <c r="C143" s="9" t="s">
        <v>21</v>
      </c>
      <c r="D143" s="9">
        <v>1</v>
      </c>
      <c r="E143" s="9">
        <v>0</v>
      </c>
      <c r="F143" s="9">
        <v>4</v>
      </c>
      <c r="G143" s="9">
        <v>4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40836</v>
      </c>
      <c r="C144" s="9" t="s">
        <v>20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40829</v>
      </c>
      <c r="C145" s="9" t="s">
        <v>7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40815</v>
      </c>
      <c r="C146" s="9" t="s">
        <v>12</v>
      </c>
      <c r="D146" s="9">
        <v>1</v>
      </c>
      <c r="E146" s="9">
        <v>1</v>
      </c>
      <c r="F146" s="9">
        <v>0</v>
      </c>
      <c r="G146" s="9">
        <v>1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40808</v>
      </c>
      <c r="C147" s="9" t="s">
        <v>21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t="18.75" hidden="1" thickBot="1" x14ac:dyDescent="0.3">
      <c r="A148" s="630"/>
      <c r="B148" s="30">
        <v>40801</v>
      </c>
      <c r="C148" s="31" t="s">
        <v>20</v>
      </c>
      <c r="D148" s="31">
        <v>1</v>
      </c>
      <c r="E148" s="31">
        <v>2</v>
      </c>
      <c r="F148" s="31">
        <v>0</v>
      </c>
      <c r="G148" s="31">
        <v>2</v>
      </c>
      <c r="H148" s="31">
        <v>0</v>
      </c>
      <c r="I148" s="32">
        <v>0</v>
      </c>
      <c r="J148" s="280"/>
      <c r="K148" s="9"/>
      <c r="L148" s="9">
        <v>1</v>
      </c>
      <c r="M148" s="29"/>
    </row>
    <row r="149" spans="1:13" ht="19.5" thickTop="1" thickBot="1" x14ac:dyDescent="0.3">
      <c r="A149" s="142" t="s">
        <v>45</v>
      </c>
      <c r="B149" s="126" t="s">
        <v>23</v>
      </c>
      <c r="C149" s="124" t="s">
        <v>13</v>
      </c>
      <c r="D149" s="124">
        <f t="shared" ref="D149:I149" si="6">SUM(D127:D148)</f>
        <v>22</v>
      </c>
      <c r="E149" s="124">
        <f t="shared" si="6"/>
        <v>11</v>
      </c>
      <c r="F149" s="124">
        <f t="shared" si="6"/>
        <v>17</v>
      </c>
      <c r="G149" s="124">
        <f t="shared" si="6"/>
        <v>28</v>
      </c>
      <c r="H149" s="247">
        <f t="shared" si="6"/>
        <v>0</v>
      </c>
      <c r="I149" s="248">
        <f t="shared" si="6"/>
        <v>2</v>
      </c>
      <c r="J149" s="191">
        <f>SUM(J127:J148)</f>
        <v>7</v>
      </c>
      <c r="K149" s="124">
        <f>SUM(K127:K148)</f>
        <v>12</v>
      </c>
      <c r="L149" s="124">
        <f>SUM(L127:L148)</f>
        <v>3</v>
      </c>
      <c r="M149" s="294">
        <f>SUM(J149/(J149+K149))</f>
        <v>0.36842105263157893</v>
      </c>
    </row>
    <row r="150" spans="1:13" ht="19.5" thickTop="1" thickBot="1" x14ac:dyDescent="0.3">
      <c r="C150" s="136" t="s">
        <v>24</v>
      </c>
      <c r="D150" s="137">
        <f t="shared" ref="D150:I150" si="7">SUM(D23+D41+D64+D87+D110+D126+D149)</f>
        <v>140</v>
      </c>
      <c r="E150" s="137">
        <f t="shared" si="7"/>
        <v>115</v>
      </c>
      <c r="F150" s="137">
        <f t="shared" si="7"/>
        <v>74</v>
      </c>
      <c r="G150" s="139">
        <f t="shared" si="7"/>
        <v>189</v>
      </c>
      <c r="H150" s="140">
        <f t="shared" si="7"/>
        <v>11</v>
      </c>
      <c r="I150" s="141">
        <f t="shared" si="7"/>
        <v>5</v>
      </c>
      <c r="J150" s="136">
        <f>SUM(J23+J41+J64+J87+J110+J126+J149)</f>
        <v>54</v>
      </c>
      <c r="K150" s="168">
        <f>SUM(K23+K41+K64+K87+K110+K126+K149)</f>
        <v>69</v>
      </c>
      <c r="L150" s="168">
        <f>SUM(L23+L41+L64+L87+L110+L126+L149)</f>
        <v>17</v>
      </c>
      <c r="M150" s="333">
        <f>SUM(J150/(J150+K150))</f>
        <v>0.43902439024390244</v>
      </c>
    </row>
    <row r="151" spans="1:13" ht="18.75" thickBot="1" x14ac:dyDescent="0.3">
      <c r="C151" s="143" t="s">
        <v>25</v>
      </c>
      <c r="D151" s="24"/>
      <c r="E151" s="25">
        <f>SUM(E150/D150)</f>
        <v>0.8214285714285714</v>
      </c>
      <c r="F151" s="25">
        <f>SUM(F150/D150)</f>
        <v>0.52857142857142858</v>
      </c>
      <c r="G151" s="144">
        <f>SUM(G150/D150)</f>
        <v>1.35</v>
      </c>
      <c r="H151" s="20"/>
      <c r="I151" s="20"/>
      <c r="J151" s="283">
        <f>SUM(J150/D150)</f>
        <v>0.38571428571428573</v>
      </c>
      <c r="K151" s="21">
        <f>SUM(K150/D150)</f>
        <v>0.49285714285714288</v>
      </c>
      <c r="L151" s="132">
        <f>SUM(L150/D150)</f>
        <v>0.12142857142857143</v>
      </c>
    </row>
    <row r="152" spans="1:13" ht="18.75" thickBot="1" x14ac:dyDescent="0.3">
      <c r="C152" s="133" t="s">
        <v>26</v>
      </c>
      <c r="D152" s="134">
        <f>SUM(D150/7)</f>
        <v>20</v>
      </c>
      <c r="E152" s="134">
        <f>SUM(E151*D152)</f>
        <v>16.428571428571427</v>
      </c>
      <c r="F152" s="134">
        <f>SUM(F151*D152)</f>
        <v>10.571428571428571</v>
      </c>
      <c r="G152" s="135">
        <f>SUM(G151*D152)</f>
        <v>27</v>
      </c>
      <c r="J152" s="284">
        <f>SUM(J150/7)</f>
        <v>7.7142857142857144</v>
      </c>
      <c r="K152" s="134">
        <f>SUM(K150/7)</f>
        <v>9.8571428571428577</v>
      </c>
      <c r="L152" s="135">
        <f>SUM(L150/7)</f>
        <v>2.4285714285714284</v>
      </c>
    </row>
    <row r="153" spans="1:13" ht="18.75" thickTop="1" x14ac:dyDescent="0.25">
      <c r="A153" s="665" t="s">
        <v>55</v>
      </c>
      <c r="B153" s="45" t="s">
        <v>36</v>
      </c>
      <c r="C153" s="46" t="s">
        <v>13</v>
      </c>
      <c r="D153" s="47"/>
      <c r="E153" s="27">
        <v>9</v>
      </c>
      <c r="F153" s="27">
        <v>11</v>
      </c>
      <c r="G153" s="28">
        <v>20</v>
      </c>
    </row>
    <row r="154" spans="1:13" ht="18.75" thickBot="1" x14ac:dyDescent="0.3">
      <c r="A154" s="666"/>
      <c r="B154" s="36" t="s">
        <v>37</v>
      </c>
      <c r="C154" s="5" t="s">
        <v>19</v>
      </c>
      <c r="D154" s="37"/>
      <c r="E154" s="9">
        <v>2</v>
      </c>
      <c r="F154" s="9">
        <v>1</v>
      </c>
      <c r="G154" s="29">
        <v>3</v>
      </c>
    </row>
    <row r="155" spans="1:13" ht="18.75" thickBot="1" x14ac:dyDescent="0.3">
      <c r="A155" s="49" t="s">
        <v>45</v>
      </c>
      <c r="B155" s="41" t="s">
        <v>55</v>
      </c>
      <c r="C155" s="42"/>
      <c r="D155" s="42"/>
      <c r="E155" s="43">
        <f>SUM(E153:E154)</f>
        <v>11</v>
      </c>
      <c r="F155" s="43">
        <f>SUM(F153:F154)</f>
        <v>12</v>
      </c>
      <c r="G155" s="50">
        <f>SUM(G153:G154)</f>
        <v>23</v>
      </c>
    </row>
    <row r="156" spans="1:13" ht="18.75" thickBot="1" x14ac:dyDescent="0.3">
      <c r="A156" s="51" t="s">
        <v>46</v>
      </c>
      <c r="B156" s="52" t="s">
        <v>488</v>
      </c>
      <c r="C156" s="53"/>
      <c r="D156" s="53"/>
      <c r="E156" s="54">
        <f>SUM(E150+E155)</f>
        <v>126</v>
      </c>
      <c r="F156" s="54">
        <f>SUM(F150+F155)</f>
        <v>86</v>
      </c>
      <c r="G156" s="55">
        <f>SUM(E156+F156)</f>
        <v>212</v>
      </c>
    </row>
    <row r="157" spans="1:13" ht="18.75" thickTop="1" x14ac:dyDescent="0.25"/>
  </sheetData>
  <autoFilter ref="A2:I156" xr:uid="{00000000-0009-0000-0000-00009D000000}"/>
  <mergeCells count="9">
    <mergeCell ref="A1:M1"/>
    <mergeCell ref="A3:A22"/>
    <mergeCell ref="A153:A154"/>
    <mergeCell ref="A24:A40"/>
    <mergeCell ref="A127:A148"/>
    <mergeCell ref="A42:A63"/>
    <mergeCell ref="A65:A86"/>
    <mergeCell ref="A88:A109"/>
    <mergeCell ref="A111:A125"/>
  </mergeCells>
  <printOptions horizontalCentered="1" verticalCentered="1"/>
  <pageMargins left="0.2" right="0.2" top="0.25" bottom="0.25" header="0.25" footer="0.3"/>
  <pageSetup scale="87" orientation="landscape" r:id="rId1"/>
  <rowBreaks count="2" manualBreakCount="2">
    <brk id="64" max="16383" man="1"/>
    <brk id="126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K17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6" bestFit="1" customWidth="1"/>
    <col min="2" max="2" width="25.28515625" style="101" bestFit="1" customWidth="1"/>
    <col min="3" max="3" width="19.7109375" style="6" customWidth="1"/>
    <col min="4" max="4" width="9.5703125" style="6" bestFit="1" customWidth="1"/>
    <col min="5" max="5" width="9.7109375" style="6" bestFit="1" customWidth="1"/>
    <col min="6" max="8" width="9.5703125" style="6" bestFit="1" customWidth="1"/>
    <col min="9" max="9" width="9.7109375" style="6" bestFit="1" customWidth="1"/>
    <col min="10" max="11" width="9.5703125" style="6" bestFit="1" customWidth="1"/>
    <col min="12" max="16384" width="9.140625" style="7"/>
  </cols>
  <sheetData>
    <row r="1" spans="1:11" ht="19.5" thickTop="1" thickBot="1" x14ac:dyDescent="0.3">
      <c r="A1" s="698" t="s">
        <v>393</v>
      </c>
      <c r="B1" s="699"/>
      <c r="C1" s="699"/>
      <c r="D1" s="699"/>
      <c r="E1" s="699"/>
      <c r="F1" s="699"/>
      <c r="G1" s="699"/>
      <c r="H1" s="699"/>
      <c r="I1" s="699"/>
      <c r="J1" s="699"/>
      <c r="K1" s="700"/>
    </row>
    <row r="2" spans="1:11" ht="19.5" thickTop="1" thickBot="1" x14ac:dyDescent="0.3">
      <c r="A2" s="348"/>
      <c r="B2" s="359" t="s">
        <v>0</v>
      </c>
      <c r="C2" s="155" t="s">
        <v>450</v>
      </c>
      <c r="D2" s="179" t="s">
        <v>1</v>
      </c>
      <c r="E2" s="179" t="s">
        <v>28</v>
      </c>
      <c r="F2" s="179" t="s">
        <v>29</v>
      </c>
      <c r="G2" s="179" t="s">
        <v>30</v>
      </c>
      <c r="H2" s="179" t="s">
        <v>31</v>
      </c>
      <c r="I2" s="179" t="s">
        <v>32</v>
      </c>
      <c r="J2" s="179" t="s">
        <v>33</v>
      </c>
      <c r="K2" s="180" t="s">
        <v>34</v>
      </c>
    </row>
    <row r="3" spans="1:11" ht="18.75" thickTop="1" x14ac:dyDescent="0.25">
      <c r="A3" s="642" t="s">
        <v>624</v>
      </c>
      <c r="B3" s="361">
        <v>45715</v>
      </c>
      <c r="C3" s="27" t="s">
        <v>8</v>
      </c>
      <c r="D3" s="46">
        <v>1</v>
      </c>
      <c r="E3" s="46">
        <v>45</v>
      </c>
      <c r="F3" s="46">
        <v>0</v>
      </c>
      <c r="G3" s="46">
        <v>1</v>
      </c>
      <c r="H3" s="46">
        <v>0</v>
      </c>
      <c r="I3" s="46">
        <v>2</v>
      </c>
      <c r="J3" s="46">
        <v>2</v>
      </c>
      <c r="K3" s="85">
        <v>0</v>
      </c>
    </row>
    <row r="4" spans="1:11" x14ac:dyDescent="0.25">
      <c r="A4" s="636"/>
      <c r="B4" s="362">
        <v>45701</v>
      </c>
      <c r="C4" s="9" t="s">
        <v>453</v>
      </c>
      <c r="D4" s="5">
        <v>1</v>
      </c>
      <c r="E4" s="5">
        <v>45</v>
      </c>
      <c r="F4" s="5">
        <v>0</v>
      </c>
      <c r="G4" s="5">
        <v>0</v>
      </c>
      <c r="H4" s="5">
        <v>1</v>
      </c>
      <c r="I4" s="5">
        <v>3</v>
      </c>
      <c r="J4" s="5">
        <v>3</v>
      </c>
      <c r="K4" s="86">
        <v>0</v>
      </c>
    </row>
    <row r="5" spans="1:11" x14ac:dyDescent="0.25">
      <c r="A5" s="636"/>
      <c r="B5" s="362">
        <v>45694</v>
      </c>
      <c r="C5" s="9" t="s">
        <v>20</v>
      </c>
      <c r="D5" s="5">
        <v>1</v>
      </c>
      <c r="E5" s="5">
        <v>45</v>
      </c>
      <c r="F5" s="5">
        <v>1</v>
      </c>
      <c r="G5" s="5">
        <v>0</v>
      </c>
      <c r="H5" s="5">
        <v>0</v>
      </c>
      <c r="I5" s="5">
        <v>2</v>
      </c>
      <c r="J5" s="5">
        <v>2</v>
      </c>
      <c r="K5" s="86">
        <v>0</v>
      </c>
    </row>
    <row r="6" spans="1:11" x14ac:dyDescent="0.25">
      <c r="A6" s="636"/>
      <c r="B6" s="362">
        <v>45687</v>
      </c>
      <c r="C6" s="9" t="s">
        <v>625</v>
      </c>
      <c r="D6" s="5">
        <v>1</v>
      </c>
      <c r="E6" s="5">
        <v>45</v>
      </c>
      <c r="F6" s="5">
        <v>0</v>
      </c>
      <c r="G6" s="5">
        <v>1</v>
      </c>
      <c r="H6" s="5">
        <v>0</v>
      </c>
      <c r="I6" s="5">
        <v>5</v>
      </c>
      <c r="J6" s="5">
        <v>5</v>
      </c>
      <c r="K6" s="86">
        <v>0</v>
      </c>
    </row>
    <row r="7" spans="1:11" x14ac:dyDescent="0.25">
      <c r="A7" s="636"/>
      <c r="B7" s="362">
        <v>45680</v>
      </c>
      <c r="C7" s="9" t="s">
        <v>8</v>
      </c>
      <c r="D7" s="5">
        <v>1</v>
      </c>
      <c r="E7" s="5">
        <v>45</v>
      </c>
      <c r="F7" s="5">
        <v>0</v>
      </c>
      <c r="G7" s="5">
        <v>1</v>
      </c>
      <c r="H7" s="5">
        <v>0</v>
      </c>
      <c r="I7" s="5">
        <v>7</v>
      </c>
      <c r="J7" s="5">
        <v>7</v>
      </c>
      <c r="K7" s="86">
        <v>0</v>
      </c>
    </row>
    <row r="8" spans="1:11" x14ac:dyDescent="0.25">
      <c r="A8" s="636"/>
      <c r="B8" s="362">
        <v>45666</v>
      </c>
      <c r="C8" s="9" t="s">
        <v>453</v>
      </c>
      <c r="D8" s="5">
        <v>1</v>
      </c>
      <c r="E8" s="5">
        <v>45</v>
      </c>
      <c r="F8" s="5">
        <v>1</v>
      </c>
      <c r="G8" s="5">
        <v>0</v>
      </c>
      <c r="H8" s="5">
        <v>0</v>
      </c>
      <c r="I8" s="5">
        <v>2</v>
      </c>
      <c r="J8" s="5">
        <v>2</v>
      </c>
      <c r="K8" s="86">
        <v>0</v>
      </c>
    </row>
    <row r="9" spans="1:11" x14ac:dyDescent="0.25">
      <c r="A9" s="636"/>
      <c r="B9" s="362">
        <v>45645</v>
      </c>
      <c r="C9" s="9" t="s">
        <v>20</v>
      </c>
      <c r="D9" s="5">
        <v>1</v>
      </c>
      <c r="E9" s="5">
        <v>45</v>
      </c>
      <c r="F9" s="5">
        <v>1</v>
      </c>
      <c r="G9" s="5">
        <v>0</v>
      </c>
      <c r="H9" s="5">
        <v>0</v>
      </c>
      <c r="I9" s="5">
        <v>2</v>
      </c>
      <c r="J9" s="5">
        <v>2</v>
      </c>
      <c r="K9" s="86">
        <v>0</v>
      </c>
    </row>
    <row r="10" spans="1:11" x14ac:dyDescent="0.25">
      <c r="A10" s="636"/>
      <c r="B10" s="362">
        <v>45638</v>
      </c>
      <c r="C10" s="9" t="s">
        <v>625</v>
      </c>
      <c r="D10" s="5">
        <v>1</v>
      </c>
      <c r="E10" s="5">
        <v>45</v>
      </c>
      <c r="F10" s="5">
        <v>0</v>
      </c>
      <c r="G10" s="5">
        <v>0</v>
      </c>
      <c r="H10" s="5">
        <v>1</v>
      </c>
      <c r="I10" s="5">
        <v>5</v>
      </c>
      <c r="J10" s="5">
        <v>5</v>
      </c>
      <c r="K10" s="86">
        <v>0</v>
      </c>
    </row>
    <row r="11" spans="1:11" x14ac:dyDescent="0.25">
      <c r="A11" s="636"/>
      <c r="B11" s="362">
        <v>45624</v>
      </c>
      <c r="C11" s="9" t="s">
        <v>10</v>
      </c>
      <c r="D11" s="5">
        <v>1</v>
      </c>
      <c r="E11" s="5">
        <v>45</v>
      </c>
      <c r="F11" s="5">
        <v>0</v>
      </c>
      <c r="G11" s="5">
        <v>1</v>
      </c>
      <c r="H11" s="5">
        <v>0</v>
      </c>
      <c r="I11" s="5">
        <v>5</v>
      </c>
      <c r="J11" s="5">
        <v>5</v>
      </c>
      <c r="K11" s="86">
        <v>0</v>
      </c>
    </row>
    <row r="12" spans="1:11" x14ac:dyDescent="0.25">
      <c r="A12" s="636"/>
      <c r="B12" s="362">
        <v>45617</v>
      </c>
      <c r="C12" s="9" t="s">
        <v>453</v>
      </c>
      <c r="D12" s="5">
        <v>1</v>
      </c>
      <c r="E12" s="5">
        <v>45</v>
      </c>
      <c r="F12" s="5">
        <v>1</v>
      </c>
      <c r="G12" s="5">
        <v>0</v>
      </c>
      <c r="H12" s="5">
        <v>0</v>
      </c>
      <c r="I12" s="5">
        <v>3</v>
      </c>
      <c r="J12" s="5">
        <v>3</v>
      </c>
      <c r="K12" s="86">
        <v>0</v>
      </c>
    </row>
    <row r="13" spans="1:11" x14ac:dyDescent="0.25">
      <c r="A13" s="636"/>
      <c r="B13" s="362">
        <v>45610</v>
      </c>
      <c r="C13" s="9" t="s">
        <v>20</v>
      </c>
      <c r="D13" s="5">
        <v>1</v>
      </c>
      <c r="E13" s="5">
        <v>45</v>
      </c>
      <c r="F13" s="5">
        <v>1</v>
      </c>
      <c r="G13" s="5">
        <v>0</v>
      </c>
      <c r="H13" s="5">
        <v>0</v>
      </c>
      <c r="I13" s="5">
        <v>4</v>
      </c>
      <c r="J13" s="5">
        <v>4</v>
      </c>
      <c r="K13" s="86">
        <v>0</v>
      </c>
    </row>
    <row r="14" spans="1:11" x14ac:dyDescent="0.25">
      <c r="A14" s="636"/>
      <c r="B14" s="362">
        <v>45603</v>
      </c>
      <c r="C14" s="9" t="s">
        <v>625</v>
      </c>
      <c r="D14" s="5">
        <v>1</v>
      </c>
      <c r="E14" s="5">
        <v>45</v>
      </c>
      <c r="F14" s="5">
        <v>0</v>
      </c>
      <c r="G14" s="5">
        <v>0</v>
      </c>
      <c r="H14" s="5">
        <v>1</v>
      </c>
      <c r="I14" s="5">
        <v>5</v>
      </c>
      <c r="J14" s="5">
        <v>5</v>
      </c>
      <c r="K14" s="86">
        <v>0</v>
      </c>
    </row>
    <row r="15" spans="1:11" x14ac:dyDescent="0.25">
      <c r="A15" s="636"/>
      <c r="B15" s="362">
        <v>45589</v>
      </c>
      <c r="C15" s="9" t="s">
        <v>10</v>
      </c>
      <c r="D15" s="5">
        <v>1</v>
      </c>
      <c r="E15" s="5">
        <v>45</v>
      </c>
      <c r="F15" s="5">
        <v>0</v>
      </c>
      <c r="G15" s="5">
        <v>1</v>
      </c>
      <c r="H15" s="5">
        <v>0</v>
      </c>
      <c r="I15" s="5">
        <v>6</v>
      </c>
      <c r="J15" s="5">
        <v>6</v>
      </c>
      <c r="K15" s="86">
        <v>0</v>
      </c>
    </row>
    <row r="16" spans="1:11" x14ac:dyDescent="0.25">
      <c r="A16" s="636"/>
      <c r="B16" s="362">
        <v>45582</v>
      </c>
      <c r="C16" s="9" t="s">
        <v>453</v>
      </c>
      <c r="D16" s="5">
        <v>1</v>
      </c>
      <c r="E16" s="5">
        <v>45</v>
      </c>
      <c r="F16" s="5">
        <v>0</v>
      </c>
      <c r="G16" s="5">
        <v>1</v>
      </c>
      <c r="H16" s="5">
        <v>0</v>
      </c>
      <c r="I16" s="5">
        <v>9</v>
      </c>
      <c r="J16" s="5">
        <v>9</v>
      </c>
      <c r="K16" s="86">
        <v>0</v>
      </c>
    </row>
    <row r="17" spans="1:11" x14ac:dyDescent="0.25">
      <c r="A17" s="636"/>
      <c r="B17" s="362">
        <v>45575</v>
      </c>
      <c r="C17" s="9" t="s">
        <v>20</v>
      </c>
      <c r="D17" s="5">
        <v>1</v>
      </c>
      <c r="E17" s="5">
        <v>45</v>
      </c>
      <c r="F17" s="5">
        <v>0</v>
      </c>
      <c r="G17" s="5">
        <v>1</v>
      </c>
      <c r="H17" s="5">
        <v>0</v>
      </c>
      <c r="I17" s="5">
        <v>4</v>
      </c>
      <c r="J17" s="5">
        <v>4</v>
      </c>
      <c r="K17" s="86">
        <v>0</v>
      </c>
    </row>
    <row r="18" spans="1:11" x14ac:dyDescent="0.25">
      <c r="A18" s="636"/>
      <c r="B18" s="362">
        <v>45568</v>
      </c>
      <c r="C18" s="9" t="s">
        <v>625</v>
      </c>
      <c r="D18" s="5">
        <v>1</v>
      </c>
      <c r="E18" s="5">
        <v>45</v>
      </c>
      <c r="F18" s="5">
        <v>0</v>
      </c>
      <c r="G18" s="5">
        <v>1</v>
      </c>
      <c r="H18" s="5">
        <v>0</v>
      </c>
      <c r="I18" s="5">
        <v>11</v>
      </c>
      <c r="J18" s="5">
        <v>11</v>
      </c>
      <c r="K18" s="86">
        <v>0</v>
      </c>
    </row>
    <row r="19" spans="1:11" x14ac:dyDescent="0.25">
      <c r="A19" s="636"/>
      <c r="B19" s="362">
        <v>45561</v>
      </c>
      <c r="C19" s="9" t="s">
        <v>8</v>
      </c>
      <c r="D19" s="5">
        <v>1</v>
      </c>
      <c r="E19" s="5">
        <v>45</v>
      </c>
      <c r="F19" s="5">
        <v>0</v>
      </c>
      <c r="G19" s="5">
        <v>1</v>
      </c>
      <c r="H19" s="5">
        <v>0</v>
      </c>
      <c r="I19" s="5">
        <v>6</v>
      </c>
      <c r="J19" s="5">
        <v>6</v>
      </c>
      <c r="K19" s="86">
        <v>0</v>
      </c>
    </row>
    <row r="20" spans="1:11" x14ac:dyDescent="0.25">
      <c r="A20" s="636"/>
      <c r="B20" s="362">
        <v>45554</v>
      </c>
      <c r="C20" s="9" t="s">
        <v>10</v>
      </c>
      <c r="D20" s="5">
        <v>1</v>
      </c>
      <c r="E20" s="5">
        <v>45</v>
      </c>
      <c r="F20" s="5">
        <v>0</v>
      </c>
      <c r="G20" s="5">
        <v>1</v>
      </c>
      <c r="H20" s="5">
        <v>0</v>
      </c>
      <c r="I20" s="5">
        <v>6</v>
      </c>
      <c r="J20" s="5">
        <v>6</v>
      </c>
      <c r="K20" s="86">
        <v>0</v>
      </c>
    </row>
    <row r="21" spans="1:11" ht="18.75" thickBot="1" x14ac:dyDescent="0.3">
      <c r="A21" s="637"/>
      <c r="B21" s="363">
        <v>45547</v>
      </c>
      <c r="C21" s="31" t="s">
        <v>453</v>
      </c>
      <c r="D21" s="88">
        <v>1</v>
      </c>
      <c r="E21" s="88">
        <v>45</v>
      </c>
      <c r="F21" s="88">
        <v>0</v>
      </c>
      <c r="G21" s="88">
        <v>1</v>
      </c>
      <c r="H21" s="88">
        <v>0</v>
      </c>
      <c r="I21" s="88">
        <v>9</v>
      </c>
      <c r="J21" s="88">
        <v>9</v>
      </c>
      <c r="K21" s="89">
        <v>0</v>
      </c>
    </row>
    <row r="22" spans="1:11" ht="19.5" thickTop="1" thickBot="1" x14ac:dyDescent="0.3">
      <c r="A22" s="490" t="s">
        <v>45</v>
      </c>
      <c r="B22" s="411" t="s">
        <v>624</v>
      </c>
      <c r="C22" s="124" t="s">
        <v>553</v>
      </c>
      <c r="D22" s="124">
        <f t="shared" ref="D22:I22" si="0">SUM(D3:D21)</f>
        <v>19</v>
      </c>
      <c r="E22" s="124">
        <f t="shared" si="0"/>
        <v>855</v>
      </c>
      <c r="F22" s="124">
        <f t="shared" si="0"/>
        <v>5</v>
      </c>
      <c r="G22" s="247">
        <f t="shared" si="0"/>
        <v>11</v>
      </c>
      <c r="H22" s="248">
        <f t="shared" si="0"/>
        <v>3</v>
      </c>
      <c r="I22" s="216">
        <f t="shared" si="0"/>
        <v>96</v>
      </c>
      <c r="J22" s="373">
        <f>SUM(I22/D22)</f>
        <v>5.0526315789473681</v>
      </c>
      <c r="K22" s="125">
        <f>SUM(K3:K21)</f>
        <v>0</v>
      </c>
    </row>
    <row r="23" spans="1:11" ht="18.75" hidden="1" thickTop="1" x14ac:dyDescent="0.25">
      <c r="A23" s="632" t="s">
        <v>580</v>
      </c>
      <c r="B23" s="361">
        <v>45351</v>
      </c>
      <c r="C23" s="27" t="s">
        <v>553</v>
      </c>
      <c r="D23" s="46">
        <v>1</v>
      </c>
      <c r="E23" s="46">
        <v>45</v>
      </c>
      <c r="F23" s="46">
        <v>0</v>
      </c>
      <c r="G23" s="46">
        <v>1</v>
      </c>
      <c r="H23" s="46">
        <v>0</v>
      </c>
      <c r="I23" s="46">
        <v>4</v>
      </c>
      <c r="J23" s="46">
        <v>4</v>
      </c>
      <c r="K23" s="85">
        <v>0</v>
      </c>
    </row>
    <row r="24" spans="1:11" hidden="1" x14ac:dyDescent="0.25">
      <c r="A24" s="633"/>
      <c r="B24" s="362">
        <v>45330</v>
      </c>
      <c r="C24" s="9" t="s">
        <v>453</v>
      </c>
      <c r="D24" s="5">
        <v>1</v>
      </c>
      <c r="E24" s="5">
        <v>45</v>
      </c>
      <c r="F24" s="5">
        <v>0</v>
      </c>
      <c r="G24" s="5">
        <v>1</v>
      </c>
      <c r="H24" s="5">
        <v>0</v>
      </c>
      <c r="I24" s="5">
        <v>6</v>
      </c>
      <c r="J24" s="5">
        <v>6</v>
      </c>
      <c r="K24" s="86">
        <v>0</v>
      </c>
    </row>
    <row r="25" spans="1:11" hidden="1" x14ac:dyDescent="0.25">
      <c r="A25" s="633"/>
      <c r="B25" s="362">
        <v>45323</v>
      </c>
      <c r="C25" s="9" t="s">
        <v>552</v>
      </c>
      <c r="D25" s="5">
        <v>1</v>
      </c>
      <c r="E25" s="5">
        <v>45</v>
      </c>
      <c r="F25" s="5">
        <v>1</v>
      </c>
      <c r="G25" s="5">
        <v>0</v>
      </c>
      <c r="H25" s="5">
        <v>0</v>
      </c>
      <c r="I25" s="5">
        <v>5</v>
      </c>
      <c r="J25" s="5">
        <v>5</v>
      </c>
      <c r="K25" s="86">
        <v>0</v>
      </c>
    </row>
    <row r="26" spans="1:11" hidden="1" x14ac:dyDescent="0.25">
      <c r="A26" s="633"/>
      <c r="B26" s="362">
        <v>45309</v>
      </c>
      <c r="C26" s="9" t="s">
        <v>452</v>
      </c>
      <c r="D26" s="5">
        <v>1</v>
      </c>
      <c r="E26" s="5">
        <v>45</v>
      </c>
      <c r="F26" s="5">
        <v>0</v>
      </c>
      <c r="G26" s="5">
        <v>1</v>
      </c>
      <c r="H26" s="5">
        <v>0</v>
      </c>
      <c r="I26" s="5">
        <v>8</v>
      </c>
      <c r="J26" s="5">
        <v>8</v>
      </c>
      <c r="K26" s="86">
        <v>0</v>
      </c>
    </row>
    <row r="27" spans="1:11" hidden="1" x14ac:dyDescent="0.25">
      <c r="A27" s="633"/>
      <c r="B27" s="362">
        <v>45302</v>
      </c>
      <c r="C27" s="9" t="s">
        <v>555</v>
      </c>
      <c r="D27" s="5">
        <v>1</v>
      </c>
      <c r="E27" s="5">
        <v>45</v>
      </c>
      <c r="F27" s="5">
        <v>1</v>
      </c>
      <c r="G27" s="5">
        <v>0</v>
      </c>
      <c r="H27" s="5">
        <v>0</v>
      </c>
      <c r="I27" s="5">
        <v>3</v>
      </c>
      <c r="J27" s="5">
        <v>3</v>
      </c>
      <c r="K27" s="86">
        <v>0</v>
      </c>
    </row>
    <row r="28" spans="1:11" hidden="1" x14ac:dyDescent="0.25">
      <c r="A28" s="633"/>
      <c r="B28" s="362">
        <v>45281</v>
      </c>
      <c r="C28" s="9" t="s">
        <v>453</v>
      </c>
      <c r="D28" s="5">
        <v>1</v>
      </c>
      <c r="E28" s="5">
        <v>45</v>
      </c>
      <c r="F28" s="5">
        <v>0</v>
      </c>
      <c r="G28" s="5">
        <v>1</v>
      </c>
      <c r="H28" s="5">
        <v>0</v>
      </c>
      <c r="I28" s="5">
        <v>6</v>
      </c>
      <c r="J28" s="5">
        <v>6</v>
      </c>
      <c r="K28" s="86">
        <v>0</v>
      </c>
    </row>
    <row r="29" spans="1:11" hidden="1" x14ac:dyDescent="0.25">
      <c r="A29" s="633"/>
      <c r="B29" s="362">
        <v>45260</v>
      </c>
      <c r="C29" s="9" t="s">
        <v>452</v>
      </c>
      <c r="D29" s="5">
        <v>1</v>
      </c>
      <c r="E29" s="5">
        <v>45</v>
      </c>
      <c r="F29" s="5">
        <v>0</v>
      </c>
      <c r="G29" s="5">
        <v>1</v>
      </c>
      <c r="H29" s="5">
        <v>0</v>
      </c>
      <c r="I29" s="5">
        <v>6</v>
      </c>
      <c r="J29" s="5">
        <v>6</v>
      </c>
      <c r="K29" s="86">
        <v>0</v>
      </c>
    </row>
    <row r="30" spans="1:11" hidden="1" x14ac:dyDescent="0.25">
      <c r="A30" s="633"/>
      <c r="B30" s="362">
        <v>45253</v>
      </c>
      <c r="C30" s="9" t="s">
        <v>555</v>
      </c>
      <c r="D30" s="5">
        <v>1</v>
      </c>
      <c r="E30" s="5">
        <v>45</v>
      </c>
      <c r="F30" s="5">
        <v>0</v>
      </c>
      <c r="G30" s="5">
        <v>1</v>
      </c>
      <c r="H30" s="5">
        <v>0</v>
      </c>
      <c r="I30" s="5">
        <v>5</v>
      </c>
      <c r="J30" s="5">
        <v>5</v>
      </c>
      <c r="K30" s="86">
        <v>0</v>
      </c>
    </row>
    <row r="31" spans="1:11" hidden="1" x14ac:dyDescent="0.25">
      <c r="A31" s="633"/>
      <c r="B31" s="362">
        <v>45246</v>
      </c>
      <c r="C31" s="9" t="s">
        <v>453</v>
      </c>
      <c r="D31" s="5">
        <v>1</v>
      </c>
      <c r="E31" s="5">
        <v>45</v>
      </c>
      <c r="F31" s="5">
        <v>0</v>
      </c>
      <c r="G31" s="5">
        <v>1</v>
      </c>
      <c r="H31" s="5">
        <v>0</v>
      </c>
      <c r="I31" s="5">
        <v>8</v>
      </c>
      <c r="J31" s="5">
        <v>8</v>
      </c>
      <c r="K31" s="86">
        <v>0</v>
      </c>
    </row>
    <row r="32" spans="1:11" hidden="1" x14ac:dyDescent="0.25">
      <c r="A32" s="633"/>
      <c r="B32" s="362">
        <v>45232</v>
      </c>
      <c r="C32" s="9" t="s">
        <v>553</v>
      </c>
      <c r="D32" s="5">
        <v>1</v>
      </c>
      <c r="E32" s="5">
        <v>45</v>
      </c>
      <c r="F32" s="5">
        <v>1</v>
      </c>
      <c r="G32" s="5">
        <v>0</v>
      </c>
      <c r="H32" s="5">
        <v>0</v>
      </c>
      <c r="I32" s="5">
        <v>4</v>
      </c>
      <c r="J32" s="5">
        <v>4</v>
      </c>
      <c r="K32" s="86">
        <v>0</v>
      </c>
    </row>
    <row r="33" spans="1:11" hidden="1" x14ac:dyDescent="0.25">
      <c r="A33" s="633"/>
      <c r="B33" s="362">
        <v>45225</v>
      </c>
      <c r="C33" s="9" t="s">
        <v>452</v>
      </c>
      <c r="D33" s="5">
        <v>1</v>
      </c>
      <c r="E33" s="5">
        <v>45</v>
      </c>
      <c r="F33" s="5">
        <v>0</v>
      </c>
      <c r="G33" s="5">
        <v>1</v>
      </c>
      <c r="H33" s="5">
        <v>0</v>
      </c>
      <c r="I33" s="5">
        <v>6</v>
      </c>
      <c r="J33" s="5">
        <v>6</v>
      </c>
      <c r="K33" s="86">
        <v>0</v>
      </c>
    </row>
    <row r="34" spans="1:11" hidden="1" x14ac:dyDescent="0.25">
      <c r="A34" s="633"/>
      <c r="B34" s="362">
        <v>45218</v>
      </c>
      <c r="C34" s="9" t="s">
        <v>555</v>
      </c>
      <c r="D34" s="5">
        <v>1</v>
      </c>
      <c r="E34" s="5">
        <v>45</v>
      </c>
      <c r="F34" s="5">
        <v>0</v>
      </c>
      <c r="G34" s="5">
        <v>0</v>
      </c>
      <c r="H34" s="5">
        <v>1</v>
      </c>
      <c r="I34" s="5">
        <v>3</v>
      </c>
      <c r="J34" s="5">
        <v>3</v>
      </c>
      <c r="K34" s="86">
        <v>0</v>
      </c>
    </row>
    <row r="35" spans="1:11" hidden="1" x14ac:dyDescent="0.25">
      <c r="A35" s="633"/>
      <c r="B35" s="362">
        <v>45211</v>
      </c>
      <c r="C35" s="9" t="s">
        <v>453</v>
      </c>
      <c r="D35" s="5">
        <v>1</v>
      </c>
      <c r="E35" s="5">
        <v>45</v>
      </c>
      <c r="F35" s="5">
        <v>1</v>
      </c>
      <c r="G35" s="5">
        <v>0</v>
      </c>
      <c r="H35" s="5">
        <v>0</v>
      </c>
      <c r="I35" s="5">
        <v>4</v>
      </c>
      <c r="J35" s="5">
        <v>4</v>
      </c>
      <c r="K35" s="86">
        <v>0</v>
      </c>
    </row>
    <row r="36" spans="1:11" hidden="1" x14ac:dyDescent="0.25">
      <c r="A36" s="633"/>
      <c r="B36" s="362">
        <v>45204</v>
      </c>
      <c r="C36" s="9" t="s">
        <v>552</v>
      </c>
      <c r="D36" s="5">
        <v>1</v>
      </c>
      <c r="E36" s="5">
        <v>45</v>
      </c>
      <c r="F36" s="5">
        <v>0</v>
      </c>
      <c r="G36" s="5">
        <v>1</v>
      </c>
      <c r="H36" s="5">
        <v>0</v>
      </c>
      <c r="I36" s="5">
        <v>7</v>
      </c>
      <c r="J36" s="5">
        <v>7</v>
      </c>
      <c r="K36" s="86">
        <v>0</v>
      </c>
    </row>
    <row r="37" spans="1:11" hidden="1" x14ac:dyDescent="0.25">
      <c r="A37" s="633"/>
      <c r="B37" s="362">
        <v>45197</v>
      </c>
      <c r="C37" s="9" t="s">
        <v>553</v>
      </c>
      <c r="D37" s="5">
        <v>1</v>
      </c>
      <c r="E37" s="5">
        <v>45</v>
      </c>
      <c r="F37" s="5">
        <v>1</v>
      </c>
      <c r="G37" s="5">
        <v>0</v>
      </c>
      <c r="H37" s="5">
        <v>0</v>
      </c>
      <c r="I37" s="5">
        <v>4</v>
      </c>
      <c r="J37" s="5">
        <v>4</v>
      </c>
      <c r="K37" s="86">
        <v>0</v>
      </c>
    </row>
    <row r="38" spans="1:11" hidden="1" x14ac:dyDescent="0.25">
      <c r="A38" s="633"/>
      <c r="B38" s="362">
        <v>45190</v>
      </c>
      <c r="C38" s="9" t="s">
        <v>452</v>
      </c>
      <c r="D38" s="5">
        <v>1</v>
      </c>
      <c r="E38" s="5">
        <v>45</v>
      </c>
      <c r="F38" s="5">
        <v>1</v>
      </c>
      <c r="G38" s="5">
        <v>0</v>
      </c>
      <c r="H38" s="5">
        <v>0</v>
      </c>
      <c r="I38" s="5">
        <v>5</v>
      </c>
      <c r="J38" s="5">
        <v>5</v>
      </c>
      <c r="K38" s="86">
        <v>0</v>
      </c>
    </row>
    <row r="39" spans="1:11" ht="18.75" hidden="1" thickBot="1" x14ac:dyDescent="0.3">
      <c r="A39" s="634"/>
      <c r="B39" s="363">
        <v>45183</v>
      </c>
      <c r="C39" s="31" t="s">
        <v>555</v>
      </c>
      <c r="D39" s="88">
        <v>1</v>
      </c>
      <c r="E39" s="88">
        <v>45</v>
      </c>
      <c r="F39" s="88">
        <v>1</v>
      </c>
      <c r="G39" s="88">
        <v>0</v>
      </c>
      <c r="H39" s="88">
        <v>0</v>
      </c>
      <c r="I39" s="88">
        <v>1</v>
      </c>
      <c r="J39" s="88">
        <v>1</v>
      </c>
      <c r="K39" s="89">
        <v>0</v>
      </c>
    </row>
    <row r="40" spans="1:11" ht="19.5" thickTop="1" thickBot="1" x14ac:dyDescent="0.3">
      <c r="A40" s="490" t="s">
        <v>45</v>
      </c>
      <c r="B40" s="411" t="s">
        <v>580</v>
      </c>
      <c r="C40" s="124" t="s">
        <v>8</v>
      </c>
      <c r="D40" s="124">
        <f t="shared" ref="D40:I40" si="1">SUM(D23:D39)</f>
        <v>17</v>
      </c>
      <c r="E40" s="124">
        <f t="shared" si="1"/>
        <v>765</v>
      </c>
      <c r="F40" s="124">
        <f t="shared" si="1"/>
        <v>7</v>
      </c>
      <c r="G40" s="124">
        <f t="shared" si="1"/>
        <v>9</v>
      </c>
      <c r="H40" s="124">
        <f t="shared" si="1"/>
        <v>1</v>
      </c>
      <c r="I40" s="124">
        <f t="shared" si="1"/>
        <v>85</v>
      </c>
      <c r="J40" s="373">
        <f>SUM(I40/D40)</f>
        <v>5</v>
      </c>
      <c r="K40" s="125">
        <f>SUM(K23:K39)</f>
        <v>0</v>
      </c>
    </row>
    <row r="41" spans="1:11" ht="18.75" hidden="1" thickTop="1" x14ac:dyDescent="0.25">
      <c r="A41" s="632" t="s">
        <v>554</v>
      </c>
      <c r="B41" s="361">
        <v>44966</v>
      </c>
      <c r="C41" s="27" t="s">
        <v>453</v>
      </c>
      <c r="D41" s="46">
        <v>1</v>
      </c>
      <c r="E41" s="46">
        <v>45</v>
      </c>
      <c r="F41" s="46">
        <v>0</v>
      </c>
      <c r="G41" s="46">
        <v>1</v>
      </c>
      <c r="H41" s="46">
        <v>0</v>
      </c>
      <c r="I41" s="46">
        <v>6</v>
      </c>
      <c r="J41" s="46">
        <v>6</v>
      </c>
      <c r="K41" s="85">
        <v>0</v>
      </c>
    </row>
    <row r="42" spans="1:11" hidden="1" x14ac:dyDescent="0.25">
      <c r="A42" s="633"/>
      <c r="B42" s="362">
        <v>44959</v>
      </c>
      <c r="C42" s="9" t="s">
        <v>552</v>
      </c>
      <c r="D42" s="5">
        <v>1</v>
      </c>
      <c r="E42" s="5">
        <v>45</v>
      </c>
      <c r="F42" s="5">
        <v>0</v>
      </c>
      <c r="G42" s="5">
        <v>0</v>
      </c>
      <c r="H42" s="5">
        <v>1</v>
      </c>
      <c r="I42" s="5">
        <v>4</v>
      </c>
      <c r="J42" s="5">
        <v>4</v>
      </c>
      <c r="K42" s="86">
        <v>0</v>
      </c>
    </row>
    <row r="43" spans="1:11" hidden="1" x14ac:dyDescent="0.25">
      <c r="A43" s="633"/>
      <c r="B43" s="362">
        <v>44952</v>
      </c>
      <c r="C43" s="9" t="s">
        <v>553</v>
      </c>
      <c r="D43" s="5">
        <v>1</v>
      </c>
      <c r="E43" s="5">
        <v>45</v>
      </c>
      <c r="F43" s="5">
        <v>0</v>
      </c>
      <c r="G43" s="5">
        <v>0</v>
      </c>
      <c r="H43" s="5">
        <v>1</v>
      </c>
      <c r="I43" s="5">
        <v>3</v>
      </c>
      <c r="J43" s="5">
        <v>3</v>
      </c>
      <c r="K43" s="86">
        <v>0</v>
      </c>
    </row>
    <row r="44" spans="1:11" hidden="1" x14ac:dyDescent="0.25">
      <c r="A44" s="633"/>
      <c r="B44" s="362">
        <v>44945</v>
      </c>
      <c r="C44" s="9" t="s">
        <v>452</v>
      </c>
      <c r="D44" s="5">
        <v>1</v>
      </c>
      <c r="E44" s="5">
        <v>45</v>
      </c>
      <c r="F44" s="5">
        <v>0</v>
      </c>
      <c r="G44" s="5">
        <v>1</v>
      </c>
      <c r="H44" s="5">
        <v>0</v>
      </c>
      <c r="I44" s="5">
        <v>9</v>
      </c>
      <c r="J44" s="5">
        <v>9</v>
      </c>
      <c r="K44" s="86">
        <v>0</v>
      </c>
    </row>
    <row r="45" spans="1:11" hidden="1" x14ac:dyDescent="0.25">
      <c r="A45" s="633"/>
      <c r="B45" s="362">
        <v>44938</v>
      </c>
      <c r="C45" s="9" t="s">
        <v>555</v>
      </c>
      <c r="D45" s="5">
        <v>1</v>
      </c>
      <c r="E45" s="5">
        <v>45</v>
      </c>
      <c r="F45" s="5">
        <v>1</v>
      </c>
      <c r="G45" s="5">
        <v>0</v>
      </c>
      <c r="H45" s="5">
        <v>0</v>
      </c>
      <c r="I45" s="5">
        <v>4</v>
      </c>
      <c r="J45" s="5">
        <v>4</v>
      </c>
      <c r="K45" s="86">
        <v>0</v>
      </c>
    </row>
    <row r="46" spans="1:11" hidden="1" x14ac:dyDescent="0.25">
      <c r="A46" s="633"/>
      <c r="B46" s="362">
        <v>44917</v>
      </c>
      <c r="C46" s="9" t="s">
        <v>453</v>
      </c>
      <c r="D46" s="5">
        <v>1</v>
      </c>
      <c r="E46" s="5">
        <v>45</v>
      </c>
      <c r="F46" s="5">
        <v>0</v>
      </c>
      <c r="G46" s="5">
        <v>1</v>
      </c>
      <c r="H46" s="5">
        <v>0</v>
      </c>
      <c r="I46" s="5">
        <v>8</v>
      </c>
      <c r="J46" s="5">
        <v>8</v>
      </c>
      <c r="K46" s="86">
        <v>0</v>
      </c>
    </row>
    <row r="47" spans="1:11" hidden="1" x14ac:dyDescent="0.25">
      <c r="A47" s="633"/>
      <c r="B47" s="362">
        <v>44903</v>
      </c>
      <c r="C47" s="9" t="s">
        <v>553</v>
      </c>
      <c r="D47" s="5">
        <v>1</v>
      </c>
      <c r="E47" s="5">
        <v>45</v>
      </c>
      <c r="F47" s="5">
        <v>1</v>
      </c>
      <c r="G47" s="5">
        <v>0</v>
      </c>
      <c r="H47" s="5">
        <v>0</v>
      </c>
      <c r="I47" s="5">
        <v>2</v>
      </c>
      <c r="J47" s="5">
        <v>2</v>
      </c>
      <c r="K47" s="86">
        <v>0</v>
      </c>
    </row>
    <row r="48" spans="1:11" hidden="1" x14ac:dyDescent="0.25">
      <c r="A48" s="633"/>
      <c r="B48" s="362">
        <v>44882</v>
      </c>
      <c r="C48" s="9" t="s">
        <v>453</v>
      </c>
      <c r="D48" s="5">
        <v>1</v>
      </c>
      <c r="E48" s="5">
        <v>45</v>
      </c>
      <c r="F48" s="5">
        <v>0</v>
      </c>
      <c r="G48" s="5">
        <v>0</v>
      </c>
      <c r="H48" s="5">
        <v>1</v>
      </c>
      <c r="I48" s="5">
        <v>3</v>
      </c>
      <c r="J48" s="5">
        <v>3</v>
      </c>
      <c r="K48" s="86">
        <v>0</v>
      </c>
    </row>
    <row r="49" spans="1:11" hidden="1" x14ac:dyDescent="0.25">
      <c r="A49" s="633"/>
      <c r="B49" s="362">
        <v>44875</v>
      </c>
      <c r="C49" s="9" t="s">
        <v>552</v>
      </c>
      <c r="D49" s="5">
        <v>1</v>
      </c>
      <c r="E49" s="5">
        <v>45</v>
      </c>
      <c r="F49" s="5">
        <v>1</v>
      </c>
      <c r="G49" s="5">
        <v>0</v>
      </c>
      <c r="H49" s="5">
        <v>0</v>
      </c>
      <c r="I49" s="5">
        <v>3</v>
      </c>
      <c r="J49" s="5">
        <v>3</v>
      </c>
      <c r="K49" s="86">
        <v>0</v>
      </c>
    </row>
    <row r="50" spans="1:11" hidden="1" x14ac:dyDescent="0.25">
      <c r="A50" s="633"/>
      <c r="B50" s="362">
        <v>44861</v>
      </c>
      <c r="C50" s="9" t="s">
        <v>452</v>
      </c>
      <c r="D50" s="5">
        <v>1</v>
      </c>
      <c r="E50" s="5">
        <v>45</v>
      </c>
      <c r="F50" s="5">
        <v>1</v>
      </c>
      <c r="G50" s="5">
        <v>0</v>
      </c>
      <c r="H50" s="5">
        <v>0</v>
      </c>
      <c r="I50" s="5">
        <v>5</v>
      </c>
      <c r="J50" s="5">
        <v>5</v>
      </c>
      <c r="K50" s="86">
        <v>0</v>
      </c>
    </row>
    <row r="51" spans="1:11" hidden="1" x14ac:dyDescent="0.25">
      <c r="A51" s="633"/>
      <c r="B51" s="362">
        <v>44854</v>
      </c>
      <c r="C51" s="9" t="s">
        <v>555</v>
      </c>
      <c r="D51" s="5">
        <v>1</v>
      </c>
      <c r="E51" s="5">
        <v>45</v>
      </c>
      <c r="F51" s="5">
        <v>0</v>
      </c>
      <c r="G51" s="5">
        <v>1</v>
      </c>
      <c r="H51" s="5">
        <v>0</v>
      </c>
      <c r="I51" s="5">
        <v>7</v>
      </c>
      <c r="J51" s="5">
        <v>7</v>
      </c>
      <c r="K51" s="86">
        <v>0</v>
      </c>
    </row>
    <row r="52" spans="1:11" hidden="1" x14ac:dyDescent="0.25">
      <c r="A52" s="633"/>
      <c r="B52" s="362">
        <v>44847</v>
      </c>
      <c r="C52" s="9" t="s">
        <v>453</v>
      </c>
      <c r="D52" s="5">
        <v>1</v>
      </c>
      <c r="E52" s="5">
        <v>45</v>
      </c>
      <c r="F52" s="5">
        <v>0</v>
      </c>
      <c r="G52" s="5">
        <v>1</v>
      </c>
      <c r="H52" s="5">
        <v>0</v>
      </c>
      <c r="I52" s="5">
        <v>10</v>
      </c>
      <c r="J52" s="5">
        <v>10</v>
      </c>
      <c r="K52" s="86">
        <v>0</v>
      </c>
    </row>
    <row r="53" spans="1:11" hidden="1" x14ac:dyDescent="0.25">
      <c r="A53" s="633"/>
      <c r="B53" s="362">
        <v>44840</v>
      </c>
      <c r="C53" s="9" t="s">
        <v>552</v>
      </c>
      <c r="D53" s="5">
        <v>1</v>
      </c>
      <c r="E53" s="5">
        <v>45</v>
      </c>
      <c r="F53" s="5">
        <v>1</v>
      </c>
      <c r="G53" s="5">
        <v>0</v>
      </c>
      <c r="H53" s="5">
        <v>0</v>
      </c>
      <c r="I53" s="5">
        <v>3</v>
      </c>
      <c r="J53" s="5">
        <v>3</v>
      </c>
      <c r="K53" s="86">
        <v>0</v>
      </c>
    </row>
    <row r="54" spans="1:11" hidden="1" x14ac:dyDescent="0.25">
      <c r="A54" s="633"/>
      <c r="B54" s="362">
        <v>44833</v>
      </c>
      <c r="C54" s="9" t="s">
        <v>553</v>
      </c>
      <c r="D54" s="5">
        <v>1</v>
      </c>
      <c r="E54" s="5">
        <v>45</v>
      </c>
      <c r="F54" s="5">
        <v>1</v>
      </c>
      <c r="G54" s="5">
        <v>0</v>
      </c>
      <c r="H54" s="5">
        <v>0</v>
      </c>
      <c r="I54" s="5">
        <v>3</v>
      </c>
      <c r="J54" s="5">
        <v>3</v>
      </c>
      <c r="K54" s="86">
        <v>0</v>
      </c>
    </row>
    <row r="55" spans="1:11" hidden="1" x14ac:dyDescent="0.25">
      <c r="A55" s="633"/>
      <c r="B55" s="362">
        <v>44826</v>
      </c>
      <c r="C55" s="9" t="s">
        <v>452</v>
      </c>
      <c r="D55" s="5">
        <v>1</v>
      </c>
      <c r="E55" s="5">
        <v>45</v>
      </c>
      <c r="F55" s="5">
        <v>0</v>
      </c>
      <c r="G55" s="5">
        <v>1</v>
      </c>
      <c r="H55" s="5">
        <v>0</v>
      </c>
      <c r="I55" s="5">
        <v>10</v>
      </c>
      <c r="J55" s="5">
        <v>10</v>
      </c>
      <c r="K55" s="86">
        <v>0</v>
      </c>
    </row>
    <row r="56" spans="1:11" ht="18.75" hidden="1" thickBot="1" x14ac:dyDescent="0.3">
      <c r="A56" s="634"/>
      <c r="B56" s="363">
        <v>44819</v>
      </c>
      <c r="C56" s="31" t="s">
        <v>555</v>
      </c>
      <c r="D56" s="88">
        <v>1</v>
      </c>
      <c r="E56" s="88">
        <v>45</v>
      </c>
      <c r="F56" s="88">
        <v>1</v>
      </c>
      <c r="G56" s="88">
        <v>0</v>
      </c>
      <c r="H56" s="88">
        <v>0</v>
      </c>
      <c r="I56" s="88">
        <v>3</v>
      </c>
      <c r="J56" s="88">
        <v>3</v>
      </c>
      <c r="K56" s="89">
        <v>0</v>
      </c>
    </row>
    <row r="57" spans="1:11" ht="19.5" thickTop="1" thickBot="1" x14ac:dyDescent="0.3">
      <c r="A57" s="142" t="s">
        <v>45</v>
      </c>
      <c r="B57" s="126" t="s">
        <v>554</v>
      </c>
      <c r="C57" s="124" t="s">
        <v>8</v>
      </c>
      <c r="D57" s="124">
        <f t="shared" ref="D57:I57" si="2">SUM(D41:D56)</f>
        <v>16</v>
      </c>
      <c r="E57" s="124">
        <f t="shared" si="2"/>
        <v>720</v>
      </c>
      <c r="F57" s="124">
        <f t="shared" si="2"/>
        <v>7</v>
      </c>
      <c r="G57" s="124">
        <f t="shared" si="2"/>
        <v>6</v>
      </c>
      <c r="H57" s="124">
        <f t="shared" si="2"/>
        <v>3</v>
      </c>
      <c r="I57" s="124">
        <f t="shared" si="2"/>
        <v>83</v>
      </c>
      <c r="J57" s="373">
        <f>SUM(I57/D57)</f>
        <v>5.1875</v>
      </c>
      <c r="K57" s="125">
        <f>SUM(K41:K56)</f>
        <v>0</v>
      </c>
    </row>
    <row r="58" spans="1:11" ht="18.75" hidden="1" thickTop="1" x14ac:dyDescent="0.25">
      <c r="A58" s="659" t="s">
        <v>540</v>
      </c>
      <c r="B58" s="361">
        <v>44641</v>
      </c>
      <c r="C58" s="27" t="s">
        <v>453</v>
      </c>
      <c r="D58" s="46">
        <v>1</v>
      </c>
      <c r="E58" s="46">
        <v>45</v>
      </c>
      <c r="F58" s="46">
        <v>1</v>
      </c>
      <c r="G58" s="46">
        <v>0</v>
      </c>
      <c r="H58" s="46">
        <v>0</v>
      </c>
      <c r="I58" s="46">
        <v>1</v>
      </c>
      <c r="J58" s="46">
        <v>1</v>
      </c>
      <c r="K58" s="85">
        <v>0</v>
      </c>
    </row>
    <row r="59" spans="1:11" hidden="1" x14ac:dyDescent="0.25">
      <c r="A59" s="631"/>
      <c r="B59" s="362">
        <v>44623</v>
      </c>
      <c r="C59" s="9" t="s">
        <v>453</v>
      </c>
      <c r="D59" s="5">
        <v>1</v>
      </c>
      <c r="E59" s="5">
        <v>45</v>
      </c>
      <c r="F59" s="5">
        <v>0</v>
      </c>
      <c r="G59" s="5">
        <v>1</v>
      </c>
      <c r="H59" s="5">
        <v>0</v>
      </c>
      <c r="I59" s="5">
        <v>7</v>
      </c>
      <c r="J59" s="5">
        <v>7</v>
      </c>
      <c r="K59" s="86">
        <v>0</v>
      </c>
    </row>
    <row r="60" spans="1:11" hidden="1" x14ac:dyDescent="0.25">
      <c r="A60" s="631"/>
      <c r="B60" s="362">
        <v>44616</v>
      </c>
      <c r="C60" s="9" t="s">
        <v>8</v>
      </c>
      <c r="D60" s="5">
        <v>1</v>
      </c>
      <c r="E60" s="5">
        <v>45</v>
      </c>
      <c r="F60" s="5">
        <v>0</v>
      </c>
      <c r="G60" s="5">
        <v>1</v>
      </c>
      <c r="H60" s="5">
        <v>0</v>
      </c>
      <c r="I60" s="5">
        <v>6</v>
      </c>
      <c r="J60" s="5">
        <v>6</v>
      </c>
      <c r="K60" s="86">
        <v>0</v>
      </c>
    </row>
    <row r="61" spans="1:11" hidden="1" x14ac:dyDescent="0.25">
      <c r="A61" s="631"/>
      <c r="B61" s="362">
        <v>44609</v>
      </c>
      <c r="C61" s="9" t="s">
        <v>455</v>
      </c>
      <c r="D61" s="5">
        <v>1</v>
      </c>
      <c r="E61" s="5">
        <v>45</v>
      </c>
      <c r="F61" s="5">
        <v>1</v>
      </c>
      <c r="G61" s="5">
        <v>0</v>
      </c>
      <c r="H61" s="5">
        <v>0</v>
      </c>
      <c r="I61" s="5">
        <v>7</v>
      </c>
      <c r="J61" s="5">
        <v>7</v>
      </c>
      <c r="K61" s="86">
        <v>0</v>
      </c>
    </row>
    <row r="62" spans="1:11" hidden="1" x14ac:dyDescent="0.25">
      <c r="A62" s="631"/>
      <c r="B62" s="362">
        <v>44602</v>
      </c>
      <c r="C62" s="9" t="s">
        <v>453</v>
      </c>
      <c r="D62" s="5">
        <v>1</v>
      </c>
      <c r="E62" s="5">
        <v>45</v>
      </c>
      <c r="F62" s="5">
        <v>1</v>
      </c>
      <c r="G62" s="5">
        <v>0</v>
      </c>
      <c r="H62" s="5">
        <v>0</v>
      </c>
      <c r="I62" s="5">
        <v>1</v>
      </c>
      <c r="J62" s="5">
        <v>1</v>
      </c>
      <c r="K62" s="86">
        <v>0</v>
      </c>
    </row>
    <row r="63" spans="1:11" hidden="1" x14ac:dyDescent="0.25">
      <c r="A63" s="631"/>
      <c r="B63" s="362">
        <v>44595</v>
      </c>
      <c r="C63" s="9" t="s">
        <v>8</v>
      </c>
      <c r="D63" s="5">
        <v>1</v>
      </c>
      <c r="E63" s="5">
        <v>45</v>
      </c>
      <c r="F63" s="5">
        <v>0</v>
      </c>
      <c r="G63" s="5">
        <v>0</v>
      </c>
      <c r="H63" s="5">
        <v>1</v>
      </c>
      <c r="I63" s="5">
        <v>5</v>
      </c>
      <c r="J63" s="5">
        <v>5</v>
      </c>
      <c r="K63" s="86">
        <v>0</v>
      </c>
    </row>
    <row r="64" spans="1:11" hidden="1" x14ac:dyDescent="0.25">
      <c r="A64" s="631"/>
      <c r="B64" s="362">
        <v>44539</v>
      </c>
      <c r="C64" s="9" t="s">
        <v>453</v>
      </c>
      <c r="D64" s="5">
        <v>1</v>
      </c>
      <c r="E64" s="5">
        <v>45</v>
      </c>
      <c r="F64" s="5">
        <v>1</v>
      </c>
      <c r="G64" s="5">
        <v>0</v>
      </c>
      <c r="H64" s="5">
        <v>0</v>
      </c>
      <c r="I64" s="5">
        <v>3</v>
      </c>
      <c r="J64" s="5">
        <v>3</v>
      </c>
      <c r="K64" s="86">
        <v>0</v>
      </c>
    </row>
    <row r="65" spans="1:11" hidden="1" x14ac:dyDescent="0.25">
      <c r="A65" s="631"/>
      <c r="B65" s="362">
        <v>44532</v>
      </c>
      <c r="C65" s="9" t="s">
        <v>8</v>
      </c>
      <c r="D65" s="5">
        <v>1</v>
      </c>
      <c r="E65" s="5">
        <v>45</v>
      </c>
      <c r="F65" s="5">
        <v>0</v>
      </c>
      <c r="G65" s="5">
        <v>1</v>
      </c>
      <c r="H65" s="5">
        <v>0</v>
      </c>
      <c r="I65" s="5">
        <v>9</v>
      </c>
      <c r="J65" s="5">
        <v>9</v>
      </c>
      <c r="K65" s="86">
        <v>0</v>
      </c>
    </row>
    <row r="66" spans="1:11" hidden="1" x14ac:dyDescent="0.25">
      <c r="A66" s="631"/>
      <c r="B66" s="362">
        <v>44518</v>
      </c>
      <c r="C66" s="9" t="s">
        <v>453</v>
      </c>
      <c r="D66" s="5">
        <v>1</v>
      </c>
      <c r="E66" s="5">
        <v>45</v>
      </c>
      <c r="F66" s="5">
        <v>1</v>
      </c>
      <c r="G66" s="5">
        <v>0</v>
      </c>
      <c r="H66" s="5">
        <v>0</v>
      </c>
      <c r="I66" s="5">
        <v>2</v>
      </c>
      <c r="J66" s="5">
        <v>2</v>
      </c>
      <c r="K66" s="86">
        <v>0</v>
      </c>
    </row>
    <row r="67" spans="1:11" hidden="1" x14ac:dyDescent="0.25">
      <c r="A67" s="631"/>
      <c r="B67" s="362">
        <v>44511</v>
      </c>
      <c r="C67" s="9" t="s">
        <v>8</v>
      </c>
      <c r="D67" s="5">
        <v>1</v>
      </c>
      <c r="E67" s="5">
        <v>45</v>
      </c>
      <c r="F67" s="5">
        <v>1</v>
      </c>
      <c r="G67" s="5">
        <v>0</v>
      </c>
      <c r="H67" s="5">
        <v>0</v>
      </c>
      <c r="I67" s="5">
        <v>5</v>
      </c>
      <c r="J67" s="5">
        <v>5</v>
      </c>
      <c r="K67" s="86">
        <v>0</v>
      </c>
    </row>
    <row r="68" spans="1:11" hidden="1" x14ac:dyDescent="0.25">
      <c r="A68" s="631"/>
      <c r="B68" s="362">
        <v>44504</v>
      </c>
      <c r="C68" s="9" t="s">
        <v>455</v>
      </c>
      <c r="D68" s="5">
        <v>1</v>
      </c>
      <c r="E68" s="5">
        <v>45</v>
      </c>
      <c r="F68" s="5">
        <v>1</v>
      </c>
      <c r="G68" s="5">
        <v>0</v>
      </c>
      <c r="H68" s="5">
        <v>0</v>
      </c>
      <c r="I68" s="5">
        <v>5</v>
      </c>
      <c r="J68" s="5">
        <v>5</v>
      </c>
      <c r="K68" s="86">
        <v>0</v>
      </c>
    </row>
    <row r="69" spans="1:11" hidden="1" x14ac:dyDescent="0.25">
      <c r="A69" s="631"/>
      <c r="B69" s="362">
        <v>44497</v>
      </c>
      <c r="C69" s="9" t="s">
        <v>453</v>
      </c>
      <c r="D69" s="5">
        <v>1</v>
      </c>
      <c r="E69" s="5">
        <v>45</v>
      </c>
      <c r="F69" s="5">
        <v>0</v>
      </c>
      <c r="G69" s="5">
        <v>1</v>
      </c>
      <c r="H69" s="5">
        <v>0</v>
      </c>
      <c r="I69" s="5">
        <v>4</v>
      </c>
      <c r="J69" s="5">
        <v>4</v>
      </c>
      <c r="K69" s="86">
        <v>0</v>
      </c>
    </row>
    <row r="70" spans="1:11" hidden="1" x14ac:dyDescent="0.25">
      <c r="A70" s="631"/>
      <c r="B70" s="362">
        <v>44490</v>
      </c>
      <c r="C70" s="9" t="s">
        <v>8</v>
      </c>
      <c r="D70" s="5">
        <v>1</v>
      </c>
      <c r="E70" s="5">
        <v>45</v>
      </c>
      <c r="F70" s="5">
        <v>0</v>
      </c>
      <c r="G70" s="5">
        <v>1</v>
      </c>
      <c r="H70" s="5">
        <v>0</v>
      </c>
      <c r="I70" s="5">
        <v>6</v>
      </c>
      <c r="J70" s="5">
        <v>6</v>
      </c>
      <c r="K70" s="86">
        <v>0</v>
      </c>
    </row>
    <row r="71" spans="1:11" ht="18.75" hidden="1" thickBot="1" x14ac:dyDescent="0.3">
      <c r="A71" s="630"/>
      <c r="B71" s="363">
        <v>44483</v>
      </c>
      <c r="C71" s="31" t="s">
        <v>455</v>
      </c>
      <c r="D71" s="88">
        <v>1</v>
      </c>
      <c r="E71" s="88">
        <v>45</v>
      </c>
      <c r="F71" s="88">
        <v>1</v>
      </c>
      <c r="G71" s="88">
        <v>0</v>
      </c>
      <c r="H71" s="88">
        <v>0</v>
      </c>
      <c r="I71" s="88">
        <v>4</v>
      </c>
      <c r="J71" s="88">
        <v>4</v>
      </c>
      <c r="K71" s="89">
        <v>0</v>
      </c>
    </row>
    <row r="72" spans="1:11" s="16" customFormat="1" ht="19.5" thickTop="1" thickBot="1" x14ac:dyDescent="0.3">
      <c r="A72" s="142" t="s">
        <v>45</v>
      </c>
      <c r="B72" s="126" t="s">
        <v>540</v>
      </c>
      <c r="C72" s="124" t="s">
        <v>48</v>
      </c>
      <c r="D72" s="124">
        <f t="shared" ref="D72:I72" si="3">SUM(D58:D71)</f>
        <v>14</v>
      </c>
      <c r="E72" s="124">
        <f t="shared" si="3"/>
        <v>630</v>
      </c>
      <c r="F72" s="124">
        <f t="shared" si="3"/>
        <v>8</v>
      </c>
      <c r="G72" s="124">
        <f t="shared" si="3"/>
        <v>5</v>
      </c>
      <c r="H72" s="124">
        <f t="shared" si="3"/>
        <v>1</v>
      </c>
      <c r="I72" s="124">
        <f t="shared" si="3"/>
        <v>65</v>
      </c>
      <c r="J72" s="373">
        <f>SUM(I72/D72)</f>
        <v>4.6428571428571432</v>
      </c>
      <c r="K72" s="125">
        <f>SUM(K58:K71)</f>
        <v>0</v>
      </c>
    </row>
    <row r="73" spans="1:11" ht="18.75" hidden="1" thickTop="1" x14ac:dyDescent="0.25">
      <c r="A73" s="659" t="s">
        <v>500</v>
      </c>
      <c r="B73" s="361">
        <v>43888</v>
      </c>
      <c r="C73" s="27" t="s">
        <v>8</v>
      </c>
      <c r="D73" s="46">
        <v>1</v>
      </c>
      <c r="E73" s="46">
        <v>45</v>
      </c>
      <c r="F73" s="46">
        <v>0</v>
      </c>
      <c r="G73" s="46">
        <v>1</v>
      </c>
      <c r="H73" s="46">
        <v>0</v>
      </c>
      <c r="I73" s="46">
        <v>5</v>
      </c>
      <c r="J73" s="46">
        <v>5</v>
      </c>
      <c r="K73" s="85">
        <v>0</v>
      </c>
    </row>
    <row r="74" spans="1:11" hidden="1" x14ac:dyDescent="0.25">
      <c r="A74" s="631"/>
      <c r="B74" s="362">
        <v>43881</v>
      </c>
      <c r="C74" s="9" t="s">
        <v>455</v>
      </c>
      <c r="D74" s="5">
        <v>1</v>
      </c>
      <c r="E74" s="5">
        <v>45</v>
      </c>
      <c r="F74" s="5">
        <v>0</v>
      </c>
      <c r="G74" s="5">
        <v>1</v>
      </c>
      <c r="H74" s="5">
        <v>0</v>
      </c>
      <c r="I74" s="5">
        <v>12</v>
      </c>
      <c r="J74" s="5">
        <v>12</v>
      </c>
      <c r="K74" s="86">
        <v>0</v>
      </c>
    </row>
    <row r="75" spans="1:11" hidden="1" x14ac:dyDescent="0.25">
      <c r="A75" s="631"/>
      <c r="B75" s="362">
        <v>43874</v>
      </c>
      <c r="C75" s="9" t="s">
        <v>453</v>
      </c>
      <c r="D75" s="5">
        <v>1</v>
      </c>
      <c r="E75" s="5">
        <v>45</v>
      </c>
      <c r="F75" s="5">
        <v>1</v>
      </c>
      <c r="G75" s="5">
        <v>0</v>
      </c>
      <c r="H75" s="5">
        <v>0</v>
      </c>
      <c r="I75" s="5">
        <v>2</v>
      </c>
      <c r="J75" s="5">
        <v>2</v>
      </c>
      <c r="K75" s="86">
        <v>0</v>
      </c>
    </row>
    <row r="76" spans="1:11" hidden="1" x14ac:dyDescent="0.25">
      <c r="A76" s="631"/>
      <c r="B76" s="362">
        <v>43867</v>
      </c>
      <c r="C76" s="9" t="s">
        <v>9</v>
      </c>
      <c r="D76" s="5">
        <v>1</v>
      </c>
      <c r="E76" s="5">
        <v>45</v>
      </c>
      <c r="F76" s="5">
        <v>0</v>
      </c>
      <c r="G76" s="5">
        <v>0</v>
      </c>
      <c r="H76" s="5">
        <v>1</v>
      </c>
      <c r="I76" s="5">
        <v>4</v>
      </c>
      <c r="J76" s="5">
        <v>4</v>
      </c>
      <c r="K76" s="86">
        <v>0</v>
      </c>
    </row>
    <row r="77" spans="1:11" hidden="1" x14ac:dyDescent="0.25">
      <c r="A77" s="631"/>
      <c r="B77" s="362">
        <v>43860</v>
      </c>
      <c r="C77" s="9" t="s">
        <v>452</v>
      </c>
      <c r="D77" s="5">
        <v>1</v>
      </c>
      <c r="E77" s="5">
        <v>45</v>
      </c>
      <c r="F77" s="5">
        <v>0</v>
      </c>
      <c r="G77" s="5">
        <v>1</v>
      </c>
      <c r="H77" s="5">
        <v>0</v>
      </c>
      <c r="I77" s="5">
        <v>6</v>
      </c>
      <c r="J77" s="5">
        <v>6</v>
      </c>
      <c r="K77" s="86">
        <v>0</v>
      </c>
    </row>
    <row r="78" spans="1:11" hidden="1" x14ac:dyDescent="0.25">
      <c r="A78" s="631"/>
      <c r="B78" s="362">
        <v>43853</v>
      </c>
      <c r="C78" s="9" t="s">
        <v>8</v>
      </c>
      <c r="D78" s="5">
        <v>1</v>
      </c>
      <c r="E78" s="5">
        <v>45</v>
      </c>
      <c r="F78" s="5">
        <v>0</v>
      </c>
      <c r="G78" s="5">
        <v>1</v>
      </c>
      <c r="H78" s="5">
        <v>0</v>
      </c>
      <c r="I78" s="5">
        <v>9</v>
      </c>
      <c r="J78" s="5">
        <v>9</v>
      </c>
      <c r="K78" s="86">
        <v>0</v>
      </c>
    </row>
    <row r="79" spans="1:11" hidden="1" x14ac:dyDescent="0.25">
      <c r="A79" s="631"/>
      <c r="B79" s="362">
        <v>43832</v>
      </c>
      <c r="C79" s="9" t="s">
        <v>453</v>
      </c>
      <c r="D79" s="5">
        <v>1</v>
      </c>
      <c r="E79" s="5">
        <v>45</v>
      </c>
      <c r="F79" s="5">
        <v>0</v>
      </c>
      <c r="G79" s="5">
        <v>0</v>
      </c>
      <c r="H79" s="5">
        <v>1</v>
      </c>
      <c r="I79" s="5">
        <v>5</v>
      </c>
      <c r="J79" s="5">
        <v>5</v>
      </c>
      <c r="K79" s="86">
        <v>0</v>
      </c>
    </row>
    <row r="80" spans="1:11" hidden="1" x14ac:dyDescent="0.25">
      <c r="A80" s="631"/>
      <c r="B80" s="362">
        <v>43818</v>
      </c>
      <c r="C80" s="9" t="s">
        <v>9</v>
      </c>
      <c r="D80" s="5">
        <v>1</v>
      </c>
      <c r="E80" s="5">
        <v>45</v>
      </c>
      <c r="F80" s="5">
        <v>1</v>
      </c>
      <c r="G80" s="5">
        <v>0</v>
      </c>
      <c r="H80" s="5">
        <v>0</v>
      </c>
      <c r="I80" s="5">
        <v>5</v>
      </c>
      <c r="J80" s="5">
        <v>5</v>
      </c>
      <c r="K80" s="86">
        <v>0</v>
      </c>
    </row>
    <row r="81" spans="1:11" hidden="1" x14ac:dyDescent="0.25">
      <c r="A81" s="631"/>
      <c r="B81" s="362">
        <v>43811</v>
      </c>
      <c r="C81" s="9" t="s">
        <v>452</v>
      </c>
      <c r="D81" s="5">
        <v>1</v>
      </c>
      <c r="E81" s="5">
        <v>45</v>
      </c>
      <c r="F81" s="5">
        <v>1</v>
      </c>
      <c r="G81" s="5">
        <v>0</v>
      </c>
      <c r="H81" s="5">
        <v>0</v>
      </c>
      <c r="I81" s="5">
        <v>4</v>
      </c>
      <c r="J81" s="5">
        <v>4</v>
      </c>
      <c r="K81" s="86">
        <v>0</v>
      </c>
    </row>
    <row r="82" spans="1:11" hidden="1" x14ac:dyDescent="0.25">
      <c r="A82" s="631"/>
      <c r="B82" s="362">
        <v>43804</v>
      </c>
      <c r="C82" s="9" t="s">
        <v>8</v>
      </c>
      <c r="D82" s="5">
        <v>1</v>
      </c>
      <c r="E82" s="5">
        <v>45</v>
      </c>
      <c r="F82" s="5">
        <v>0</v>
      </c>
      <c r="G82" s="5">
        <v>1</v>
      </c>
      <c r="H82" s="5">
        <v>0</v>
      </c>
      <c r="I82" s="5">
        <v>9</v>
      </c>
      <c r="J82" s="5">
        <v>9</v>
      </c>
      <c r="K82" s="86">
        <v>0</v>
      </c>
    </row>
    <row r="83" spans="1:11" hidden="1" x14ac:dyDescent="0.25">
      <c r="A83" s="631"/>
      <c r="B83" s="362">
        <v>43797</v>
      </c>
      <c r="C83" s="9" t="s">
        <v>455</v>
      </c>
      <c r="D83" s="5">
        <v>1</v>
      </c>
      <c r="E83" s="5">
        <v>45</v>
      </c>
      <c r="F83" s="5">
        <v>1</v>
      </c>
      <c r="G83" s="5">
        <v>0</v>
      </c>
      <c r="H83" s="5">
        <v>0</v>
      </c>
      <c r="I83" s="5">
        <v>6</v>
      </c>
      <c r="J83" s="5">
        <v>6</v>
      </c>
      <c r="K83" s="86">
        <v>0</v>
      </c>
    </row>
    <row r="84" spans="1:11" hidden="1" x14ac:dyDescent="0.25">
      <c r="A84" s="631"/>
      <c r="B84" s="362">
        <v>43783</v>
      </c>
      <c r="C84" s="9" t="s">
        <v>9</v>
      </c>
      <c r="D84" s="5">
        <v>1</v>
      </c>
      <c r="E84" s="5">
        <v>45</v>
      </c>
      <c r="F84" s="5">
        <v>0</v>
      </c>
      <c r="G84" s="5">
        <v>0</v>
      </c>
      <c r="H84" s="5">
        <v>1</v>
      </c>
      <c r="I84" s="5">
        <v>3</v>
      </c>
      <c r="J84" s="5">
        <v>3</v>
      </c>
      <c r="K84" s="86">
        <v>0</v>
      </c>
    </row>
    <row r="85" spans="1:11" hidden="1" x14ac:dyDescent="0.25">
      <c r="A85" s="631"/>
      <c r="B85" s="362">
        <v>43776</v>
      </c>
      <c r="C85" s="9" t="s">
        <v>452</v>
      </c>
      <c r="D85" s="5">
        <v>1</v>
      </c>
      <c r="E85" s="5">
        <v>45</v>
      </c>
      <c r="F85" s="5">
        <v>1</v>
      </c>
      <c r="G85" s="5">
        <v>0</v>
      </c>
      <c r="H85" s="5">
        <v>0</v>
      </c>
      <c r="I85" s="5">
        <v>1</v>
      </c>
      <c r="J85" s="5">
        <v>1</v>
      </c>
      <c r="K85" s="86">
        <v>0</v>
      </c>
    </row>
    <row r="86" spans="1:11" hidden="1" x14ac:dyDescent="0.25">
      <c r="A86" s="631"/>
      <c r="B86" s="362">
        <v>43769</v>
      </c>
      <c r="C86" s="9" t="s">
        <v>8</v>
      </c>
      <c r="D86" s="5">
        <v>1</v>
      </c>
      <c r="E86" s="5">
        <v>45</v>
      </c>
      <c r="F86" s="5">
        <v>0</v>
      </c>
      <c r="G86" s="5">
        <v>1</v>
      </c>
      <c r="H86" s="5">
        <v>0</v>
      </c>
      <c r="I86" s="5">
        <v>4</v>
      </c>
      <c r="J86" s="5">
        <v>4</v>
      </c>
      <c r="K86" s="86">
        <v>0</v>
      </c>
    </row>
    <row r="87" spans="1:11" hidden="1" x14ac:dyDescent="0.25">
      <c r="A87" s="631"/>
      <c r="B87" s="362">
        <v>43762</v>
      </c>
      <c r="C87" s="9" t="s">
        <v>455</v>
      </c>
      <c r="D87" s="5">
        <v>1</v>
      </c>
      <c r="E87" s="5">
        <v>45</v>
      </c>
      <c r="F87" s="5">
        <v>0</v>
      </c>
      <c r="G87" s="5">
        <v>0</v>
      </c>
      <c r="H87" s="5">
        <v>1</v>
      </c>
      <c r="I87" s="5">
        <v>5</v>
      </c>
      <c r="J87" s="5">
        <v>5</v>
      </c>
      <c r="K87" s="86">
        <v>0</v>
      </c>
    </row>
    <row r="88" spans="1:11" hidden="1" x14ac:dyDescent="0.25">
      <c r="A88" s="631"/>
      <c r="B88" s="362">
        <v>43755</v>
      </c>
      <c r="C88" s="9" t="s">
        <v>453</v>
      </c>
      <c r="D88" s="5">
        <v>1</v>
      </c>
      <c r="E88" s="5">
        <v>45</v>
      </c>
      <c r="F88" s="5">
        <v>0</v>
      </c>
      <c r="G88" s="11">
        <v>1</v>
      </c>
      <c r="H88" s="5">
        <v>0</v>
      </c>
      <c r="I88" s="5">
        <v>5</v>
      </c>
      <c r="J88" s="5">
        <v>5</v>
      </c>
      <c r="K88" s="86">
        <v>0</v>
      </c>
    </row>
    <row r="89" spans="1:11" hidden="1" x14ac:dyDescent="0.25">
      <c r="A89" s="631"/>
      <c r="B89" s="362">
        <v>43741</v>
      </c>
      <c r="C89" s="9" t="s">
        <v>452</v>
      </c>
      <c r="D89" s="5">
        <v>1</v>
      </c>
      <c r="E89" s="5">
        <v>45</v>
      </c>
      <c r="F89" s="5">
        <v>0</v>
      </c>
      <c r="G89" s="11">
        <v>1</v>
      </c>
      <c r="H89" s="5">
        <v>0</v>
      </c>
      <c r="I89" s="5">
        <v>5</v>
      </c>
      <c r="J89" s="5">
        <v>5</v>
      </c>
      <c r="K89" s="86">
        <v>0</v>
      </c>
    </row>
    <row r="90" spans="1:11" hidden="1" x14ac:dyDescent="0.25">
      <c r="A90" s="631"/>
      <c r="B90" s="362">
        <v>43734</v>
      </c>
      <c r="C90" s="9" t="s">
        <v>8</v>
      </c>
      <c r="D90" s="5">
        <v>1</v>
      </c>
      <c r="E90" s="5">
        <v>45</v>
      </c>
      <c r="F90" s="5">
        <v>0</v>
      </c>
      <c r="G90" s="11">
        <v>1</v>
      </c>
      <c r="H90" s="5">
        <v>0</v>
      </c>
      <c r="I90" s="5">
        <v>6</v>
      </c>
      <c r="J90" s="5">
        <v>6</v>
      </c>
      <c r="K90" s="86">
        <v>0</v>
      </c>
    </row>
    <row r="91" spans="1:11" ht="18.75" hidden="1" thickBot="1" x14ac:dyDescent="0.3">
      <c r="A91" s="630"/>
      <c r="B91" s="363">
        <v>43727</v>
      </c>
      <c r="C91" s="31" t="s">
        <v>455</v>
      </c>
      <c r="D91" s="88">
        <v>1</v>
      </c>
      <c r="E91" s="88">
        <v>45</v>
      </c>
      <c r="F91" s="88">
        <v>0</v>
      </c>
      <c r="G91" s="106">
        <v>1</v>
      </c>
      <c r="H91" s="88">
        <v>0</v>
      </c>
      <c r="I91" s="88">
        <v>6</v>
      </c>
      <c r="J91" s="88">
        <v>6</v>
      </c>
      <c r="K91" s="89">
        <v>0</v>
      </c>
    </row>
    <row r="92" spans="1:11" s="16" customFormat="1" ht="19.5" thickTop="1" thickBot="1" x14ac:dyDescent="0.3">
      <c r="A92" s="142" t="s">
        <v>45</v>
      </c>
      <c r="B92" s="126" t="s">
        <v>500</v>
      </c>
      <c r="C92" s="124" t="s">
        <v>48</v>
      </c>
      <c r="D92" s="124">
        <f t="shared" ref="D92:I92" si="4">SUM(D73:D91)</f>
        <v>19</v>
      </c>
      <c r="E92" s="124">
        <f t="shared" si="4"/>
        <v>855</v>
      </c>
      <c r="F92" s="124">
        <f t="shared" si="4"/>
        <v>5</v>
      </c>
      <c r="G92" s="124">
        <f t="shared" si="4"/>
        <v>10</v>
      </c>
      <c r="H92" s="124">
        <f t="shared" si="4"/>
        <v>4</v>
      </c>
      <c r="I92" s="124">
        <f t="shared" si="4"/>
        <v>102</v>
      </c>
      <c r="J92" s="373">
        <f>SUM(I92/D92)</f>
        <v>5.3684210526315788</v>
      </c>
      <c r="K92" s="125">
        <f>SUM(K73:K91)</f>
        <v>0</v>
      </c>
    </row>
    <row r="93" spans="1:11" ht="18.75" hidden="1" thickTop="1" x14ac:dyDescent="0.25">
      <c r="A93" s="638" t="s">
        <v>454</v>
      </c>
      <c r="B93" s="45">
        <v>43524</v>
      </c>
      <c r="C93" s="27" t="s">
        <v>8</v>
      </c>
      <c r="D93" s="46">
        <v>1</v>
      </c>
      <c r="E93" s="46">
        <v>45</v>
      </c>
      <c r="F93" s="46">
        <v>0</v>
      </c>
      <c r="G93" s="105">
        <v>1</v>
      </c>
      <c r="H93" s="46">
        <v>0</v>
      </c>
      <c r="I93" s="46">
        <v>7</v>
      </c>
      <c r="J93" s="111">
        <v>7</v>
      </c>
      <c r="K93" s="85">
        <v>0</v>
      </c>
    </row>
    <row r="94" spans="1:11" hidden="1" x14ac:dyDescent="0.25">
      <c r="A94" s="639"/>
      <c r="B94" s="36">
        <v>43510</v>
      </c>
      <c r="C94" s="9" t="s">
        <v>453</v>
      </c>
      <c r="D94" s="5">
        <v>1</v>
      </c>
      <c r="E94" s="5">
        <v>45</v>
      </c>
      <c r="F94" s="5">
        <v>1</v>
      </c>
      <c r="G94" s="5">
        <v>0</v>
      </c>
      <c r="H94" s="5">
        <v>0</v>
      </c>
      <c r="I94" s="5">
        <v>5</v>
      </c>
      <c r="J94" s="12">
        <v>5</v>
      </c>
      <c r="K94" s="86">
        <v>0</v>
      </c>
    </row>
    <row r="95" spans="1:11" hidden="1" x14ac:dyDescent="0.25">
      <c r="A95" s="639"/>
      <c r="B95" s="36">
        <v>43503</v>
      </c>
      <c r="C95" s="9" t="s">
        <v>9</v>
      </c>
      <c r="D95" s="5">
        <v>1</v>
      </c>
      <c r="E95" s="5">
        <v>45</v>
      </c>
      <c r="F95" s="5">
        <v>0</v>
      </c>
      <c r="G95" s="5">
        <v>1</v>
      </c>
      <c r="H95" s="5">
        <v>0</v>
      </c>
      <c r="I95" s="5">
        <v>8</v>
      </c>
      <c r="J95" s="12">
        <v>8</v>
      </c>
      <c r="K95" s="86">
        <v>0</v>
      </c>
    </row>
    <row r="96" spans="1:11" hidden="1" x14ac:dyDescent="0.25">
      <c r="A96" s="639"/>
      <c r="B96" s="36">
        <v>43496</v>
      </c>
      <c r="C96" s="9" t="s">
        <v>452</v>
      </c>
      <c r="D96" s="5">
        <v>1</v>
      </c>
      <c r="E96" s="5">
        <v>45</v>
      </c>
      <c r="F96" s="5">
        <v>0</v>
      </c>
      <c r="G96" s="5">
        <v>1</v>
      </c>
      <c r="H96" s="5">
        <v>0</v>
      </c>
      <c r="I96" s="5">
        <v>9</v>
      </c>
      <c r="J96" s="12">
        <v>9</v>
      </c>
      <c r="K96" s="86">
        <v>0</v>
      </c>
    </row>
    <row r="97" spans="1:11" hidden="1" x14ac:dyDescent="0.25">
      <c r="A97" s="639"/>
      <c r="B97" s="36">
        <v>43489</v>
      </c>
      <c r="C97" s="9" t="s">
        <v>8</v>
      </c>
      <c r="D97" s="5">
        <v>1</v>
      </c>
      <c r="E97" s="5">
        <v>45</v>
      </c>
      <c r="F97" s="5">
        <v>0</v>
      </c>
      <c r="G97" s="5">
        <v>1</v>
      </c>
      <c r="H97" s="5">
        <v>0</v>
      </c>
      <c r="I97" s="5">
        <v>3</v>
      </c>
      <c r="J97" s="12">
        <v>3</v>
      </c>
      <c r="K97" s="86">
        <v>0</v>
      </c>
    </row>
    <row r="98" spans="1:11" hidden="1" x14ac:dyDescent="0.25">
      <c r="A98" s="639"/>
      <c r="B98" s="36">
        <v>43475</v>
      </c>
      <c r="C98" s="9" t="s">
        <v>455</v>
      </c>
      <c r="D98" s="5">
        <v>1</v>
      </c>
      <c r="E98" s="5">
        <v>45</v>
      </c>
      <c r="F98" s="5">
        <v>1</v>
      </c>
      <c r="G98" s="5">
        <v>0</v>
      </c>
      <c r="H98" s="5">
        <v>0</v>
      </c>
      <c r="I98" s="5">
        <v>4</v>
      </c>
      <c r="J98" s="12">
        <v>4</v>
      </c>
      <c r="K98" s="86">
        <v>0</v>
      </c>
    </row>
    <row r="99" spans="1:11" hidden="1" x14ac:dyDescent="0.25">
      <c r="A99" s="639"/>
      <c r="B99" s="36">
        <v>43468</v>
      </c>
      <c r="C99" s="9" t="s">
        <v>453</v>
      </c>
      <c r="D99" s="5">
        <v>1</v>
      </c>
      <c r="E99" s="5">
        <v>45</v>
      </c>
      <c r="F99" s="5">
        <v>0</v>
      </c>
      <c r="G99" s="5">
        <v>1</v>
      </c>
      <c r="H99" s="5">
        <v>0</v>
      </c>
      <c r="I99" s="5">
        <v>9</v>
      </c>
      <c r="J99" s="12">
        <v>9</v>
      </c>
      <c r="K99" s="86">
        <v>0</v>
      </c>
    </row>
    <row r="100" spans="1:11" hidden="1" x14ac:dyDescent="0.25">
      <c r="A100" s="639"/>
      <c r="B100" s="36">
        <v>43454</v>
      </c>
      <c r="C100" s="9" t="s">
        <v>9</v>
      </c>
      <c r="D100" s="5">
        <v>1</v>
      </c>
      <c r="E100" s="5">
        <v>45</v>
      </c>
      <c r="F100" s="5">
        <v>0</v>
      </c>
      <c r="G100" s="5">
        <v>1</v>
      </c>
      <c r="H100" s="5">
        <v>0</v>
      </c>
      <c r="I100" s="5">
        <v>7</v>
      </c>
      <c r="J100" s="12">
        <v>7</v>
      </c>
      <c r="K100" s="86">
        <v>0</v>
      </c>
    </row>
    <row r="101" spans="1:11" hidden="1" x14ac:dyDescent="0.25">
      <c r="A101" s="639"/>
      <c r="B101" s="36">
        <v>43447</v>
      </c>
      <c r="C101" s="9" t="s">
        <v>452</v>
      </c>
      <c r="D101" s="5">
        <v>1</v>
      </c>
      <c r="E101" s="5">
        <v>45</v>
      </c>
      <c r="F101" s="5">
        <v>1</v>
      </c>
      <c r="G101" s="5">
        <v>0</v>
      </c>
      <c r="H101" s="5">
        <v>0</v>
      </c>
      <c r="I101" s="5">
        <v>5</v>
      </c>
      <c r="J101" s="12">
        <v>5</v>
      </c>
      <c r="K101" s="86">
        <v>0</v>
      </c>
    </row>
    <row r="102" spans="1:11" hidden="1" x14ac:dyDescent="0.25">
      <c r="A102" s="639"/>
      <c r="B102" s="36">
        <v>43426</v>
      </c>
      <c r="C102" s="9" t="s">
        <v>453</v>
      </c>
      <c r="D102" s="5">
        <v>1</v>
      </c>
      <c r="E102" s="5">
        <v>45</v>
      </c>
      <c r="F102" s="5">
        <v>0</v>
      </c>
      <c r="G102" s="5">
        <v>1</v>
      </c>
      <c r="H102" s="5">
        <v>0</v>
      </c>
      <c r="I102" s="5">
        <v>10</v>
      </c>
      <c r="J102" s="12">
        <v>10</v>
      </c>
      <c r="K102" s="86">
        <v>0</v>
      </c>
    </row>
    <row r="103" spans="1:11" hidden="1" x14ac:dyDescent="0.25">
      <c r="A103" s="639"/>
      <c r="B103" s="36">
        <v>43419</v>
      </c>
      <c r="C103" s="9" t="s">
        <v>9</v>
      </c>
      <c r="D103" s="5">
        <v>1</v>
      </c>
      <c r="E103" s="5">
        <v>45</v>
      </c>
      <c r="F103" s="5">
        <v>0</v>
      </c>
      <c r="G103" s="5">
        <v>1</v>
      </c>
      <c r="H103" s="5">
        <v>0</v>
      </c>
      <c r="I103" s="5">
        <v>11</v>
      </c>
      <c r="J103" s="12">
        <v>11</v>
      </c>
      <c r="K103" s="86">
        <v>0</v>
      </c>
    </row>
    <row r="104" spans="1:11" hidden="1" x14ac:dyDescent="0.25">
      <c r="A104" s="639"/>
      <c r="B104" s="36">
        <v>43412</v>
      </c>
      <c r="C104" s="9" t="s">
        <v>452</v>
      </c>
      <c r="D104" s="5">
        <v>1</v>
      </c>
      <c r="E104" s="5">
        <v>45</v>
      </c>
      <c r="F104" s="5">
        <v>0</v>
      </c>
      <c r="G104" s="5">
        <v>1</v>
      </c>
      <c r="H104" s="5">
        <v>0</v>
      </c>
      <c r="I104" s="5">
        <v>9</v>
      </c>
      <c r="J104" s="12">
        <v>9</v>
      </c>
      <c r="K104" s="86">
        <v>0</v>
      </c>
    </row>
    <row r="105" spans="1:11" hidden="1" x14ac:dyDescent="0.25">
      <c r="A105" s="639"/>
      <c r="B105" s="36">
        <v>43405</v>
      </c>
      <c r="C105" s="9" t="s">
        <v>8</v>
      </c>
      <c r="D105" s="5">
        <v>1</v>
      </c>
      <c r="E105" s="5">
        <v>45</v>
      </c>
      <c r="F105" s="5">
        <v>1</v>
      </c>
      <c r="G105" s="5">
        <v>0</v>
      </c>
      <c r="H105" s="5">
        <v>0</v>
      </c>
      <c r="I105" s="5">
        <v>3</v>
      </c>
      <c r="J105" s="12">
        <v>3</v>
      </c>
      <c r="K105" s="86">
        <v>0</v>
      </c>
    </row>
    <row r="106" spans="1:11" hidden="1" x14ac:dyDescent="0.25">
      <c r="A106" s="639"/>
      <c r="B106" s="36">
        <v>43384</v>
      </c>
      <c r="C106" s="9" t="s">
        <v>9</v>
      </c>
      <c r="D106" s="5">
        <v>1</v>
      </c>
      <c r="E106" s="5">
        <v>45</v>
      </c>
      <c r="F106" s="5">
        <v>1</v>
      </c>
      <c r="G106" s="5">
        <v>0</v>
      </c>
      <c r="H106" s="5">
        <v>0</v>
      </c>
      <c r="I106" s="5">
        <v>6</v>
      </c>
      <c r="J106" s="12">
        <v>6</v>
      </c>
      <c r="K106" s="86">
        <v>0</v>
      </c>
    </row>
    <row r="107" spans="1:11" hidden="1" x14ac:dyDescent="0.25">
      <c r="A107" s="639"/>
      <c r="B107" s="36">
        <v>43363</v>
      </c>
      <c r="C107" s="9" t="s">
        <v>455</v>
      </c>
      <c r="D107" s="5">
        <v>1</v>
      </c>
      <c r="E107" s="5">
        <v>45</v>
      </c>
      <c r="F107" s="5">
        <v>1</v>
      </c>
      <c r="G107" s="5">
        <v>0</v>
      </c>
      <c r="H107" s="5">
        <v>0</v>
      </c>
      <c r="I107" s="5">
        <v>3</v>
      </c>
      <c r="J107" s="12">
        <v>3</v>
      </c>
      <c r="K107" s="86">
        <v>0</v>
      </c>
    </row>
    <row r="108" spans="1:11" ht="18.75" hidden="1" thickBot="1" x14ac:dyDescent="0.3">
      <c r="A108" s="640"/>
      <c r="B108" s="87">
        <v>43356</v>
      </c>
      <c r="C108" s="31" t="s">
        <v>453</v>
      </c>
      <c r="D108" s="88">
        <v>1</v>
      </c>
      <c r="E108" s="88">
        <v>45</v>
      </c>
      <c r="F108" s="88">
        <v>0</v>
      </c>
      <c r="G108" s="88">
        <v>1</v>
      </c>
      <c r="H108" s="88">
        <v>0</v>
      </c>
      <c r="I108" s="88">
        <v>9</v>
      </c>
      <c r="J108" s="112">
        <v>9</v>
      </c>
      <c r="K108" s="89">
        <v>0</v>
      </c>
    </row>
    <row r="109" spans="1:11" s="16" customFormat="1" ht="19.5" thickTop="1" thickBot="1" x14ac:dyDescent="0.3">
      <c r="A109" s="142" t="s">
        <v>45</v>
      </c>
      <c r="B109" s="126" t="s">
        <v>454</v>
      </c>
      <c r="C109" s="124" t="s">
        <v>48</v>
      </c>
      <c r="D109" s="124">
        <f t="shared" ref="D109:I109" si="5">SUM(D93:D108)</f>
        <v>16</v>
      </c>
      <c r="E109" s="124">
        <f t="shared" si="5"/>
        <v>720</v>
      </c>
      <c r="F109" s="247">
        <f t="shared" si="5"/>
        <v>6</v>
      </c>
      <c r="G109" s="248">
        <f t="shared" si="5"/>
        <v>10</v>
      </c>
      <c r="H109" s="249">
        <f t="shared" si="5"/>
        <v>0</v>
      </c>
      <c r="I109" s="248">
        <f t="shared" si="5"/>
        <v>108</v>
      </c>
      <c r="J109" s="373">
        <f>SUM(I109/D109)</f>
        <v>6.75</v>
      </c>
      <c r="K109" s="125">
        <f>SUM(K93:K108)</f>
        <v>0</v>
      </c>
    </row>
    <row r="110" spans="1:11" ht="18.75" hidden="1" thickTop="1" x14ac:dyDescent="0.25">
      <c r="A110" s="638" t="s">
        <v>15</v>
      </c>
      <c r="B110" s="45">
        <v>41697</v>
      </c>
      <c r="C110" s="46" t="s">
        <v>7</v>
      </c>
      <c r="D110" s="46">
        <v>1</v>
      </c>
      <c r="E110" s="46">
        <v>45</v>
      </c>
      <c r="F110" s="46">
        <v>0</v>
      </c>
      <c r="G110" s="46">
        <v>1</v>
      </c>
      <c r="H110" s="46">
        <v>0</v>
      </c>
      <c r="I110" s="46">
        <v>6</v>
      </c>
      <c r="J110" s="111">
        <v>6</v>
      </c>
      <c r="K110" s="85">
        <v>0</v>
      </c>
    </row>
    <row r="111" spans="1:11" hidden="1" x14ac:dyDescent="0.25">
      <c r="A111" s="639"/>
      <c r="B111" s="36">
        <v>41690</v>
      </c>
      <c r="C111" s="5" t="s">
        <v>13</v>
      </c>
      <c r="D111" s="5">
        <v>1</v>
      </c>
      <c r="E111" s="5">
        <v>22</v>
      </c>
      <c r="F111" s="5">
        <v>0</v>
      </c>
      <c r="G111" s="5">
        <v>0</v>
      </c>
      <c r="H111" s="5">
        <v>0</v>
      </c>
      <c r="I111" s="5">
        <v>2</v>
      </c>
      <c r="J111" s="12">
        <v>4.09</v>
      </c>
      <c r="K111" s="86">
        <v>0</v>
      </c>
    </row>
    <row r="112" spans="1:11" hidden="1" x14ac:dyDescent="0.25">
      <c r="A112" s="639"/>
      <c r="B112" s="36">
        <v>41669</v>
      </c>
      <c r="C112" s="5" t="s">
        <v>12</v>
      </c>
      <c r="D112" s="5">
        <v>1</v>
      </c>
      <c r="E112" s="5">
        <v>45</v>
      </c>
      <c r="F112" s="11">
        <v>1</v>
      </c>
      <c r="G112" s="5">
        <v>0</v>
      </c>
      <c r="H112" s="5">
        <v>0</v>
      </c>
      <c r="I112" s="5">
        <v>3</v>
      </c>
      <c r="J112" s="12">
        <v>3</v>
      </c>
      <c r="K112" s="86">
        <v>0</v>
      </c>
    </row>
    <row r="113" spans="1:11" hidden="1" x14ac:dyDescent="0.25">
      <c r="A113" s="639"/>
      <c r="B113" s="36">
        <v>41662</v>
      </c>
      <c r="C113" s="5" t="s">
        <v>7</v>
      </c>
      <c r="D113" s="5">
        <v>1</v>
      </c>
      <c r="E113" s="5">
        <v>45</v>
      </c>
      <c r="F113" s="11">
        <v>1</v>
      </c>
      <c r="G113" s="5">
        <v>0</v>
      </c>
      <c r="H113" s="5">
        <v>0</v>
      </c>
      <c r="I113" s="5">
        <v>1</v>
      </c>
      <c r="J113" s="12">
        <v>1</v>
      </c>
      <c r="K113" s="86">
        <v>0</v>
      </c>
    </row>
    <row r="114" spans="1:11" hidden="1" x14ac:dyDescent="0.25">
      <c r="A114" s="639"/>
      <c r="B114" s="36">
        <v>41655</v>
      </c>
      <c r="C114" s="5" t="s">
        <v>13</v>
      </c>
      <c r="D114" s="5">
        <v>1</v>
      </c>
      <c r="E114" s="5">
        <v>45</v>
      </c>
      <c r="F114" s="11">
        <v>1</v>
      </c>
      <c r="G114" s="5">
        <v>0</v>
      </c>
      <c r="H114" s="5">
        <v>0</v>
      </c>
      <c r="I114" s="5">
        <v>2</v>
      </c>
      <c r="J114" s="12">
        <v>2</v>
      </c>
      <c r="K114" s="86">
        <v>0</v>
      </c>
    </row>
    <row r="115" spans="1:11" hidden="1" x14ac:dyDescent="0.25">
      <c r="A115" s="639"/>
      <c r="B115" s="36">
        <v>41648</v>
      </c>
      <c r="C115" s="5" t="s">
        <v>8</v>
      </c>
      <c r="D115" s="5">
        <v>1</v>
      </c>
      <c r="E115" s="5">
        <v>45</v>
      </c>
      <c r="F115" s="11">
        <v>1</v>
      </c>
      <c r="G115" s="5">
        <v>0</v>
      </c>
      <c r="H115" s="5">
        <v>0</v>
      </c>
      <c r="I115" s="5">
        <v>4</v>
      </c>
      <c r="J115" s="12">
        <v>4</v>
      </c>
      <c r="K115" s="86">
        <v>0</v>
      </c>
    </row>
    <row r="116" spans="1:11" hidden="1" x14ac:dyDescent="0.25">
      <c r="A116" s="639"/>
      <c r="B116" s="36">
        <v>41627</v>
      </c>
      <c r="C116" s="5" t="s">
        <v>10</v>
      </c>
      <c r="D116" s="5">
        <v>1</v>
      </c>
      <c r="E116" s="5">
        <v>45</v>
      </c>
      <c r="F116" s="11">
        <v>1</v>
      </c>
      <c r="G116" s="5">
        <v>0</v>
      </c>
      <c r="H116" s="5">
        <v>0</v>
      </c>
      <c r="I116" s="5">
        <v>2</v>
      </c>
      <c r="J116" s="12">
        <v>2</v>
      </c>
      <c r="K116" s="86">
        <v>0</v>
      </c>
    </row>
    <row r="117" spans="1:11" hidden="1" x14ac:dyDescent="0.25">
      <c r="A117" s="639"/>
      <c r="B117" s="36">
        <v>41620</v>
      </c>
      <c r="C117" s="5" t="s">
        <v>12</v>
      </c>
      <c r="D117" s="5">
        <v>1</v>
      </c>
      <c r="E117" s="5">
        <v>45</v>
      </c>
      <c r="F117" s="5">
        <v>0</v>
      </c>
      <c r="G117" s="5">
        <v>1</v>
      </c>
      <c r="H117" s="5">
        <v>0</v>
      </c>
      <c r="I117" s="5">
        <v>5</v>
      </c>
      <c r="J117" s="12">
        <v>5</v>
      </c>
      <c r="K117" s="86">
        <v>0</v>
      </c>
    </row>
    <row r="118" spans="1:11" hidden="1" x14ac:dyDescent="0.25">
      <c r="A118" s="639"/>
      <c r="B118" s="36">
        <v>41613</v>
      </c>
      <c r="C118" s="5" t="s">
        <v>7</v>
      </c>
      <c r="D118" s="5">
        <v>1</v>
      </c>
      <c r="E118" s="5">
        <v>45</v>
      </c>
      <c r="F118" s="5">
        <v>1</v>
      </c>
      <c r="G118" s="5">
        <v>0</v>
      </c>
      <c r="H118" s="5">
        <v>0</v>
      </c>
      <c r="I118" s="5">
        <v>4</v>
      </c>
      <c r="J118" s="12">
        <v>4</v>
      </c>
      <c r="K118" s="86">
        <v>0</v>
      </c>
    </row>
    <row r="119" spans="1:11" hidden="1" x14ac:dyDescent="0.25">
      <c r="A119" s="639"/>
      <c r="B119" s="36">
        <v>41606</v>
      </c>
      <c r="C119" s="5" t="s">
        <v>13</v>
      </c>
      <c r="D119" s="5">
        <v>1</v>
      </c>
      <c r="E119" s="5">
        <v>45</v>
      </c>
      <c r="F119" s="5">
        <v>1</v>
      </c>
      <c r="G119" s="5">
        <v>0</v>
      </c>
      <c r="H119" s="5">
        <v>0</v>
      </c>
      <c r="I119" s="5">
        <v>4</v>
      </c>
      <c r="J119" s="12">
        <v>4</v>
      </c>
      <c r="K119" s="86">
        <v>0</v>
      </c>
    </row>
    <row r="120" spans="1:11" hidden="1" x14ac:dyDescent="0.25">
      <c r="A120" s="639"/>
      <c r="B120" s="36">
        <v>41592</v>
      </c>
      <c r="C120" s="5" t="s">
        <v>10</v>
      </c>
      <c r="D120" s="5">
        <v>1</v>
      </c>
      <c r="E120" s="5">
        <v>45</v>
      </c>
      <c r="F120" s="5">
        <v>0</v>
      </c>
      <c r="G120" s="5">
        <v>1</v>
      </c>
      <c r="H120" s="5">
        <v>0</v>
      </c>
      <c r="I120" s="5">
        <v>6</v>
      </c>
      <c r="J120" s="12">
        <v>6</v>
      </c>
      <c r="K120" s="86">
        <v>0</v>
      </c>
    </row>
    <row r="121" spans="1:11" hidden="1" x14ac:dyDescent="0.25">
      <c r="A121" s="639"/>
      <c r="B121" s="36">
        <v>41585</v>
      </c>
      <c r="C121" s="5" t="s">
        <v>12</v>
      </c>
      <c r="D121" s="5">
        <v>1</v>
      </c>
      <c r="E121" s="5">
        <v>45</v>
      </c>
      <c r="F121" s="5">
        <v>1</v>
      </c>
      <c r="G121" s="5">
        <v>0</v>
      </c>
      <c r="H121" s="5">
        <v>0</v>
      </c>
      <c r="I121" s="5">
        <v>6</v>
      </c>
      <c r="J121" s="12">
        <v>6</v>
      </c>
      <c r="K121" s="86">
        <v>0</v>
      </c>
    </row>
    <row r="122" spans="1:11" hidden="1" x14ac:dyDescent="0.25">
      <c r="A122" s="639"/>
      <c r="B122" s="36">
        <v>41578</v>
      </c>
      <c r="C122" s="5" t="s">
        <v>7</v>
      </c>
      <c r="D122" s="5">
        <v>1</v>
      </c>
      <c r="E122" s="5">
        <v>45</v>
      </c>
      <c r="F122" s="5">
        <v>0</v>
      </c>
      <c r="G122" s="5">
        <v>0</v>
      </c>
      <c r="H122" s="5">
        <v>1</v>
      </c>
      <c r="I122" s="5">
        <v>4</v>
      </c>
      <c r="J122" s="12">
        <v>4</v>
      </c>
      <c r="K122" s="86">
        <v>0</v>
      </c>
    </row>
    <row r="123" spans="1:11" hidden="1" x14ac:dyDescent="0.25">
      <c r="A123" s="639"/>
      <c r="B123" s="36">
        <v>41571</v>
      </c>
      <c r="C123" s="5" t="s">
        <v>13</v>
      </c>
      <c r="D123" s="5">
        <v>1</v>
      </c>
      <c r="E123" s="5">
        <v>45</v>
      </c>
      <c r="F123" s="5">
        <v>1</v>
      </c>
      <c r="G123" s="5">
        <v>0</v>
      </c>
      <c r="H123" s="5">
        <v>0</v>
      </c>
      <c r="I123" s="5">
        <v>2</v>
      </c>
      <c r="J123" s="12">
        <v>2</v>
      </c>
      <c r="K123" s="86">
        <v>0</v>
      </c>
    </row>
    <row r="124" spans="1:11" hidden="1" x14ac:dyDescent="0.25">
      <c r="A124" s="639"/>
      <c r="B124" s="36">
        <v>41564</v>
      </c>
      <c r="C124" s="5" t="s">
        <v>8</v>
      </c>
      <c r="D124" s="5">
        <v>1</v>
      </c>
      <c r="E124" s="5">
        <v>45</v>
      </c>
      <c r="F124" s="5">
        <v>1</v>
      </c>
      <c r="G124" s="5">
        <v>0</v>
      </c>
      <c r="H124" s="5">
        <v>0</v>
      </c>
      <c r="I124" s="5">
        <v>4</v>
      </c>
      <c r="J124" s="12">
        <v>4</v>
      </c>
      <c r="K124" s="86">
        <v>0</v>
      </c>
    </row>
    <row r="125" spans="1:11" hidden="1" x14ac:dyDescent="0.25">
      <c r="A125" s="639"/>
      <c r="B125" s="36">
        <v>41543</v>
      </c>
      <c r="C125" s="5" t="s">
        <v>7</v>
      </c>
      <c r="D125" s="5">
        <v>1</v>
      </c>
      <c r="E125" s="5">
        <v>45</v>
      </c>
      <c r="F125" s="5">
        <v>0</v>
      </c>
      <c r="G125" s="5">
        <v>1</v>
      </c>
      <c r="H125" s="5">
        <v>0</v>
      </c>
      <c r="I125" s="5">
        <v>9</v>
      </c>
      <c r="J125" s="12">
        <v>9</v>
      </c>
      <c r="K125" s="86">
        <v>0</v>
      </c>
    </row>
    <row r="126" spans="1:11" hidden="1" x14ac:dyDescent="0.25">
      <c r="A126" s="639"/>
      <c r="B126" s="36">
        <v>41536</v>
      </c>
      <c r="C126" s="5" t="s">
        <v>13</v>
      </c>
      <c r="D126" s="5">
        <v>1</v>
      </c>
      <c r="E126" s="5">
        <v>45</v>
      </c>
      <c r="F126" s="5">
        <v>0</v>
      </c>
      <c r="G126" s="5">
        <v>1</v>
      </c>
      <c r="H126" s="5">
        <v>0</v>
      </c>
      <c r="I126" s="5">
        <v>5</v>
      </c>
      <c r="J126" s="12">
        <v>5</v>
      </c>
      <c r="K126" s="86">
        <v>0</v>
      </c>
    </row>
    <row r="127" spans="1:11" ht="18.75" hidden="1" thickBot="1" x14ac:dyDescent="0.3">
      <c r="A127" s="640"/>
      <c r="B127" s="87">
        <v>41529</v>
      </c>
      <c r="C127" s="88" t="s">
        <v>8</v>
      </c>
      <c r="D127" s="88">
        <v>1</v>
      </c>
      <c r="E127" s="88">
        <v>45</v>
      </c>
      <c r="F127" s="88">
        <v>1</v>
      </c>
      <c r="G127" s="88">
        <v>0</v>
      </c>
      <c r="H127" s="88">
        <v>0</v>
      </c>
      <c r="I127" s="88">
        <v>4</v>
      </c>
      <c r="J127" s="112">
        <v>4</v>
      </c>
      <c r="K127" s="89">
        <v>0</v>
      </c>
    </row>
    <row r="128" spans="1:11" s="16" customFormat="1" ht="19.5" thickTop="1" thickBot="1" x14ac:dyDescent="0.3">
      <c r="A128" s="142" t="s">
        <v>45</v>
      </c>
      <c r="B128" s="126" t="s">
        <v>15</v>
      </c>
      <c r="C128" s="124" t="s">
        <v>14</v>
      </c>
      <c r="D128" s="124">
        <f t="shared" ref="D128:I128" si="6">SUM(D110:D127)</f>
        <v>18</v>
      </c>
      <c r="E128" s="124">
        <f t="shared" si="6"/>
        <v>787</v>
      </c>
      <c r="F128" s="124">
        <f t="shared" si="6"/>
        <v>11</v>
      </c>
      <c r="G128" s="124">
        <f t="shared" si="6"/>
        <v>5</v>
      </c>
      <c r="H128" s="124">
        <f t="shared" si="6"/>
        <v>1</v>
      </c>
      <c r="I128" s="124">
        <f t="shared" si="6"/>
        <v>73</v>
      </c>
      <c r="J128" s="167">
        <f>SUM(I128/D128)</f>
        <v>4.0555555555555554</v>
      </c>
      <c r="K128" s="125">
        <f>SUM(K110:K127)</f>
        <v>0</v>
      </c>
    </row>
    <row r="129" spans="1:11" ht="18.75" hidden="1" thickTop="1" x14ac:dyDescent="0.25">
      <c r="A129" s="638" t="s">
        <v>22</v>
      </c>
      <c r="B129" s="45">
        <v>41333</v>
      </c>
      <c r="C129" s="46" t="s">
        <v>7</v>
      </c>
      <c r="D129" s="46">
        <v>1</v>
      </c>
      <c r="E129" s="46">
        <v>45</v>
      </c>
      <c r="F129" s="46">
        <v>0</v>
      </c>
      <c r="G129" s="46">
        <v>1</v>
      </c>
      <c r="H129" s="46">
        <v>0</v>
      </c>
      <c r="I129" s="46">
        <v>6</v>
      </c>
      <c r="J129" s="111">
        <v>6</v>
      </c>
      <c r="K129" s="85">
        <v>0</v>
      </c>
    </row>
    <row r="130" spans="1:11" hidden="1" x14ac:dyDescent="0.25">
      <c r="A130" s="639"/>
      <c r="B130" s="36">
        <v>41326</v>
      </c>
      <c r="C130" s="5" t="s">
        <v>13</v>
      </c>
      <c r="D130" s="5">
        <v>1</v>
      </c>
      <c r="E130" s="5">
        <v>45</v>
      </c>
      <c r="F130" s="5">
        <v>0</v>
      </c>
      <c r="G130" s="5">
        <v>1</v>
      </c>
      <c r="H130" s="5">
        <v>0</v>
      </c>
      <c r="I130" s="5">
        <v>6</v>
      </c>
      <c r="J130" s="12">
        <v>6</v>
      </c>
      <c r="K130" s="86">
        <v>0</v>
      </c>
    </row>
    <row r="131" spans="1:11" hidden="1" x14ac:dyDescent="0.25">
      <c r="A131" s="639"/>
      <c r="B131" s="36">
        <v>41319</v>
      </c>
      <c r="C131" s="5" t="s">
        <v>19</v>
      </c>
      <c r="D131" s="5">
        <v>1</v>
      </c>
      <c r="E131" s="5">
        <v>45</v>
      </c>
      <c r="F131" s="5">
        <v>1</v>
      </c>
      <c r="G131" s="5">
        <v>0</v>
      </c>
      <c r="H131" s="5">
        <v>0</v>
      </c>
      <c r="I131" s="5">
        <v>4</v>
      </c>
      <c r="J131" s="12">
        <v>4</v>
      </c>
      <c r="K131" s="86">
        <v>0</v>
      </c>
    </row>
    <row r="132" spans="1:11" hidden="1" x14ac:dyDescent="0.25">
      <c r="A132" s="639"/>
      <c r="B132" s="36">
        <v>41305</v>
      </c>
      <c r="C132" s="5" t="s">
        <v>12</v>
      </c>
      <c r="D132" s="5">
        <v>1</v>
      </c>
      <c r="E132" s="5">
        <v>45</v>
      </c>
      <c r="F132" s="5">
        <v>0</v>
      </c>
      <c r="G132" s="5">
        <v>1</v>
      </c>
      <c r="H132" s="5">
        <v>0</v>
      </c>
      <c r="I132" s="5">
        <v>6</v>
      </c>
      <c r="J132" s="12">
        <v>6</v>
      </c>
      <c r="K132" s="86">
        <v>0</v>
      </c>
    </row>
    <row r="133" spans="1:11" hidden="1" x14ac:dyDescent="0.25">
      <c r="A133" s="639"/>
      <c r="B133" s="36">
        <v>41298</v>
      </c>
      <c r="C133" s="5" t="s">
        <v>7</v>
      </c>
      <c r="D133" s="5">
        <v>1</v>
      </c>
      <c r="E133" s="5">
        <v>45</v>
      </c>
      <c r="F133" s="5">
        <v>0</v>
      </c>
      <c r="G133" s="5">
        <v>1</v>
      </c>
      <c r="H133" s="5">
        <v>0</v>
      </c>
      <c r="I133" s="5">
        <v>9</v>
      </c>
      <c r="J133" s="12">
        <v>9</v>
      </c>
      <c r="K133" s="86">
        <v>0</v>
      </c>
    </row>
    <row r="134" spans="1:11" hidden="1" x14ac:dyDescent="0.25">
      <c r="A134" s="639"/>
      <c r="B134" s="36">
        <v>41291</v>
      </c>
      <c r="C134" s="5" t="s">
        <v>13</v>
      </c>
      <c r="D134" s="5">
        <v>1</v>
      </c>
      <c r="E134" s="5">
        <v>45</v>
      </c>
      <c r="F134" s="5">
        <v>0</v>
      </c>
      <c r="G134" s="5">
        <v>1</v>
      </c>
      <c r="H134" s="5">
        <v>0</v>
      </c>
      <c r="I134" s="5">
        <v>5</v>
      </c>
      <c r="J134" s="12">
        <v>5</v>
      </c>
      <c r="K134" s="86">
        <v>0</v>
      </c>
    </row>
    <row r="135" spans="1:11" hidden="1" x14ac:dyDescent="0.25">
      <c r="A135" s="639"/>
      <c r="B135" s="36">
        <v>41284</v>
      </c>
      <c r="C135" s="5" t="s">
        <v>19</v>
      </c>
      <c r="D135" s="5">
        <v>1</v>
      </c>
      <c r="E135" s="5">
        <v>45</v>
      </c>
      <c r="F135" s="5">
        <v>0</v>
      </c>
      <c r="G135" s="5">
        <v>1</v>
      </c>
      <c r="H135" s="5">
        <v>0</v>
      </c>
      <c r="I135" s="5">
        <v>6</v>
      </c>
      <c r="J135" s="12">
        <v>6</v>
      </c>
      <c r="K135" s="86">
        <v>0</v>
      </c>
    </row>
    <row r="136" spans="1:11" hidden="1" x14ac:dyDescent="0.25">
      <c r="A136" s="639"/>
      <c r="B136" s="36">
        <v>41263</v>
      </c>
      <c r="C136" s="5" t="s">
        <v>20</v>
      </c>
      <c r="D136" s="5">
        <v>1</v>
      </c>
      <c r="E136" s="5">
        <v>45</v>
      </c>
      <c r="F136" s="5">
        <v>1</v>
      </c>
      <c r="G136" s="5">
        <v>0</v>
      </c>
      <c r="H136" s="5">
        <v>0</v>
      </c>
      <c r="I136" s="5">
        <v>6</v>
      </c>
      <c r="J136" s="12">
        <v>6</v>
      </c>
      <c r="K136" s="86">
        <v>0</v>
      </c>
    </row>
    <row r="137" spans="1:11" hidden="1" x14ac:dyDescent="0.25">
      <c r="A137" s="639"/>
      <c r="B137" s="36">
        <v>41256</v>
      </c>
      <c r="C137" s="5" t="s">
        <v>12</v>
      </c>
      <c r="D137" s="5">
        <v>1</v>
      </c>
      <c r="E137" s="5">
        <v>45</v>
      </c>
      <c r="F137" s="5">
        <v>0</v>
      </c>
      <c r="G137" s="5">
        <v>1</v>
      </c>
      <c r="H137" s="5">
        <v>0</v>
      </c>
      <c r="I137" s="5">
        <v>7</v>
      </c>
      <c r="J137" s="12">
        <v>7</v>
      </c>
      <c r="K137" s="86">
        <v>0</v>
      </c>
    </row>
    <row r="138" spans="1:11" hidden="1" x14ac:dyDescent="0.25">
      <c r="A138" s="639"/>
      <c r="B138" s="36">
        <v>41249</v>
      </c>
      <c r="C138" s="5" t="s">
        <v>7</v>
      </c>
      <c r="D138" s="5">
        <v>1</v>
      </c>
      <c r="E138" s="5">
        <v>45</v>
      </c>
      <c r="F138" s="5">
        <v>0</v>
      </c>
      <c r="G138" s="5">
        <v>1</v>
      </c>
      <c r="H138" s="5">
        <v>0</v>
      </c>
      <c r="I138" s="5">
        <v>6</v>
      </c>
      <c r="J138" s="12">
        <v>6</v>
      </c>
      <c r="K138" s="86">
        <v>0</v>
      </c>
    </row>
    <row r="139" spans="1:11" hidden="1" x14ac:dyDescent="0.25">
      <c r="A139" s="639"/>
      <c r="B139" s="36">
        <v>41242</v>
      </c>
      <c r="C139" s="5" t="s">
        <v>13</v>
      </c>
      <c r="D139" s="5">
        <v>1</v>
      </c>
      <c r="E139" s="5">
        <v>45</v>
      </c>
      <c r="F139" s="5">
        <v>0</v>
      </c>
      <c r="G139" s="5">
        <v>1</v>
      </c>
      <c r="H139" s="5">
        <v>0</v>
      </c>
      <c r="I139" s="5">
        <v>4</v>
      </c>
      <c r="J139" s="12">
        <v>4</v>
      </c>
      <c r="K139" s="86">
        <v>0</v>
      </c>
    </row>
    <row r="140" spans="1:11" hidden="1" x14ac:dyDescent="0.25">
      <c r="A140" s="639"/>
      <c r="B140" s="36">
        <v>41221</v>
      </c>
      <c r="C140" s="5" t="s">
        <v>12</v>
      </c>
      <c r="D140" s="5">
        <v>1</v>
      </c>
      <c r="E140" s="5">
        <v>45</v>
      </c>
      <c r="F140" s="5">
        <v>1</v>
      </c>
      <c r="G140" s="5">
        <v>0</v>
      </c>
      <c r="H140" s="5">
        <v>0</v>
      </c>
      <c r="I140" s="5">
        <v>1</v>
      </c>
      <c r="J140" s="12">
        <v>1</v>
      </c>
      <c r="K140" s="86">
        <v>0</v>
      </c>
    </row>
    <row r="141" spans="1:11" hidden="1" x14ac:dyDescent="0.25">
      <c r="A141" s="639"/>
      <c r="B141" s="36">
        <v>41214</v>
      </c>
      <c r="C141" s="5" t="s">
        <v>7</v>
      </c>
      <c r="D141" s="5">
        <v>1</v>
      </c>
      <c r="E141" s="5">
        <v>45</v>
      </c>
      <c r="F141" s="5">
        <v>0</v>
      </c>
      <c r="G141" s="5">
        <v>0</v>
      </c>
      <c r="H141" s="5">
        <v>1</v>
      </c>
      <c r="I141" s="5">
        <v>2</v>
      </c>
      <c r="J141" s="12">
        <v>2</v>
      </c>
      <c r="K141" s="86">
        <v>0</v>
      </c>
    </row>
    <row r="142" spans="1:11" hidden="1" x14ac:dyDescent="0.25">
      <c r="A142" s="639"/>
      <c r="B142" s="36">
        <v>41207</v>
      </c>
      <c r="C142" s="5" t="s">
        <v>13</v>
      </c>
      <c r="D142" s="5">
        <v>1</v>
      </c>
      <c r="E142" s="5">
        <v>45</v>
      </c>
      <c r="F142" s="5">
        <v>1</v>
      </c>
      <c r="G142" s="5">
        <v>0</v>
      </c>
      <c r="H142" s="5">
        <v>0</v>
      </c>
      <c r="I142" s="5">
        <v>1</v>
      </c>
      <c r="J142" s="12">
        <v>1</v>
      </c>
      <c r="K142" s="86">
        <v>0</v>
      </c>
    </row>
    <row r="143" spans="1:11" hidden="1" x14ac:dyDescent="0.25">
      <c r="A143" s="639"/>
      <c r="B143" s="36">
        <v>41200</v>
      </c>
      <c r="C143" s="5" t="s">
        <v>19</v>
      </c>
      <c r="D143" s="5">
        <v>1</v>
      </c>
      <c r="E143" s="5">
        <v>45</v>
      </c>
      <c r="F143" s="5">
        <v>1</v>
      </c>
      <c r="G143" s="5">
        <v>0</v>
      </c>
      <c r="H143" s="5">
        <v>0</v>
      </c>
      <c r="I143" s="5">
        <v>6</v>
      </c>
      <c r="J143" s="12">
        <v>6</v>
      </c>
      <c r="K143" s="86">
        <v>0</v>
      </c>
    </row>
    <row r="144" spans="1:11" hidden="1" x14ac:dyDescent="0.25">
      <c r="A144" s="639"/>
      <c r="B144" s="36">
        <v>41193</v>
      </c>
      <c r="C144" s="5" t="s">
        <v>20</v>
      </c>
      <c r="D144" s="5">
        <v>1</v>
      </c>
      <c r="E144" s="5">
        <v>45</v>
      </c>
      <c r="F144" s="5">
        <v>1</v>
      </c>
      <c r="G144" s="5">
        <v>0</v>
      </c>
      <c r="H144" s="5">
        <v>0</v>
      </c>
      <c r="I144" s="5">
        <v>4</v>
      </c>
      <c r="J144" s="12">
        <v>4</v>
      </c>
      <c r="K144" s="86">
        <v>0</v>
      </c>
    </row>
    <row r="145" spans="1:11" hidden="1" x14ac:dyDescent="0.25">
      <c r="A145" s="639"/>
      <c r="B145" s="36">
        <v>41179</v>
      </c>
      <c r="C145" s="5" t="s">
        <v>7</v>
      </c>
      <c r="D145" s="5">
        <v>1</v>
      </c>
      <c r="E145" s="5">
        <v>45</v>
      </c>
      <c r="F145" s="5">
        <v>0</v>
      </c>
      <c r="G145" s="5">
        <v>1</v>
      </c>
      <c r="H145" s="5">
        <v>0</v>
      </c>
      <c r="I145" s="5">
        <v>7</v>
      </c>
      <c r="J145" s="12">
        <v>7</v>
      </c>
      <c r="K145" s="86">
        <v>0</v>
      </c>
    </row>
    <row r="146" spans="1:11" hidden="1" x14ac:dyDescent="0.25">
      <c r="A146" s="639"/>
      <c r="B146" s="36">
        <v>41172</v>
      </c>
      <c r="C146" s="5" t="s">
        <v>13</v>
      </c>
      <c r="D146" s="5">
        <v>1</v>
      </c>
      <c r="E146" s="5">
        <v>45</v>
      </c>
      <c r="F146" s="5">
        <v>0</v>
      </c>
      <c r="G146" s="5">
        <v>1</v>
      </c>
      <c r="H146" s="5">
        <v>0</v>
      </c>
      <c r="I146" s="5">
        <v>6</v>
      </c>
      <c r="J146" s="12">
        <v>6</v>
      </c>
      <c r="K146" s="86">
        <v>0</v>
      </c>
    </row>
    <row r="147" spans="1:11" ht="18.75" hidden="1" thickBot="1" x14ac:dyDescent="0.3">
      <c r="A147" s="640"/>
      <c r="B147" s="87">
        <v>41165</v>
      </c>
      <c r="C147" s="88" t="s">
        <v>19</v>
      </c>
      <c r="D147" s="88">
        <v>1</v>
      </c>
      <c r="E147" s="88">
        <v>45</v>
      </c>
      <c r="F147" s="88">
        <v>0</v>
      </c>
      <c r="G147" s="88">
        <v>0</v>
      </c>
      <c r="H147" s="88">
        <v>1</v>
      </c>
      <c r="I147" s="88">
        <v>5</v>
      </c>
      <c r="J147" s="112">
        <v>5</v>
      </c>
      <c r="K147" s="89">
        <v>0</v>
      </c>
    </row>
    <row r="148" spans="1:11" s="16" customFormat="1" ht="19.5" thickTop="1" thickBot="1" x14ac:dyDescent="0.3">
      <c r="A148" s="142" t="s">
        <v>45</v>
      </c>
      <c r="B148" s="126" t="s">
        <v>22</v>
      </c>
      <c r="C148" s="247" t="s">
        <v>21</v>
      </c>
      <c r="D148" s="376">
        <f t="shared" ref="D148:I148" si="7">SUM(D129:D147)</f>
        <v>19</v>
      </c>
      <c r="E148" s="248">
        <f t="shared" si="7"/>
        <v>855</v>
      </c>
      <c r="F148" s="249">
        <f t="shared" si="7"/>
        <v>6</v>
      </c>
      <c r="G148" s="248">
        <f t="shared" si="7"/>
        <v>11</v>
      </c>
      <c r="H148" s="248">
        <f t="shared" si="7"/>
        <v>2</v>
      </c>
      <c r="I148" s="216">
        <f t="shared" si="7"/>
        <v>97</v>
      </c>
      <c r="J148" s="167">
        <f>SUM(I148/D148)</f>
        <v>5.1052631578947372</v>
      </c>
      <c r="K148" s="125">
        <f>SUM(K129:K147)</f>
        <v>0</v>
      </c>
    </row>
    <row r="149" spans="1:11" ht="18.75" hidden="1" thickTop="1" x14ac:dyDescent="0.25">
      <c r="A149" s="638" t="s">
        <v>23</v>
      </c>
      <c r="B149" s="45">
        <v>40969</v>
      </c>
      <c r="C149" s="46" t="s">
        <v>21</v>
      </c>
      <c r="D149" s="46">
        <v>1</v>
      </c>
      <c r="E149" s="46">
        <v>45</v>
      </c>
      <c r="F149" s="46">
        <v>1</v>
      </c>
      <c r="G149" s="46">
        <v>0</v>
      </c>
      <c r="H149" s="46">
        <v>0</v>
      </c>
      <c r="I149" s="46">
        <v>4</v>
      </c>
      <c r="J149" s="111">
        <v>4</v>
      </c>
      <c r="K149" s="85">
        <v>0</v>
      </c>
    </row>
    <row r="150" spans="1:11" hidden="1" x14ac:dyDescent="0.25">
      <c r="A150" s="639"/>
      <c r="B150" s="36">
        <v>40962</v>
      </c>
      <c r="C150" s="5" t="s">
        <v>19</v>
      </c>
      <c r="D150" s="5">
        <v>1</v>
      </c>
      <c r="E150" s="5">
        <v>45</v>
      </c>
      <c r="F150" s="5">
        <v>0</v>
      </c>
      <c r="G150" s="5">
        <v>0</v>
      </c>
      <c r="H150" s="5">
        <v>1</v>
      </c>
      <c r="I150" s="5">
        <v>5</v>
      </c>
      <c r="J150" s="12">
        <v>5</v>
      </c>
      <c r="K150" s="86">
        <v>0</v>
      </c>
    </row>
    <row r="151" spans="1:11" hidden="1" x14ac:dyDescent="0.25">
      <c r="A151" s="639"/>
      <c r="B151" s="36">
        <v>40955</v>
      </c>
      <c r="C151" s="5" t="s">
        <v>12</v>
      </c>
      <c r="D151" s="5">
        <v>1</v>
      </c>
      <c r="E151" s="5">
        <v>45</v>
      </c>
      <c r="F151" s="5">
        <v>0</v>
      </c>
      <c r="G151" s="5">
        <v>1</v>
      </c>
      <c r="H151" s="5">
        <v>0</v>
      </c>
      <c r="I151" s="5">
        <v>13</v>
      </c>
      <c r="J151" s="12">
        <v>13</v>
      </c>
      <c r="K151" s="86">
        <v>0</v>
      </c>
    </row>
    <row r="152" spans="1:11" hidden="1" x14ac:dyDescent="0.25">
      <c r="A152" s="639"/>
      <c r="B152" s="36">
        <v>40948</v>
      </c>
      <c r="C152" s="5" t="s">
        <v>13</v>
      </c>
      <c r="D152" s="5">
        <v>1</v>
      </c>
      <c r="E152" s="5">
        <v>45</v>
      </c>
      <c r="F152" s="5">
        <v>1</v>
      </c>
      <c r="G152" s="5">
        <v>0</v>
      </c>
      <c r="H152" s="5">
        <v>0</v>
      </c>
      <c r="I152" s="5">
        <v>7</v>
      </c>
      <c r="J152" s="12">
        <v>7</v>
      </c>
      <c r="K152" s="86">
        <v>0</v>
      </c>
    </row>
    <row r="153" spans="1:11" hidden="1" x14ac:dyDescent="0.25">
      <c r="A153" s="639"/>
      <c r="B153" s="36">
        <v>40941</v>
      </c>
      <c r="C153" s="5" t="s">
        <v>20</v>
      </c>
      <c r="D153" s="5">
        <v>1</v>
      </c>
      <c r="E153" s="5">
        <v>45</v>
      </c>
      <c r="F153" s="5">
        <v>0</v>
      </c>
      <c r="G153" s="5">
        <v>1</v>
      </c>
      <c r="H153" s="5">
        <v>0</v>
      </c>
      <c r="I153" s="5">
        <v>5</v>
      </c>
      <c r="J153" s="12">
        <v>5</v>
      </c>
      <c r="K153" s="86">
        <v>0</v>
      </c>
    </row>
    <row r="154" spans="1:11" hidden="1" x14ac:dyDescent="0.25">
      <c r="A154" s="639"/>
      <c r="B154" s="36">
        <v>40934</v>
      </c>
      <c r="C154" s="5" t="s">
        <v>21</v>
      </c>
      <c r="D154" s="5">
        <v>1</v>
      </c>
      <c r="E154" s="5">
        <v>45</v>
      </c>
      <c r="F154" s="5">
        <v>0</v>
      </c>
      <c r="G154" s="5">
        <v>1</v>
      </c>
      <c r="H154" s="5">
        <v>0</v>
      </c>
      <c r="I154" s="5">
        <v>10</v>
      </c>
      <c r="J154" s="12">
        <v>10</v>
      </c>
      <c r="K154" s="86">
        <v>0</v>
      </c>
    </row>
    <row r="155" spans="1:11" hidden="1" x14ac:dyDescent="0.25">
      <c r="A155" s="639"/>
      <c r="B155" s="36">
        <v>40927</v>
      </c>
      <c r="C155" s="5" t="s">
        <v>19</v>
      </c>
      <c r="D155" s="5">
        <v>1</v>
      </c>
      <c r="E155" s="5">
        <v>45</v>
      </c>
      <c r="F155" s="5">
        <v>0</v>
      </c>
      <c r="G155" s="5">
        <v>1</v>
      </c>
      <c r="H155" s="5">
        <v>0</v>
      </c>
      <c r="I155" s="5">
        <v>8</v>
      </c>
      <c r="J155" s="12">
        <v>8</v>
      </c>
      <c r="K155" s="86">
        <v>0</v>
      </c>
    </row>
    <row r="156" spans="1:11" hidden="1" x14ac:dyDescent="0.25">
      <c r="A156" s="639"/>
      <c r="B156" s="36">
        <v>40920</v>
      </c>
      <c r="C156" s="5" t="s">
        <v>12</v>
      </c>
      <c r="D156" s="5">
        <v>1</v>
      </c>
      <c r="E156" s="5">
        <v>45</v>
      </c>
      <c r="F156" s="5">
        <v>0</v>
      </c>
      <c r="G156" s="5">
        <v>1</v>
      </c>
      <c r="H156" s="5">
        <v>0</v>
      </c>
      <c r="I156" s="5">
        <v>8</v>
      </c>
      <c r="J156" s="12">
        <v>8</v>
      </c>
      <c r="K156" s="86">
        <v>0</v>
      </c>
    </row>
    <row r="157" spans="1:11" hidden="1" x14ac:dyDescent="0.25">
      <c r="A157" s="639"/>
      <c r="B157" s="36">
        <v>40899</v>
      </c>
      <c r="C157" s="5" t="s">
        <v>13</v>
      </c>
      <c r="D157" s="5">
        <v>1</v>
      </c>
      <c r="E157" s="5">
        <v>45</v>
      </c>
      <c r="F157" s="5">
        <v>1</v>
      </c>
      <c r="G157" s="5">
        <v>0</v>
      </c>
      <c r="H157" s="5">
        <v>0</v>
      </c>
      <c r="I157" s="5">
        <v>4</v>
      </c>
      <c r="J157" s="12">
        <v>4</v>
      </c>
      <c r="K157" s="86">
        <v>0</v>
      </c>
    </row>
    <row r="158" spans="1:11" hidden="1" x14ac:dyDescent="0.25">
      <c r="A158" s="639"/>
      <c r="B158" s="36">
        <v>40892</v>
      </c>
      <c r="C158" s="5" t="s">
        <v>20</v>
      </c>
      <c r="D158" s="5">
        <v>1</v>
      </c>
      <c r="E158" s="5">
        <v>45</v>
      </c>
      <c r="F158" s="5">
        <v>0</v>
      </c>
      <c r="G158" s="5">
        <v>1</v>
      </c>
      <c r="H158" s="5">
        <v>0</v>
      </c>
      <c r="I158" s="5">
        <v>10</v>
      </c>
      <c r="J158" s="12">
        <v>10</v>
      </c>
      <c r="K158" s="86">
        <v>0</v>
      </c>
    </row>
    <row r="159" spans="1:11" hidden="1" x14ac:dyDescent="0.25">
      <c r="A159" s="639"/>
      <c r="B159" s="36">
        <v>40885</v>
      </c>
      <c r="C159" s="5" t="s">
        <v>21</v>
      </c>
      <c r="D159" s="5">
        <v>1</v>
      </c>
      <c r="E159" s="5">
        <v>45</v>
      </c>
      <c r="F159" s="5">
        <v>1</v>
      </c>
      <c r="G159" s="5">
        <v>0</v>
      </c>
      <c r="H159" s="5">
        <v>0</v>
      </c>
      <c r="I159" s="5">
        <v>3</v>
      </c>
      <c r="J159" s="12">
        <v>3</v>
      </c>
      <c r="K159" s="86">
        <v>0</v>
      </c>
    </row>
    <row r="160" spans="1:11" hidden="1" x14ac:dyDescent="0.25">
      <c r="A160" s="639"/>
      <c r="B160" s="36">
        <v>40878</v>
      </c>
      <c r="C160" s="5" t="s">
        <v>19</v>
      </c>
      <c r="D160" s="5">
        <v>1</v>
      </c>
      <c r="E160" s="5">
        <v>45</v>
      </c>
      <c r="F160" s="5">
        <v>0</v>
      </c>
      <c r="G160" s="5">
        <v>1</v>
      </c>
      <c r="H160" s="5">
        <v>0</v>
      </c>
      <c r="I160" s="5">
        <v>8</v>
      </c>
      <c r="J160" s="12">
        <v>8</v>
      </c>
      <c r="K160" s="86">
        <v>0</v>
      </c>
    </row>
    <row r="161" spans="1:11" hidden="1" x14ac:dyDescent="0.25">
      <c r="A161" s="639"/>
      <c r="B161" s="36">
        <v>40871</v>
      </c>
      <c r="C161" s="5" t="s">
        <v>12</v>
      </c>
      <c r="D161" s="5">
        <v>1</v>
      </c>
      <c r="E161" s="5">
        <v>45</v>
      </c>
      <c r="F161" s="5">
        <v>0</v>
      </c>
      <c r="G161" s="5">
        <v>1</v>
      </c>
      <c r="H161" s="5">
        <v>0</v>
      </c>
      <c r="I161" s="5">
        <v>6</v>
      </c>
      <c r="J161" s="12">
        <v>6</v>
      </c>
      <c r="K161" s="86">
        <v>0</v>
      </c>
    </row>
    <row r="162" spans="1:11" hidden="1" x14ac:dyDescent="0.25">
      <c r="A162" s="639"/>
      <c r="B162" s="36">
        <v>40864</v>
      </c>
      <c r="C162" s="5" t="s">
        <v>13</v>
      </c>
      <c r="D162" s="5">
        <v>1</v>
      </c>
      <c r="E162" s="5">
        <v>45</v>
      </c>
      <c r="F162" s="5">
        <v>1</v>
      </c>
      <c r="G162" s="5">
        <v>0</v>
      </c>
      <c r="H162" s="5">
        <v>0</v>
      </c>
      <c r="I162" s="5">
        <v>4</v>
      </c>
      <c r="J162" s="12">
        <v>4</v>
      </c>
      <c r="K162" s="86">
        <v>0</v>
      </c>
    </row>
    <row r="163" spans="1:11" hidden="1" x14ac:dyDescent="0.25">
      <c r="A163" s="639"/>
      <c r="B163" s="36">
        <v>40857</v>
      </c>
      <c r="C163" s="5" t="s">
        <v>20</v>
      </c>
      <c r="D163" s="5">
        <v>1</v>
      </c>
      <c r="E163" s="5">
        <v>45</v>
      </c>
      <c r="F163" s="5">
        <v>0</v>
      </c>
      <c r="G163" s="5">
        <v>1</v>
      </c>
      <c r="H163" s="5">
        <v>0</v>
      </c>
      <c r="I163" s="5">
        <v>5</v>
      </c>
      <c r="J163" s="12">
        <v>5</v>
      </c>
      <c r="K163" s="86">
        <v>0</v>
      </c>
    </row>
    <row r="164" spans="1:11" hidden="1" x14ac:dyDescent="0.25">
      <c r="A164" s="639"/>
      <c r="B164" s="36">
        <v>40850</v>
      </c>
      <c r="C164" s="5" t="s">
        <v>21</v>
      </c>
      <c r="D164" s="5">
        <v>1</v>
      </c>
      <c r="E164" s="5">
        <v>45</v>
      </c>
      <c r="F164" s="5">
        <v>0</v>
      </c>
      <c r="G164" s="5">
        <v>1</v>
      </c>
      <c r="H164" s="5">
        <v>0</v>
      </c>
      <c r="I164" s="5">
        <v>7</v>
      </c>
      <c r="J164" s="12">
        <v>7</v>
      </c>
      <c r="K164" s="86">
        <v>0</v>
      </c>
    </row>
    <row r="165" spans="1:11" hidden="1" x14ac:dyDescent="0.25">
      <c r="A165" s="639"/>
      <c r="B165" s="36">
        <v>40843</v>
      </c>
      <c r="C165" s="5" t="s">
        <v>19</v>
      </c>
      <c r="D165" s="5">
        <v>1</v>
      </c>
      <c r="E165" s="5">
        <v>45</v>
      </c>
      <c r="F165" s="5">
        <v>1</v>
      </c>
      <c r="G165" s="5">
        <v>0</v>
      </c>
      <c r="H165" s="5">
        <v>0</v>
      </c>
      <c r="I165" s="5">
        <v>2</v>
      </c>
      <c r="J165" s="12">
        <v>2</v>
      </c>
      <c r="K165" s="86">
        <v>0</v>
      </c>
    </row>
    <row r="166" spans="1:11" hidden="1" x14ac:dyDescent="0.25">
      <c r="A166" s="639"/>
      <c r="B166" s="36">
        <v>40836</v>
      </c>
      <c r="C166" s="5" t="s">
        <v>12</v>
      </c>
      <c r="D166" s="5">
        <v>1</v>
      </c>
      <c r="E166" s="5">
        <v>45</v>
      </c>
      <c r="F166" s="5">
        <v>1</v>
      </c>
      <c r="G166" s="5">
        <v>0</v>
      </c>
      <c r="H166" s="5">
        <v>0</v>
      </c>
      <c r="I166" s="5">
        <v>5</v>
      </c>
      <c r="J166" s="12">
        <v>5</v>
      </c>
      <c r="K166" s="86">
        <v>0</v>
      </c>
    </row>
    <row r="167" spans="1:11" hidden="1" x14ac:dyDescent="0.25">
      <c r="A167" s="639"/>
      <c r="B167" s="36">
        <v>40829</v>
      </c>
      <c r="C167" s="5" t="s">
        <v>13</v>
      </c>
      <c r="D167" s="5">
        <v>1</v>
      </c>
      <c r="E167" s="5">
        <v>45</v>
      </c>
      <c r="F167" s="5">
        <v>0</v>
      </c>
      <c r="G167" s="5">
        <v>1</v>
      </c>
      <c r="H167" s="5">
        <v>0</v>
      </c>
      <c r="I167" s="5">
        <v>5</v>
      </c>
      <c r="J167" s="12">
        <v>5</v>
      </c>
      <c r="K167" s="86">
        <v>0</v>
      </c>
    </row>
    <row r="168" spans="1:11" hidden="1" x14ac:dyDescent="0.25">
      <c r="A168" s="639"/>
      <c r="B168" s="36">
        <v>40815</v>
      </c>
      <c r="C168" s="5" t="s">
        <v>21</v>
      </c>
      <c r="D168" s="5">
        <v>1</v>
      </c>
      <c r="E168" s="5">
        <v>45</v>
      </c>
      <c r="F168" s="5">
        <v>1</v>
      </c>
      <c r="G168" s="5">
        <v>0</v>
      </c>
      <c r="H168" s="5">
        <v>0</v>
      </c>
      <c r="I168" s="5">
        <v>4</v>
      </c>
      <c r="J168" s="12">
        <v>4</v>
      </c>
      <c r="K168" s="86">
        <v>0</v>
      </c>
    </row>
    <row r="169" spans="1:11" ht="18.75" hidden="1" thickBot="1" x14ac:dyDescent="0.3">
      <c r="A169" s="640"/>
      <c r="B169" s="87">
        <v>40801</v>
      </c>
      <c r="C169" s="88" t="s">
        <v>12</v>
      </c>
      <c r="D169" s="88">
        <v>1</v>
      </c>
      <c r="E169" s="88">
        <v>45</v>
      </c>
      <c r="F169" s="88">
        <v>0</v>
      </c>
      <c r="G169" s="88">
        <v>1</v>
      </c>
      <c r="H169" s="88">
        <v>0</v>
      </c>
      <c r="I169" s="88">
        <v>9</v>
      </c>
      <c r="J169" s="112">
        <v>9</v>
      </c>
      <c r="K169" s="89">
        <v>0</v>
      </c>
    </row>
    <row r="170" spans="1:11" s="16" customFormat="1" ht="19.5" thickTop="1" thickBot="1" x14ac:dyDescent="0.3">
      <c r="A170" s="142" t="s">
        <v>45</v>
      </c>
      <c r="B170" s="126" t="s">
        <v>23</v>
      </c>
      <c r="C170" s="247" t="s">
        <v>7</v>
      </c>
      <c r="D170" s="248">
        <f t="shared" ref="D170:I170" si="8">SUM(D149:D169)</f>
        <v>21</v>
      </c>
      <c r="E170" s="248">
        <f t="shared" si="8"/>
        <v>945</v>
      </c>
      <c r="F170" s="216">
        <f t="shared" si="8"/>
        <v>8</v>
      </c>
      <c r="G170" s="124">
        <f t="shared" si="8"/>
        <v>12</v>
      </c>
      <c r="H170" s="247">
        <f t="shared" si="8"/>
        <v>1</v>
      </c>
      <c r="I170" s="248">
        <f t="shared" si="8"/>
        <v>132</v>
      </c>
      <c r="J170" s="373">
        <f>SUM(I170/D170)</f>
        <v>6.2857142857142856</v>
      </c>
      <c r="K170" s="125">
        <f>SUM(K149:K169)</f>
        <v>0</v>
      </c>
    </row>
    <row r="171" spans="1:11" ht="18.75" thickTop="1" x14ac:dyDescent="0.25">
      <c r="C171" s="90" t="s">
        <v>24</v>
      </c>
      <c r="D171" s="91">
        <f t="shared" ref="D171:I171" si="9">SUM(D109+D128+D148+D170+D92+D72+D57+D40+D22)</f>
        <v>159</v>
      </c>
      <c r="E171" s="91">
        <f t="shared" si="9"/>
        <v>7132</v>
      </c>
      <c r="F171" s="91">
        <f t="shared" si="9"/>
        <v>63</v>
      </c>
      <c r="G171" s="91">
        <f t="shared" si="9"/>
        <v>79</v>
      </c>
      <c r="H171" s="91">
        <f t="shared" si="9"/>
        <v>16</v>
      </c>
      <c r="I171" s="91">
        <f t="shared" si="9"/>
        <v>841</v>
      </c>
      <c r="J171" s="92">
        <f>SUM(I171/D171)</f>
        <v>5.2893081761006293</v>
      </c>
      <c r="K171" s="93">
        <f>SUM(K109+K128+K148+K170+K92+K72+K57+K40+K22)</f>
        <v>0</v>
      </c>
    </row>
    <row r="172" spans="1:11" x14ac:dyDescent="0.25">
      <c r="C172" s="94" t="s">
        <v>25</v>
      </c>
      <c r="D172" s="75"/>
      <c r="E172" s="76">
        <f>SUM(E171/D171)</f>
        <v>44.855345911949684</v>
      </c>
      <c r="F172" s="76">
        <f>SUM(F171/D171)</f>
        <v>0.39622641509433965</v>
      </c>
      <c r="G172" s="76">
        <f>SUM(G171/D171)</f>
        <v>0.49685534591194969</v>
      </c>
      <c r="H172" s="77">
        <f>SUM(H171/D171)</f>
        <v>0.10062893081761007</v>
      </c>
      <c r="I172" s="77">
        <f>SUM(I171/D171)</f>
        <v>5.2893081761006293</v>
      </c>
      <c r="J172" s="77">
        <f>SUM(I171/D171)</f>
        <v>5.2893081761006293</v>
      </c>
      <c r="K172" s="95">
        <f>SUM(K171/D171)</f>
        <v>0</v>
      </c>
    </row>
    <row r="173" spans="1:11" ht="18.75" thickBot="1" x14ac:dyDescent="0.3">
      <c r="C173" s="96" t="s">
        <v>26</v>
      </c>
      <c r="D173" s="97">
        <f>SUM(D171/9)</f>
        <v>17.666666666666668</v>
      </c>
      <c r="E173" s="97">
        <f>SUM(E172*D173)</f>
        <v>792.44444444444446</v>
      </c>
      <c r="F173" s="97">
        <f>SUM(F172*D173)</f>
        <v>7.0000000000000009</v>
      </c>
      <c r="G173" s="97">
        <f>SUM(G172*D173)</f>
        <v>8.7777777777777786</v>
      </c>
      <c r="H173" s="97">
        <f>SUM(H172*D173)</f>
        <v>1.7777777777777779</v>
      </c>
      <c r="I173" s="97">
        <f>SUM(I172*D173)</f>
        <v>93.444444444444457</v>
      </c>
      <c r="J173" s="97">
        <f>SUM(I171/D171)</f>
        <v>5.2893081761006293</v>
      </c>
      <c r="K173" s="98">
        <f>SUM(K171/9)</f>
        <v>0</v>
      </c>
    </row>
    <row r="174" spans="1:11" ht="18.75" thickTop="1" x14ac:dyDescent="0.25"/>
  </sheetData>
  <mergeCells count="10">
    <mergeCell ref="A149:A169"/>
    <mergeCell ref="A129:A147"/>
    <mergeCell ref="A110:A127"/>
    <mergeCell ref="A1:K1"/>
    <mergeCell ref="A93:A108"/>
    <mergeCell ref="A73:A91"/>
    <mergeCell ref="A58:A71"/>
    <mergeCell ref="A41:A56"/>
    <mergeCell ref="A23:A39"/>
    <mergeCell ref="A3:A21"/>
  </mergeCells>
  <printOptions horizontalCentered="1" verticalCentered="1"/>
  <pageMargins left="0.2" right="0.2" top="0.25" bottom="0.25" header="0.25" footer="0.3"/>
  <pageSetup scale="98" orientation="landscape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0000"/>
    <pageSetUpPr fitToPage="1"/>
  </sheetPr>
  <dimension ref="A1:M8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7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18</v>
      </c>
      <c r="B3" s="26">
        <v>42712</v>
      </c>
      <c r="C3" s="27" t="s">
        <v>27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280">
        <v>1</v>
      </c>
      <c r="K3" s="9"/>
      <c r="L3" s="9"/>
      <c r="M3" s="29"/>
    </row>
    <row r="4" spans="1:13" hidden="1" x14ac:dyDescent="0.25">
      <c r="A4" s="631"/>
      <c r="B4" s="13">
        <v>42684</v>
      </c>
      <c r="C4" s="9" t="s">
        <v>10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1"/>
      <c r="B5" s="13">
        <v>42677</v>
      </c>
      <c r="C5" s="9" t="s">
        <v>27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1"/>
      <c r="B6" s="13">
        <v>42656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1"/>
      <c r="B7" s="13">
        <v>42649</v>
      </c>
      <c r="C7" s="9" t="s">
        <v>10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t="18.75" hidden="1" thickBot="1" x14ac:dyDescent="0.3">
      <c r="A8" s="630"/>
      <c r="B8" s="30">
        <v>42635</v>
      </c>
      <c r="C8" s="31" t="s">
        <v>9</v>
      </c>
      <c r="D8" s="31">
        <v>1</v>
      </c>
      <c r="E8" s="31">
        <v>0</v>
      </c>
      <c r="F8" s="31">
        <v>0</v>
      </c>
      <c r="G8" s="31">
        <v>0</v>
      </c>
      <c r="H8" s="31">
        <v>0</v>
      </c>
      <c r="I8" s="32">
        <v>0</v>
      </c>
      <c r="J8" s="280"/>
      <c r="K8" s="9">
        <v>1</v>
      </c>
      <c r="L8" s="9"/>
      <c r="M8" s="29"/>
    </row>
    <row r="9" spans="1:13" ht="19.5" thickTop="1" thickBot="1" x14ac:dyDescent="0.3">
      <c r="A9" s="142" t="s">
        <v>45</v>
      </c>
      <c r="B9" s="126" t="s">
        <v>18</v>
      </c>
      <c r="C9" s="124" t="s">
        <v>7</v>
      </c>
      <c r="D9" s="124">
        <f t="shared" ref="D9:I9" si="0">SUM(D3:D8)</f>
        <v>6</v>
      </c>
      <c r="E9" s="124">
        <f t="shared" si="0"/>
        <v>1</v>
      </c>
      <c r="F9" s="124">
        <f t="shared" si="0"/>
        <v>1</v>
      </c>
      <c r="G9" s="124">
        <f t="shared" si="0"/>
        <v>2</v>
      </c>
      <c r="H9" s="124">
        <f t="shared" si="0"/>
        <v>0</v>
      </c>
      <c r="I9" s="125">
        <f t="shared" si="0"/>
        <v>0</v>
      </c>
      <c r="J9" s="191">
        <f>SUM(J3:J8)</f>
        <v>4</v>
      </c>
      <c r="K9" s="124">
        <f>SUM(K3:K8)</f>
        <v>2</v>
      </c>
      <c r="L9" s="124">
        <f>SUM(L3:L8)</f>
        <v>0</v>
      </c>
      <c r="M9" s="294">
        <f>SUM(J9/(J9+K9))</f>
        <v>0.66666666666666663</v>
      </c>
    </row>
    <row r="10" spans="1:13" ht="18.75" hidden="1" thickTop="1" x14ac:dyDescent="0.25">
      <c r="A10" s="659" t="s">
        <v>17</v>
      </c>
      <c r="B10" s="26">
        <v>42432</v>
      </c>
      <c r="C10" s="27" t="s">
        <v>13</v>
      </c>
      <c r="D10" s="27">
        <v>1</v>
      </c>
      <c r="E10" s="27">
        <v>0</v>
      </c>
      <c r="F10" s="27">
        <v>0</v>
      </c>
      <c r="G10" s="27">
        <v>0</v>
      </c>
      <c r="H10" s="27">
        <v>0</v>
      </c>
      <c r="I10" s="28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42425</v>
      </c>
      <c r="C11" s="9" t="s">
        <v>10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/>
      <c r="L11" s="9">
        <v>1</v>
      </c>
      <c r="M11" s="29"/>
    </row>
    <row r="12" spans="1:13" hidden="1" x14ac:dyDescent="0.25">
      <c r="A12" s="631"/>
      <c r="B12" s="13">
        <v>42418</v>
      </c>
      <c r="C12" s="9" t="s">
        <v>7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13">
        <v>42411</v>
      </c>
      <c r="C13" s="9" t="s">
        <v>8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13">
        <v>42404</v>
      </c>
      <c r="C14" s="9" t="s">
        <v>14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13">
        <v>42397</v>
      </c>
      <c r="C15" s="9" t="s">
        <v>13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1"/>
      <c r="B16" s="13">
        <v>42390</v>
      </c>
      <c r="C16" s="9" t="s">
        <v>10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idden="1" x14ac:dyDescent="0.25">
      <c r="A17" s="631"/>
      <c r="B17" s="13">
        <v>42383</v>
      </c>
      <c r="C17" s="9" t="s">
        <v>13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1"/>
      <c r="B18" s="13">
        <v>42348</v>
      </c>
      <c r="C18" s="9" t="s">
        <v>13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13">
        <v>42341</v>
      </c>
      <c r="C19" s="9" t="s">
        <v>10</v>
      </c>
      <c r="D19" s="9">
        <v>1</v>
      </c>
      <c r="E19" s="9">
        <v>1</v>
      </c>
      <c r="F19" s="9">
        <v>0</v>
      </c>
      <c r="G19" s="9">
        <v>1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42334</v>
      </c>
      <c r="C20" s="9" t="s">
        <v>7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13">
        <v>42320</v>
      </c>
      <c r="C21" s="9" t="s">
        <v>14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1"/>
      <c r="B22" s="13">
        <v>42306</v>
      </c>
      <c r="C22" s="9" t="s">
        <v>10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13">
        <v>42299</v>
      </c>
      <c r="C23" s="9" t="s">
        <v>7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13">
        <v>42292</v>
      </c>
      <c r="C24" s="9" t="s">
        <v>8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t="18.75" hidden="1" thickBot="1" x14ac:dyDescent="0.3">
      <c r="A25" s="630"/>
      <c r="B25" s="30">
        <v>42271</v>
      </c>
      <c r="C25" s="31" t="s">
        <v>10</v>
      </c>
      <c r="D25" s="31">
        <v>1</v>
      </c>
      <c r="E25" s="31">
        <v>1</v>
      </c>
      <c r="F25" s="31">
        <v>0</v>
      </c>
      <c r="G25" s="31">
        <v>1</v>
      </c>
      <c r="H25" s="31">
        <v>0</v>
      </c>
      <c r="I25" s="32">
        <v>0</v>
      </c>
      <c r="J25" s="280"/>
      <c r="K25" s="9">
        <v>1</v>
      </c>
      <c r="L25" s="9"/>
      <c r="M25" s="29"/>
    </row>
    <row r="26" spans="1:13" ht="19.5" thickTop="1" thickBot="1" x14ac:dyDescent="0.3">
      <c r="A26" s="142" t="s">
        <v>45</v>
      </c>
      <c r="B26" s="126" t="s">
        <v>17</v>
      </c>
      <c r="C26" s="124" t="s">
        <v>12</v>
      </c>
      <c r="D26" s="124">
        <f t="shared" ref="D26:I26" si="1">SUM(D10:D25)</f>
        <v>16</v>
      </c>
      <c r="E26" s="124">
        <f t="shared" si="1"/>
        <v>3</v>
      </c>
      <c r="F26" s="124">
        <f t="shared" si="1"/>
        <v>2</v>
      </c>
      <c r="G26" s="124">
        <f t="shared" si="1"/>
        <v>5</v>
      </c>
      <c r="H26" s="124">
        <f t="shared" si="1"/>
        <v>0</v>
      </c>
      <c r="I26" s="125">
        <f t="shared" si="1"/>
        <v>0</v>
      </c>
      <c r="J26" s="191">
        <f>SUM(J10:J25)</f>
        <v>7</v>
      </c>
      <c r="K26" s="124">
        <f>SUM(K10:K25)</f>
        <v>8</v>
      </c>
      <c r="L26" s="124">
        <f>SUM(L10:L25)</f>
        <v>1</v>
      </c>
      <c r="M26" s="294">
        <f>SUM(J26/(J26+K26))</f>
        <v>0.46666666666666667</v>
      </c>
    </row>
    <row r="27" spans="1:13" ht="18.75" hidden="1" thickTop="1" x14ac:dyDescent="0.25">
      <c r="A27" s="659" t="s">
        <v>16</v>
      </c>
      <c r="B27" s="26">
        <v>42061</v>
      </c>
      <c r="C27" s="27" t="s">
        <v>13</v>
      </c>
      <c r="D27" s="27">
        <v>1</v>
      </c>
      <c r="E27" s="27">
        <v>0</v>
      </c>
      <c r="F27" s="27">
        <v>0</v>
      </c>
      <c r="G27" s="27">
        <v>0</v>
      </c>
      <c r="H27" s="27">
        <v>0</v>
      </c>
      <c r="I27" s="28">
        <v>0</v>
      </c>
      <c r="J27" s="280"/>
      <c r="K27" s="9">
        <v>1</v>
      </c>
      <c r="L27" s="9"/>
      <c r="M27" s="29"/>
    </row>
    <row r="28" spans="1:13" hidden="1" x14ac:dyDescent="0.25">
      <c r="A28" s="631"/>
      <c r="B28" s="13">
        <v>42054</v>
      </c>
      <c r="C28" s="9" t="s">
        <v>10</v>
      </c>
      <c r="D28" s="9">
        <v>1</v>
      </c>
      <c r="E28" s="9">
        <v>1</v>
      </c>
      <c r="F28" s="9">
        <v>0</v>
      </c>
      <c r="G28" s="9">
        <v>1</v>
      </c>
      <c r="H28" s="9">
        <v>0</v>
      </c>
      <c r="I28" s="29">
        <v>0</v>
      </c>
      <c r="J28" s="280"/>
      <c r="K28" s="9"/>
      <c r="L28" s="9">
        <v>1</v>
      </c>
      <c r="M28" s="29"/>
    </row>
    <row r="29" spans="1:13" hidden="1" x14ac:dyDescent="0.25">
      <c r="A29" s="631"/>
      <c r="B29" s="13">
        <v>42047</v>
      </c>
      <c r="C29" s="9" t="s">
        <v>7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42040</v>
      </c>
      <c r="C30" s="9" t="s">
        <v>8</v>
      </c>
      <c r="D30" s="9">
        <v>1</v>
      </c>
      <c r="E30" s="9">
        <v>1</v>
      </c>
      <c r="F30" s="9">
        <v>1</v>
      </c>
      <c r="G30" s="9">
        <v>2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31"/>
      <c r="B31" s="13">
        <v>42012</v>
      </c>
      <c r="C31" s="9" t="s">
        <v>7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1"/>
      <c r="B32" s="13">
        <v>41991</v>
      </c>
      <c r="C32" s="9" t="s">
        <v>8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41977</v>
      </c>
      <c r="C33" s="9" t="s">
        <v>13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41970</v>
      </c>
      <c r="C34" s="9" t="s">
        <v>10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41963</v>
      </c>
      <c r="C35" s="9" t="s">
        <v>7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/>
      <c r="K35" s="9"/>
      <c r="L35" s="9">
        <v>1</v>
      </c>
      <c r="M35" s="29"/>
    </row>
    <row r="36" spans="1:13" hidden="1" x14ac:dyDescent="0.25">
      <c r="A36" s="631"/>
      <c r="B36" s="13">
        <v>41956</v>
      </c>
      <c r="C36" s="9" t="s">
        <v>8</v>
      </c>
      <c r="D36" s="9">
        <v>1</v>
      </c>
      <c r="E36" s="9">
        <v>0</v>
      </c>
      <c r="F36" s="9">
        <v>3</v>
      </c>
      <c r="G36" s="9">
        <v>3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41949</v>
      </c>
      <c r="C37" s="9" t="s">
        <v>14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41942</v>
      </c>
      <c r="C38" s="9" t="s">
        <v>13</v>
      </c>
      <c r="D38" s="9">
        <v>1</v>
      </c>
      <c r="E38" s="9">
        <v>0</v>
      </c>
      <c r="F38" s="9">
        <v>2</v>
      </c>
      <c r="G38" s="9">
        <v>2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41921</v>
      </c>
      <c r="C39" s="9" t="s">
        <v>8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41914</v>
      </c>
      <c r="C40" s="9" t="s">
        <v>14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41907</v>
      </c>
      <c r="C41" s="9" t="s">
        <v>13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t="18.75" hidden="1" thickBot="1" x14ac:dyDescent="0.3">
      <c r="A42" s="630"/>
      <c r="B42" s="30">
        <v>41893</v>
      </c>
      <c r="C42" s="31" t="s">
        <v>7</v>
      </c>
      <c r="D42" s="31">
        <v>1</v>
      </c>
      <c r="E42" s="31">
        <v>0</v>
      </c>
      <c r="F42" s="31">
        <v>1</v>
      </c>
      <c r="G42" s="31">
        <v>1</v>
      </c>
      <c r="H42" s="31">
        <v>0</v>
      </c>
      <c r="I42" s="32">
        <v>0</v>
      </c>
      <c r="J42" s="280"/>
      <c r="K42" s="9">
        <v>1</v>
      </c>
      <c r="L42" s="9"/>
      <c r="M42" s="29"/>
    </row>
    <row r="43" spans="1:13" ht="19.5" thickTop="1" thickBot="1" x14ac:dyDescent="0.3">
      <c r="A43" s="142" t="s">
        <v>45</v>
      </c>
      <c r="B43" s="126" t="s">
        <v>16</v>
      </c>
      <c r="C43" s="124" t="s">
        <v>12</v>
      </c>
      <c r="D43" s="124">
        <f t="shared" ref="D43:I43" si="2">SUM(D27:D42)</f>
        <v>16</v>
      </c>
      <c r="E43" s="124">
        <f t="shared" si="2"/>
        <v>3</v>
      </c>
      <c r="F43" s="124">
        <f t="shared" si="2"/>
        <v>8</v>
      </c>
      <c r="G43" s="124">
        <f t="shared" si="2"/>
        <v>11</v>
      </c>
      <c r="H43" s="124">
        <f t="shared" si="2"/>
        <v>0</v>
      </c>
      <c r="I43" s="125">
        <f t="shared" si="2"/>
        <v>0</v>
      </c>
      <c r="J43" s="191">
        <f>SUM(J27:J42)</f>
        <v>5</v>
      </c>
      <c r="K43" s="124">
        <f>SUM(K27:K42)</f>
        <v>9</v>
      </c>
      <c r="L43" s="124">
        <f>SUM(L27:L42)</f>
        <v>2</v>
      </c>
      <c r="M43" s="294">
        <f>SUM(J43/(J43+K43))</f>
        <v>0.35714285714285715</v>
      </c>
    </row>
    <row r="44" spans="1:13" ht="18.75" hidden="1" thickTop="1" x14ac:dyDescent="0.25">
      <c r="A44" s="659" t="s">
        <v>15</v>
      </c>
      <c r="B44" s="26">
        <v>41697</v>
      </c>
      <c r="C44" s="27" t="s">
        <v>14</v>
      </c>
      <c r="D44" s="27">
        <v>1</v>
      </c>
      <c r="E44" s="27">
        <v>0</v>
      </c>
      <c r="F44" s="27">
        <v>1</v>
      </c>
      <c r="G44" s="27">
        <v>1</v>
      </c>
      <c r="H44" s="27">
        <v>0</v>
      </c>
      <c r="I44" s="28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13">
        <v>41690</v>
      </c>
      <c r="C45" s="9" t="s">
        <v>8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13">
        <v>41683</v>
      </c>
      <c r="C46" s="9" t="s">
        <v>12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/>
      <c r="L46" s="9">
        <v>1</v>
      </c>
      <c r="M46" s="29"/>
    </row>
    <row r="47" spans="1:13" hidden="1" x14ac:dyDescent="0.25">
      <c r="A47" s="631"/>
      <c r="B47" s="13">
        <v>41669</v>
      </c>
      <c r="C47" s="9" t="s">
        <v>10</v>
      </c>
      <c r="D47" s="9">
        <v>1</v>
      </c>
      <c r="E47" s="9">
        <v>0</v>
      </c>
      <c r="F47" s="9">
        <v>2</v>
      </c>
      <c r="G47" s="9">
        <v>2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41662</v>
      </c>
      <c r="C48" s="9" t="s">
        <v>14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13">
        <v>41648</v>
      </c>
      <c r="C49" s="9" t="s">
        <v>12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13">
        <v>41627</v>
      </c>
      <c r="C50" s="9" t="s">
        <v>13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41613</v>
      </c>
      <c r="C51" s="9" t="s">
        <v>14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13">
        <v>41606</v>
      </c>
      <c r="C52" s="9" t="s">
        <v>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41599</v>
      </c>
      <c r="C53" s="9" t="s">
        <v>12</v>
      </c>
      <c r="D53" s="9">
        <v>1</v>
      </c>
      <c r="E53" s="9">
        <v>1</v>
      </c>
      <c r="F53" s="9">
        <v>1</v>
      </c>
      <c r="G53" s="9">
        <v>2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13">
        <v>41592</v>
      </c>
      <c r="C54" s="9" t="s">
        <v>13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13">
        <v>41585</v>
      </c>
      <c r="C55" s="9" t="s">
        <v>10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41564</v>
      </c>
      <c r="C56" s="9" t="s">
        <v>12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41550</v>
      </c>
      <c r="C57" s="9" t="s">
        <v>10</v>
      </c>
      <c r="D57" s="9">
        <v>1</v>
      </c>
      <c r="E57" s="9">
        <v>1</v>
      </c>
      <c r="F57" s="9">
        <v>1</v>
      </c>
      <c r="G57" s="9">
        <v>2</v>
      </c>
      <c r="H57" s="9">
        <v>1</v>
      </c>
      <c r="I57" s="29">
        <v>0</v>
      </c>
      <c r="J57" s="280">
        <v>1</v>
      </c>
      <c r="K57" s="9"/>
      <c r="L57" s="9"/>
      <c r="M57" s="29"/>
    </row>
    <row r="58" spans="1:13" ht="18.75" hidden="1" thickBot="1" x14ac:dyDescent="0.3">
      <c r="A58" s="630"/>
      <c r="B58" s="30">
        <v>41529</v>
      </c>
      <c r="C58" s="31" t="s">
        <v>12</v>
      </c>
      <c r="D58" s="31">
        <v>1</v>
      </c>
      <c r="E58" s="31">
        <v>1</v>
      </c>
      <c r="F58" s="31">
        <v>0</v>
      </c>
      <c r="G58" s="31">
        <v>1</v>
      </c>
      <c r="H58" s="31">
        <v>1</v>
      </c>
      <c r="I58" s="32">
        <v>0</v>
      </c>
      <c r="J58" s="280">
        <v>1</v>
      </c>
      <c r="K58" s="9"/>
      <c r="L58" s="9"/>
      <c r="M58" s="29"/>
    </row>
    <row r="59" spans="1:13" ht="19.5" thickTop="1" thickBot="1" x14ac:dyDescent="0.3">
      <c r="A59" s="142" t="s">
        <v>45</v>
      </c>
      <c r="B59" s="126" t="s">
        <v>15</v>
      </c>
      <c r="C59" s="124" t="s">
        <v>7</v>
      </c>
      <c r="D59" s="124">
        <f t="shared" ref="D59:I59" si="3">SUM(D44:D58)</f>
        <v>15</v>
      </c>
      <c r="E59" s="124">
        <f t="shared" si="3"/>
        <v>3</v>
      </c>
      <c r="F59" s="124">
        <f t="shared" si="3"/>
        <v>6</v>
      </c>
      <c r="G59" s="124">
        <f t="shared" si="3"/>
        <v>9</v>
      </c>
      <c r="H59" s="124">
        <f t="shared" si="3"/>
        <v>2</v>
      </c>
      <c r="I59" s="125">
        <f t="shared" si="3"/>
        <v>0</v>
      </c>
      <c r="J59" s="191">
        <f>SUM(J44:J58)</f>
        <v>10</v>
      </c>
      <c r="K59" s="124">
        <f>SUM(K44:K58)</f>
        <v>4</v>
      </c>
      <c r="L59" s="124">
        <f>SUM(L44:L58)</f>
        <v>1</v>
      </c>
      <c r="M59" s="294">
        <f>SUM(J59/(J59+K59))</f>
        <v>0.7142857142857143</v>
      </c>
    </row>
    <row r="60" spans="1:13" ht="18.75" hidden="1" thickTop="1" x14ac:dyDescent="0.25">
      <c r="A60" s="659" t="s">
        <v>22</v>
      </c>
      <c r="B60" s="26">
        <v>41333</v>
      </c>
      <c r="C60" s="27" t="s">
        <v>21</v>
      </c>
      <c r="D60" s="27">
        <v>1</v>
      </c>
      <c r="E60" s="27">
        <v>1</v>
      </c>
      <c r="F60" s="27">
        <v>2</v>
      </c>
      <c r="G60" s="27">
        <v>3</v>
      </c>
      <c r="H60" s="27">
        <v>0</v>
      </c>
      <c r="I60" s="2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41326</v>
      </c>
      <c r="C61" s="9" t="s">
        <v>19</v>
      </c>
      <c r="D61" s="9">
        <v>1</v>
      </c>
      <c r="E61" s="9">
        <v>2</v>
      </c>
      <c r="F61" s="9">
        <v>0</v>
      </c>
      <c r="G61" s="9">
        <v>2</v>
      </c>
      <c r="H61" s="9">
        <v>1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41319</v>
      </c>
      <c r="C62" s="9" t="s">
        <v>12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41312</v>
      </c>
      <c r="C63" s="9" t="s">
        <v>13</v>
      </c>
      <c r="D63" s="9">
        <v>1</v>
      </c>
      <c r="E63" s="9">
        <v>2</v>
      </c>
      <c r="F63" s="9">
        <v>0</v>
      </c>
      <c r="G63" s="9">
        <v>2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41298</v>
      </c>
      <c r="C64" s="9" t="s">
        <v>21</v>
      </c>
      <c r="D64" s="9">
        <v>1</v>
      </c>
      <c r="E64" s="9">
        <v>0</v>
      </c>
      <c r="F64" s="9">
        <v>2</v>
      </c>
      <c r="G64" s="9">
        <v>2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41284</v>
      </c>
      <c r="C65" s="9" t="s">
        <v>12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41256</v>
      </c>
      <c r="C66" s="9" t="s">
        <v>20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41249</v>
      </c>
      <c r="C67" s="9" t="s">
        <v>21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41242</v>
      </c>
      <c r="C68" s="9" t="s">
        <v>19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13">
        <v>41228</v>
      </c>
      <c r="C69" s="9" t="s">
        <v>13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41221</v>
      </c>
      <c r="C70" s="9" t="s">
        <v>20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41214</v>
      </c>
      <c r="C71" s="9" t="s">
        <v>21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13">
        <v>41207</v>
      </c>
      <c r="C72" s="9" t="s">
        <v>19</v>
      </c>
      <c r="D72" s="9">
        <v>1</v>
      </c>
      <c r="E72" s="9">
        <v>0</v>
      </c>
      <c r="F72" s="9">
        <v>2</v>
      </c>
      <c r="G72" s="9">
        <v>2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41200</v>
      </c>
      <c r="C73" s="9" t="s">
        <v>12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13">
        <v>41186</v>
      </c>
      <c r="C74" s="9" t="s">
        <v>20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41179</v>
      </c>
      <c r="C75" s="9" t="s">
        <v>21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t="18.75" hidden="1" thickBot="1" x14ac:dyDescent="0.3">
      <c r="A76" s="630"/>
      <c r="B76" s="30">
        <v>41172</v>
      </c>
      <c r="C76" s="31" t="s">
        <v>19</v>
      </c>
      <c r="D76" s="31">
        <v>1</v>
      </c>
      <c r="E76" s="31">
        <v>0</v>
      </c>
      <c r="F76" s="31">
        <v>1</v>
      </c>
      <c r="G76" s="31">
        <v>1</v>
      </c>
      <c r="H76" s="31">
        <v>0</v>
      </c>
      <c r="I76" s="32">
        <v>0</v>
      </c>
      <c r="J76" s="280">
        <v>1</v>
      </c>
      <c r="K76" s="9"/>
      <c r="L76" s="9"/>
      <c r="M76" s="29"/>
    </row>
    <row r="77" spans="1:13" ht="19.5" thickTop="1" thickBot="1" x14ac:dyDescent="0.3">
      <c r="A77" s="142" t="s">
        <v>45</v>
      </c>
      <c r="B77" s="126" t="s">
        <v>22</v>
      </c>
      <c r="C77" s="124" t="s">
        <v>7</v>
      </c>
      <c r="D77" s="124">
        <f t="shared" ref="D77:I77" si="4">SUM(D60:D76)</f>
        <v>17</v>
      </c>
      <c r="E77" s="124">
        <f t="shared" si="4"/>
        <v>5</v>
      </c>
      <c r="F77" s="124">
        <f t="shared" si="4"/>
        <v>9</v>
      </c>
      <c r="G77" s="124">
        <f t="shared" si="4"/>
        <v>14</v>
      </c>
      <c r="H77" s="124">
        <f t="shared" si="4"/>
        <v>1</v>
      </c>
      <c r="I77" s="125">
        <f t="shared" si="4"/>
        <v>0</v>
      </c>
      <c r="J77" s="191">
        <f>SUM(J60:J76)</f>
        <v>15</v>
      </c>
      <c r="K77" s="124">
        <f>SUM(K60:K76)</f>
        <v>1</v>
      </c>
      <c r="L77" s="124">
        <f>SUM(L60:L76)</f>
        <v>1</v>
      </c>
      <c r="M77" s="294">
        <f>SUM(J77/(J77+K77))</f>
        <v>0.9375</v>
      </c>
    </row>
    <row r="78" spans="1:13" ht="19.5" thickTop="1" thickBot="1" x14ac:dyDescent="0.3">
      <c r="C78" s="136" t="s">
        <v>24</v>
      </c>
      <c r="D78" s="137">
        <f t="shared" ref="D78:I78" si="5">SUM(D9+D26+D43+D59+D77)</f>
        <v>70</v>
      </c>
      <c r="E78" s="137">
        <f t="shared" si="5"/>
        <v>15</v>
      </c>
      <c r="F78" s="137">
        <f t="shared" si="5"/>
        <v>26</v>
      </c>
      <c r="G78" s="139">
        <f t="shared" si="5"/>
        <v>41</v>
      </c>
      <c r="H78" s="140">
        <f t="shared" si="5"/>
        <v>3</v>
      </c>
      <c r="I78" s="141">
        <f t="shared" si="5"/>
        <v>0</v>
      </c>
      <c r="J78" s="136">
        <f>SUM(J9+J26+J43+J59+J77)</f>
        <v>41</v>
      </c>
      <c r="K78" s="168">
        <f>SUM(K9+K26+K43+K59+K77)</f>
        <v>24</v>
      </c>
      <c r="L78" s="168">
        <f>SUM(L9+L26+L43+L59+L77)</f>
        <v>5</v>
      </c>
      <c r="M78" s="333">
        <f>SUM(J78/(J78+K78))</f>
        <v>0.63076923076923075</v>
      </c>
    </row>
    <row r="79" spans="1:13" ht="18.75" thickBot="1" x14ac:dyDescent="0.3">
      <c r="C79" s="143" t="s">
        <v>25</v>
      </c>
      <c r="D79" s="24"/>
      <c r="E79" s="25">
        <f>SUM(E78/D78)</f>
        <v>0.21428571428571427</v>
      </c>
      <c r="F79" s="25">
        <f>SUM(F78/D78)</f>
        <v>0.37142857142857144</v>
      </c>
      <c r="G79" s="144">
        <f>SUM(G78/D78)</f>
        <v>0.58571428571428574</v>
      </c>
      <c r="H79" s="20"/>
      <c r="I79" s="20"/>
      <c r="J79" s="283">
        <f>SUM(J78/D78)</f>
        <v>0.58571428571428574</v>
      </c>
      <c r="K79" s="21">
        <f>SUM(K78/D78)</f>
        <v>0.34285714285714286</v>
      </c>
      <c r="L79" s="132">
        <f>SUM(L78/D78)</f>
        <v>7.1428571428571425E-2</v>
      </c>
    </row>
    <row r="80" spans="1:13" ht="18.75" thickBot="1" x14ac:dyDescent="0.3">
      <c r="C80" s="133" t="s">
        <v>26</v>
      </c>
      <c r="D80" s="134">
        <f>SUM(D78/5)</f>
        <v>14</v>
      </c>
      <c r="E80" s="134">
        <f>SUM(E79*D80)</f>
        <v>3</v>
      </c>
      <c r="F80" s="134">
        <f>SUM(F79*D80)</f>
        <v>5.2</v>
      </c>
      <c r="G80" s="135">
        <f>SUM(G79*D80)</f>
        <v>8.2000000000000011</v>
      </c>
      <c r="J80" s="284">
        <f>SUM(J78/5)</f>
        <v>8.1999999999999993</v>
      </c>
      <c r="K80" s="134">
        <f>SUM(K78/5)</f>
        <v>4.8</v>
      </c>
      <c r="L80" s="135">
        <f>SUM(L78/5)</f>
        <v>1</v>
      </c>
    </row>
    <row r="81" ht="18.75" thickTop="1" x14ac:dyDescent="0.25"/>
  </sheetData>
  <mergeCells count="6">
    <mergeCell ref="A1:M1"/>
    <mergeCell ref="A10:A25"/>
    <mergeCell ref="A27:A42"/>
    <mergeCell ref="A44:A58"/>
    <mergeCell ref="A60:A76"/>
    <mergeCell ref="A3:A8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52994-BD80-4919-9C5B-516D763767FB}">
  <sheetPr>
    <pageSetUpPr fitToPage="1"/>
  </sheetPr>
  <dimension ref="A1:K48"/>
  <sheetViews>
    <sheetView zoomScale="75" zoomScaleNormal="75" workbookViewId="0">
      <selection activeCell="D156" sqref="D156"/>
    </sheetView>
  </sheetViews>
  <sheetFormatPr defaultColWidth="9.140625" defaultRowHeight="14.25" x14ac:dyDescent="0.25"/>
  <cols>
    <col min="1" max="1" width="15.42578125" style="533" bestFit="1" customWidth="1"/>
    <col min="2" max="2" width="25.28515625" style="534" bestFit="1" customWidth="1"/>
    <col min="3" max="3" width="19.140625" style="533" bestFit="1" customWidth="1"/>
    <col min="4" max="11" width="9.5703125" style="533" bestFit="1" customWidth="1"/>
    <col min="12" max="16384" width="9.140625" style="533"/>
  </cols>
  <sheetData>
    <row r="1" spans="1:11" ht="19.5" thickTop="1" thickBot="1" x14ac:dyDescent="0.3">
      <c r="A1" s="698" t="s">
        <v>584</v>
      </c>
      <c r="B1" s="699"/>
      <c r="C1" s="699"/>
      <c r="D1" s="699"/>
      <c r="E1" s="699"/>
      <c r="F1" s="699"/>
      <c r="G1" s="699"/>
      <c r="H1" s="699"/>
      <c r="I1" s="699"/>
      <c r="J1" s="699"/>
      <c r="K1" s="700"/>
    </row>
    <row r="2" spans="1:11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28</v>
      </c>
      <c r="F2" s="155" t="s">
        <v>29</v>
      </c>
      <c r="G2" s="155" t="s">
        <v>30</v>
      </c>
      <c r="H2" s="155" t="s">
        <v>31</v>
      </c>
      <c r="I2" s="155" t="s">
        <v>32</v>
      </c>
      <c r="J2" s="155" t="s">
        <v>33</v>
      </c>
      <c r="K2" s="156" t="s">
        <v>34</v>
      </c>
    </row>
    <row r="3" spans="1:11" ht="18.75" thickTop="1" x14ac:dyDescent="0.25">
      <c r="A3" s="642" t="s">
        <v>624</v>
      </c>
      <c r="B3" s="254">
        <v>45715</v>
      </c>
      <c r="C3" s="27" t="s">
        <v>553</v>
      </c>
      <c r="D3" s="27">
        <v>1</v>
      </c>
      <c r="E3" s="27">
        <v>45</v>
      </c>
      <c r="F3" s="27">
        <v>1</v>
      </c>
      <c r="G3" s="27">
        <v>0</v>
      </c>
      <c r="H3" s="27">
        <v>0</v>
      </c>
      <c r="I3" s="27">
        <v>1</v>
      </c>
      <c r="J3" s="27">
        <v>1</v>
      </c>
      <c r="K3" s="28">
        <v>0</v>
      </c>
    </row>
    <row r="4" spans="1:11" ht="18" x14ac:dyDescent="0.25">
      <c r="A4" s="636"/>
      <c r="B4" s="255">
        <v>45708</v>
      </c>
      <c r="C4" s="9" t="s">
        <v>625</v>
      </c>
      <c r="D4" s="9">
        <v>1</v>
      </c>
      <c r="E4" s="9">
        <v>45</v>
      </c>
      <c r="F4" s="9">
        <v>1</v>
      </c>
      <c r="G4" s="9">
        <v>0</v>
      </c>
      <c r="H4" s="9">
        <v>0</v>
      </c>
      <c r="I4" s="9">
        <v>3</v>
      </c>
      <c r="J4" s="9">
        <v>3</v>
      </c>
      <c r="K4" s="29">
        <v>0</v>
      </c>
    </row>
    <row r="5" spans="1:11" ht="18" x14ac:dyDescent="0.25">
      <c r="A5" s="636"/>
      <c r="B5" s="255">
        <v>45694</v>
      </c>
      <c r="C5" s="9" t="s">
        <v>453</v>
      </c>
      <c r="D5" s="9">
        <v>1</v>
      </c>
      <c r="E5" s="9">
        <v>45</v>
      </c>
      <c r="F5" s="9">
        <v>1</v>
      </c>
      <c r="G5" s="9">
        <v>0</v>
      </c>
      <c r="H5" s="9">
        <v>0</v>
      </c>
      <c r="I5" s="9">
        <v>4</v>
      </c>
      <c r="J5" s="9">
        <v>4</v>
      </c>
      <c r="K5" s="29">
        <v>0</v>
      </c>
    </row>
    <row r="6" spans="1:11" ht="18" x14ac:dyDescent="0.25">
      <c r="A6" s="636"/>
      <c r="B6" s="255">
        <v>45687</v>
      </c>
      <c r="C6" s="9" t="s">
        <v>20</v>
      </c>
      <c r="D6" s="9">
        <v>1</v>
      </c>
      <c r="E6" s="9">
        <v>45</v>
      </c>
      <c r="F6" s="9">
        <v>1</v>
      </c>
      <c r="G6" s="9">
        <v>0</v>
      </c>
      <c r="H6" s="9">
        <v>0</v>
      </c>
      <c r="I6" s="9">
        <v>0</v>
      </c>
      <c r="J6" s="9">
        <v>0</v>
      </c>
      <c r="K6" s="29">
        <v>1</v>
      </c>
    </row>
    <row r="7" spans="1:11" ht="18" x14ac:dyDescent="0.25">
      <c r="A7" s="636"/>
      <c r="B7" s="255">
        <v>45680</v>
      </c>
      <c r="C7" s="9" t="s">
        <v>553</v>
      </c>
      <c r="D7" s="9">
        <v>1</v>
      </c>
      <c r="E7" s="9">
        <v>45</v>
      </c>
      <c r="F7" s="9">
        <v>1</v>
      </c>
      <c r="G7" s="9">
        <v>0</v>
      </c>
      <c r="H7" s="9">
        <v>0</v>
      </c>
      <c r="I7" s="9">
        <v>3</v>
      </c>
      <c r="J7" s="9">
        <v>3</v>
      </c>
      <c r="K7" s="29">
        <v>0</v>
      </c>
    </row>
    <row r="8" spans="1:11" ht="18" x14ac:dyDescent="0.25">
      <c r="A8" s="636"/>
      <c r="B8" s="255">
        <v>45673</v>
      </c>
      <c r="C8" s="9" t="s">
        <v>625</v>
      </c>
      <c r="D8" s="9">
        <v>1</v>
      </c>
      <c r="E8" s="9">
        <v>45</v>
      </c>
      <c r="F8" s="9">
        <v>1</v>
      </c>
      <c r="G8" s="9">
        <v>0</v>
      </c>
      <c r="H8" s="9">
        <v>0</v>
      </c>
      <c r="I8" s="9">
        <v>1</v>
      </c>
      <c r="J8" s="9">
        <v>1</v>
      </c>
      <c r="K8" s="29">
        <v>0</v>
      </c>
    </row>
    <row r="9" spans="1:11" ht="18" x14ac:dyDescent="0.25">
      <c r="A9" s="636"/>
      <c r="B9" s="255">
        <v>45666</v>
      </c>
      <c r="C9" s="9" t="s">
        <v>10</v>
      </c>
      <c r="D9" s="9">
        <v>1</v>
      </c>
      <c r="E9" s="9">
        <v>45</v>
      </c>
      <c r="F9" s="9">
        <v>0</v>
      </c>
      <c r="G9" s="9">
        <v>1</v>
      </c>
      <c r="H9" s="9">
        <v>0</v>
      </c>
      <c r="I9" s="9">
        <v>5</v>
      </c>
      <c r="J9" s="9">
        <v>5</v>
      </c>
      <c r="K9" s="29">
        <v>0</v>
      </c>
    </row>
    <row r="10" spans="1:11" ht="18" x14ac:dyDescent="0.25">
      <c r="A10" s="636"/>
      <c r="B10" s="255">
        <v>45645</v>
      </c>
      <c r="C10" s="9" t="s">
        <v>453</v>
      </c>
      <c r="D10" s="9">
        <v>1</v>
      </c>
      <c r="E10" s="9">
        <v>45</v>
      </c>
      <c r="F10" s="9">
        <v>1</v>
      </c>
      <c r="G10" s="9">
        <v>0</v>
      </c>
      <c r="H10" s="9">
        <v>0</v>
      </c>
      <c r="I10" s="9">
        <v>2</v>
      </c>
      <c r="J10" s="9">
        <v>2</v>
      </c>
      <c r="K10" s="29">
        <v>0</v>
      </c>
    </row>
    <row r="11" spans="1:11" ht="18" x14ac:dyDescent="0.25">
      <c r="A11" s="636"/>
      <c r="B11" s="255">
        <v>45638</v>
      </c>
      <c r="C11" s="9" t="s">
        <v>20</v>
      </c>
      <c r="D11" s="9">
        <v>1</v>
      </c>
      <c r="E11" s="9">
        <v>45</v>
      </c>
      <c r="F11" s="9">
        <v>1</v>
      </c>
      <c r="G11" s="9">
        <v>0</v>
      </c>
      <c r="H11" s="9">
        <v>0</v>
      </c>
      <c r="I11" s="9">
        <v>1</v>
      </c>
      <c r="J11" s="9">
        <v>1</v>
      </c>
      <c r="K11" s="29">
        <v>0</v>
      </c>
    </row>
    <row r="12" spans="1:11" ht="18" x14ac:dyDescent="0.25">
      <c r="A12" s="636"/>
      <c r="B12" s="255">
        <v>45631</v>
      </c>
      <c r="C12" s="9" t="s">
        <v>553</v>
      </c>
      <c r="D12" s="9">
        <v>1</v>
      </c>
      <c r="E12" s="9">
        <v>45</v>
      </c>
      <c r="F12" s="9">
        <v>0</v>
      </c>
      <c r="G12" s="9">
        <v>1</v>
      </c>
      <c r="H12" s="9">
        <v>0</v>
      </c>
      <c r="I12" s="9">
        <v>6</v>
      </c>
      <c r="J12" s="9">
        <v>6</v>
      </c>
      <c r="K12" s="29">
        <v>0</v>
      </c>
    </row>
    <row r="13" spans="1:11" ht="18" x14ac:dyDescent="0.25">
      <c r="A13" s="636"/>
      <c r="B13" s="255">
        <v>45624</v>
      </c>
      <c r="C13" s="9" t="s">
        <v>625</v>
      </c>
      <c r="D13" s="9">
        <v>1</v>
      </c>
      <c r="E13" s="9">
        <v>45</v>
      </c>
      <c r="F13" s="9">
        <v>1</v>
      </c>
      <c r="G13" s="9">
        <v>0</v>
      </c>
      <c r="H13" s="9">
        <v>0</v>
      </c>
      <c r="I13" s="9">
        <v>4</v>
      </c>
      <c r="J13" s="9">
        <v>4</v>
      </c>
      <c r="K13" s="29">
        <v>0</v>
      </c>
    </row>
    <row r="14" spans="1:11" ht="18" x14ac:dyDescent="0.25">
      <c r="A14" s="636"/>
      <c r="B14" s="255">
        <v>45617</v>
      </c>
      <c r="C14" s="9" t="s">
        <v>10</v>
      </c>
      <c r="D14" s="9">
        <v>1</v>
      </c>
      <c r="E14" s="9">
        <v>45</v>
      </c>
      <c r="F14" s="9">
        <v>1</v>
      </c>
      <c r="G14" s="9">
        <v>0</v>
      </c>
      <c r="H14" s="9">
        <v>0</v>
      </c>
      <c r="I14" s="9">
        <v>4</v>
      </c>
      <c r="J14" s="9">
        <v>4</v>
      </c>
      <c r="K14" s="29">
        <v>0</v>
      </c>
    </row>
    <row r="15" spans="1:11" ht="18" x14ac:dyDescent="0.25">
      <c r="A15" s="636"/>
      <c r="B15" s="255">
        <v>45610</v>
      </c>
      <c r="C15" s="9" t="s">
        <v>453</v>
      </c>
      <c r="D15" s="9">
        <v>1</v>
      </c>
      <c r="E15" s="9">
        <v>45</v>
      </c>
      <c r="F15" s="9">
        <v>1</v>
      </c>
      <c r="G15" s="9">
        <v>0</v>
      </c>
      <c r="H15" s="9">
        <v>0</v>
      </c>
      <c r="I15" s="9">
        <v>2</v>
      </c>
      <c r="J15" s="9">
        <v>2</v>
      </c>
      <c r="K15" s="29">
        <v>0</v>
      </c>
    </row>
    <row r="16" spans="1:11" ht="18" x14ac:dyDescent="0.25">
      <c r="A16" s="636"/>
      <c r="B16" s="255">
        <v>45603</v>
      </c>
      <c r="C16" s="9" t="s">
        <v>20</v>
      </c>
      <c r="D16" s="9">
        <v>1</v>
      </c>
      <c r="E16" s="9">
        <v>45</v>
      </c>
      <c r="F16" s="9">
        <v>1</v>
      </c>
      <c r="G16" s="9">
        <v>0</v>
      </c>
      <c r="H16" s="9">
        <v>0</v>
      </c>
      <c r="I16" s="9">
        <v>3</v>
      </c>
      <c r="J16" s="9">
        <v>3</v>
      </c>
      <c r="K16" s="29">
        <v>0</v>
      </c>
    </row>
    <row r="17" spans="1:11" ht="18" x14ac:dyDescent="0.25">
      <c r="A17" s="636"/>
      <c r="B17" s="255">
        <v>45596</v>
      </c>
      <c r="C17" s="9" t="s">
        <v>553</v>
      </c>
      <c r="D17" s="9">
        <v>1</v>
      </c>
      <c r="E17" s="9">
        <v>45</v>
      </c>
      <c r="F17" s="9">
        <v>0</v>
      </c>
      <c r="G17" s="9">
        <v>1</v>
      </c>
      <c r="H17" s="9">
        <v>0</v>
      </c>
      <c r="I17" s="9">
        <v>4</v>
      </c>
      <c r="J17" s="9">
        <v>4</v>
      </c>
      <c r="K17" s="29">
        <v>0</v>
      </c>
    </row>
    <row r="18" spans="1:11" ht="18" x14ac:dyDescent="0.25">
      <c r="A18" s="636"/>
      <c r="B18" s="255">
        <v>45589</v>
      </c>
      <c r="C18" s="9" t="s">
        <v>625</v>
      </c>
      <c r="D18" s="9">
        <v>1</v>
      </c>
      <c r="E18" s="9">
        <v>45</v>
      </c>
      <c r="F18" s="9">
        <v>0</v>
      </c>
      <c r="G18" s="9">
        <v>0</v>
      </c>
      <c r="H18" s="9">
        <v>1</v>
      </c>
      <c r="I18" s="9">
        <v>2</v>
      </c>
      <c r="J18" s="9">
        <v>2</v>
      </c>
      <c r="K18" s="29">
        <v>0</v>
      </c>
    </row>
    <row r="19" spans="1:11" ht="18" x14ac:dyDescent="0.25">
      <c r="A19" s="636"/>
      <c r="B19" s="255">
        <v>45582</v>
      </c>
      <c r="C19" s="9" t="s">
        <v>10</v>
      </c>
      <c r="D19" s="9">
        <v>1</v>
      </c>
      <c r="E19" s="9">
        <v>45</v>
      </c>
      <c r="F19" s="9">
        <v>1</v>
      </c>
      <c r="G19" s="9">
        <v>0</v>
      </c>
      <c r="H19" s="9">
        <v>0</v>
      </c>
      <c r="I19" s="9">
        <v>2</v>
      </c>
      <c r="J19" s="9">
        <v>2</v>
      </c>
      <c r="K19" s="29">
        <v>0</v>
      </c>
    </row>
    <row r="20" spans="1:11" ht="18" x14ac:dyDescent="0.25">
      <c r="A20" s="636"/>
      <c r="B20" s="255">
        <v>45575</v>
      </c>
      <c r="C20" s="9" t="s">
        <v>453</v>
      </c>
      <c r="D20" s="9">
        <v>1</v>
      </c>
      <c r="E20" s="9">
        <v>45</v>
      </c>
      <c r="F20" s="9">
        <v>0</v>
      </c>
      <c r="G20" s="9">
        <v>1</v>
      </c>
      <c r="H20" s="9">
        <v>0</v>
      </c>
      <c r="I20" s="9">
        <v>3</v>
      </c>
      <c r="J20" s="9">
        <v>3</v>
      </c>
      <c r="K20" s="29">
        <v>0</v>
      </c>
    </row>
    <row r="21" spans="1:11" ht="18" x14ac:dyDescent="0.25">
      <c r="A21" s="636"/>
      <c r="B21" s="255">
        <v>45568</v>
      </c>
      <c r="C21" s="9" t="s">
        <v>20</v>
      </c>
      <c r="D21" s="9">
        <v>1</v>
      </c>
      <c r="E21" s="9">
        <v>45</v>
      </c>
      <c r="F21" s="9">
        <v>1</v>
      </c>
      <c r="G21" s="9">
        <v>0</v>
      </c>
      <c r="H21" s="9">
        <v>0</v>
      </c>
      <c r="I21" s="9">
        <v>5</v>
      </c>
      <c r="J21" s="9">
        <v>5</v>
      </c>
      <c r="K21" s="29">
        <v>0</v>
      </c>
    </row>
    <row r="22" spans="1:11" ht="18" x14ac:dyDescent="0.25">
      <c r="A22" s="636"/>
      <c r="B22" s="255">
        <v>45561</v>
      </c>
      <c r="C22" s="9" t="s">
        <v>553</v>
      </c>
      <c r="D22" s="9">
        <v>1</v>
      </c>
      <c r="E22" s="9">
        <v>45</v>
      </c>
      <c r="F22" s="9">
        <v>0</v>
      </c>
      <c r="G22" s="9">
        <v>0</v>
      </c>
      <c r="H22" s="9">
        <v>1</v>
      </c>
      <c r="I22" s="9">
        <v>7</v>
      </c>
      <c r="J22" s="9">
        <v>7</v>
      </c>
      <c r="K22" s="29">
        <v>0</v>
      </c>
    </row>
    <row r="23" spans="1:11" ht="18.75" thickBot="1" x14ac:dyDescent="0.3">
      <c r="A23" s="637"/>
      <c r="B23" s="256">
        <v>45554</v>
      </c>
      <c r="C23" s="31" t="s">
        <v>625</v>
      </c>
      <c r="D23" s="31">
        <v>1</v>
      </c>
      <c r="E23" s="31">
        <v>45</v>
      </c>
      <c r="F23" s="31">
        <v>1</v>
      </c>
      <c r="G23" s="31">
        <v>0</v>
      </c>
      <c r="H23" s="31">
        <v>0</v>
      </c>
      <c r="I23" s="31">
        <v>2</v>
      </c>
      <c r="J23" s="31">
        <v>2</v>
      </c>
      <c r="K23" s="32">
        <v>0</v>
      </c>
    </row>
    <row r="24" spans="1:11" s="16" customFormat="1" ht="19.5" thickTop="1" thickBot="1" x14ac:dyDescent="0.3">
      <c r="A24" s="490" t="s">
        <v>45</v>
      </c>
      <c r="B24" s="411" t="s">
        <v>624</v>
      </c>
      <c r="C24" s="247" t="s">
        <v>8</v>
      </c>
      <c r="D24" s="248">
        <f t="shared" ref="D24:I24" si="0">SUM(D3:D23)</f>
        <v>21</v>
      </c>
      <c r="E24" s="248">
        <f t="shared" si="0"/>
        <v>945</v>
      </c>
      <c r="F24" s="248">
        <f t="shared" si="0"/>
        <v>15</v>
      </c>
      <c r="G24" s="216">
        <f t="shared" si="0"/>
        <v>4</v>
      </c>
      <c r="H24" s="124">
        <f t="shared" si="0"/>
        <v>2</v>
      </c>
      <c r="I24" s="124">
        <f t="shared" si="0"/>
        <v>64</v>
      </c>
      <c r="J24" s="372">
        <f>SUM(I24/D24)</f>
        <v>3.0476190476190474</v>
      </c>
      <c r="K24" s="248">
        <f>SUM(K3:K23)</f>
        <v>1</v>
      </c>
    </row>
    <row r="25" spans="1:11" ht="18.75" hidden="1" thickTop="1" x14ac:dyDescent="0.25">
      <c r="A25" s="638" t="s">
        <v>580</v>
      </c>
      <c r="B25" s="26">
        <v>45351</v>
      </c>
      <c r="C25" s="27" t="s">
        <v>555</v>
      </c>
      <c r="D25" s="27">
        <v>1</v>
      </c>
      <c r="E25" s="27">
        <v>45</v>
      </c>
      <c r="F25" s="27">
        <v>1</v>
      </c>
      <c r="G25" s="27">
        <v>0</v>
      </c>
      <c r="H25" s="27">
        <v>0</v>
      </c>
      <c r="I25" s="27">
        <v>2</v>
      </c>
      <c r="J25" s="27">
        <v>2</v>
      </c>
      <c r="K25" s="28">
        <v>0</v>
      </c>
    </row>
    <row r="26" spans="1:11" ht="18" hidden="1" x14ac:dyDescent="0.25">
      <c r="A26" s="639"/>
      <c r="B26" s="13">
        <v>45344</v>
      </c>
      <c r="C26" s="9" t="s">
        <v>453</v>
      </c>
      <c r="D26" s="9">
        <v>1</v>
      </c>
      <c r="E26" s="9">
        <v>45</v>
      </c>
      <c r="F26" s="9">
        <v>0</v>
      </c>
      <c r="G26" s="9">
        <v>0</v>
      </c>
      <c r="H26" s="9">
        <v>1</v>
      </c>
      <c r="I26" s="9">
        <v>3</v>
      </c>
      <c r="J26" s="9">
        <v>3</v>
      </c>
      <c r="K26" s="29">
        <v>0</v>
      </c>
    </row>
    <row r="27" spans="1:11" ht="18" hidden="1" x14ac:dyDescent="0.25">
      <c r="A27" s="639"/>
      <c r="B27" s="13">
        <v>45330</v>
      </c>
      <c r="C27" s="9" t="s">
        <v>553</v>
      </c>
      <c r="D27" s="9">
        <v>1</v>
      </c>
      <c r="E27" s="9">
        <v>45</v>
      </c>
      <c r="F27" s="9">
        <v>1</v>
      </c>
      <c r="G27" s="9">
        <v>0</v>
      </c>
      <c r="H27" s="9">
        <v>0</v>
      </c>
      <c r="I27" s="9">
        <v>3</v>
      </c>
      <c r="J27" s="9">
        <v>3</v>
      </c>
      <c r="K27" s="29">
        <v>0</v>
      </c>
    </row>
    <row r="28" spans="1:11" ht="18" hidden="1" x14ac:dyDescent="0.25">
      <c r="A28" s="639"/>
      <c r="B28" s="13">
        <v>45323</v>
      </c>
      <c r="C28" s="9" t="s">
        <v>8</v>
      </c>
      <c r="D28" s="9">
        <v>1</v>
      </c>
      <c r="E28" s="9">
        <v>45</v>
      </c>
      <c r="F28" s="9">
        <v>0</v>
      </c>
      <c r="G28" s="9">
        <v>1</v>
      </c>
      <c r="H28" s="9">
        <v>0</v>
      </c>
      <c r="I28" s="9">
        <v>5</v>
      </c>
      <c r="J28" s="9">
        <v>5</v>
      </c>
      <c r="K28" s="29">
        <v>0</v>
      </c>
    </row>
    <row r="29" spans="1:11" ht="18" hidden="1" x14ac:dyDescent="0.25">
      <c r="A29" s="639"/>
      <c r="B29" s="13">
        <v>45316</v>
      </c>
      <c r="C29" s="9" t="s">
        <v>555</v>
      </c>
      <c r="D29" s="9">
        <v>1</v>
      </c>
      <c r="E29" s="9">
        <v>45</v>
      </c>
      <c r="F29" s="9">
        <v>1</v>
      </c>
      <c r="G29" s="9">
        <v>0</v>
      </c>
      <c r="H29" s="9">
        <v>0</v>
      </c>
      <c r="I29" s="9">
        <v>2</v>
      </c>
      <c r="J29" s="9">
        <v>2</v>
      </c>
      <c r="K29" s="29">
        <v>0</v>
      </c>
    </row>
    <row r="30" spans="1:11" ht="18" hidden="1" x14ac:dyDescent="0.25">
      <c r="A30" s="639"/>
      <c r="B30" s="13">
        <v>45302</v>
      </c>
      <c r="C30" s="9" t="s">
        <v>452</v>
      </c>
      <c r="D30" s="9">
        <v>1</v>
      </c>
      <c r="E30" s="9">
        <v>45</v>
      </c>
      <c r="F30" s="9">
        <v>0</v>
      </c>
      <c r="G30" s="9">
        <v>1</v>
      </c>
      <c r="H30" s="9">
        <v>0</v>
      </c>
      <c r="I30" s="9">
        <v>5</v>
      </c>
      <c r="J30" s="9">
        <v>5</v>
      </c>
      <c r="K30" s="29">
        <v>0</v>
      </c>
    </row>
    <row r="31" spans="1:11" ht="18" hidden="1" x14ac:dyDescent="0.25">
      <c r="A31" s="639"/>
      <c r="B31" s="13">
        <v>45281</v>
      </c>
      <c r="C31" s="9" t="s">
        <v>553</v>
      </c>
      <c r="D31" s="9">
        <v>1</v>
      </c>
      <c r="E31" s="9">
        <v>45</v>
      </c>
      <c r="F31" s="9">
        <v>0</v>
      </c>
      <c r="G31" s="9">
        <v>1</v>
      </c>
      <c r="H31" s="9">
        <v>0</v>
      </c>
      <c r="I31" s="9">
        <v>7</v>
      </c>
      <c r="J31" s="9">
        <v>7</v>
      </c>
      <c r="K31" s="29">
        <v>0</v>
      </c>
    </row>
    <row r="32" spans="1:11" ht="18" hidden="1" x14ac:dyDescent="0.25">
      <c r="A32" s="639"/>
      <c r="B32" s="13">
        <v>45274</v>
      </c>
      <c r="C32" s="9" t="s">
        <v>8</v>
      </c>
      <c r="D32" s="9">
        <v>1</v>
      </c>
      <c r="E32" s="9">
        <v>45</v>
      </c>
      <c r="F32" s="9">
        <v>1</v>
      </c>
      <c r="G32" s="9">
        <v>0</v>
      </c>
      <c r="H32" s="9">
        <v>0</v>
      </c>
      <c r="I32" s="9">
        <v>1</v>
      </c>
      <c r="J32" s="9">
        <v>1</v>
      </c>
      <c r="K32" s="29">
        <v>0</v>
      </c>
    </row>
    <row r="33" spans="1:11" ht="18" hidden="1" x14ac:dyDescent="0.25">
      <c r="A33" s="639"/>
      <c r="B33" s="13">
        <v>45267</v>
      </c>
      <c r="C33" s="9" t="s">
        <v>555</v>
      </c>
      <c r="D33" s="9">
        <v>1</v>
      </c>
      <c r="E33" s="9">
        <v>45</v>
      </c>
      <c r="F33" s="9">
        <v>0</v>
      </c>
      <c r="G33" s="9">
        <v>1</v>
      </c>
      <c r="H33" s="9">
        <v>0</v>
      </c>
      <c r="I33" s="9">
        <v>4</v>
      </c>
      <c r="J33" s="9">
        <v>4</v>
      </c>
      <c r="K33" s="29">
        <v>0</v>
      </c>
    </row>
    <row r="34" spans="1:11" ht="18" hidden="1" x14ac:dyDescent="0.25">
      <c r="A34" s="639"/>
      <c r="B34" s="13">
        <v>45260</v>
      </c>
      <c r="C34" s="9" t="s">
        <v>453</v>
      </c>
      <c r="D34" s="9">
        <v>1</v>
      </c>
      <c r="E34" s="9">
        <v>45</v>
      </c>
      <c r="F34" s="9">
        <v>0</v>
      </c>
      <c r="G34" s="9">
        <v>1</v>
      </c>
      <c r="H34" s="9">
        <v>0</v>
      </c>
      <c r="I34" s="9">
        <v>8</v>
      </c>
      <c r="J34" s="9">
        <v>8</v>
      </c>
      <c r="K34" s="29">
        <v>0</v>
      </c>
    </row>
    <row r="35" spans="1:11" ht="18" hidden="1" x14ac:dyDescent="0.25">
      <c r="A35" s="639"/>
      <c r="B35" s="13">
        <v>45253</v>
      </c>
      <c r="C35" s="9" t="s">
        <v>452</v>
      </c>
      <c r="D35" s="9">
        <v>1</v>
      </c>
      <c r="E35" s="9">
        <v>45</v>
      </c>
      <c r="F35" s="9">
        <v>0</v>
      </c>
      <c r="G35" s="9">
        <v>1</v>
      </c>
      <c r="H35" s="9">
        <v>0</v>
      </c>
      <c r="I35" s="9">
        <v>6</v>
      </c>
      <c r="J35" s="9">
        <v>6</v>
      </c>
      <c r="K35" s="29">
        <v>0</v>
      </c>
    </row>
    <row r="36" spans="1:11" ht="18" hidden="1" x14ac:dyDescent="0.25">
      <c r="A36" s="639"/>
      <c r="B36" s="13">
        <v>45246</v>
      </c>
      <c r="C36" s="9" t="s">
        <v>553</v>
      </c>
      <c r="D36" s="9">
        <v>1</v>
      </c>
      <c r="E36" s="9">
        <v>45</v>
      </c>
      <c r="F36" s="9">
        <v>0</v>
      </c>
      <c r="G36" s="9">
        <v>0</v>
      </c>
      <c r="H36" s="9">
        <v>1</v>
      </c>
      <c r="I36" s="9">
        <v>3</v>
      </c>
      <c r="J36" s="9">
        <v>3</v>
      </c>
      <c r="K36" s="29">
        <v>0</v>
      </c>
    </row>
    <row r="37" spans="1:11" ht="18" hidden="1" x14ac:dyDescent="0.25">
      <c r="A37" s="639"/>
      <c r="B37" s="13">
        <v>45239</v>
      </c>
      <c r="C37" s="9" t="s">
        <v>8</v>
      </c>
      <c r="D37" s="9">
        <v>1</v>
      </c>
      <c r="E37" s="9">
        <v>45</v>
      </c>
      <c r="F37" s="9">
        <v>0</v>
      </c>
      <c r="G37" s="9">
        <v>1</v>
      </c>
      <c r="H37" s="9">
        <v>0</v>
      </c>
      <c r="I37" s="9">
        <v>3</v>
      </c>
      <c r="J37" s="9">
        <v>3</v>
      </c>
      <c r="K37" s="29">
        <v>0</v>
      </c>
    </row>
    <row r="38" spans="1:11" ht="18" hidden="1" x14ac:dyDescent="0.25">
      <c r="A38" s="639"/>
      <c r="B38" s="13">
        <v>45232</v>
      </c>
      <c r="C38" s="9" t="s">
        <v>555</v>
      </c>
      <c r="D38" s="9">
        <v>1</v>
      </c>
      <c r="E38" s="9">
        <v>45</v>
      </c>
      <c r="F38" s="9">
        <v>1</v>
      </c>
      <c r="G38" s="9">
        <v>0</v>
      </c>
      <c r="H38" s="9">
        <v>0</v>
      </c>
      <c r="I38" s="9">
        <v>3</v>
      </c>
      <c r="J38" s="9">
        <v>3</v>
      </c>
      <c r="K38" s="29">
        <v>0</v>
      </c>
    </row>
    <row r="39" spans="1:11" ht="18" hidden="1" x14ac:dyDescent="0.25">
      <c r="A39" s="639"/>
      <c r="B39" s="13">
        <v>45225</v>
      </c>
      <c r="C39" s="9" t="s">
        <v>453</v>
      </c>
      <c r="D39" s="9">
        <v>1</v>
      </c>
      <c r="E39" s="9">
        <v>45</v>
      </c>
      <c r="F39" s="9">
        <v>1</v>
      </c>
      <c r="G39" s="9">
        <v>0</v>
      </c>
      <c r="H39" s="9">
        <v>0</v>
      </c>
      <c r="I39" s="9">
        <v>2</v>
      </c>
      <c r="J39" s="9">
        <v>2</v>
      </c>
      <c r="K39" s="29">
        <v>0</v>
      </c>
    </row>
    <row r="40" spans="1:11" ht="18" hidden="1" x14ac:dyDescent="0.25">
      <c r="A40" s="639"/>
      <c r="B40" s="13">
        <v>45218</v>
      </c>
      <c r="C40" s="9" t="s">
        <v>452</v>
      </c>
      <c r="D40" s="9">
        <v>1</v>
      </c>
      <c r="E40" s="9">
        <v>45</v>
      </c>
      <c r="F40" s="9">
        <v>1</v>
      </c>
      <c r="G40" s="9">
        <v>0</v>
      </c>
      <c r="H40" s="9">
        <v>0</v>
      </c>
      <c r="I40" s="9">
        <v>3</v>
      </c>
      <c r="J40" s="9">
        <v>3</v>
      </c>
      <c r="K40" s="29">
        <v>0</v>
      </c>
    </row>
    <row r="41" spans="1:11" ht="18" hidden="1" x14ac:dyDescent="0.25">
      <c r="A41" s="639"/>
      <c r="B41" s="13">
        <v>45211</v>
      </c>
      <c r="C41" s="9" t="s">
        <v>553</v>
      </c>
      <c r="D41" s="9">
        <v>1</v>
      </c>
      <c r="E41" s="9">
        <v>45</v>
      </c>
      <c r="F41" s="9">
        <v>1</v>
      </c>
      <c r="G41" s="9">
        <v>0</v>
      </c>
      <c r="H41" s="9">
        <v>0</v>
      </c>
      <c r="I41" s="9">
        <v>0</v>
      </c>
      <c r="J41" s="9">
        <v>0</v>
      </c>
      <c r="K41" s="29">
        <v>1</v>
      </c>
    </row>
    <row r="42" spans="1:11" ht="18" hidden="1" x14ac:dyDescent="0.25">
      <c r="A42" s="639"/>
      <c r="B42" s="13">
        <v>45204</v>
      </c>
      <c r="C42" s="9" t="s">
        <v>8</v>
      </c>
      <c r="D42" s="9">
        <v>1</v>
      </c>
      <c r="E42" s="9">
        <v>45</v>
      </c>
      <c r="F42" s="9">
        <v>1</v>
      </c>
      <c r="G42" s="9">
        <v>0</v>
      </c>
      <c r="H42" s="9">
        <v>0</v>
      </c>
      <c r="I42" s="9">
        <v>1</v>
      </c>
      <c r="J42" s="9">
        <v>1</v>
      </c>
      <c r="K42" s="29">
        <v>0</v>
      </c>
    </row>
    <row r="43" spans="1:11" ht="18.75" hidden="1" thickBot="1" x14ac:dyDescent="0.3">
      <c r="A43" s="647"/>
      <c r="B43" s="122">
        <v>45197</v>
      </c>
      <c r="C43" s="23" t="s">
        <v>555</v>
      </c>
      <c r="D43" s="23">
        <v>1</v>
      </c>
      <c r="E43" s="23">
        <v>45</v>
      </c>
      <c r="F43" s="23">
        <v>1</v>
      </c>
      <c r="G43" s="23">
        <v>0</v>
      </c>
      <c r="H43" s="23">
        <v>0</v>
      </c>
      <c r="I43" s="23">
        <v>3</v>
      </c>
      <c r="J43" s="23">
        <v>3</v>
      </c>
      <c r="K43" s="48">
        <v>0</v>
      </c>
    </row>
    <row r="44" spans="1:11" s="16" customFormat="1" ht="19.5" thickTop="1" thickBot="1" x14ac:dyDescent="0.3">
      <c r="A44" s="142" t="s">
        <v>45</v>
      </c>
      <c r="B44" s="126" t="s">
        <v>580</v>
      </c>
      <c r="C44" s="124" t="s">
        <v>552</v>
      </c>
      <c r="D44" s="124">
        <f t="shared" ref="D44:I44" si="1">SUM(D25:D43)</f>
        <v>19</v>
      </c>
      <c r="E44" s="124">
        <f t="shared" si="1"/>
        <v>855</v>
      </c>
      <c r="F44" s="124">
        <f t="shared" si="1"/>
        <v>10</v>
      </c>
      <c r="G44" s="124">
        <f t="shared" si="1"/>
        <v>7</v>
      </c>
      <c r="H44" s="124">
        <f t="shared" si="1"/>
        <v>2</v>
      </c>
      <c r="I44" s="247">
        <f t="shared" si="1"/>
        <v>64</v>
      </c>
      <c r="J44" s="372">
        <f>SUM(I44/D44)</f>
        <v>3.3684210526315788</v>
      </c>
      <c r="K44" s="375">
        <f>SUM(K25:K43)</f>
        <v>1</v>
      </c>
    </row>
    <row r="45" spans="1:11" ht="18.75" thickTop="1" x14ac:dyDescent="0.25">
      <c r="C45" s="90" t="s">
        <v>24</v>
      </c>
      <c r="D45" s="91">
        <f t="shared" ref="D45:I45" si="2">SUM(D44+D24)</f>
        <v>40</v>
      </c>
      <c r="E45" s="91">
        <f t="shared" si="2"/>
        <v>1800</v>
      </c>
      <c r="F45" s="91">
        <f t="shared" si="2"/>
        <v>25</v>
      </c>
      <c r="G45" s="91">
        <f t="shared" si="2"/>
        <v>11</v>
      </c>
      <c r="H45" s="91">
        <f t="shared" si="2"/>
        <v>4</v>
      </c>
      <c r="I45" s="91">
        <f t="shared" si="2"/>
        <v>128</v>
      </c>
      <c r="J45" s="92">
        <f>SUM(I45/D45)</f>
        <v>3.2</v>
      </c>
      <c r="K45" s="93">
        <f>SUM(K44+K24)</f>
        <v>2</v>
      </c>
    </row>
    <row r="46" spans="1:11" ht="18" x14ac:dyDescent="0.25">
      <c r="C46" s="94" t="s">
        <v>25</v>
      </c>
      <c r="D46" s="75"/>
      <c r="E46" s="76">
        <f>SUM(E45/D45)</f>
        <v>45</v>
      </c>
      <c r="F46" s="76">
        <f>SUM(F45/D45)</f>
        <v>0.625</v>
      </c>
      <c r="G46" s="76">
        <f>SUM(G45/D45)</f>
        <v>0.27500000000000002</v>
      </c>
      <c r="H46" s="77">
        <f>SUM(H45/D45)</f>
        <v>0.1</v>
      </c>
      <c r="I46" s="77">
        <f>SUM(I45/D45)</f>
        <v>3.2</v>
      </c>
      <c r="J46" s="77">
        <f>SUM(I45/D45)</f>
        <v>3.2</v>
      </c>
      <c r="K46" s="95">
        <f>SUM(K45/D45)</f>
        <v>0.05</v>
      </c>
    </row>
    <row r="47" spans="1:11" ht="18.75" thickBot="1" x14ac:dyDescent="0.3">
      <c r="C47" s="96" t="s">
        <v>26</v>
      </c>
      <c r="D47" s="97">
        <f>SUM(D45/2)</f>
        <v>20</v>
      </c>
      <c r="E47" s="97">
        <f>SUM(E46*D47)</f>
        <v>900</v>
      </c>
      <c r="F47" s="97">
        <f>SUM(F46*D47)</f>
        <v>12.5</v>
      </c>
      <c r="G47" s="97">
        <f>SUM(G46*D47)</f>
        <v>5.5</v>
      </c>
      <c r="H47" s="97">
        <f>SUM(H46*D47)</f>
        <v>2</v>
      </c>
      <c r="I47" s="97">
        <f>SUM(I46*D47)</f>
        <v>64</v>
      </c>
      <c r="J47" s="97">
        <f>SUM(I45/D45)</f>
        <v>3.2</v>
      </c>
      <c r="K47" s="98">
        <f>SUM(K45/2)</f>
        <v>1</v>
      </c>
    </row>
    <row r="48" spans="1:11" ht="15" thickTop="1" x14ac:dyDescent="0.25"/>
  </sheetData>
  <mergeCells count="3">
    <mergeCell ref="A1:K1"/>
    <mergeCell ref="A25:A43"/>
    <mergeCell ref="A3:A23"/>
  </mergeCells>
  <printOptions horizontalCentered="1" verticalCentered="1"/>
  <pageMargins left="0.7" right="0.7" top="0.75" bottom="0.75" header="0.3" footer="0.3"/>
  <pageSetup scale="90" orientation="landscape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0000"/>
    <pageSetUpPr fitToPage="1"/>
  </sheetPr>
  <dimension ref="A1:M4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22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444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15</v>
      </c>
      <c r="B3" s="14">
        <v>41697</v>
      </c>
      <c r="C3" s="8" t="s">
        <v>7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0"/>
      <c r="K3" s="9">
        <v>1</v>
      </c>
      <c r="L3" s="9"/>
      <c r="M3" s="29"/>
    </row>
    <row r="4" spans="1:13" hidden="1" x14ac:dyDescent="0.25">
      <c r="A4" s="639"/>
      <c r="B4" s="13">
        <v>41669</v>
      </c>
      <c r="C4" s="9" t="s">
        <v>12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41620</v>
      </c>
      <c r="C5" s="9" t="s">
        <v>12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41578</v>
      </c>
      <c r="C6" s="9" t="s">
        <v>7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/>
      <c r="L6" s="9">
        <v>1</v>
      </c>
      <c r="M6" s="29"/>
    </row>
    <row r="7" spans="1:13" hidden="1" x14ac:dyDescent="0.25">
      <c r="A7" s="639"/>
      <c r="B7" s="13">
        <v>41564</v>
      </c>
      <c r="C7" s="9" t="s">
        <v>8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41550</v>
      </c>
      <c r="C8" s="9" t="s">
        <v>12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/>
      <c r="L8" s="9">
        <v>1</v>
      </c>
      <c r="M8" s="29"/>
    </row>
    <row r="9" spans="1:13" ht="18.75" hidden="1" thickBot="1" x14ac:dyDescent="0.3">
      <c r="A9" s="639"/>
      <c r="B9" s="13">
        <v>41543</v>
      </c>
      <c r="C9" s="9" t="s">
        <v>7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t="19.5" thickTop="1" thickBot="1" x14ac:dyDescent="0.3">
      <c r="A10" s="142" t="s">
        <v>45</v>
      </c>
      <c r="B10" s="126" t="s">
        <v>15</v>
      </c>
      <c r="C10" s="124" t="s">
        <v>14</v>
      </c>
      <c r="D10" s="124">
        <f t="shared" ref="D10:I10" si="0">SUM(D3:D9)</f>
        <v>7</v>
      </c>
      <c r="E10" s="124">
        <f t="shared" si="0"/>
        <v>2</v>
      </c>
      <c r="F10" s="124">
        <f t="shared" si="0"/>
        <v>1</v>
      </c>
      <c r="G10" s="124">
        <f t="shared" si="0"/>
        <v>3</v>
      </c>
      <c r="H10" s="124">
        <f t="shared" si="0"/>
        <v>0</v>
      </c>
      <c r="I10" s="125">
        <f t="shared" si="0"/>
        <v>0</v>
      </c>
      <c r="J10" s="191">
        <f>SUM(J3:J9)</f>
        <v>2</v>
      </c>
      <c r="K10" s="124">
        <f>SUM(K3:K9)</f>
        <v>3</v>
      </c>
      <c r="L10" s="124">
        <f>SUM(L3:L9)</f>
        <v>2</v>
      </c>
      <c r="M10" s="294">
        <f>SUM(J10/(J10+K10))</f>
        <v>0.4</v>
      </c>
    </row>
    <row r="11" spans="1:13" ht="18.75" hidden="1" thickTop="1" x14ac:dyDescent="0.25">
      <c r="A11" s="639" t="s">
        <v>22</v>
      </c>
      <c r="B11" s="13">
        <v>41326</v>
      </c>
      <c r="C11" s="9" t="s">
        <v>13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41319</v>
      </c>
      <c r="C12" s="9" t="s">
        <v>19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9"/>
      <c r="B13" s="13">
        <v>41298</v>
      </c>
      <c r="C13" s="9" t="s">
        <v>7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9"/>
      <c r="B14" s="13">
        <v>41284</v>
      </c>
      <c r="C14" s="9" t="s">
        <v>19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9"/>
      <c r="B15" s="13">
        <v>41235</v>
      </c>
      <c r="C15" s="9" t="s">
        <v>19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9"/>
      <c r="B16" s="13">
        <v>41214</v>
      </c>
      <c r="C16" s="9" t="s">
        <v>7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/>
      <c r="K16" s="9"/>
      <c r="L16" s="9">
        <v>1</v>
      </c>
      <c r="M16" s="29"/>
    </row>
    <row r="17" spans="1:13" hidden="1" x14ac:dyDescent="0.25">
      <c r="A17" s="639"/>
      <c r="B17" s="13">
        <v>41207</v>
      </c>
      <c r="C17" s="9" t="s">
        <v>13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9"/>
      <c r="B18" s="13">
        <v>41193</v>
      </c>
      <c r="C18" s="9" t="s">
        <v>20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9"/>
      <c r="B19" s="13">
        <v>41186</v>
      </c>
      <c r="C19" s="9" t="s">
        <v>12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9"/>
      <c r="B20" s="13">
        <v>41179</v>
      </c>
      <c r="C20" s="9" t="s">
        <v>7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t="18.75" hidden="1" thickBot="1" x14ac:dyDescent="0.3">
      <c r="A21" s="647"/>
      <c r="B21" s="122">
        <v>41165</v>
      </c>
      <c r="C21" s="23" t="s">
        <v>19</v>
      </c>
      <c r="D21" s="23">
        <v>1</v>
      </c>
      <c r="E21" s="23">
        <v>1</v>
      </c>
      <c r="F21" s="23">
        <v>0</v>
      </c>
      <c r="G21" s="23">
        <v>1</v>
      </c>
      <c r="H21" s="23">
        <v>0</v>
      </c>
      <c r="I21" s="48">
        <v>0</v>
      </c>
      <c r="J21" s="280"/>
      <c r="K21" s="9"/>
      <c r="L21" s="9">
        <v>1</v>
      </c>
      <c r="M21" s="29"/>
    </row>
    <row r="22" spans="1:13" ht="19.5" thickTop="1" thickBot="1" x14ac:dyDescent="0.3">
      <c r="A22" s="142" t="s">
        <v>45</v>
      </c>
      <c r="B22" s="126" t="s">
        <v>22</v>
      </c>
      <c r="C22" s="124" t="s">
        <v>21</v>
      </c>
      <c r="D22" s="124">
        <f t="shared" ref="D22:I22" si="1">SUM(D11:D21)</f>
        <v>11</v>
      </c>
      <c r="E22" s="124">
        <f t="shared" si="1"/>
        <v>2</v>
      </c>
      <c r="F22" s="124">
        <f t="shared" si="1"/>
        <v>2</v>
      </c>
      <c r="G22" s="124">
        <f t="shared" si="1"/>
        <v>4</v>
      </c>
      <c r="H22" s="124">
        <f t="shared" si="1"/>
        <v>0</v>
      </c>
      <c r="I22" s="125">
        <f t="shared" si="1"/>
        <v>0</v>
      </c>
      <c r="J22" s="191">
        <f>SUM(J11:J21)</f>
        <v>3</v>
      </c>
      <c r="K22" s="124">
        <f>SUM(K11:K21)</f>
        <v>6</v>
      </c>
      <c r="L22" s="124">
        <f>SUM(L11:L21)</f>
        <v>2</v>
      </c>
      <c r="M22" s="294">
        <f>SUM(J22/(J22+K22))</f>
        <v>0.33333333333333331</v>
      </c>
    </row>
    <row r="23" spans="1:13" ht="18.75" hidden="1" thickTop="1" x14ac:dyDescent="0.25">
      <c r="A23" s="639" t="s">
        <v>23</v>
      </c>
      <c r="B23" s="13">
        <v>40962</v>
      </c>
      <c r="C23" s="9" t="s">
        <v>13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9"/>
      <c r="B24" s="13">
        <v>40955</v>
      </c>
      <c r="C24" s="9" t="s">
        <v>19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9"/>
      <c r="B25" s="13">
        <v>40948</v>
      </c>
      <c r="C25" s="9" t="s">
        <v>20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9"/>
      <c r="B26" s="13">
        <v>40927</v>
      </c>
      <c r="C26" s="9" t="s">
        <v>13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9"/>
      <c r="B27" s="13">
        <v>40920</v>
      </c>
      <c r="C27" s="9" t="s">
        <v>19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13">
        <v>40885</v>
      </c>
      <c r="C28" s="9" t="s">
        <v>7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9"/>
      <c r="B29" s="13">
        <v>40878</v>
      </c>
      <c r="C29" s="9" t="s">
        <v>13</v>
      </c>
      <c r="D29" s="9">
        <v>1</v>
      </c>
      <c r="E29" s="9">
        <v>1</v>
      </c>
      <c r="F29" s="9">
        <v>1</v>
      </c>
      <c r="G29" s="9">
        <v>2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9"/>
      <c r="B30" s="13">
        <v>40857</v>
      </c>
      <c r="C30" s="9" t="s">
        <v>12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9"/>
      <c r="B31" s="13">
        <v>40850</v>
      </c>
      <c r="C31" s="9" t="s">
        <v>7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9"/>
      <c r="B32" s="13">
        <v>40836</v>
      </c>
      <c r="C32" s="9" t="s">
        <v>19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9"/>
      <c r="B33" s="13">
        <v>40829</v>
      </c>
      <c r="C33" s="9" t="s">
        <v>20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>
        <v>1</v>
      </c>
      <c r="K33" s="9"/>
      <c r="L33" s="9"/>
      <c r="M33" s="29"/>
    </row>
    <row r="34" spans="1:13" ht="18.75" hidden="1" thickBot="1" x14ac:dyDescent="0.3">
      <c r="A34" s="639"/>
      <c r="B34" s="13">
        <v>40815</v>
      </c>
      <c r="C34" s="9" t="s">
        <v>7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t="19.5" thickTop="1" thickBot="1" x14ac:dyDescent="0.3">
      <c r="A35" s="142" t="s">
        <v>45</v>
      </c>
      <c r="B35" s="126" t="s">
        <v>23</v>
      </c>
      <c r="C35" s="124" t="s">
        <v>21</v>
      </c>
      <c r="D35" s="124">
        <f t="shared" ref="D35:I35" si="2">SUM(D23:D34)</f>
        <v>12</v>
      </c>
      <c r="E35" s="124">
        <f t="shared" si="2"/>
        <v>1</v>
      </c>
      <c r="F35" s="124">
        <f t="shared" si="2"/>
        <v>2</v>
      </c>
      <c r="G35" s="124">
        <f t="shared" si="2"/>
        <v>3</v>
      </c>
      <c r="H35" s="124">
        <f t="shared" si="2"/>
        <v>0</v>
      </c>
      <c r="I35" s="125">
        <f t="shared" si="2"/>
        <v>0</v>
      </c>
      <c r="J35" s="191">
        <f>SUM(J23:J34)</f>
        <v>5</v>
      </c>
      <c r="K35" s="124">
        <f>SUM(K23:K34)</f>
        <v>7</v>
      </c>
      <c r="L35" s="124">
        <f>SUM(L23:L34)</f>
        <v>0</v>
      </c>
      <c r="M35" s="294">
        <f>SUM(J35/(J35+K35))</f>
        <v>0.41666666666666669</v>
      </c>
    </row>
    <row r="36" spans="1:13" ht="19.5" thickTop="1" thickBot="1" x14ac:dyDescent="0.3">
      <c r="C36" s="136" t="s">
        <v>24</v>
      </c>
      <c r="D36" s="137">
        <f t="shared" ref="D36:I36" si="3">SUM(D10+D22+D35)</f>
        <v>30</v>
      </c>
      <c r="E36" s="137">
        <f t="shared" si="3"/>
        <v>5</v>
      </c>
      <c r="F36" s="137">
        <f t="shared" si="3"/>
        <v>5</v>
      </c>
      <c r="G36" s="139">
        <f t="shared" si="3"/>
        <v>10</v>
      </c>
      <c r="H36" s="140">
        <f t="shared" si="3"/>
        <v>0</v>
      </c>
      <c r="I36" s="141">
        <f t="shared" si="3"/>
        <v>0</v>
      </c>
      <c r="J36" s="136">
        <f>SUM(J10+J22+J35)</f>
        <v>10</v>
      </c>
      <c r="K36" s="168">
        <f>SUM(K10+K22+K35)</f>
        <v>16</v>
      </c>
      <c r="L36" s="168">
        <f>SUM(L10+L22+L35)</f>
        <v>4</v>
      </c>
      <c r="M36" s="333">
        <f>SUM(J36/(J36+K36))</f>
        <v>0.38461538461538464</v>
      </c>
    </row>
    <row r="37" spans="1:13" ht="18.75" thickBot="1" x14ac:dyDescent="0.3">
      <c r="C37" s="143" t="s">
        <v>25</v>
      </c>
      <c r="D37" s="24"/>
      <c r="E37" s="25">
        <f>SUM(E36/D36)</f>
        <v>0.16666666666666666</v>
      </c>
      <c r="F37" s="25">
        <f>SUM(F36/D36)</f>
        <v>0.16666666666666666</v>
      </c>
      <c r="G37" s="144">
        <f>SUM(G36/D36)</f>
        <v>0.33333333333333331</v>
      </c>
      <c r="H37" s="20"/>
      <c r="I37" s="20"/>
      <c r="J37" s="283">
        <f>SUM(J36/D36)</f>
        <v>0.33333333333333331</v>
      </c>
      <c r="K37" s="21">
        <f>SUM(K36/D36)</f>
        <v>0.53333333333333333</v>
      </c>
      <c r="L37" s="132">
        <f>SUM(L36/D36)</f>
        <v>0.13333333333333333</v>
      </c>
    </row>
    <row r="38" spans="1:13" ht="18.75" thickBot="1" x14ac:dyDescent="0.3">
      <c r="C38" s="133" t="s">
        <v>26</v>
      </c>
      <c r="D38" s="134">
        <f>SUM(D36/3)</f>
        <v>10</v>
      </c>
      <c r="E38" s="134">
        <f>SUM(E37*D38)</f>
        <v>1.6666666666666665</v>
      </c>
      <c r="F38" s="134">
        <f>SUM(F37*D38)</f>
        <v>1.6666666666666665</v>
      </c>
      <c r="G38" s="135">
        <f>SUM(G37*D38)</f>
        <v>3.333333333333333</v>
      </c>
      <c r="J38" s="284">
        <f>SUM(J36/3)</f>
        <v>3.3333333333333335</v>
      </c>
      <c r="K38" s="134">
        <f>SUM(K36/3)</f>
        <v>5.333333333333333</v>
      </c>
      <c r="L38" s="135">
        <f>SUM(L36/3)</f>
        <v>1.3333333333333333</v>
      </c>
    </row>
    <row r="39" spans="1:13" ht="18.75" thickTop="1" x14ac:dyDescent="0.25">
      <c r="A39" s="665" t="s">
        <v>55</v>
      </c>
      <c r="B39" s="45" t="s">
        <v>36</v>
      </c>
      <c r="C39" s="46" t="s">
        <v>21</v>
      </c>
      <c r="D39" s="47"/>
      <c r="E39" s="27">
        <v>4</v>
      </c>
      <c r="F39" s="27">
        <v>6</v>
      </c>
      <c r="G39" s="28">
        <v>10</v>
      </c>
    </row>
    <row r="40" spans="1:13" ht="18.75" thickBot="1" x14ac:dyDescent="0.3">
      <c r="A40" s="666"/>
      <c r="B40" s="36" t="s">
        <v>37</v>
      </c>
      <c r="C40" s="5" t="s">
        <v>21</v>
      </c>
      <c r="D40" s="37"/>
      <c r="E40" s="9">
        <v>3</v>
      </c>
      <c r="F40" s="9">
        <v>1</v>
      </c>
      <c r="G40" s="29">
        <v>4</v>
      </c>
    </row>
    <row r="41" spans="1:13" ht="18.75" thickBot="1" x14ac:dyDescent="0.3">
      <c r="A41" s="49" t="s">
        <v>45</v>
      </c>
      <c r="B41" s="41" t="s">
        <v>55</v>
      </c>
      <c r="C41" s="42"/>
      <c r="D41" s="42"/>
      <c r="E41" s="43">
        <f>SUM(E39:E40)</f>
        <v>7</v>
      </c>
      <c r="F41" s="43">
        <f>SUM(F39:F40)</f>
        <v>7</v>
      </c>
      <c r="G41" s="50">
        <f>SUM(G39:G40)</f>
        <v>14</v>
      </c>
    </row>
    <row r="42" spans="1:13" ht="18.75" thickBot="1" x14ac:dyDescent="0.3">
      <c r="A42" s="51" t="s">
        <v>46</v>
      </c>
      <c r="B42" s="52" t="s">
        <v>489</v>
      </c>
      <c r="C42" s="53"/>
      <c r="D42" s="53"/>
      <c r="E42" s="54">
        <f>SUM(E36+E41)</f>
        <v>12</v>
      </c>
      <c r="F42" s="54">
        <f>SUM(F36+F41)</f>
        <v>12</v>
      </c>
      <c r="G42" s="55">
        <f>SUM(E42+F42)</f>
        <v>24</v>
      </c>
    </row>
    <row r="43" spans="1:13" ht="18.75" thickTop="1" x14ac:dyDescent="0.25"/>
  </sheetData>
  <mergeCells count="5">
    <mergeCell ref="A3:A9"/>
    <mergeCell ref="A11:A21"/>
    <mergeCell ref="A23:A34"/>
    <mergeCell ref="A39:A40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M9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463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453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625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45694</v>
      </c>
      <c r="C6" s="9" t="s">
        <v>553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45687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45673</v>
      </c>
      <c r="C8" s="9" t="s">
        <v>453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45645</v>
      </c>
      <c r="C9" s="9" t="s">
        <v>553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45638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45631</v>
      </c>
      <c r="C11" s="9" t="s">
        <v>10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45624</v>
      </c>
      <c r="C12" s="9" t="s">
        <v>453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45617</v>
      </c>
      <c r="C13" s="9" t="s">
        <v>625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45610</v>
      </c>
      <c r="C14" s="9" t="s">
        <v>553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6"/>
      <c r="B15" s="255">
        <v>45603</v>
      </c>
      <c r="C15" s="9" t="s">
        <v>8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45589</v>
      </c>
      <c r="C16" s="9" t="s">
        <v>453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45582</v>
      </c>
      <c r="C17" s="9" t="s">
        <v>625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6"/>
      <c r="B18" s="255">
        <v>45568</v>
      </c>
      <c r="C18" s="9" t="s">
        <v>8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6"/>
      <c r="B19" s="255">
        <v>45561</v>
      </c>
      <c r="C19" s="9" t="s">
        <v>10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x14ac:dyDescent="0.25">
      <c r="A20" s="636"/>
      <c r="B20" s="255">
        <v>45554</v>
      </c>
      <c r="C20" s="9" t="s">
        <v>453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t="18.75" thickBot="1" x14ac:dyDescent="0.3">
      <c r="A21" s="637"/>
      <c r="B21" s="256">
        <v>45547</v>
      </c>
      <c r="C21" s="31" t="s">
        <v>625</v>
      </c>
      <c r="D21" s="31">
        <v>1</v>
      </c>
      <c r="E21" s="31">
        <v>2</v>
      </c>
      <c r="F21" s="31">
        <v>0</v>
      </c>
      <c r="G21" s="31">
        <v>2</v>
      </c>
      <c r="H21" s="31">
        <v>0</v>
      </c>
      <c r="I21" s="32">
        <v>0</v>
      </c>
      <c r="J21" s="366"/>
      <c r="K21" s="31">
        <v>1</v>
      </c>
      <c r="L21" s="31"/>
      <c r="M21" s="32"/>
    </row>
    <row r="22" spans="1:13" ht="19.5" thickTop="1" thickBot="1" x14ac:dyDescent="0.3">
      <c r="A22" s="487" t="s">
        <v>45</v>
      </c>
      <c r="B22" s="488" t="s">
        <v>624</v>
      </c>
      <c r="C22" s="355" t="s">
        <v>20</v>
      </c>
      <c r="D22" s="355">
        <f t="shared" ref="D22:L22" si="0">SUM(D3:D21)</f>
        <v>19</v>
      </c>
      <c r="E22" s="355">
        <f t="shared" si="0"/>
        <v>7</v>
      </c>
      <c r="F22" s="355">
        <f t="shared" si="0"/>
        <v>4</v>
      </c>
      <c r="G22" s="355">
        <f t="shared" si="0"/>
        <v>11</v>
      </c>
      <c r="H22" s="355">
        <f t="shared" si="0"/>
        <v>0</v>
      </c>
      <c r="I22" s="489">
        <f t="shared" si="0"/>
        <v>0</v>
      </c>
      <c r="J22" s="458">
        <f t="shared" si="0"/>
        <v>3</v>
      </c>
      <c r="K22" s="355">
        <f t="shared" si="0"/>
        <v>15</v>
      </c>
      <c r="L22" s="355">
        <f t="shared" si="0"/>
        <v>1</v>
      </c>
      <c r="M22" s="415">
        <f>SUM(J22/(J22+K22))</f>
        <v>0.16666666666666666</v>
      </c>
    </row>
    <row r="23" spans="1:13" ht="18.75" hidden="1" thickTop="1" x14ac:dyDescent="0.25">
      <c r="A23" s="659" t="s">
        <v>580</v>
      </c>
      <c r="B23" s="254">
        <v>45351</v>
      </c>
      <c r="C23" s="27" t="s">
        <v>555</v>
      </c>
      <c r="D23" s="27">
        <v>1</v>
      </c>
      <c r="E23" s="27">
        <v>0</v>
      </c>
      <c r="F23" s="27">
        <v>0</v>
      </c>
      <c r="G23" s="27">
        <v>0</v>
      </c>
      <c r="H23" s="27">
        <v>0</v>
      </c>
      <c r="I23" s="28">
        <v>0</v>
      </c>
      <c r="J23" s="364">
        <v>1</v>
      </c>
      <c r="K23" s="27"/>
      <c r="L23" s="27"/>
      <c r="M23" s="28"/>
    </row>
    <row r="24" spans="1:13" hidden="1" x14ac:dyDescent="0.25">
      <c r="A24" s="631"/>
      <c r="B24" s="255">
        <v>45344</v>
      </c>
      <c r="C24" s="9" t="s">
        <v>453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365"/>
      <c r="K24" s="9"/>
      <c r="L24" s="9">
        <v>1</v>
      </c>
      <c r="M24" s="29"/>
    </row>
    <row r="25" spans="1:13" hidden="1" x14ac:dyDescent="0.25">
      <c r="A25" s="631"/>
      <c r="B25" s="255">
        <v>45337</v>
      </c>
      <c r="C25" s="9" t="s">
        <v>452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45330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1"/>
      <c r="B27" s="255">
        <v>45323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1"/>
      <c r="B28" s="255">
        <v>45316</v>
      </c>
      <c r="C28" s="9" t="s">
        <v>555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255">
        <v>45309</v>
      </c>
      <c r="C29" s="9" t="s">
        <v>453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45302</v>
      </c>
      <c r="C30" s="9" t="s">
        <v>452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1"/>
      <c r="B31" s="255">
        <v>45281</v>
      </c>
      <c r="C31" s="9" t="s">
        <v>553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1"/>
      <c r="B32" s="255">
        <v>45267</v>
      </c>
      <c r="C32" s="9" t="s">
        <v>555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1"/>
      <c r="B33" s="255">
        <v>45260</v>
      </c>
      <c r="C33" s="9" t="s">
        <v>453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1"/>
      <c r="B34" s="255">
        <v>45253</v>
      </c>
      <c r="C34" s="9" t="s">
        <v>452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1"/>
      <c r="B35" s="255">
        <v>45246</v>
      </c>
      <c r="C35" s="9" t="s">
        <v>553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365"/>
      <c r="K35" s="9"/>
      <c r="L35" s="9">
        <v>1</v>
      </c>
      <c r="M35" s="29"/>
    </row>
    <row r="36" spans="1:13" hidden="1" x14ac:dyDescent="0.25">
      <c r="A36" s="631"/>
      <c r="B36" s="255">
        <v>45239</v>
      </c>
      <c r="C36" s="9" t="s">
        <v>8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1"/>
      <c r="B37" s="255">
        <v>45232</v>
      </c>
      <c r="C37" s="9" t="s">
        <v>555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1"/>
      <c r="B38" s="255">
        <v>45225</v>
      </c>
      <c r="C38" s="9" t="s">
        <v>453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1"/>
      <c r="B39" s="255">
        <v>45204</v>
      </c>
      <c r="C39" s="9" t="s">
        <v>8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31"/>
      <c r="B40" s="255">
        <v>45197</v>
      </c>
      <c r="C40" s="9" t="s">
        <v>555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t="18.75" hidden="1" thickBot="1" x14ac:dyDescent="0.3">
      <c r="A41" s="630"/>
      <c r="B41" s="256">
        <v>45190</v>
      </c>
      <c r="C41" s="31" t="s">
        <v>453</v>
      </c>
      <c r="D41" s="31">
        <v>1</v>
      </c>
      <c r="E41" s="31">
        <v>0</v>
      </c>
      <c r="F41" s="31">
        <v>1</v>
      </c>
      <c r="G41" s="31">
        <v>1</v>
      </c>
      <c r="H41" s="31">
        <v>0</v>
      </c>
      <c r="I41" s="32">
        <v>0</v>
      </c>
      <c r="J41" s="366">
        <v>1</v>
      </c>
      <c r="K41" s="31"/>
      <c r="L41" s="31"/>
      <c r="M41" s="32"/>
    </row>
    <row r="42" spans="1:13" ht="19.5" thickTop="1" thickBot="1" x14ac:dyDescent="0.3">
      <c r="A42" s="487" t="s">
        <v>45</v>
      </c>
      <c r="B42" s="488" t="s">
        <v>580</v>
      </c>
      <c r="C42" s="355" t="s">
        <v>552</v>
      </c>
      <c r="D42" s="355">
        <f t="shared" ref="D42:L42" si="1">SUM(D23:D41)</f>
        <v>19</v>
      </c>
      <c r="E42" s="355">
        <f t="shared" si="1"/>
        <v>2</v>
      </c>
      <c r="F42" s="355">
        <f t="shared" si="1"/>
        <v>7</v>
      </c>
      <c r="G42" s="355">
        <f t="shared" si="1"/>
        <v>9</v>
      </c>
      <c r="H42" s="355">
        <f t="shared" si="1"/>
        <v>0</v>
      </c>
      <c r="I42" s="467">
        <f t="shared" si="1"/>
        <v>0</v>
      </c>
      <c r="J42" s="191">
        <f t="shared" si="1"/>
        <v>9</v>
      </c>
      <c r="K42" s="124">
        <f t="shared" si="1"/>
        <v>8</v>
      </c>
      <c r="L42" s="124">
        <f t="shared" si="1"/>
        <v>2</v>
      </c>
      <c r="M42" s="302">
        <f>SUM(J42/(J42+K42))</f>
        <v>0.52941176470588236</v>
      </c>
    </row>
    <row r="43" spans="1:13" ht="18.75" hidden="1" thickTop="1" x14ac:dyDescent="0.25">
      <c r="A43" s="642" t="s">
        <v>554</v>
      </c>
      <c r="B43" s="254">
        <v>44952</v>
      </c>
      <c r="C43" s="27" t="s">
        <v>555</v>
      </c>
      <c r="D43" s="27">
        <v>1</v>
      </c>
      <c r="E43" s="27">
        <v>0</v>
      </c>
      <c r="F43" s="27">
        <v>2</v>
      </c>
      <c r="G43" s="27">
        <v>2</v>
      </c>
      <c r="H43" s="27">
        <v>0</v>
      </c>
      <c r="I43" s="28">
        <v>0</v>
      </c>
      <c r="J43" s="364">
        <v>1</v>
      </c>
      <c r="K43" s="27"/>
      <c r="L43" s="27"/>
      <c r="M43" s="28"/>
    </row>
    <row r="44" spans="1:13" hidden="1" x14ac:dyDescent="0.25">
      <c r="A44" s="636"/>
      <c r="B44" s="255">
        <v>44945</v>
      </c>
      <c r="C44" s="9" t="s">
        <v>453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365"/>
      <c r="K44" s="9">
        <v>1</v>
      </c>
      <c r="L44" s="9"/>
      <c r="M44" s="29"/>
    </row>
    <row r="45" spans="1:13" hidden="1" x14ac:dyDescent="0.25">
      <c r="A45" s="636"/>
      <c r="B45" s="255">
        <v>44938</v>
      </c>
      <c r="C45" s="9" t="s">
        <v>452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365"/>
      <c r="K45" s="9">
        <v>1</v>
      </c>
      <c r="L45" s="9"/>
      <c r="M45" s="29"/>
    </row>
    <row r="46" spans="1:13" hidden="1" x14ac:dyDescent="0.25">
      <c r="A46" s="636"/>
      <c r="B46" s="255">
        <v>44903</v>
      </c>
      <c r="C46" s="9" t="s">
        <v>555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365"/>
      <c r="K46" s="9">
        <v>1</v>
      </c>
      <c r="L46" s="9"/>
      <c r="M46" s="29"/>
    </row>
    <row r="47" spans="1:13" hidden="1" x14ac:dyDescent="0.25">
      <c r="A47" s="636"/>
      <c r="B47" s="255">
        <v>44896</v>
      </c>
      <c r="C47" s="9" t="s">
        <v>453</v>
      </c>
      <c r="D47" s="9">
        <v>1</v>
      </c>
      <c r="E47" s="9">
        <v>1</v>
      </c>
      <c r="F47" s="9">
        <v>1</v>
      </c>
      <c r="G47" s="9">
        <v>2</v>
      </c>
      <c r="H47" s="9">
        <v>0</v>
      </c>
      <c r="I47" s="29">
        <v>0</v>
      </c>
      <c r="J47" s="365"/>
      <c r="K47" s="9">
        <v>1</v>
      </c>
      <c r="L47" s="9"/>
      <c r="M47" s="29"/>
    </row>
    <row r="48" spans="1:13" hidden="1" x14ac:dyDescent="0.25">
      <c r="A48" s="636"/>
      <c r="B48" s="255">
        <v>44882</v>
      </c>
      <c r="C48" s="9" t="s">
        <v>553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365">
        <v>1</v>
      </c>
      <c r="K48" s="9"/>
      <c r="L48" s="9"/>
      <c r="M48" s="29"/>
    </row>
    <row r="49" spans="1:13" hidden="1" x14ac:dyDescent="0.25">
      <c r="A49" s="636"/>
      <c r="B49" s="255">
        <v>44868</v>
      </c>
      <c r="C49" s="9" t="s">
        <v>555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365"/>
      <c r="K49" s="9">
        <v>1</v>
      </c>
      <c r="L49" s="9"/>
      <c r="M49" s="29"/>
    </row>
    <row r="50" spans="1:13" hidden="1" x14ac:dyDescent="0.25">
      <c r="A50" s="636"/>
      <c r="B50" s="255">
        <v>44854</v>
      </c>
      <c r="C50" s="9" t="s">
        <v>452</v>
      </c>
      <c r="D50" s="9">
        <v>1</v>
      </c>
      <c r="E50" s="9">
        <v>0</v>
      </c>
      <c r="F50" s="9">
        <v>2</v>
      </c>
      <c r="G50" s="9">
        <v>2</v>
      </c>
      <c r="H50" s="9">
        <v>0</v>
      </c>
      <c r="I50" s="29">
        <v>0</v>
      </c>
      <c r="J50" s="365">
        <v>1</v>
      </c>
      <c r="K50" s="9"/>
      <c r="L50" s="9"/>
      <c r="M50" s="29"/>
    </row>
    <row r="51" spans="1:13" hidden="1" x14ac:dyDescent="0.25">
      <c r="A51" s="636"/>
      <c r="B51" s="255">
        <v>44840</v>
      </c>
      <c r="C51" s="9" t="s">
        <v>8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365"/>
      <c r="K51" s="9">
        <v>1</v>
      </c>
      <c r="L51" s="9"/>
      <c r="M51" s="29"/>
    </row>
    <row r="52" spans="1:13" hidden="1" x14ac:dyDescent="0.25">
      <c r="A52" s="636"/>
      <c r="B52" s="255">
        <v>44833</v>
      </c>
      <c r="C52" s="9" t="s">
        <v>555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365">
        <v>1</v>
      </c>
      <c r="K52" s="9"/>
      <c r="L52" s="9"/>
      <c r="M52" s="29"/>
    </row>
    <row r="53" spans="1:13" ht="18.75" hidden="1" thickBot="1" x14ac:dyDescent="0.3">
      <c r="A53" s="637"/>
      <c r="B53" s="256">
        <v>44826</v>
      </c>
      <c r="C53" s="31" t="s">
        <v>453</v>
      </c>
      <c r="D53" s="31">
        <v>1</v>
      </c>
      <c r="E53" s="31">
        <v>0</v>
      </c>
      <c r="F53" s="31">
        <v>0</v>
      </c>
      <c r="G53" s="31">
        <v>0</v>
      </c>
      <c r="H53" s="31">
        <v>0</v>
      </c>
      <c r="I53" s="32">
        <v>0</v>
      </c>
      <c r="J53" s="366">
        <v>1</v>
      </c>
      <c r="K53" s="31"/>
      <c r="L53" s="31"/>
      <c r="M53" s="32"/>
    </row>
    <row r="54" spans="1:13" ht="19.5" thickTop="1" thickBot="1" x14ac:dyDescent="0.3">
      <c r="A54" s="433" t="s">
        <v>45</v>
      </c>
      <c r="B54" s="414" t="s">
        <v>554</v>
      </c>
      <c r="C54" s="355" t="s">
        <v>552</v>
      </c>
      <c r="D54" s="355">
        <f t="shared" ref="D54:L54" si="2">SUM(D43:D53)</f>
        <v>11</v>
      </c>
      <c r="E54" s="355">
        <f t="shared" si="2"/>
        <v>1</v>
      </c>
      <c r="F54" s="355">
        <f t="shared" si="2"/>
        <v>5</v>
      </c>
      <c r="G54" s="355">
        <f t="shared" si="2"/>
        <v>6</v>
      </c>
      <c r="H54" s="355">
        <f t="shared" si="2"/>
        <v>0</v>
      </c>
      <c r="I54" s="467">
        <f t="shared" si="2"/>
        <v>0</v>
      </c>
      <c r="J54" s="191">
        <f t="shared" si="2"/>
        <v>5</v>
      </c>
      <c r="K54" s="124">
        <f t="shared" si="2"/>
        <v>6</v>
      </c>
      <c r="L54" s="124">
        <f t="shared" si="2"/>
        <v>0</v>
      </c>
      <c r="M54" s="302">
        <f>SUM(J54/(J54+K54))</f>
        <v>0.45454545454545453</v>
      </c>
    </row>
    <row r="55" spans="1:13" ht="18.75" hidden="1" thickTop="1" x14ac:dyDescent="0.25">
      <c r="A55" s="632" t="s">
        <v>540</v>
      </c>
      <c r="B55" s="254">
        <v>44641</v>
      </c>
      <c r="C55" s="27" t="s">
        <v>453</v>
      </c>
      <c r="D55" s="27">
        <v>1</v>
      </c>
      <c r="E55" s="27">
        <v>1</v>
      </c>
      <c r="F55" s="27">
        <v>0</v>
      </c>
      <c r="G55" s="27">
        <v>1</v>
      </c>
      <c r="H55" s="27">
        <v>0</v>
      </c>
      <c r="I55" s="297">
        <v>0</v>
      </c>
      <c r="J55" s="279">
        <v>1</v>
      </c>
      <c r="K55" s="27"/>
      <c r="L55" s="27"/>
      <c r="M55" s="28"/>
    </row>
    <row r="56" spans="1:13" hidden="1" x14ac:dyDescent="0.25">
      <c r="A56" s="633"/>
      <c r="B56" s="255">
        <v>44630</v>
      </c>
      <c r="C56" s="9" t="s">
        <v>455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idden="1" x14ac:dyDescent="0.25">
      <c r="A57" s="633"/>
      <c r="B57" s="255">
        <v>44623</v>
      </c>
      <c r="C57" s="9" t="s">
        <v>453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3"/>
      <c r="B58" s="255">
        <v>44616</v>
      </c>
      <c r="C58" s="9" t="s">
        <v>8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3"/>
      <c r="B59" s="255">
        <v>44595</v>
      </c>
      <c r="C59" s="9" t="s">
        <v>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/>
      <c r="L59" s="9">
        <v>1</v>
      </c>
      <c r="M59" s="29"/>
    </row>
    <row r="60" spans="1:13" hidden="1" x14ac:dyDescent="0.25">
      <c r="A60" s="633"/>
      <c r="B60" s="255">
        <v>44532</v>
      </c>
      <c r="C60" s="9" t="s">
        <v>8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3"/>
      <c r="B61" s="255">
        <v>44525</v>
      </c>
      <c r="C61" s="9" t="s">
        <v>455</v>
      </c>
      <c r="D61" s="9">
        <v>1</v>
      </c>
      <c r="E61" s="9">
        <v>2</v>
      </c>
      <c r="F61" s="9">
        <v>1</v>
      </c>
      <c r="G61" s="9">
        <v>3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3"/>
      <c r="B62" s="255">
        <v>44518</v>
      </c>
      <c r="C62" s="9" t="s">
        <v>453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3"/>
      <c r="B63" s="255">
        <v>44511</v>
      </c>
      <c r="C63" s="9" t="s">
        <v>8</v>
      </c>
      <c r="D63" s="9">
        <v>1</v>
      </c>
      <c r="E63" s="9">
        <v>1</v>
      </c>
      <c r="F63" s="9">
        <v>0</v>
      </c>
      <c r="G63" s="9">
        <v>1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3"/>
      <c r="B64" s="255">
        <v>44504</v>
      </c>
      <c r="C64" s="9" t="s">
        <v>455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idden="1" x14ac:dyDescent="0.25">
      <c r="A65" s="633"/>
      <c r="B65" s="255">
        <v>44497</v>
      </c>
      <c r="C65" s="9" t="s">
        <v>453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3"/>
      <c r="B66" s="255">
        <v>44490</v>
      </c>
      <c r="C66" s="9" t="s">
        <v>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t="18.75" hidden="1" thickBot="1" x14ac:dyDescent="0.3">
      <c r="A67" s="634"/>
      <c r="B67" s="256">
        <v>44483</v>
      </c>
      <c r="C67" s="31" t="s">
        <v>455</v>
      </c>
      <c r="D67" s="31">
        <v>1</v>
      </c>
      <c r="E67" s="31">
        <v>1</v>
      </c>
      <c r="F67" s="31">
        <v>0</v>
      </c>
      <c r="G67" s="31">
        <v>1</v>
      </c>
      <c r="H67" s="31">
        <v>0</v>
      </c>
      <c r="I67" s="299">
        <v>0</v>
      </c>
      <c r="J67" s="341">
        <v>1</v>
      </c>
      <c r="K67" s="31"/>
      <c r="L67" s="31"/>
      <c r="M67" s="32"/>
    </row>
    <row r="68" spans="1:13" s="7" customFormat="1" ht="19.5" thickTop="1" thickBot="1" x14ac:dyDescent="0.3">
      <c r="A68" s="142" t="s">
        <v>45</v>
      </c>
      <c r="B68" s="126" t="s">
        <v>540</v>
      </c>
      <c r="C68" s="124" t="s">
        <v>48</v>
      </c>
      <c r="D68" s="124">
        <f t="shared" ref="D68:L68" si="3">SUM(D55:D67)</f>
        <v>13</v>
      </c>
      <c r="E68" s="124">
        <f t="shared" si="3"/>
        <v>5</v>
      </c>
      <c r="F68" s="124">
        <f t="shared" si="3"/>
        <v>2</v>
      </c>
      <c r="G68" s="124">
        <f t="shared" si="3"/>
        <v>7</v>
      </c>
      <c r="H68" s="124">
        <f t="shared" si="3"/>
        <v>0</v>
      </c>
      <c r="I68" s="247">
        <f t="shared" si="3"/>
        <v>0</v>
      </c>
      <c r="J68" s="191">
        <f t="shared" si="3"/>
        <v>6</v>
      </c>
      <c r="K68" s="124">
        <f t="shared" si="3"/>
        <v>6</v>
      </c>
      <c r="L68" s="124">
        <f t="shared" si="3"/>
        <v>1</v>
      </c>
      <c r="M68" s="302">
        <f>SUM(J68/(J68+K68))</f>
        <v>0.5</v>
      </c>
    </row>
    <row r="69" spans="1:13" ht="18.75" hidden="1" thickTop="1" x14ac:dyDescent="0.25">
      <c r="A69" s="659" t="s">
        <v>500</v>
      </c>
      <c r="B69" s="254">
        <v>43888</v>
      </c>
      <c r="C69" s="27" t="s">
        <v>8</v>
      </c>
      <c r="D69" s="27">
        <v>1</v>
      </c>
      <c r="E69" s="27">
        <v>1</v>
      </c>
      <c r="F69" s="27">
        <v>0</v>
      </c>
      <c r="G69" s="27">
        <v>1</v>
      </c>
      <c r="H69" s="27">
        <v>0</v>
      </c>
      <c r="I69" s="28">
        <v>0</v>
      </c>
      <c r="J69" s="286"/>
      <c r="K69" s="27">
        <v>1</v>
      </c>
      <c r="L69" s="287"/>
      <c r="M69" s="288"/>
    </row>
    <row r="70" spans="1:13" hidden="1" x14ac:dyDescent="0.25">
      <c r="A70" s="631"/>
      <c r="B70" s="255">
        <v>43881</v>
      </c>
      <c r="C70" s="9" t="s">
        <v>455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255">
        <v>43867</v>
      </c>
      <c r="C71" s="9" t="s">
        <v>9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255">
        <v>43860</v>
      </c>
      <c r="C72" s="9" t="s">
        <v>452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43811</v>
      </c>
      <c r="C73" s="9" t="s">
        <v>452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255">
        <v>43797</v>
      </c>
      <c r="C74" s="9" t="s">
        <v>455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43790</v>
      </c>
      <c r="C75" s="9" t="s">
        <v>453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255">
        <v>43776</v>
      </c>
      <c r="C76" s="9" t="s">
        <v>452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255">
        <v>43755</v>
      </c>
      <c r="C77" s="9" t="s">
        <v>453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t="18.75" hidden="1" thickBot="1" x14ac:dyDescent="0.3">
      <c r="A78" s="630"/>
      <c r="B78" s="256">
        <v>43748</v>
      </c>
      <c r="C78" s="31" t="s">
        <v>9</v>
      </c>
      <c r="D78" s="31">
        <v>1</v>
      </c>
      <c r="E78" s="31">
        <v>0</v>
      </c>
      <c r="F78" s="31">
        <v>0</v>
      </c>
      <c r="G78" s="31">
        <v>0</v>
      </c>
      <c r="H78" s="31">
        <v>0</v>
      </c>
      <c r="I78" s="32">
        <v>0</v>
      </c>
      <c r="J78" s="341"/>
      <c r="K78" s="31">
        <v>1</v>
      </c>
      <c r="L78" s="31"/>
      <c r="M78" s="32"/>
    </row>
    <row r="79" spans="1:13" s="7" customFormat="1" ht="19.5" thickTop="1" thickBot="1" x14ac:dyDescent="0.3">
      <c r="A79" s="142" t="s">
        <v>45</v>
      </c>
      <c r="B79" s="126" t="s">
        <v>500</v>
      </c>
      <c r="C79" s="124" t="s">
        <v>48</v>
      </c>
      <c r="D79" s="124">
        <f t="shared" ref="D79:L79" si="4">SUM(D69:D78)</f>
        <v>10</v>
      </c>
      <c r="E79" s="124">
        <f t="shared" si="4"/>
        <v>1</v>
      </c>
      <c r="F79" s="124">
        <f t="shared" si="4"/>
        <v>3</v>
      </c>
      <c r="G79" s="124">
        <f t="shared" si="4"/>
        <v>4</v>
      </c>
      <c r="H79" s="124">
        <f t="shared" si="4"/>
        <v>0</v>
      </c>
      <c r="I79" s="247">
        <f t="shared" si="4"/>
        <v>0</v>
      </c>
      <c r="J79" s="191">
        <f t="shared" si="4"/>
        <v>4</v>
      </c>
      <c r="K79" s="124">
        <f t="shared" si="4"/>
        <v>5</v>
      </c>
      <c r="L79" s="124">
        <f t="shared" si="4"/>
        <v>1</v>
      </c>
      <c r="M79" s="302">
        <f>SUM(J79/(J79+K79))</f>
        <v>0.44444444444444442</v>
      </c>
    </row>
    <row r="80" spans="1:13" ht="18.75" hidden="1" thickTop="1" x14ac:dyDescent="0.25">
      <c r="A80" s="638" t="s">
        <v>454</v>
      </c>
      <c r="B80" s="26">
        <v>43517</v>
      </c>
      <c r="C80" s="27" t="s">
        <v>455</v>
      </c>
      <c r="D80" s="27">
        <v>1</v>
      </c>
      <c r="E80" s="27">
        <v>1</v>
      </c>
      <c r="F80" s="27">
        <v>0</v>
      </c>
      <c r="G80" s="27">
        <v>1</v>
      </c>
      <c r="H80" s="27">
        <v>1</v>
      </c>
      <c r="I80" s="297">
        <v>0</v>
      </c>
      <c r="J80" s="279">
        <v>1</v>
      </c>
      <c r="K80" s="27"/>
      <c r="L80" s="27"/>
      <c r="M80" s="28"/>
    </row>
    <row r="81" spans="1:13" hidden="1" x14ac:dyDescent="0.25">
      <c r="A81" s="639"/>
      <c r="B81" s="13">
        <v>43496</v>
      </c>
      <c r="C81" s="9" t="s">
        <v>452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idden="1" x14ac:dyDescent="0.25">
      <c r="A82" s="639"/>
      <c r="B82" s="13">
        <v>43489</v>
      </c>
      <c r="C82" s="9" t="s">
        <v>8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/>
      <c r="K82" s="9">
        <v>1</v>
      </c>
      <c r="L82" s="9"/>
      <c r="M82" s="29"/>
    </row>
    <row r="83" spans="1:13" hidden="1" x14ac:dyDescent="0.25">
      <c r="A83" s="639"/>
      <c r="B83" s="13">
        <v>43468</v>
      </c>
      <c r="C83" s="9" t="s">
        <v>453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9"/>
      <c r="B84" s="13">
        <v>43454</v>
      </c>
      <c r="C84" s="9" t="s">
        <v>9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80"/>
      <c r="K84" s="9">
        <v>1</v>
      </c>
      <c r="L84" s="9"/>
      <c r="M84" s="29"/>
    </row>
    <row r="85" spans="1:13" hidden="1" x14ac:dyDescent="0.25">
      <c r="A85" s="639"/>
      <c r="B85" s="13">
        <v>43447</v>
      </c>
      <c r="C85" s="9" t="s">
        <v>452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9"/>
      <c r="B86" s="13">
        <v>43433</v>
      </c>
      <c r="C86" s="9" t="s">
        <v>455</v>
      </c>
      <c r="D86" s="9">
        <v>1</v>
      </c>
      <c r="E86" s="9">
        <v>0</v>
      </c>
      <c r="F86" s="9">
        <v>2</v>
      </c>
      <c r="G86" s="9">
        <v>2</v>
      </c>
      <c r="H86" s="9">
        <v>0</v>
      </c>
      <c r="I86" s="298">
        <v>0</v>
      </c>
      <c r="J86" s="280">
        <v>1</v>
      </c>
      <c r="K86" s="9"/>
      <c r="L86" s="9"/>
      <c r="M86" s="29"/>
    </row>
    <row r="87" spans="1:13" hidden="1" x14ac:dyDescent="0.25">
      <c r="A87" s="639"/>
      <c r="B87" s="13">
        <v>43426</v>
      </c>
      <c r="C87" s="9" t="s">
        <v>453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8">
        <v>0</v>
      </c>
      <c r="J87" s="280"/>
      <c r="K87" s="9">
        <v>1</v>
      </c>
      <c r="L87" s="9"/>
      <c r="M87" s="29"/>
    </row>
    <row r="88" spans="1:13" hidden="1" x14ac:dyDescent="0.25">
      <c r="A88" s="639"/>
      <c r="B88" s="13">
        <v>43419</v>
      </c>
      <c r="C88" s="9" t="s">
        <v>9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80"/>
      <c r="K88" s="9">
        <v>1</v>
      </c>
      <c r="L88" s="9"/>
      <c r="M88" s="29"/>
    </row>
    <row r="89" spans="1:13" hidden="1" x14ac:dyDescent="0.25">
      <c r="A89" s="639"/>
      <c r="B89" s="13">
        <v>43405</v>
      </c>
      <c r="C89" s="9" t="s">
        <v>8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9"/>
      <c r="B90" s="13">
        <v>43398</v>
      </c>
      <c r="C90" s="9" t="s">
        <v>455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/>
      <c r="K90" s="9">
        <v>1</v>
      </c>
      <c r="L90" s="9"/>
      <c r="M90" s="29"/>
    </row>
    <row r="91" spans="1:13" hidden="1" x14ac:dyDescent="0.25">
      <c r="A91" s="639"/>
      <c r="B91" s="13">
        <v>43384</v>
      </c>
      <c r="C91" s="9" t="s">
        <v>9</v>
      </c>
      <c r="D91" s="9">
        <v>1</v>
      </c>
      <c r="E91" s="9">
        <v>0</v>
      </c>
      <c r="F91" s="9">
        <v>2</v>
      </c>
      <c r="G91" s="9">
        <v>2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idden="1" x14ac:dyDescent="0.25">
      <c r="A92" s="639"/>
      <c r="B92" s="13">
        <v>43377</v>
      </c>
      <c r="C92" s="9" t="s">
        <v>452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8">
        <v>0</v>
      </c>
      <c r="J92" s="280"/>
      <c r="K92" s="9">
        <v>1</v>
      </c>
      <c r="L92" s="9"/>
      <c r="M92" s="29"/>
    </row>
    <row r="93" spans="1:13" hidden="1" x14ac:dyDescent="0.25">
      <c r="A93" s="639"/>
      <c r="B93" s="13">
        <v>43370</v>
      </c>
      <c r="C93" s="9" t="s">
        <v>8</v>
      </c>
      <c r="D93" s="9">
        <v>1</v>
      </c>
      <c r="E93" s="9">
        <v>1</v>
      </c>
      <c r="F93" s="9">
        <v>0</v>
      </c>
      <c r="G93" s="9">
        <v>1</v>
      </c>
      <c r="H93" s="9">
        <v>0</v>
      </c>
      <c r="I93" s="298">
        <v>0</v>
      </c>
      <c r="J93" s="280">
        <v>1</v>
      </c>
      <c r="K93" s="9"/>
      <c r="L93" s="9"/>
      <c r="M93" s="29"/>
    </row>
    <row r="94" spans="1:13" ht="18.75" hidden="1" thickBot="1" x14ac:dyDescent="0.3">
      <c r="A94" s="640"/>
      <c r="B94" s="30">
        <v>43356</v>
      </c>
      <c r="C94" s="31" t="s">
        <v>453</v>
      </c>
      <c r="D94" s="31">
        <v>1</v>
      </c>
      <c r="E94" s="31">
        <v>0</v>
      </c>
      <c r="F94" s="31">
        <v>0</v>
      </c>
      <c r="G94" s="31">
        <v>0</v>
      </c>
      <c r="H94" s="31">
        <v>0</v>
      </c>
      <c r="I94" s="299">
        <v>0</v>
      </c>
      <c r="J94" s="341"/>
      <c r="K94" s="31">
        <v>1</v>
      </c>
      <c r="L94" s="31"/>
      <c r="M94" s="32"/>
    </row>
    <row r="95" spans="1:13" s="7" customFormat="1" ht="19.5" thickTop="1" thickBot="1" x14ac:dyDescent="0.3">
      <c r="A95" s="142" t="s">
        <v>45</v>
      </c>
      <c r="B95" s="126" t="s">
        <v>454</v>
      </c>
      <c r="C95" s="124" t="s">
        <v>48</v>
      </c>
      <c r="D95" s="124">
        <f t="shared" ref="D95:I95" si="5">SUM(D80:D94)</f>
        <v>15</v>
      </c>
      <c r="E95" s="124">
        <f t="shared" si="5"/>
        <v>2</v>
      </c>
      <c r="F95" s="124">
        <f t="shared" si="5"/>
        <v>4</v>
      </c>
      <c r="G95" s="124">
        <f t="shared" si="5"/>
        <v>6</v>
      </c>
      <c r="H95" s="124">
        <f t="shared" si="5"/>
        <v>1</v>
      </c>
      <c r="I95" s="247">
        <f t="shared" si="5"/>
        <v>0</v>
      </c>
      <c r="J95" s="268">
        <f>SUM(J80:J94)</f>
        <v>6</v>
      </c>
      <c r="K95" s="185">
        <f>SUM(K80:K94)</f>
        <v>9</v>
      </c>
      <c r="L95" s="185">
        <f>SUM(L80:L94)</f>
        <v>0</v>
      </c>
      <c r="M95" s="302">
        <f>SUM(J95/(J95+K95))</f>
        <v>0.4</v>
      </c>
    </row>
    <row r="96" spans="1:13" ht="19.5" thickTop="1" thickBot="1" x14ac:dyDescent="0.3">
      <c r="C96" s="136" t="s">
        <v>24</v>
      </c>
      <c r="D96" s="137">
        <f t="shared" ref="D96:L96" si="6">SUM(D95+D79+D68+D54+D42+D22)</f>
        <v>87</v>
      </c>
      <c r="E96" s="137">
        <f t="shared" si="6"/>
        <v>18</v>
      </c>
      <c r="F96" s="137">
        <f t="shared" si="6"/>
        <v>25</v>
      </c>
      <c r="G96" s="137">
        <f t="shared" si="6"/>
        <v>43</v>
      </c>
      <c r="H96" s="137">
        <f t="shared" si="6"/>
        <v>1</v>
      </c>
      <c r="I96" s="139">
        <f t="shared" si="6"/>
        <v>0</v>
      </c>
      <c r="J96" s="444">
        <f t="shared" si="6"/>
        <v>33</v>
      </c>
      <c r="K96" s="91">
        <f t="shared" si="6"/>
        <v>49</v>
      </c>
      <c r="L96" s="450">
        <f t="shared" si="6"/>
        <v>5</v>
      </c>
      <c r="M96" s="313">
        <f>SUM(J96/(J96+K96))</f>
        <v>0.40243902439024393</v>
      </c>
    </row>
    <row r="97" spans="3:12" ht="18.75" thickBot="1" x14ac:dyDescent="0.3">
      <c r="C97" s="143" t="s">
        <v>25</v>
      </c>
      <c r="D97" s="24"/>
      <c r="E97" s="25">
        <f>SUM(E96/D96)</f>
        <v>0.20689655172413793</v>
      </c>
      <c r="F97" s="25">
        <f>SUM(F96/D96)</f>
        <v>0.28735632183908044</v>
      </c>
      <c r="G97" s="144">
        <f>SUM(G96/D96)</f>
        <v>0.4942528735632184</v>
      </c>
      <c r="H97" s="20"/>
      <c r="I97" s="20"/>
      <c r="J97" s="307">
        <f>SUM(J96/D96)</f>
        <v>0.37931034482758619</v>
      </c>
      <c r="K97" s="77">
        <f>SUM(K96/D96)</f>
        <v>0.56321839080459768</v>
      </c>
      <c r="L97" s="95">
        <f>SUM(L96/D96)</f>
        <v>5.7471264367816091E-2</v>
      </c>
    </row>
    <row r="98" spans="3:12" ht="18.75" thickBot="1" x14ac:dyDescent="0.3">
      <c r="C98" s="133" t="s">
        <v>26</v>
      </c>
      <c r="D98" s="134">
        <f>SUM(D96/6)</f>
        <v>14.5</v>
      </c>
      <c r="E98" s="134">
        <f>SUM(E97*D98)</f>
        <v>3</v>
      </c>
      <c r="F98" s="134">
        <f>SUM(F97*D98)</f>
        <v>4.1666666666666661</v>
      </c>
      <c r="G98" s="135">
        <f>SUM(G97*D98)</f>
        <v>7.166666666666667</v>
      </c>
      <c r="J98" s="308">
        <f>SUM(J96/6)</f>
        <v>5.5</v>
      </c>
      <c r="K98" s="97">
        <f>SUM(K96/6)</f>
        <v>8.1666666666666661</v>
      </c>
      <c r="L98" s="98">
        <f>SUM(L96/6)</f>
        <v>0.83333333333333337</v>
      </c>
    </row>
    <row r="99" spans="3:12" ht="18.75" thickTop="1" x14ac:dyDescent="0.25"/>
  </sheetData>
  <mergeCells count="7">
    <mergeCell ref="A1:M1"/>
    <mergeCell ref="A80:A94"/>
    <mergeCell ref="A69:A78"/>
    <mergeCell ref="A55:A67"/>
    <mergeCell ref="A43:A53"/>
    <mergeCell ref="A23:A41"/>
    <mergeCell ref="A3:A2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M17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8.75" customHeight="1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customHeight="1" thickTop="1" x14ac:dyDescent="0.25">
      <c r="A3" s="63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ht="18.75" customHeight="1" x14ac:dyDescent="0.25">
      <c r="A4" s="633"/>
      <c r="B4" s="255">
        <v>45708</v>
      </c>
      <c r="C4" s="9" t="s">
        <v>625</v>
      </c>
      <c r="D4" s="9">
        <v>1</v>
      </c>
      <c r="E4" s="9">
        <v>0</v>
      </c>
      <c r="F4" s="9">
        <v>1</v>
      </c>
      <c r="G4" s="15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.75" customHeight="1" x14ac:dyDescent="0.25">
      <c r="A5" s="633"/>
      <c r="B5" s="255">
        <v>45701</v>
      </c>
      <c r="C5" s="9" t="s">
        <v>10</v>
      </c>
      <c r="D5" s="9">
        <v>1</v>
      </c>
      <c r="E5" s="9">
        <v>1</v>
      </c>
      <c r="F5" s="9">
        <v>2</v>
      </c>
      <c r="G5" s="15">
        <v>3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t="18.75" customHeight="1" x14ac:dyDescent="0.25">
      <c r="A6" s="633"/>
      <c r="B6" s="255">
        <v>45694</v>
      </c>
      <c r="C6" s="9" t="s">
        <v>453</v>
      </c>
      <c r="D6" s="9">
        <v>1</v>
      </c>
      <c r="E6" s="9">
        <v>1</v>
      </c>
      <c r="F6" s="9">
        <v>2</v>
      </c>
      <c r="G6" s="15">
        <v>3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.75" customHeight="1" x14ac:dyDescent="0.25">
      <c r="A7" s="633"/>
      <c r="B7" s="255">
        <v>45687</v>
      </c>
      <c r="C7" s="9" t="s">
        <v>20</v>
      </c>
      <c r="D7" s="9">
        <v>1</v>
      </c>
      <c r="E7" s="9">
        <v>2</v>
      </c>
      <c r="F7" s="9">
        <v>1</v>
      </c>
      <c r="G7" s="15">
        <v>3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t="18.75" customHeight="1" x14ac:dyDescent="0.25">
      <c r="A8" s="633"/>
      <c r="B8" s="255">
        <v>45680</v>
      </c>
      <c r="C8" s="9" t="s">
        <v>553</v>
      </c>
      <c r="D8" s="9">
        <v>1</v>
      </c>
      <c r="E8" s="9">
        <v>1</v>
      </c>
      <c r="F8" s="9">
        <v>2</v>
      </c>
      <c r="G8" s="15">
        <v>3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t="18.75" customHeight="1" x14ac:dyDescent="0.25">
      <c r="A9" s="633"/>
      <c r="B9" s="255">
        <v>45666</v>
      </c>
      <c r="C9" s="9" t="s">
        <v>10</v>
      </c>
      <c r="D9" s="9">
        <v>1</v>
      </c>
      <c r="E9" s="9">
        <v>0</v>
      </c>
      <c r="F9" s="9">
        <v>1</v>
      </c>
      <c r="G9" s="15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ht="18.75" customHeight="1" x14ac:dyDescent="0.25">
      <c r="A10" s="633"/>
      <c r="B10" s="255">
        <v>45645</v>
      </c>
      <c r="C10" s="9" t="s">
        <v>453</v>
      </c>
      <c r="D10" s="9">
        <v>1</v>
      </c>
      <c r="E10" s="9">
        <v>0</v>
      </c>
      <c r="F10" s="9">
        <v>2</v>
      </c>
      <c r="G10" s="15">
        <v>2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ht="18.75" customHeight="1" x14ac:dyDescent="0.25">
      <c r="A11" s="633"/>
      <c r="B11" s="255">
        <v>45638</v>
      </c>
      <c r="C11" s="9" t="s">
        <v>20</v>
      </c>
      <c r="D11" s="9">
        <v>1</v>
      </c>
      <c r="E11" s="9">
        <v>2</v>
      </c>
      <c r="F11" s="9">
        <v>0</v>
      </c>
      <c r="G11" s="15">
        <v>2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t="18.75" customHeight="1" x14ac:dyDescent="0.25">
      <c r="A12" s="633"/>
      <c r="B12" s="255">
        <v>45631</v>
      </c>
      <c r="C12" s="9" t="s">
        <v>553</v>
      </c>
      <c r="D12" s="9">
        <v>1</v>
      </c>
      <c r="E12" s="9">
        <v>1</v>
      </c>
      <c r="F12" s="9">
        <v>0</v>
      </c>
      <c r="G12" s="15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t="18.75" customHeight="1" x14ac:dyDescent="0.25">
      <c r="A13" s="633"/>
      <c r="B13" s="255">
        <v>45624</v>
      </c>
      <c r="C13" s="9" t="s">
        <v>625</v>
      </c>
      <c r="D13" s="9">
        <v>1</v>
      </c>
      <c r="E13" s="9">
        <v>0</v>
      </c>
      <c r="F13" s="9">
        <v>2</v>
      </c>
      <c r="G13" s="15">
        <v>2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t="18.75" customHeight="1" x14ac:dyDescent="0.25">
      <c r="A14" s="633"/>
      <c r="B14" s="255">
        <v>45617</v>
      </c>
      <c r="C14" s="9" t="s">
        <v>10</v>
      </c>
      <c r="D14" s="9">
        <v>1</v>
      </c>
      <c r="E14" s="9">
        <v>0</v>
      </c>
      <c r="F14" s="9">
        <v>2</v>
      </c>
      <c r="G14" s="15">
        <v>2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ht="18.75" customHeight="1" x14ac:dyDescent="0.25">
      <c r="A15" s="633"/>
      <c r="B15" s="255">
        <v>45610</v>
      </c>
      <c r="C15" s="9" t="s">
        <v>453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t="18.75" customHeight="1" x14ac:dyDescent="0.25">
      <c r="A16" s="633"/>
      <c r="B16" s="255">
        <v>45603</v>
      </c>
      <c r="C16" s="9" t="s">
        <v>20</v>
      </c>
      <c r="D16" s="9">
        <v>1</v>
      </c>
      <c r="E16" s="9">
        <v>1</v>
      </c>
      <c r="F16" s="9">
        <v>2</v>
      </c>
      <c r="G16" s="9">
        <v>3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t="18.75" customHeight="1" x14ac:dyDescent="0.25">
      <c r="A17" s="633"/>
      <c r="B17" s="255">
        <v>45589</v>
      </c>
      <c r="C17" s="9" t="s">
        <v>625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ht="18.75" customHeight="1" x14ac:dyDescent="0.25">
      <c r="A18" s="633"/>
      <c r="B18" s="255">
        <v>45582</v>
      </c>
      <c r="C18" s="9" t="s">
        <v>10</v>
      </c>
      <c r="D18" s="9">
        <v>1</v>
      </c>
      <c r="E18" s="9">
        <v>1</v>
      </c>
      <c r="F18" s="9">
        <v>1</v>
      </c>
      <c r="G18" s="9">
        <v>2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t="18.75" customHeight="1" x14ac:dyDescent="0.25">
      <c r="A19" s="633"/>
      <c r="B19" s="255">
        <v>45575</v>
      </c>
      <c r="C19" s="9" t="s">
        <v>453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t="18.75" customHeight="1" x14ac:dyDescent="0.25">
      <c r="A20" s="633"/>
      <c r="B20" s="255">
        <v>45568</v>
      </c>
      <c r="C20" s="9" t="s">
        <v>20</v>
      </c>
      <c r="D20" s="9">
        <v>1</v>
      </c>
      <c r="E20" s="9">
        <v>2</v>
      </c>
      <c r="F20" s="9">
        <v>2</v>
      </c>
      <c r="G20" s="15">
        <v>4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t="18.75" customHeight="1" x14ac:dyDescent="0.25">
      <c r="A21" s="633"/>
      <c r="B21" s="255">
        <v>45561</v>
      </c>
      <c r="C21" s="9" t="s">
        <v>553</v>
      </c>
      <c r="D21" s="9">
        <v>1</v>
      </c>
      <c r="E21" s="9">
        <v>3</v>
      </c>
      <c r="F21" s="9">
        <v>1</v>
      </c>
      <c r="G21" s="15">
        <v>4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ht="18.75" customHeight="1" thickBot="1" x14ac:dyDescent="0.3">
      <c r="A22" s="634"/>
      <c r="B22" s="256">
        <v>45554</v>
      </c>
      <c r="C22" s="31" t="s">
        <v>625</v>
      </c>
      <c r="D22" s="31">
        <v>1</v>
      </c>
      <c r="E22" s="31">
        <v>0</v>
      </c>
      <c r="F22" s="31">
        <v>2</v>
      </c>
      <c r="G22" s="33">
        <v>2</v>
      </c>
      <c r="H22" s="31">
        <v>0</v>
      </c>
      <c r="I22" s="32">
        <v>0</v>
      </c>
      <c r="J22" s="366">
        <v>1</v>
      </c>
      <c r="K22" s="31"/>
      <c r="L22" s="31"/>
      <c r="M22" s="32"/>
    </row>
    <row r="23" spans="1:13" ht="18.75" customHeight="1" thickTop="1" thickBot="1" x14ac:dyDescent="0.3">
      <c r="A23" s="487" t="s">
        <v>45</v>
      </c>
      <c r="B23" s="488" t="s">
        <v>624</v>
      </c>
      <c r="C23" s="355" t="s">
        <v>8</v>
      </c>
      <c r="D23" s="355">
        <f t="shared" ref="D23:L23" si="0">SUM(D3:D22)</f>
        <v>20</v>
      </c>
      <c r="E23" s="355">
        <f t="shared" si="0"/>
        <v>16</v>
      </c>
      <c r="F23" s="355">
        <f t="shared" si="0"/>
        <v>23</v>
      </c>
      <c r="G23" s="355">
        <f t="shared" si="0"/>
        <v>39</v>
      </c>
      <c r="H23" s="355">
        <f t="shared" si="0"/>
        <v>0</v>
      </c>
      <c r="I23" s="489">
        <f t="shared" si="0"/>
        <v>0</v>
      </c>
      <c r="J23" s="458">
        <f t="shared" si="0"/>
        <v>15</v>
      </c>
      <c r="K23" s="355">
        <f t="shared" si="0"/>
        <v>3</v>
      </c>
      <c r="L23" s="355">
        <f t="shared" si="0"/>
        <v>2</v>
      </c>
      <c r="M23" s="356">
        <f>SUM(J23/(J23+K23))</f>
        <v>0.83333333333333337</v>
      </c>
    </row>
    <row r="24" spans="1:13" ht="18.75" hidden="1" customHeight="1" thickTop="1" x14ac:dyDescent="0.25">
      <c r="A24" s="642" t="s">
        <v>580</v>
      </c>
      <c r="B24" s="254">
        <v>45351</v>
      </c>
      <c r="C24" s="27" t="s">
        <v>553</v>
      </c>
      <c r="D24" s="27">
        <v>1</v>
      </c>
      <c r="E24" s="27">
        <v>1</v>
      </c>
      <c r="F24" s="27">
        <v>1</v>
      </c>
      <c r="G24" s="34">
        <v>2</v>
      </c>
      <c r="H24" s="27">
        <v>0</v>
      </c>
      <c r="I24" s="28">
        <v>0</v>
      </c>
      <c r="J24" s="364"/>
      <c r="K24" s="27">
        <v>1</v>
      </c>
      <c r="L24" s="27"/>
      <c r="M24" s="28"/>
    </row>
    <row r="25" spans="1:13" ht="18.75" hidden="1" customHeight="1" x14ac:dyDescent="0.25">
      <c r="A25" s="636"/>
      <c r="B25" s="255">
        <v>45344</v>
      </c>
      <c r="C25" s="9" t="s">
        <v>452</v>
      </c>
      <c r="D25" s="9">
        <v>1</v>
      </c>
      <c r="E25" s="9">
        <v>1</v>
      </c>
      <c r="F25" s="9">
        <v>0</v>
      </c>
      <c r="G25" s="15">
        <v>1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t="18.75" hidden="1" customHeight="1" x14ac:dyDescent="0.25">
      <c r="A26" s="636"/>
      <c r="B26" s="255">
        <v>45330</v>
      </c>
      <c r="C26" s="9" t="s">
        <v>453</v>
      </c>
      <c r="D26" s="9">
        <v>1</v>
      </c>
      <c r="E26" s="9">
        <v>1</v>
      </c>
      <c r="F26" s="9">
        <v>0</v>
      </c>
      <c r="G26" s="15">
        <v>1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t="18.75" hidden="1" customHeight="1" x14ac:dyDescent="0.25">
      <c r="A27" s="636"/>
      <c r="B27" s="255">
        <v>45323</v>
      </c>
      <c r="C27" s="9" t="s">
        <v>552</v>
      </c>
      <c r="D27" s="9">
        <v>1</v>
      </c>
      <c r="E27" s="9">
        <v>1</v>
      </c>
      <c r="F27" s="9">
        <v>3</v>
      </c>
      <c r="G27" s="15">
        <v>4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t="18.75" hidden="1" customHeight="1" x14ac:dyDescent="0.25">
      <c r="A28" s="636"/>
      <c r="B28" s="255">
        <v>45316</v>
      </c>
      <c r="C28" s="9" t="s">
        <v>553</v>
      </c>
      <c r="D28" s="9">
        <v>1</v>
      </c>
      <c r="E28" s="9">
        <v>2</v>
      </c>
      <c r="F28" s="9">
        <v>1</v>
      </c>
      <c r="G28" s="15">
        <v>3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t="18.75" hidden="1" customHeight="1" x14ac:dyDescent="0.25">
      <c r="A29" s="636"/>
      <c r="B29" s="255">
        <v>45302</v>
      </c>
      <c r="C29" s="9" t="s">
        <v>555</v>
      </c>
      <c r="D29" s="9">
        <v>1</v>
      </c>
      <c r="E29" s="9">
        <v>0</v>
      </c>
      <c r="F29" s="9">
        <v>5</v>
      </c>
      <c r="G29" s="15">
        <v>5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t="18.75" hidden="1" customHeight="1" x14ac:dyDescent="0.25">
      <c r="A30" s="636"/>
      <c r="B30" s="255">
        <v>45281</v>
      </c>
      <c r="C30" s="9" t="s">
        <v>453</v>
      </c>
      <c r="D30" s="9">
        <v>1</v>
      </c>
      <c r="E30" s="9">
        <v>2</v>
      </c>
      <c r="F30" s="9">
        <v>1</v>
      </c>
      <c r="G30" s="15">
        <v>3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t="18.75" hidden="1" customHeight="1" x14ac:dyDescent="0.25">
      <c r="A31" s="636"/>
      <c r="B31" s="255">
        <v>45267</v>
      </c>
      <c r="C31" s="9" t="s">
        <v>553</v>
      </c>
      <c r="D31" s="9">
        <v>1</v>
      </c>
      <c r="E31" s="9">
        <v>2</v>
      </c>
      <c r="F31" s="9">
        <v>1</v>
      </c>
      <c r="G31" s="15">
        <v>3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t="18.75" hidden="1" customHeight="1" x14ac:dyDescent="0.25">
      <c r="A32" s="636"/>
      <c r="B32" s="255">
        <v>45260</v>
      </c>
      <c r="C32" s="9" t="s">
        <v>452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t="18.75" hidden="1" customHeight="1" x14ac:dyDescent="0.25">
      <c r="A33" s="636"/>
      <c r="B33" s="255">
        <v>45253</v>
      </c>
      <c r="C33" s="9" t="s">
        <v>555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t="18.75" hidden="1" customHeight="1" x14ac:dyDescent="0.25">
      <c r="A34" s="636"/>
      <c r="B34" s="255">
        <v>45246</v>
      </c>
      <c r="C34" s="9" t="s">
        <v>453</v>
      </c>
      <c r="D34" s="9">
        <v>1</v>
      </c>
      <c r="E34" s="9">
        <v>2</v>
      </c>
      <c r="F34" s="9">
        <v>0</v>
      </c>
      <c r="G34" s="9">
        <v>2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t="18.75" hidden="1" customHeight="1" x14ac:dyDescent="0.25">
      <c r="A35" s="636"/>
      <c r="B35" s="255">
        <v>45239</v>
      </c>
      <c r="C35" s="9" t="s">
        <v>552</v>
      </c>
      <c r="D35" s="9">
        <v>1</v>
      </c>
      <c r="E35" s="9">
        <v>3</v>
      </c>
      <c r="F35" s="9">
        <v>0</v>
      </c>
      <c r="G35" s="9">
        <v>3</v>
      </c>
      <c r="H35" s="9">
        <v>1</v>
      </c>
      <c r="I35" s="29">
        <v>0</v>
      </c>
      <c r="J35" s="365">
        <v>1</v>
      </c>
      <c r="K35" s="9"/>
      <c r="L35" s="9"/>
      <c r="M35" s="29"/>
    </row>
    <row r="36" spans="1:13" ht="18.75" hidden="1" customHeight="1" x14ac:dyDescent="0.25">
      <c r="A36" s="636"/>
      <c r="B36" s="255">
        <v>45232</v>
      </c>
      <c r="C36" s="9" t="s">
        <v>553</v>
      </c>
      <c r="D36" s="9">
        <v>1</v>
      </c>
      <c r="E36" s="9">
        <v>1</v>
      </c>
      <c r="F36" s="9">
        <v>2</v>
      </c>
      <c r="G36" s="9">
        <v>3</v>
      </c>
      <c r="H36" s="9">
        <v>1</v>
      </c>
      <c r="I36" s="29">
        <v>0</v>
      </c>
      <c r="J36" s="365">
        <v>1</v>
      </c>
      <c r="K36" s="9"/>
      <c r="L36" s="9"/>
      <c r="M36" s="29"/>
    </row>
    <row r="37" spans="1:13" ht="18.75" hidden="1" customHeight="1" x14ac:dyDescent="0.25">
      <c r="A37" s="636"/>
      <c r="B37" s="255">
        <v>45225</v>
      </c>
      <c r="C37" s="9" t="s">
        <v>452</v>
      </c>
      <c r="D37" s="9">
        <v>1</v>
      </c>
      <c r="E37" s="9">
        <v>1</v>
      </c>
      <c r="F37" s="9">
        <v>4</v>
      </c>
      <c r="G37" s="9">
        <v>5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t="18.75" hidden="1" customHeight="1" x14ac:dyDescent="0.25">
      <c r="A38" s="636"/>
      <c r="B38" s="255">
        <v>45218</v>
      </c>
      <c r="C38" s="9" t="s">
        <v>555</v>
      </c>
      <c r="D38" s="9">
        <v>1</v>
      </c>
      <c r="E38" s="9">
        <v>1</v>
      </c>
      <c r="F38" s="9">
        <v>1</v>
      </c>
      <c r="G38" s="9">
        <v>2</v>
      </c>
      <c r="H38" s="9">
        <v>0</v>
      </c>
      <c r="I38" s="29">
        <v>0</v>
      </c>
      <c r="J38" s="365"/>
      <c r="K38" s="9"/>
      <c r="L38" s="9">
        <v>1</v>
      </c>
      <c r="M38" s="29"/>
    </row>
    <row r="39" spans="1:13" ht="18.75" hidden="1" customHeight="1" x14ac:dyDescent="0.25">
      <c r="A39" s="636"/>
      <c r="B39" s="255">
        <v>45211</v>
      </c>
      <c r="C39" s="9" t="s">
        <v>453</v>
      </c>
      <c r="D39" s="9">
        <v>1</v>
      </c>
      <c r="E39" s="9">
        <v>0</v>
      </c>
      <c r="F39" s="9">
        <v>2</v>
      </c>
      <c r="G39" s="9">
        <v>2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t="18.75" hidden="1" customHeight="1" x14ac:dyDescent="0.25">
      <c r="A40" s="636"/>
      <c r="B40" s="255">
        <v>45204</v>
      </c>
      <c r="C40" s="9" t="s">
        <v>552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/>
      <c r="K40" s="9">
        <v>1</v>
      </c>
      <c r="L40" s="9"/>
      <c r="M40" s="29"/>
    </row>
    <row r="41" spans="1:13" ht="18.75" hidden="1" customHeight="1" x14ac:dyDescent="0.25">
      <c r="A41" s="636"/>
      <c r="B41" s="255">
        <v>45197</v>
      </c>
      <c r="C41" s="9" t="s">
        <v>553</v>
      </c>
      <c r="D41" s="9">
        <v>1</v>
      </c>
      <c r="E41" s="9">
        <v>1</v>
      </c>
      <c r="F41" s="9">
        <v>5</v>
      </c>
      <c r="G41" s="15">
        <v>6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t="18.75" hidden="1" customHeight="1" x14ac:dyDescent="0.25">
      <c r="A42" s="636"/>
      <c r="B42" s="255">
        <v>45190</v>
      </c>
      <c r="C42" s="9" t="s">
        <v>452</v>
      </c>
      <c r="D42" s="9">
        <v>1</v>
      </c>
      <c r="E42" s="9">
        <v>0</v>
      </c>
      <c r="F42" s="9">
        <v>2</v>
      </c>
      <c r="G42" s="15">
        <v>2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t="18.75" hidden="1" customHeight="1" thickBot="1" x14ac:dyDescent="0.3">
      <c r="A43" s="637"/>
      <c r="B43" s="256">
        <v>45183</v>
      </c>
      <c r="C43" s="31" t="s">
        <v>555</v>
      </c>
      <c r="D43" s="31">
        <v>1</v>
      </c>
      <c r="E43" s="31">
        <v>1</v>
      </c>
      <c r="F43" s="31">
        <v>1</v>
      </c>
      <c r="G43" s="33">
        <v>2</v>
      </c>
      <c r="H43" s="31">
        <v>0</v>
      </c>
      <c r="I43" s="32">
        <v>0</v>
      </c>
      <c r="J43" s="366">
        <v>1</v>
      </c>
      <c r="K43" s="31"/>
      <c r="L43" s="31"/>
      <c r="M43" s="32"/>
    </row>
    <row r="44" spans="1:13" ht="18.75" customHeight="1" thickTop="1" thickBot="1" x14ac:dyDescent="0.3">
      <c r="A44" s="433" t="s">
        <v>45</v>
      </c>
      <c r="B44" s="414" t="s">
        <v>580</v>
      </c>
      <c r="C44" s="355" t="s">
        <v>8</v>
      </c>
      <c r="D44" s="355">
        <f t="shared" ref="D44:L44" si="1">SUM(D24:D43)</f>
        <v>20</v>
      </c>
      <c r="E44" s="355">
        <f t="shared" si="1"/>
        <v>21</v>
      </c>
      <c r="F44" s="355">
        <f t="shared" si="1"/>
        <v>29</v>
      </c>
      <c r="G44" s="355">
        <f t="shared" si="1"/>
        <v>50</v>
      </c>
      <c r="H44" s="355">
        <f t="shared" si="1"/>
        <v>2</v>
      </c>
      <c r="I44" s="467">
        <f t="shared" si="1"/>
        <v>0</v>
      </c>
      <c r="J44" s="191">
        <f t="shared" si="1"/>
        <v>10</v>
      </c>
      <c r="K44" s="124">
        <f t="shared" si="1"/>
        <v>9</v>
      </c>
      <c r="L44" s="124">
        <f t="shared" si="1"/>
        <v>1</v>
      </c>
      <c r="M44" s="294">
        <f>SUM(J44/(J44+K44))</f>
        <v>0.52631578947368418</v>
      </c>
    </row>
    <row r="45" spans="1:13" ht="18.75" hidden="1" customHeight="1" thickTop="1" x14ac:dyDescent="0.25">
      <c r="A45" s="632" t="s">
        <v>554</v>
      </c>
      <c r="B45" s="254">
        <v>44966</v>
      </c>
      <c r="C45" s="27" t="s">
        <v>453</v>
      </c>
      <c r="D45" s="27">
        <v>1</v>
      </c>
      <c r="E45" s="27">
        <v>0</v>
      </c>
      <c r="F45" s="27">
        <v>2</v>
      </c>
      <c r="G45" s="34">
        <v>2</v>
      </c>
      <c r="H45" s="27">
        <v>0</v>
      </c>
      <c r="I45" s="297">
        <v>0</v>
      </c>
      <c r="J45" s="279"/>
      <c r="K45" s="27">
        <v>1</v>
      </c>
      <c r="L45" s="27"/>
      <c r="M45" s="28"/>
    </row>
    <row r="46" spans="1:13" ht="18.75" hidden="1" customHeight="1" x14ac:dyDescent="0.25">
      <c r="A46" s="633"/>
      <c r="B46" s="255">
        <v>44959</v>
      </c>
      <c r="C46" s="9" t="s">
        <v>552</v>
      </c>
      <c r="D46" s="9">
        <v>1</v>
      </c>
      <c r="E46" s="9">
        <v>1</v>
      </c>
      <c r="F46" s="9">
        <v>1</v>
      </c>
      <c r="G46" s="15">
        <v>2</v>
      </c>
      <c r="H46" s="9">
        <v>0</v>
      </c>
      <c r="I46" s="298">
        <v>1</v>
      </c>
      <c r="J46" s="280"/>
      <c r="K46" s="9"/>
      <c r="L46" s="9">
        <v>1</v>
      </c>
      <c r="M46" s="29"/>
    </row>
    <row r="47" spans="1:13" ht="18.75" hidden="1" customHeight="1" x14ac:dyDescent="0.25">
      <c r="A47" s="633"/>
      <c r="B47" s="255">
        <v>44952</v>
      </c>
      <c r="C47" s="9" t="s">
        <v>553</v>
      </c>
      <c r="D47" s="9">
        <v>1</v>
      </c>
      <c r="E47" s="9">
        <v>1</v>
      </c>
      <c r="F47" s="9">
        <v>0</v>
      </c>
      <c r="G47" s="15">
        <v>1</v>
      </c>
      <c r="H47" s="9">
        <v>0</v>
      </c>
      <c r="I47" s="298">
        <v>0</v>
      </c>
      <c r="J47" s="280"/>
      <c r="K47" s="9"/>
      <c r="L47" s="9">
        <v>1</v>
      </c>
      <c r="M47" s="29"/>
    </row>
    <row r="48" spans="1:13" ht="18.75" hidden="1" customHeight="1" x14ac:dyDescent="0.25">
      <c r="A48" s="633"/>
      <c r="B48" s="255">
        <v>44945</v>
      </c>
      <c r="C48" s="9" t="s">
        <v>452</v>
      </c>
      <c r="D48" s="9">
        <v>1</v>
      </c>
      <c r="E48" s="9">
        <v>3</v>
      </c>
      <c r="F48" s="9">
        <v>2</v>
      </c>
      <c r="G48" s="15">
        <v>5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t="18.75" hidden="1" customHeight="1" x14ac:dyDescent="0.25">
      <c r="A49" s="633"/>
      <c r="B49" s="255">
        <v>44938</v>
      </c>
      <c r="C49" s="9" t="s">
        <v>555</v>
      </c>
      <c r="D49" s="9">
        <v>1</v>
      </c>
      <c r="E49" s="9">
        <v>1</v>
      </c>
      <c r="F49" s="9">
        <v>1</v>
      </c>
      <c r="G49" s="15">
        <v>2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t="18.75" hidden="1" customHeight="1" x14ac:dyDescent="0.25">
      <c r="A50" s="633"/>
      <c r="B50" s="255">
        <v>44917</v>
      </c>
      <c r="C50" s="9" t="s">
        <v>453</v>
      </c>
      <c r="D50" s="9">
        <v>1</v>
      </c>
      <c r="E50" s="9">
        <v>0</v>
      </c>
      <c r="F50" s="9">
        <v>2</v>
      </c>
      <c r="G50" s="15">
        <v>2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t="18.75" hidden="1" customHeight="1" x14ac:dyDescent="0.25">
      <c r="A51" s="633"/>
      <c r="B51" s="255">
        <v>44910</v>
      </c>
      <c r="C51" s="9" t="s">
        <v>552</v>
      </c>
      <c r="D51" s="9">
        <v>1</v>
      </c>
      <c r="E51" s="9">
        <v>1</v>
      </c>
      <c r="F51" s="9">
        <v>2</v>
      </c>
      <c r="G51" s="15">
        <v>3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t="18.75" hidden="1" customHeight="1" x14ac:dyDescent="0.25">
      <c r="A52" s="633"/>
      <c r="B52" s="255">
        <v>44903</v>
      </c>
      <c r="C52" s="9" t="s">
        <v>553</v>
      </c>
      <c r="D52" s="9">
        <v>1</v>
      </c>
      <c r="E52" s="9">
        <v>0</v>
      </c>
      <c r="F52" s="9">
        <v>2</v>
      </c>
      <c r="G52" s="15">
        <v>2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t="18.75" hidden="1" customHeight="1" x14ac:dyDescent="0.25">
      <c r="A53" s="633"/>
      <c r="B53" s="255">
        <v>44896</v>
      </c>
      <c r="C53" s="9" t="s">
        <v>452</v>
      </c>
      <c r="D53" s="9">
        <v>1</v>
      </c>
      <c r="E53" s="9">
        <v>2</v>
      </c>
      <c r="F53" s="9">
        <v>0</v>
      </c>
      <c r="G53" s="15">
        <v>2</v>
      </c>
      <c r="H53" s="9">
        <v>1</v>
      </c>
      <c r="I53" s="298">
        <v>0</v>
      </c>
      <c r="J53" s="280">
        <v>1</v>
      </c>
      <c r="K53" s="9"/>
      <c r="L53" s="9"/>
      <c r="M53" s="29"/>
    </row>
    <row r="54" spans="1:13" ht="18.75" hidden="1" customHeight="1" x14ac:dyDescent="0.25">
      <c r="A54" s="633"/>
      <c r="B54" s="255">
        <v>44882</v>
      </c>
      <c r="C54" s="9" t="s">
        <v>453</v>
      </c>
      <c r="D54" s="9">
        <v>1</v>
      </c>
      <c r="E54" s="9">
        <v>1</v>
      </c>
      <c r="F54" s="9">
        <v>1</v>
      </c>
      <c r="G54" s="15">
        <v>2</v>
      </c>
      <c r="H54" s="9">
        <v>0</v>
      </c>
      <c r="I54" s="298">
        <v>0</v>
      </c>
      <c r="J54" s="280"/>
      <c r="K54" s="9"/>
      <c r="L54" s="9">
        <v>1</v>
      </c>
      <c r="M54" s="29"/>
    </row>
    <row r="55" spans="1:13" ht="18.75" hidden="1" customHeight="1" x14ac:dyDescent="0.25">
      <c r="A55" s="633"/>
      <c r="B55" s="255">
        <v>44875</v>
      </c>
      <c r="C55" s="9" t="s">
        <v>552</v>
      </c>
      <c r="D55" s="9">
        <v>1</v>
      </c>
      <c r="E55" s="9">
        <v>1</v>
      </c>
      <c r="F55" s="9">
        <v>3</v>
      </c>
      <c r="G55" s="15">
        <v>4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t="18.75" hidden="1" customHeight="1" x14ac:dyDescent="0.25">
      <c r="A56" s="633"/>
      <c r="B56" s="255">
        <v>44868</v>
      </c>
      <c r="C56" s="9" t="s">
        <v>553</v>
      </c>
      <c r="D56" s="9">
        <v>1</v>
      </c>
      <c r="E56" s="9">
        <v>2</v>
      </c>
      <c r="F56" s="9">
        <v>1</v>
      </c>
      <c r="G56" s="15">
        <v>3</v>
      </c>
      <c r="H56" s="9">
        <v>0</v>
      </c>
      <c r="I56" s="298">
        <v>0</v>
      </c>
      <c r="J56" s="280"/>
      <c r="K56" s="9"/>
      <c r="L56" s="9">
        <v>1</v>
      </c>
      <c r="M56" s="29"/>
    </row>
    <row r="57" spans="1:13" ht="18.75" hidden="1" customHeight="1" x14ac:dyDescent="0.25">
      <c r="A57" s="633"/>
      <c r="B57" s="255">
        <v>44861</v>
      </c>
      <c r="C57" s="9" t="s">
        <v>452</v>
      </c>
      <c r="D57" s="9">
        <v>1</v>
      </c>
      <c r="E57" s="9">
        <v>1</v>
      </c>
      <c r="F57" s="9">
        <v>2</v>
      </c>
      <c r="G57" s="15">
        <v>3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t="18.75" hidden="1" customHeight="1" x14ac:dyDescent="0.25">
      <c r="A58" s="633"/>
      <c r="B58" s="255">
        <v>44854</v>
      </c>
      <c r="C58" s="9" t="s">
        <v>555</v>
      </c>
      <c r="D58" s="9">
        <v>1</v>
      </c>
      <c r="E58" s="9">
        <v>0</v>
      </c>
      <c r="F58" s="9">
        <v>1</v>
      </c>
      <c r="G58" s="15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t="18.75" hidden="1" customHeight="1" x14ac:dyDescent="0.25">
      <c r="A59" s="633"/>
      <c r="B59" s="255">
        <v>44847</v>
      </c>
      <c r="C59" s="9" t="s">
        <v>453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t="18.75" hidden="1" customHeight="1" x14ac:dyDescent="0.25">
      <c r="A60" s="633"/>
      <c r="B60" s="255">
        <v>44840</v>
      </c>
      <c r="C60" s="9" t="s">
        <v>552</v>
      </c>
      <c r="D60" s="9">
        <v>1</v>
      </c>
      <c r="E60" s="9">
        <v>0</v>
      </c>
      <c r="F60" s="9">
        <v>3</v>
      </c>
      <c r="G60" s="9">
        <v>3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t="18.75" hidden="1" customHeight="1" x14ac:dyDescent="0.25">
      <c r="A61" s="633"/>
      <c r="B61" s="255">
        <v>44833</v>
      </c>
      <c r="C61" s="9" t="s">
        <v>553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t="18.75" hidden="1" customHeight="1" x14ac:dyDescent="0.25">
      <c r="A62" s="633"/>
      <c r="B62" s="255">
        <v>44826</v>
      </c>
      <c r="C62" s="9" t="s">
        <v>452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t="18.75" hidden="1" customHeight="1" thickBot="1" x14ac:dyDescent="0.3">
      <c r="A63" s="634"/>
      <c r="B63" s="256">
        <v>44819</v>
      </c>
      <c r="C63" s="31" t="s">
        <v>555</v>
      </c>
      <c r="D63" s="31">
        <v>1</v>
      </c>
      <c r="E63" s="31">
        <v>1</v>
      </c>
      <c r="F63" s="31">
        <v>2</v>
      </c>
      <c r="G63" s="31">
        <v>3</v>
      </c>
      <c r="H63" s="31">
        <v>0</v>
      </c>
      <c r="I63" s="299">
        <v>0</v>
      </c>
      <c r="J63" s="341">
        <v>1</v>
      </c>
      <c r="K63" s="31"/>
      <c r="L63" s="31"/>
      <c r="M63" s="32"/>
    </row>
    <row r="64" spans="1:13" ht="18.75" customHeight="1" thickTop="1" thickBot="1" x14ac:dyDescent="0.3">
      <c r="A64" s="433" t="s">
        <v>45</v>
      </c>
      <c r="B64" s="414" t="s">
        <v>554</v>
      </c>
      <c r="C64" s="355" t="s">
        <v>8</v>
      </c>
      <c r="D64" s="355">
        <f t="shared" ref="D64:L64" si="2">SUM(D45:D63)</f>
        <v>19</v>
      </c>
      <c r="E64" s="355">
        <f t="shared" si="2"/>
        <v>15</v>
      </c>
      <c r="F64" s="355">
        <f t="shared" si="2"/>
        <v>26</v>
      </c>
      <c r="G64" s="355">
        <f t="shared" si="2"/>
        <v>41</v>
      </c>
      <c r="H64" s="355">
        <f t="shared" si="2"/>
        <v>1</v>
      </c>
      <c r="I64" s="467">
        <f t="shared" si="2"/>
        <v>1</v>
      </c>
      <c r="J64" s="191">
        <f t="shared" si="2"/>
        <v>9</v>
      </c>
      <c r="K64" s="124">
        <f t="shared" si="2"/>
        <v>6</v>
      </c>
      <c r="L64" s="124">
        <f t="shared" si="2"/>
        <v>4</v>
      </c>
      <c r="M64" s="294">
        <f>SUM(J64/(J64+K64))</f>
        <v>0.6</v>
      </c>
    </row>
    <row r="65" spans="1:13" ht="18.75" hidden="1" customHeight="1" thickTop="1" x14ac:dyDescent="0.25">
      <c r="A65" s="659" t="s">
        <v>540</v>
      </c>
      <c r="B65" s="254">
        <v>44641</v>
      </c>
      <c r="C65" s="27" t="s">
        <v>455</v>
      </c>
      <c r="D65" s="27">
        <v>1</v>
      </c>
      <c r="E65" s="27">
        <v>0</v>
      </c>
      <c r="F65" s="27">
        <v>1</v>
      </c>
      <c r="G65" s="27">
        <v>1</v>
      </c>
      <c r="H65" s="27">
        <v>0</v>
      </c>
      <c r="I65" s="297">
        <v>0</v>
      </c>
      <c r="J65" s="279"/>
      <c r="K65" s="27">
        <v>1</v>
      </c>
      <c r="L65" s="27"/>
      <c r="M65" s="28"/>
    </row>
    <row r="66" spans="1:13" ht="18.75" hidden="1" customHeight="1" x14ac:dyDescent="0.25">
      <c r="A66" s="631"/>
      <c r="B66" s="255">
        <v>44637</v>
      </c>
      <c r="C66" s="9" t="s">
        <v>48</v>
      </c>
      <c r="D66" s="9">
        <v>1</v>
      </c>
      <c r="E66" s="9">
        <v>2</v>
      </c>
      <c r="F66" s="9">
        <v>2</v>
      </c>
      <c r="G66" s="9">
        <v>4</v>
      </c>
      <c r="H66" s="9">
        <v>0</v>
      </c>
      <c r="I66" s="298">
        <v>0</v>
      </c>
      <c r="J66" s="280"/>
      <c r="K66" s="9"/>
      <c r="L66" s="9">
        <v>1</v>
      </c>
      <c r="M66" s="29"/>
    </row>
    <row r="67" spans="1:13" ht="18.75" hidden="1" customHeight="1" x14ac:dyDescent="0.25">
      <c r="A67" s="631"/>
      <c r="B67" s="255">
        <v>44630</v>
      </c>
      <c r="C67" s="9" t="s">
        <v>453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/>
      <c r="L67" s="9">
        <v>1</v>
      </c>
      <c r="M67" s="29"/>
    </row>
    <row r="68" spans="1:13" ht="18.75" hidden="1" customHeight="1" x14ac:dyDescent="0.25">
      <c r="A68" s="631"/>
      <c r="B68" s="255">
        <v>44623</v>
      </c>
      <c r="C68" s="9" t="s">
        <v>455</v>
      </c>
      <c r="D68" s="9">
        <v>1</v>
      </c>
      <c r="E68" s="9">
        <v>0</v>
      </c>
      <c r="F68" s="9">
        <v>2</v>
      </c>
      <c r="G68" s="9">
        <v>2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t="18.75" hidden="1" customHeight="1" x14ac:dyDescent="0.25">
      <c r="A69" s="631"/>
      <c r="B69" s="255">
        <v>44616</v>
      </c>
      <c r="C69" s="9" t="s">
        <v>48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t="18.75" hidden="1" customHeight="1" x14ac:dyDescent="0.25">
      <c r="A70" s="631"/>
      <c r="B70" s="255">
        <v>44609</v>
      </c>
      <c r="C70" s="9" t="s">
        <v>453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8">
        <v>0</v>
      </c>
      <c r="J70" s="280"/>
      <c r="K70" s="9"/>
      <c r="L70" s="9">
        <v>1</v>
      </c>
      <c r="M70" s="29"/>
    </row>
    <row r="71" spans="1:13" ht="18.75" hidden="1" customHeight="1" x14ac:dyDescent="0.25">
      <c r="A71" s="631"/>
      <c r="B71" s="255">
        <v>44602</v>
      </c>
      <c r="C71" s="9" t="s">
        <v>455</v>
      </c>
      <c r="D71" s="9">
        <v>1</v>
      </c>
      <c r="E71" s="9">
        <v>2</v>
      </c>
      <c r="F71" s="9">
        <v>2</v>
      </c>
      <c r="G71" s="9">
        <v>4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t="18.75" hidden="1" customHeight="1" x14ac:dyDescent="0.25">
      <c r="A72" s="631"/>
      <c r="B72" s="255">
        <v>44595</v>
      </c>
      <c r="C72" s="9" t="s">
        <v>48</v>
      </c>
      <c r="D72" s="9">
        <v>1</v>
      </c>
      <c r="E72" s="9">
        <v>1</v>
      </c>
      <c r="F72" s="9">
        <v>1</v>
      </c>
      <c r="G72" s="9">
        <v>2</v>
      </c>
      <c r="H72" s="9">
        <v>0</v>
      </c>
      <c r="I72" s="298">
        <v>0</v>
      </c>
      <c r="J72" s="280"/>
      <c r="K72" s="9"/>
      <c r="L72" s="9">
        <v>1</v>
      </c>
      <c r="M72" s="29"/>
    </row>
    <row r="73" spans="1:13" ht="18.75" hidden="1" customHeight="1" x14ac:dyDescent="0.25">
      <c r="A73" s="631"/>
      <c r="B73" s="255">
        <v>44546</v>
      </c>
      <c r="C73" s="9" t="s">
        <v>453</v>
      </c>
      <c r="D73" s="9">
        <v>1</v>
      </c>
      <c r="E73" s="9">
        <v>2</v>
      </c>
      <c r="F73" s="9">
        <v>1</v>
      </c>
      <c r="G73" s="9">
        <v>3</v>
      </c>
      <c r="H73" s="9">
        <v>1</v>
      </c>
      <c r="I73" s="298">
        <v>0</v>
      </c>
      <c r="J73" s="280">
        <v>1</v>
      </c>
      <c r="K73" s="9"/>
      <c r="L73" s="9"/>
      <c r="M73" s="29"/>
    </row>
    <row r="74" spans="1:13" ht="18.75" hidden="1" customHeight="1" x14ac:dyDescent="0.25">
      <c r="A74" s="631"/>
      <c r="B74" s="255">
        <v>44539</v>
      </c>
      <c r="C74" s="9" t="s">
        <v>455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t="18.75" hidden="1" customHeight="1" x14ac:dyDescent="0.25">
      <c r="A75" s="631"/>
      <c r="B75" s="255">
        <v>44532</v>
      </c>
      <c r="C75" s="9" t="s">
        <v>48</v>
      </c>
      <c r="D75" s="9">
        <v>1</v>
      </c>
      <c r="E75" s="9">
        <v>1</v>
      </c>
      <c r="F75" s="9">
        <v>3</v>
      </c>
      <c r="G75" s="15">
        <v>4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t="18.75" hidden="1" customHeight="1" x14ac:dyDescent="0.25">
      <c r="A76" s="631"/>
      <c r="B76" s="255">
        <v>44525</v>
      </c>
      <c r="C76" s="9" t="s">
        <v>453</v>
      </c>
      <c r="D76" s="9">
        <v>1</v>
      </c>
      <c r="E76" s="9">
        <v>2</v>
      </c>
      <c r="F76" s="9">
        <v>0</v>
      </c>
      <c r="G76" s="15">
        <v>2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t="18.75" hidden="1" customHeight="1" x14ac:dyDescent="0.25">
      <c r="A77" s="631"/>
      <c r="B77" s="255">
        <v>44518</v>
      </c>
      <c r="C77" s="9" t="s">
        <v>455</v>
      </c>
      <c r="D77" s="9">
        <v>1</v>
      </c>
      <c r="E77" s="9">
        <v>1</v>
      </c>
      <c r="F77" s="9">
        <v>1</v>
      </c>
      <c r="G77" s="15">
        <v>2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t="18.75" hidden="1" customHeight="1" x14ac:dyDescent="0.25">
      <c r="A78" s="631"/>
      <c r="B78" s="255">
        <v>44511</v>
      </c>
      <c r="C78" s="9" t="s">
        <v>48</v>
      </c>
      <c r="D78" s="9">
        <v>1</v>
      </c>
      <c r="E78" s="9">
        <v>0</v>
      </c>
      <c r="F78" s="9">
        <v>2</v>
      </c>
      <c r="G78" s="15">
        <v>2</v>
      </c>
      <c r="H78" s="9">
        <v>0</v>
      </c>
      <c r="I78" s="298">
        <v>0</v>
      </c>
      <c r="J78" s="280"/>
      <c r="K78" s="9">
        <v>1</v>
      </c>
      <c r="L78" s="9"/>
      <c r="M78" s="29"/>
    </row>
    <row r="79" spans="1:13" ht="18.75" hidden="1" customHeight="1" x14ac:dyDescent="0.25">
      <c r="A79" s="631"/>
      <c r="B79" s="255">
        <v>44504</v>
      </c>
      <c r="C79" s="9" t="s">
        <v>453</v>
      </c>
      <c r="D79" s="9">
        <v>1</v>
      </c>
      <c r="E79" s="9">
        <v>5</v>
      </c>
      <c r="F79" s="9">
        <v>2</v>
      </c>
      <c r="G79" s="15">
        <v>7</v>
      </c>
      <c r="H79" s="9">
        <v>0</v>
      </c>
      <c r="I79" s="298">
        <v>0</v>
      </c>
      <c r="J79" s="280">
        <v>1</v>
      </c>
      <c r="K79" s="9"/>
      <c r="L79" s="9"/>
      <c r="M79" s="29"/>
    </row>
    <row r="80" spans="1:13" ht="18.75" hidden="1" customHeight="1" x14ac:dyDescent="0.25">
      <c r="A80" s="631"/>
      <c r="B80" s="255">
        <v>44497</v>
      </c>
      <c r="C80" s="9" t="s">
        <v>455</v>
      </c>
      <c r="D80" s="9">
        <v>1</v>
      </c>
      <c r="E80" s="9">
        <v>2</v>
      </c>
      <c r="F80" s="9">
        <v>2</v>
      </c>
      <c r="G80" s="15">
        <v>4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t="18.75" hidden="1" customHeight="1" x14ac:dyDescent="0.25">
      <c r="A81" s="631"/>
      <c r="B81" s="255">
        <v>44490</v>
      </c>
      <c r="C81" s="9" t="s">
        <v>48</v>
      </c>
      <c r="D81" s="9">
        <v>1</v>
      </c>
      <c r="E81" s="9">
        <v>0</v>
      </c>
      <c r="F81" s="9">
        <v>2</v>
      </c>
      <c r="G81" s="15">
        <v>2</v>
      </c>
      <c r="H81" s="9">
        <v>0</v>
      </c>
      <c r="I81" s="298">
        <v>0</v>
      </c>
      <c r="J81" s="280">
        <v>1</v>
      </c>
      <c r="K81" s="9"/>
      <c r="L81" s="9"/>
      <c r="M81" s="29"/>
    </row>
    <row r="82" spans="1:13" ht="18.75" hidden="1" customHeight="1" thickBot="1" x14ac:dyDescent="0.3">
      <c r="A82" s="630"/>
      <c r="B82" s="256">
        <v>44483</v>
      </c>
      <c r="C82" s="31" t="s">
        <v>453</v>
      </c>
      <c r="D82" s="31">
        <v>1</v>
      </c>
      <c r="E82" s="31">
        <v>0</v>
      </c>
      <c r="F82" s="31">
        <v>1</v>
      </c>
      <c r="G82" s="33">
        <v>1</v>
      </c>
      <c r="H82" s="31">
        <v>0</v>
      </c>
      <c r="I82" s="299">
        <v>0</v>
      </c>
      <c r="J82" s="341"/>
      <c r="K82" s="31"/>
      <c r="L82" s="31">
        <v>1</v>
      </c>
      <c r="M82" s="32"/>
    </row>
    <row r="83" spans="1:13" ht="19.5" thickTop="1" thickBot="1" x14ac:dyDescent="0.3">
      <c r="A83" s="142" t="s">
        <v>45</v>
      </c>
      <c r="B83" s="126" t="s">
        <v>540</v>
      </c>
      <c r="C83" s="124" t="s">
        <v>8</v>
      </c>
      <c r="D83" s="124">
        <f t="shared" ref="D83:L83" si="3">SUM(D65:D82)</f>
        <v>18</v>
      </c>
      <c r="E83" s="124">
        <f t="shared" si="3"/>
        <v>18</v>
      </c>
      <c r="F83" s="124">
        <f t="shared" si="3"/>
        <v>23</v>
      </c>
      <c r="G83" s="124">
        <f t="shared" si="3"/>
        <v>41</v>
      </c>
      <c r="H83" s="124">
        <f t="shared" si="3"/>
        <v>1</v>
      </c>
      <c r="I83" s="247">
        <f t="shared" si="3"/>
        <v>0</v>
      </c>
      <c r="J83" s="191">
        <f t="shared" si="3"/>
        <v>8</v>
      </c>
      <c r="K83" s="124">
        <f t="shared" si="3"/>
        <v>5</v>
      </c>
      <c r="L83" s="124">
        <f t="shared" si="3"/>
        <v>5</v>
      </c>
      <c r="M83" s="294">
        <f>SUM(J83/(J83+K83))</f>
        <v>0.61538461538461542</v>
      </c>
    </row>
    <row r="84" spans="1:13" ht="18.75" hidden="1" customHeight="1" thickTop="1" x14ac:dyDescent="0.25">
      <c r="A84" s="659" t="s">
        <v>500</v>
      </c>
      <c r="B84" s="254">
        <v>43888</v>
      </c>
      <c r="C84" s="27" t="s">
        <v>9</v>
      </c>
      <c r="D84" s="27">
        <v>1</v>
      </c>
      <c r="E84" s="27">
        <v>1</v>
      </c>
      <c r="F84" s="27">
        <v>3</v>
      </c>
      <c r="G84" s="34">
        <v>4</v>
      </c>
      <c r="H84" s="27">
        <v>0</v>
      </c>
      <c r="I84" s="297">
        <v>0</v>
      </c>
      <c r="J84" s="279">
        <v>1</v>
      </c>
      <c r="K84" s="27"/>
      <c r="L84" s="27"/>
      <c r="M84" s="28"/>
    </row>
    <row r="85" spans="1:13" ht="18.75" hidden="1" customHeight="1" x14ac:dyDescent="0.25">
      <c r="A85" s="631"/>
      <c r="B85" s="255">
        <v>43881</v>
      </c>
      <c r="C85" s="9" t="s">
        <v>48</v>
      </c>
      <c r="D85" s="9">
        <v>1</v>
      </c>
      <c r="E85" s="9">
        <v>3</v>
      </c>
      <c r="F85" s="9">
        <v>0</v>
      </c>
      <c r="G85" s="15">
        <v>3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t="18.75" hidden="1" customHeight="1" x14ac:dyDescent="0.25">
      <c r="A86" s="631"/>
      <c r="B86" s="255">
        <v>43874</v>
      </c>
      <c r="C86" s="9" t="s">
        <v>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/>
      <c r="K86" s="9"/>
      <c r="L86" s="9">
        <v>1</v>
      </c>
      <c r="M86" s="29"/>
    </row>
    <row r="87" spans="1:13" ht="18.75" hidden="1" customHeight="1" x14ac:dyDescent="0.25">
      <c r="A87" s="631"/>
      <c r="B87" s="255">
        <v>43867</v>
      </c>
      <c r="C87" s="9" t="s">
        <v>452</v>
      </c>
      <c r="D87" s="9">
        <v>1</v>
      </c>
      <c r="E87" s="9">
        <v>2</v>
      </c>
      <c r="F87" s="9">
        <v>1</v>
      </c>
      <c r="G87" s="9">
        <v>3</v>
      </c>
      <c r="H87" s="9">
        <v>1</v>
      </c>
      <c r="I87" s="298">
        <v>0</v>
      </c>
      <c r="J87" s="280">
        <v>1</v>
      </c>
      <c r="K87" s="9"/>
      <c r="L87" s="9"/>
      <c r="M87" s="29"/>
    </row>
    <row r="88" spans="1:13" ht="18.75" hidden="1" customHeight="1" x14ac:dyDescent="0.25">
      <c r="A88" s="631"/>
      <c r="B88" s="255">
        <v>43860</v>
      </c>
      <c r="C88" s="9" t="s">
        <v>453</v>
      </c>
      <c r="D88" s="9">
        <v>1</v>
      </c>
      <c r="E88" s="9">
        <v>2</v>
      </c>
      <c r="F88" s="9">
        <v>2</v>
      </c>
      <c r="G88" s="9">
        <v>4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t="18.75" hidden="1" customHeight="1" x14ac:dyDescent="0.25">
      <c r="A89" s="631"/>
      <c r="B89" s="255">
        <v>43853</v>
      </c>
      <c r="C89" s="9" t="s">
        <v>9</v>
      </c>
      <c r="D89" s="9">
        <v>1</v>
      </c>
      <c r="E89" s="9">
        <v>2</v>
      </c>
      <c r="F89" s="9">
        <v>1</v>
      </c>
      <c r="G89" s="9">
        <v>3</v>
      </c>
      <c r="H89" s="9">
        <v>1</v>
      </c>
      <c r="I89" s="298">
        <v>0</v>
      </c>
      <c r="J89" s="280">
        <v>1</v>
      </c>
      <c r="K89" s="9"/>
      <c r="L89" s="9"/>
      <c r="M89" s="29"/>
    </row>
    <row r="90" spans="1:13" ht="18.75" hidden="1" customHeight="1" x14ac:dyDescent="0.25">
      <c r="A90" s="631"/>
      <c r="B90" s="255">
        <v>43839</v>
      </c>
      <c r="C90" s="9" t="s">
        <v>48</v>
      </c>
      <c r="D90" s="9">
        <v>1</v>
      </c>
      <c r="E90" s="9">
        <v>0</v>
      </c>
      <c r="F90" s="9">
        <v>2</v>
      </c>
      <c r="G90" s="9">
        <v>2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t="18.75" hidden="1" customHeight="1" x14ac:dyDescent="0.25">
      <c r="A91" s="631"/>
      <c r="B91" s="255">
        <v>43832</v>
      </c>
      <c r="C91" s="9" t="s">
        <v>8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8">
        <v>0</v>
      </c>
      <c r="J91" s="280"/>
      <c r="K91" s="9">
        <v>1</v>
      </c>
      <c r="L91" s="9"/>
      <c r="M91" s="29"/>
    </row>
    <row r="92" spans="1:13" ht="18.75" hidden="1" customHeight="1" x14ac:dyDescent="0.25">
      <c r="A92" s="631"/>
      <c r="B92" s="255">
        <v>43818</v>
      </c>
      <c r="C92" s="9" t="s">
        <v>452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8">
        <v>0</v>
      </c>
      <c r="J92" s="280">
        <v>1</v>
      </c>
      <c r="K92" s="9"/>
      <c r="L92" s="9"/>
      <c r="M92" s="29"/>
    </row>
    <row r="93" spans="1:13" ht="18.75" hidden="1" customHeight="1" x14ac:dyDescent="0.25">
      <c r="A93" s="631"/>
      <c r="B93" s="255">
        <v>43811</v>
      </c>
      <c r="C93" s="9" t="s">
        <v>453</v>
      </c>
      <c r="D93" s="9">
        <v>1</v>
      </c>
      <c r="E93" s="9">
        <v>1</v>
      </c>
      <c r="F93" s="9">
        <v>2</v>
      </c>
      <c r="G93" s="9">
        <v>3</v>
      </c>
      <c r="H93" s="9">
        <v>0</v>
      </c>
      <c r="I93" s="298">
        <v>0</v>
      </c>
      <c r="J93" s="280"/>
      <c r="K93" s="9">
        <v>1</v>
      </c>
      <c r="L93" s="9"/>
      <c r="M93" s="29"/>
    </row>
    <row r="94" spans="1:13" ht="18.75" hidden="1" customHeight="1" x14ac:dyDescent="0.25">
      <c r="A94" s="631"/>
      <c r="B94" s="255">
        <v>43804</v>
      </c>
      <c r="C94" s="9" t="s">
        <v>9</v>
      </c>
      <c r="D94" s="9">
        <v>1</v>
      </c>
      <c r="E94" s="9">
        <v>2</v>
      </c>
      <c r="F94" s="9">
        <v>1</v>
      </c>
      <c r="G94" s="9">
        <v>3</v>
      </c>
      <c r="H94" s="9">
        <v>1</v>
      </c>
      <c r="I94" s="298">
        <v>0</v>
      </c>
      <c r="J94" s="280">
        <v>1</v>
      </c>
      <c r="K94" s="9"/>
      <c r="L94" s="9"/>
      <c r="M94" s="29"/>
    </row>
    <row r="95" spans="1:13" ht="18.75" hidden="1" customHeight="1" x14ac:dyDescent="0.25">
      <c r="A95" s="631"/>
      <c r="B95" s="255">
        <v>43797</v>
      </c>
      <c r="C95" s="9" t="s">
        <v>48</v>
      </c>
      <c r="D95" s="9">
        <v>1</v>
      </c>
      <c r="E95" s="9">
        <v>2</v>
      </c>
      <c r="F95" s="9">
        <v>0</v>
      </c>
      <c r="G95" s="9">
        <v>2</v>
      </c>
      <c r="H95" s="9">
        <v>0</v>
      </c>
      <c r="I95" s="298">
        <v>0</v>
      </c>
      <c r="J95" s="280"/>
      <c r="K95" s="9">
        <v>1</v>
      </c>
      <c r="L95" s="9"/>
      <c r="M95" s="29"/>
    </row>
    <row r="96" spans="1:13" ht="18.75" hidden="1" customHeight="1" x14ac:dyDescent="0.25">
      <c r="A96" s="631"/>
      <c r="B96" s="255">
        <v>43790</v>
      </c>
      <c r="C96" s="9" t="s">
        <v>8</v>
      </c>
      <c r="D96" s="9">
        <v>1</v>
      </c>
      <c r="E96" s="9">
        <v>1</v>
      </c>
      <c r="F96" s="9">
        <v>3</v>
      </c>
      <c r="G96" s="9">
        <v>4</v>
      </c>
      <c r="H96" s="9">
        <v>0</v>
      </c>
      <c r="I96" s="298">
        <v>0</v>
      </c>
      <c r="J96" s="280"/>
      <c r="K96" s="9">
        <v>1</v>
      </c>
      <c r="L96" s="9"/>
      <c r="M96" s="29"/>
    </row>
    <row r="97" spans="1:13" ht="18.75" hidden="1" customHeight="1" x14ac:dyDescent="0.25">
      <c r="A97" s="631"/>
      <c r="B97" s="255">
        <v>43783</v>
      </c>
      <c r="C97" s="9" t="s">
        <v>452</v>
      </c>
      <c r="D97" s="9">
        <v>1</v>
      </c>
      <c r="E97" s="9">
        <v>2</v>
      </c>
      <c r="F97" s="9">
        <v>1</v>
      </c>
      <c r="G97" s="9">
        <v>3</v>
      </c>
      <c r="H97" s="9">
        <v>0</v>
      </c>
      <c r="I97" s="298">
        <v>0</v>
      </c>
      <c r="J97" s="280">
        <v>1</v>
      </c>
      <c r="K97" s="9"/>
      <c r="L97" s="9"/>
      <c r="M97" s="29"/>
    </row>
    <row r="98" spans="1:13" ht="18.75" hidden="1" customHeight="1" x14ac:dyDescent="0.25">
      <c r="A98" s="631"/>
      <c r="B98" s="255">
        <v>43776</v>
      </c>
      <c r="C98" s="9" t="s">
        <v>453</v>
      </c>
      <c r="D98" s="9">
        <v>1</v>
      </c>
      <c r="E98" s="9">
        <v>2</v>
      </c>
      <c r="F98" s="9">
        <v>2</v>
      </c>
      <c r="G98" s="9">
        <v>4</v>
      </c>
      <c r="H98" s="9">
        <v>0</v>
      </c>
      <c r="I98" s="298">
        <v>0</v>
      </c>
      <c r="J98" s="280"/>
      <c r="K98" s="9"/>
      <c r="L98" s="9">
        <v>1</v>
      </c>
      <c r="M98" s="29"/>
    </row>
    <row r="99" spans="1:13" ht="18.75" hidden="1" customHeight="1" x14ac:dyDescent="0.25">
      <c r="A99" s="631"/>
      <c r="B99" s="255">
        <v>43762</v>
      </c>
      <c r="C99" s="9" t="s">
        <v>48</v>
      </c>
      <c r="D99" s="9">
        <v>1</v>
      </c>
      <c r="E99" s="9">
        <v>2</v>
      </c>
      <c r="F99" s="9">
        <v>1</v>
      </c>
      <c r="G99" s="9">
        <v>3</v>
      </c>
      <c r="H99" s="9">
        <v>0</v>
      </c>
      <c r="I99" s="298">
        <v>0</v>
      </c>
      <c r="J99" s="280"/>
      <c r="K99" s="9"/>
      <c r="L99" s="9">
        <v>1</v>
      </c>
      <c r="M99" s="29"/>
    </row>
    <row r="100" spans="1:13" ht="18.75" hidden="1" customHeight="1" x14ac:dyDescent="0.25">
      <c r="A100" s="631"/>
      <c r="B100" s="255">
        <v>43755</v>
      </c>
      <c r="C100" s="9" t="s">
        <v>8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8">
        <v>0</v>
      </c>
      <c r="J100" s="280"/>
      <c r="K100" s="9">
        <v>1</v>
      </c>
      <c r="L100" s="9"/>
      <c r="M100" s="29"/>
    </row>
    <row r="101" spans="1:13" ht="18.75" hidden="1" customHeight="1" x14ac:dyDescent="0.25">
      <c r="A101" s="631"/>
      <c r="B101" s="255">
        <v>43748</v>
      </c>
      <c r="C101" s="9" t="s">
        <v>452</v>
      </c>
      <c r="D101" s="9">
        <v>1</v>
      </c>
      <c r="E101" s="9">
        <v>1</v>
      </c>
      <c r="F101" s="9">
        <v>2</v>
      </c>
      <c r="G101" s="9">
        <v>3</v>
      </c>
      <c r="H101" s="9">
        <v>0</v>
      </c>
      <c r="I101" s="298">
        <v>0</v>
      </c>
      <c r="J101" s="280"/>
      <c r="K101" s="9">
        <v>1</v>
      </c>
      <c r="L101" s="9"/>
      <c r="M101" s="29"/>
    </row>
    <row r="102" spans="1:13" ht="18.75" hidden="1" customHeight="1" x14ac:dyDescent="0.25">
      <c r="A102" s="631"/>
      <c r="B102" s="255">
        <v>43741</v>
      </c>
      <c r="C102" s="9" t="s">
        <v>453</v>
      </c>
      <c r="D102" s="9">
        <v>1</v>
      </c>
      <c r="E102" s="9">
        <v>1</v>
      </c>
      <c r="F102" s="9">
        <v>0</v>
      </c>
      <c r="G102" s="9">
        <v>1</v>
      </c>
      <c r="H102" s="9">
        <v>0</v>
      </c>
      <c r="I102" s="298">
        <v>0</v>
      </c>
      <c r="J102" s="280"/>
      <c r="K102" s="9">
        <v>1</v>
      </c>
      <c r="L102" s="9"/>
      <c r="M102" s="29"/>
    </row>
    <row r="103" spans="1:13" ht="18.75" hidden="1" customHeight="1" x14ac:dyDescent="0.25">
      <c r="A103" s="631"/>
      <c r="B103" s="255">
        <v>43734</v>
      </c>
      <c r="C103" s="9" t="s">
        <v>9</v>
      </c>
      <c r="D103" s="9">
        <v>1</v>
      </c>
      <c r="E103" s="9">
        <v>1</v>
      </c>
      <c r="F103" s="9">
        <v>0</v>
      </c>
      <c r="G103" s="9">
        <v>1</v>
      </c>
      <c r="H103" s="9">
        <v>0</v>
      </c>
      <c r="I103" s="298">
        <v>0</v>
      </c>
      <c r="J103" s="280"/>
      <c r="K103" s="9">
        <v>1</v>
      </c>
      <c r="L103" s="9"/>
      <c r="M103" s="29"/>
    </row>
    <row r="104" spans="1:13" ht="18.75" hidden="1" customHeight="1" x14ac:dyDescent="0.25">
      <c r="A104" s="631"/>
      <c r="B104" s="255">
        <v>43727</v>
      </c>
      <c r="C104" s="9" t="s">
        <v>48</v>
      </c>
      <c r="D104" s="9">
        <v>1</v>
      </c>
      <c r="E104" s="9">
        <v>0</v>
      </c>
      <c r="F104" s="9">
        <v>1</v>
      </c>
      <c r="G104" s="9">
        <v>1</v>
      </c>
      <c r="H104" s="9">
        <v>0</v>
      </c>
      <c r="I104" s="298">
        <v>0</v>
      </c>
      <c r="J104" s="280">
        <v>1</v>
      </c>
      <c r="K104" s="9"/>
      <c r="L104" s="9"/>
      <c r="M104" s="29"/>
    </row>
    <row r="105" spans="1:13" ht="18.75" hidden="1" customHeight="1" thickBot="1" x14ac:dyDescent="0.3">
      <c r="A105" s="630"/>
      <c r="B105" s="256">
        <v>43720</v>
      </c>
      <c r="C105" s="31" t="s">
        <v>8</v>
      </c>
      <c r="D105" s="31">
        <v>1</v>
      </c>
      <c r="E105" s="31">
        <v>0</v>
      </c>
      <c r="F105" s="31">
        <v>0</v>
      </c>
      <c r="G105" s="31">
        <v>0</v>
      </c>
      <c r="H105" s="31">
        <v>0</v>
      </c>
      <c r="I105" s="299">
        <v>0</v>
      </c>
      <c r="J105" s="341"/>
      <c r="K105" s="31">
        <v>1</v>
      </c>
      <c r="L105" s="31"/>
      <c r="M105" s="32"/>
    </row>
    <row r="106" spans="1:13" ht="19.5" thickTop="1" thickBot="1" x14ac:dyDescent="0.3">
      <c r="A106" s="142" t="s">
        <v>45</v>
      </c>
      <c r="B106" s="126" t="s">
        <v>500</v>
      </c>
      <c r="C106" s="124" t="s">
        <v>455</v>
      </c>
      <c r="D106" s="124">
        <f t="shared" ref="D106:L106" si="4">SUM(D84:D105)</f>
        <v>22</v>
      </c>
      <c r="E106" s="124">
        <f t="shared" si="4"/>
        <v>26</v>
      </c>
      <c r="F106" s="124">
        <f t="shared" si="4"/>
        <v>22</v>
      </c>
      <c r="G106" s="124">
        <f t="shared" si="4"/>
        <v>48</v>
      </c>
      <c r="H106" s="124">
        <f t="shared" si="4"/>
        <v>3</v>
      </c>
      <c r="I106" s="247">
        <f t="shared" si="4"/>
        <v>0</v>
      </c>
      <c r="J106" s="191">
        <f t="shared" si="4"/>
        <v>10</v>
      </c>
      <c r="K106" s="124">
        <f t="shared" si="4"/>
        <v>9</v>
      </c>
      <c r="L106" s="124">
        <f t="shared" si="4"/>
        <v>3</v>
      </c>
      <c r="M106" s="294">
        <f>SUM(J106/(J106+K106))</f>
        <v>0.52631578947368418</v>
      </c>
    </row>
    <row r="107" spans="1:13" ht="18.75" hidden="1" customHeight="1" thickTop="1" x14ac:dyDescent="0.25">
      <c r="A107" s="659" t="s">
        <v>454</v>
      </c>
      <c r="B107" s="254">
        <v>43524</v>
      </c>
      <c r="C107" s="27" t="s">
        <v>9</v>
      </c>
      <c r="D107" s="27">
        <v>1</v>
      </c>
      <c r="E107" s="27">
        <v>0</v>
      </c>
      <c r="F107" s="27">
        <v>1</v>
      </c>
      <c r="G107" s="27">
        <v>1</v>
      </c>
      <c r="H107" s="27">
        <v>0</v>
      </c>
      <c r="I107" s="28">
        <v>0</v>
      </c>
      <c r="J107" s="364"/>
      <c r="K107" s="27">
        <v>1</v>
      </c>
      <c r="L107" s="27"/>
      <c r="M107" s="28"/>
    </row>
    <row r="108" spans="1:13" ht="18.75" hidden="1" customHeight="1" x14ac:dyDescent="0.25">
      <c r="A108" s="631"/>
      <c r="B108" s="255">
        <v>43517</v>
      </c>
      <c r="C108" s="9" t="s">
        <v>48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365"/>
      <c r="K108" s="9">
        <v>1</v>
      </c>
      <c r="L108" s="9"/>
      <c r="M108" s="29"/>
    </row>
    <row r="109" spans="1:13" ht="18.75" hidden="1" customHeight="1" x14ac:dyDescent="0.25">
      <c r="A109" s="631"/>
      <c r="B109" s="255">
        <v>43510</v>
      </c>
      <c r="C109" s="9" t="s">
        <v>8</v>
      </c>
      <c r="D109" s="9">
        <v>1</v>
      </c>
      <c r="E109" s="9">
        <v>2</v>
      </c>
      <c r="F109" s="9">
        <v>1</v>
      </c>
      <c r="G109" s="9">
        <v>3</v>
      </c>
      <c r="H109" s="9">
        <v>0</v>
      </c>
      <c r="I109" s="29">
        <v>0</v>
      </c>
      <c r="J109" s="365"/>
      <c r="K109" s="9">
        <v>1</v>
      </c>
      <c r="L109" s="9"/>
      <c r="M109" s="29"/>
    </row>
    <row r="110" spans="1:13" ht="18.75" hidden="1" customHeight="1" x14ac:dyDescent="0.25">
      <c r="A110" s="631"/>
      <c r="B110" s="255">
        <v>43503</v>
      </c>
      <c r="C110" s="9" t="s">
        <v>452</v>
      </c>
      <c r="D110" s="9">
        <v>1</v>
      </c>
      <c r="E110" s="9">
        <v>3</v>
      </c>
      <c r="F110" s="9">
        <v>0</v>
      </c>
      <c r="G110" s="9">
        <v>3</v>
      </c>
      <c r="H110" s="9">
        <v>0</v>
      </c>
      <c r="I110" s="29">
        <v>0</v>
      </c>
      <c r="J110" s="365"/>
      <c r="K110" s="9">
        <v>1</v>
      </c>
      <c r="L110" s="9"/>
      <c r="M110" s="29"/>
    </row>
    <row r="111" spans="1:13" ht="18.75" hidden="1" customHeight="1" x14ac:dyDescent="0.25">
      <c r="A111" s="631"/>
      <c r="B111" s="255">
        <v>43489</v>
      </c>
      <c r="C111" s="9" t="s">
        <v>9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365">
        <v>1</v>
      </c>
      <c r="K111" s="9"/>
      <c r="L111" s="9"/>
      <c r="M111" s="29"/>
    </row>
    <row r="112" spans="1:13" ht="18.75" hidden="1" customHeight="1" x14ac:dyDescent="0.25">
      <c r="A112" s="631"/>
      <c r="B112" s="255">
        <v>43475</v>
      </c>
      <c r="C112" s="9" t="s">
        <v>48</v>
      </c>
      <c r="D112" s="9">
        <v>1</v>
      </c>
      <c r="E112" s="9">
        <v>3</v>
      </c>
      <c r="F112" s="9">
        <v>0</v>
      </c>
      <c r="G112" s="9">
        <v>3</v>
      </c>
      <c r="H112" s="9">
        <v>0</v>
      </c>
      <c r="I112" s="29">
        <v>0</v>
      </c>
      <c r="J112" s="365"/>
      <c r="K112" s="9">
        <v>1</v>
      </c>
      <c r="L112" s="9"/>
      <c r="M112" s="29"/>
    </row>
    <row r="113" spans="1:13" ht="18.75" hidden="1" customHeight="1" x14ac:dyDescent="0.25">
      <c r="A113" s="631"/>
      <c r="B113" s="255">
        <v>43468</v>
      </c>
      <c r="C113" s="9" t="s">
        <v>8</v>
      </c>
      <c r="D113" s="9">
        <v>1</v>
      </c>
      <c r="E113" s="9">
        <v>2</v>
      </c>
      <c r="F113" s="9">
        <v>0</v>
      </c>
      <c r="G113" s="9">
        <v>2</v>
      </c>
      <c r="H113" s="9">
        <v>0</v>
      </c>
      <c r="I113" s="29">
        <v>0</v>
      </c>
      <c r="J113" s="365"/>
      <c r="K113" s="9">
        <v>1</v>
      </c>
      <c r="L113" s="9"/>
      <c r="M113" s="29"/>
    </row>
    <row r="114" spans="1:13" ht="18.75" hidden="1" customHeight="1" x14ac:dyDescent="0.25">
      <c r="A114" s="631"/>
      <c r="B114" s="255">
        <v>43454</v>
      </c>
      <c r="C114" s="9" t="s">
        <v>452</v>
      </c>
      <c r="D114" s="9">
        <v>1</v>
      </c>
      <c r="E114" s="9">
        <v>1</v>
      </c>
      <c r="F114" s="9">
        <v>0</v>
      </c>
      <c r="G114" s="9">
        <v>1</v>
      </c>
      <c r="H114" s="9">
        <v>0</v>
      </c>
      <c r="I114" s="29">
        <v>0</v>
      </c>
      <c r="J114" s="365"/>
      <c r="K114" s="9">
        <v>1</v>
      </c>
      <c r="L114" s="9"/>
      <c r="M114" s="29"/>
    </row>
    <row r="115" spans="1:13" ht="18.75" hidden="1" customHeight="1" x14ac:dyDescent="0.25">
      <c r="A115" s="631"/>
      <c r="B115" s="255">
        <v>43447</v>
      </c>
      <c r="C115" s="9" t="s">
        <v>453</v>
      </c>
      <c r="D115" s="9">
        <v>1</v>
      </c>
      <c r="E115" s="9">
        <v>0</v>
      </c>
      <c r="F115" s="9">
        <v>2</v>
      </c>
      <c r="G115" s="9">
        <v>2</v>
      </c>
      <c r="H115" s="9">
        <v>0</v>
      </c>
      <c r="I115" s="29">
        <v>0</v>
      </c>
      <c r="J115" s="365"/>
      <c r="K115" s="9">
        <v>1</v>
      </c>
      <c r="L115" s="9"/>
      <c r="M115" s="29"/>
    </row>
    <row r="116" spans="1:13" ht="18.75" hidden="1" customHeight="1" x14ac:dyDescent="0.25">
      <c r="A116" s="631"/>
      <c r="B116" s="255">
        <v>43440</v>
      </c>
      <c r="C116" s="9" t="s">
        <v>9</v>
      </c>
      <c r="D116" s="9">
        <v>1</v>
      </c>
      <c r="E116" s="9">
        <v>0</v>
      </c>
      <c r="F116" s="9">
        <v>4</v>
      </c>
      <c r="G116" s="9">
        <v>4</v>
      </c>
      <c r="H116" s="9">
        <v>0</v>
      </c>
      <c r="I116" s="29">
        <v>0</v>
      </c>
      <c r="J116" s="365"/>
      <c r="K116" s="9">
        <v>1</v>
      </c>
      <c r="L116" s="9"/>
      <c r="M116" s="29"/>
    </row>
    <row r="117" spans="1:13" ht="18.75" hidden="1" customHeight="1" x14ac:dyDescent="0.25">
      <c r="A117" s="631"/>
      <c r="B117" s="255">
        <v>43433</v>
      </c>
      <c r="C117" s="9" t="s">
        <v>48</v>
      </c>
      <c r="D117" s="9">
        <v>1</v>
      </c>
      <c r="E117" s="9">
        <v>2</v>
      </c>
      <c r="F117" s="9">
        <v>0</v>
      </c>
      <c r="G117" s="9">
        <v>2</v>
      </c>
      <c r="H117" s="9">
        <v>0</v>
      </c>
      <c r="I117" s="29">
        <v>0</v>
      </c>
      <c r="J117" s="365"/>
      <c r="K117" s="9">
        <v>1</v>
      </c>
      <c r="L117" s="9"/>
      <c r="M117" s="29"/>
    </row>
    <row r="118" spans="1:13" ht="18.75" hidden="1" customHeight="1" x14ac:dyDescent="0.25">
      <c r="A118" s="631"/>
      <c r="B118" s="255">
        <v>43419</v>
      </c>
      <c r="C118" s="9" t="s">
        <v>452</v>
      </c>
      <c r="D118" s="9">
        <v>1</v>
      </c>
      <c r="E118" s="9">
        <v>1</v>
      </c>
      <c r="F118" s="9">
        <v>0</v>
      </c>
      <c r="G118" s="9">
        <v>1</v>
      </c>
      <c r="H118" s="9">
        <v>0</v>
      </c>
      <c r="I118" s="29">
        <v>0</v>
      </c>
      <c r="J118" s="365"/>
      <c r="K118" s="9">
        <v>1</v>
      </c>
      <c r="L118" s="9"/>
      <c r="M118" s="29"/>
    </row>
    <row r="119" spans="1:13" ht="18.75" hidden="1" customHeight="1" x14ac:dyDescent="0.25">
      <c r="A119" s="631"/>
      <c r="B119" s="255">
        <v>43412</v>
      </c>
      <c r="C119" s="9" t="s">
        <v>453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365"/>
      <c r="K119" s="9">
        <v>1</v>
      </c>
      <c r="L119" s="9"/>
      <c r="M119" s="29"/>
    </row>
    <row r="120" spans="1:13" ht="18.75" hidden="1" customHeight="1" x14ac:dyDescent="0.25">
      <c r="A120" s="631"/>
      <c r="B120" s="255">
        <v>43405</v>
      </c>
      <c r="C120" s="9" t="s">
        <v>9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365"/>
      <c r="K120" s="9">
        <v>1</v>
      </c>
      <c r="L120" s="9"/>
      <c r="M120" s="29"/>
    </row>
    <row r="121" spans="1:13" ht="18.75" hidden="1" customHeight="1" x14ac:dyDescent="0.25">
      <c r="A121" s="631"/>
      <c r="B121" s="255">
        <v>43398</v>
      </c>
      <c r="C121" s="9" t="s">
        <v>48</v>
      </c>
      <c r="D121" s="9">
        <v>1</v>
      </c>
      <c r="E121" s="9">
        <v>2</v>
      </c>
      <c r="F121" s="9">
        <v>1</v>
      </c>
      <c r="G121" s="9">
        <v>3</v>
      </c>
      <c r="H121" s="9">
        <v>0</v>
      </c>
      <c r="I121" s="29">
        <v>0</v>
      </c>
      <c r="J121" s="365">
        <v>1</v>
      </c>
      <c r="K121" s="9"/>
      <c r="L121" s="9"/>
      <c r="M121" s="29"/>
    </row>
    <row r="122" spans="1:13" ht="18.75" hidden="1" customHeight="1" x14ac:dyDescent="0.25">
      <c r="A122" s="631"/>
      <c r="B122" s="255">
        <v>43391</v>
      </c>
      <c r="C122" s="9" t="s">
        <v>8</v>
      </c>
      <c r="D122" s="9">
        <v>1</v>
      </c>
      <c r="E122" s="9">
        <v>2</v>
      </c>
      <c r="F122" s="9">
        <v>1</v>
      </c>
      <c r="G122" s="9">
        <v>3</v>
      </c>
      <c r="H122" s="9">
        <v>0</v>
      </c>
      <c r="I122" s="29">
        <v>0</v>
      </c>
      <c r="J122" s="365"/>
      <c r="K122" s="9">
        <v>1</v>
      </c>
      <c r="L122" s="9"/>
      <c r="M122" s="29"/>
    </row>
    <row r="123" spans="1:13" ht="18.75" hidden="1" customHeight="1" x14ac:dyDescent="0.25">
      <c r="A123" s="631"/>
      <c r="B123" s="255">
        <v>43384</v>
      </c>
      <c r="C123" s="9" t="s">
        <v>452</v>
      </c>
      <c r="D123" s="9">
        <v>1</v>
      </c>
      <c r="E123" s="9">
        <v>1</v>
      </c>
      <c r="F123" s="9">
        <v>2</v>
      </c>
      <c r="G123" s="9">
        <v>3</v>
      </c>
      <c r="H123" s="9">
        <v>0</v>
      </c>
      <c r="I123" s="29">
        <v>0</v>
      </c>
      <c r="J123" s="365"/>
      <c r="K123" s="9"/>
      <c r="L123" s="9">
        <v>1</v>
      </c>
      <c r="M123" s="29"/>
    </row>
    <row r="124" spans="1:13" ht="18.75" hidden="1" customHeight="1" x14ac:dyDescent="0.25">
      <c r="A124" s="631"/>
      <c r="B124" s="255">
        <v>43377</v>
      </c>
      <c r="C124" s="9" t="s">
        <v>453</v>
      </c>
      <c r="D124" s="9">
        <v>1</v>
      </c>
      <c r="E124" s="9">
        <v>2</v>
      </c>
      <c r="F124" s="9">
        <v>0</v>
      </c>
      <c r="G124" s="9">
        <v>2</v>
      </c>
      <c r="H124" s="9">
        <v>0</v>
      </c>
      <c r="I124" s="29">
        <v>0</v>
      </c>
      <c r="J124" s="365"/>
      <c r="K124" s="9">
        <v>1</v>
      </c>
      <c r="L124" s="9"/>
      <c r="M124" s="29"/>
    </row>
    <row r="125" spans="1:13" ht="18.75" hidden="1" customHeight="1" x14ac:dyDescent="0.25">
      <c r="A125" s="631"/>
      <c r="B125" s="255">
        <v>43370</v>
      </c>
      <c r="C125" s="9" t="s">
        <v>9</v>
      </c>
      <c r="D125" s="9">
        <v>1</v>
      </c>
      <c r="E125" s="9">
        <v>0</v>
      </c>
      <c r="F125" s="9">
        <v>3</v>
      </c>
      <c r="G125" s="9">
        <v>3</v>
      </c>
      <c r="H125" s="9">
        <v>0</v>
      </c>
      <c r="I125" s="29">
        <v>0</v>
      </c>
      <c r="J125" s="365">
        <v>1</v>
      </c>
      <c r="K125" s="9"/>
      <c r="L125" s="9"/>
      <c r="M125" s="29"/>
    </row>
    <row r="126" spans="1:13" ht="18.75" hidden="1" customHeight="1" x14ac:dyDescent="0.25">
      <c r="A126" s="631"/>
      <c r="B126" s="255">
        <v>43363</v>
      </c>
      <c r="C126" s="9" t="s">
        <v>48</v>
      </c>
      <c r="D126" s="9">
        <v>1</v>
      </c>
      <c r="E126" s="9">
        <v>1</v>
      </c>
      <c r="F126" s="9">
        <v>0</v>
      </c>
      <c r="G126" s="9">
        <v>1</v>
      </c>
      <c r="H126" s="9">
        <v>0</v>
      </c>
      <c r="I126" s="29">
        <v>0</v>
      </c>
      <c r="J126" s="365"/>
      <c r="K126" s="9">
        <v>1</v>
      </c>
      <c r="L126" s="9"/>
      <c r="M126" s="29"/>
    </row>
    <row r="127" spans="1:13" ht="18.75" hidden="1" customHeight="1" thickBot="1" x14ac:dyDescent="0.3">
      <c r="A127" s="630"/>
      <c r="B127" s="256">
        <v>43356</v>
      </c>
      <c r="C127" s="31" t="s">
        <v>8</v>
      </c>
      <c r="D127" s="31">
        <v>1</v>
      </c>
      <c r="E127" s="31">
        <v>2</v>
      </c>
      <c r="F127" s="31">
        <v>0</v>
      </c>
      <c r="G127" s="31">
        <v>2</v>
      </c>
      <c r="H127" s="31">
        <v>1</v>
      </c>
      <c r="I127" s="32">
        <v>0</v>
      </c>
      <c r="J127" s="366">
        <v>1</v>
      </c>
      <c r="K127" s="31"/>
      <c r="L127" s="31"/>
      <c r="M127" s="32"/>
    </row>
    <row r="128" spans="1:13" ht="19.5" thickTop="1" thickBot="1" x14ac:dyDescent="0.3">
      <c r="A128" s="142" t="s">
        <v>45</v>
      </c>
      <c r="B128" s="126" t="s">
        <v>454</v>
      </c>
      <c r="C128" s="124" t="s">
        <v>455</v>
      </c>
      <c r="D128" s="124">
        <f t="shared" ref="D128:I128" si="5">SUM(D107:D127)</f>
        <v>21</v>
      </c>
      <c r="E128" s="124">
        <f t="shared" si="5"/>
        <v>24</v>
      </c>
      <c r="F128" s="124">
        <f t="shared" si="5"/>
        <v>15</v>
      </c>
      <c r="G128" s="124">
        <f t="shared" si="5"/>
        <v>39</v>
      </c>
      <c r="H128" s="124">
        <f t="shared" si="5"/>
        <v>1</v>
      </c>
      <c r="I128" s="124">
        <f t="shared" si="5"/>
        <v>0</v>
      </c>
      <c r="J128" s="191">
        <f>SUM(J107:J127)</f>
        <v>4</v>
      </c>
      <c r="K128" s="124">
        <f>SUM(K107:K127)</f>
        <v>16</v>
      </c>
      <c r="L128" s="124">
        <f>SUM(L107:L127)</f>
        <v>1</v>
      </c>
      <c r="M128" s="294">
        <f>SUM(J128/(J128+K128))</f>
        <v>0.2</v>
      </c>
    </row>
    <row r="129" spans="1:13" ht="18.75" hidden="1" thickTop="1" x14ac:dyDescent="0.25">
      <c r="A129" s="659" t="s">
        <v>285</v>
      </c>
      <c r="B129" s="26">
        <v>43160</v>
      </c>
      <c r="C129" s="27" t="s">
        <v>11</v>
      </c>
      <c r="D129" s="27">
        <v>1</v>
      </c>
      <c r="E129" s="27">
        <v>0</v>
      </c>
      <c r="F129" s="27">
        <v>2</v>
      </c>
      <c r="G129" s="27">
        <v>2</v>
      </c>
      <c r="H129" s="27">
        <v>0</v>
      </c>
      <c r="I129" s="28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43153</v>
      </c>
      <c r="C130" s="9" t="s">
        <v>27</v>
      </c>
      <c r="D130" s="9">
        <v>1</v>
      </c>
      <c r="E130" s="9">
        <v>4</v>
      </c>
      <c r="F130" s="9">
        <v>0</v>
      </c>
      <c r="G130" s="9">
        <v>4</v>
      </c>
      <c r="H130" s="9">
        <v>1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43146</v>
      </c>
      <c r="C131" s="9" t="s">
        <v>10</v>
      </c>
      <c r="D131" s="9">
        <v>1</v>
      </c>
      <c r="E131" s="9">
        <v>2</v>
      </c>
      <c r="F131" s="9">
        <v>0</v>
      </c>
      <c r="G131" s="9">
        <v>2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43139</v>
      </c>
      <c r="C132" s="9" t="s">
        <v>7</v>
      </c>
      <c r="D132" s="9">
        <v>1</v>
      </c>
      <c r="E132" s="9">
        <v>0</v>
      </c>
      <c r="F132" s="9">
        <v>1</v>
      </c>
      <c r="G132" s="9">
        <v>1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43132</v>
      </c>
      <c r="C133" s="9" t="s">
        <v>9</v>
      </c>
      <c r="D133" s="9">
        <v>1</v>
      </c>
      <c r="E133" s="9">
        <v>1</v>
      </c>
      <c r="F133" s="9">
        <v>1</v>
      </c>
      <c r="G133" s="9">
        <v>2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43125</v>
      </c>
      <c r="C134" s="9" t="s">
        <v>11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43118</v>
      </c>
      <c r="C135" s="9" t="s">
        <v>27</v>
      </c>
      <c r="D135" s="9">
        <v>1</v>
      </c>
      <c r="E135" s="9">
        <v>4</v>
      </c>
      <c r="F135" s="9">
        <v>0</v>
      </c>
      <c r="G135" s="15">
        <v>4</v>
      </c>
      <c r="H135" s="9">
        <v>1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43104</v>
      </c>
      <c r="C136" s="9" t="s">
        <v>10</v>
      </c>
      <c r="D136" s="9">
        <v>1</v>
      </c>
      <c r="E136" s="9">
        <v>0</v>
      </c>
      <c r="F136" s="9">
        <v>2</v>
      </c>
      <c r="G136" s="15">
        <v>2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43090</v>
      </c>
      <c r="C137" s="9" t="s">
        <v>7</v>
      </c>
      <c r="D137" s="9">
        <v>1</v>
      </c>
      <c r="E137" s="9">
        <v>0</v>
      </c>
      <c r="F137" s="9">
        <v>1</v>
      </c>
      <c r="G137" s="15">
        <v>1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43083</v>
      </c>
      <c r="C138" s="9" t="s">
        <v>9</v>
      </c>
      <c r="D138" s="9">
        <v>1</v>
      </c>
      <c r="E138" s="9">
        <v>1</v>
      </c>
      <c r="F138" s="9">
        <v>0</v>
      </c>
      <c r="G138" s="15">
        <v>1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43076</v>
      </c>
      <c r="C139" s="9" t="s">
        <v>11</v>
      </c>
      <c r="D139" s="9">
        <v>1</v>
      </c>
      <c r="E139" s="9">
        <v>2</v>
      </c>
      <c r="F139" s="9">
        <v>1</v>
      </c>
      <c r="G139" s="15">
        <v>3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43069</v>
      </c>
      <c r="C140" s="9" t="s">
        <v>27</v>
      </c>
      <c r="D140" s="9">
        <v>1</v>
      </c>
      <c r="E140" s="9">
        <v>1</v>
      </c>
      <c r="F140" s="9">
        <v>0</v>
      </c>
      <c r="G140" s="15">
        <v>1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43062</v>
      </c>
      <c r="C141" s="9" t="s">
        <v>10</v>
      </c>
      <c r="D141" s="9">
        <v>1</v>
      </c>
      <c r="E141" s="9">
        <v>1</v>
      </c>
      <c r="F141" s="9">
        <v>0</v>
      </c>
      <c r="G141" s="15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43055</v>
      </c>
      <c r="C142" s="9" t="s">
        <v>7</v>
      </c>
      <c r="D142" s="9">
        <v>1</v>
      </c>
      <c r="E142" s="9">
        <v>0</v>
      </c>
      <c r="F142" s="9">
        <v>1</v>
      </c>
      <c r="G142" s="15">
        <v>1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43048</v>
      </c>
      <c r="C143" s="9" t="s">
        <v>9</v>
      </c>
      <c r="D143" s="9">
        <v>1</v>
      </c>
      <c r="E143" s="9">
        <v>4</v>
      </c>
      <c r="F143" s="9">
        <v>0</v>
      </c>
      <c r="G143" s="15">
        <v>4</v>
      </c>
      <c r="H143" s="9">
        <v>1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43041</v>
      </c>
      <c r="C144" s="9" t="s">
        <v>11</v>
      </c>
      <c r="D144" s="9">
        <v>1</v>
      </c>
      <c r="E144" s="9">
        <v>2</v>
      </c>
      <c r="F144" s="9">
        <v>1</v>
      </c>
      <c r="G144" s="15">
        <v>3</v>
      </c>
      <c r="H144" s="9">
        <v>1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43027</v>
      </c>
      <c r="C145" s="9" t="s">
        <v>10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43020</v>
      </c>
      <c r="C146" s="9" t="s">
        <v>7</v>
      </c>
      <c r="D146" s="9">
        <v>1</v>
      </c>
      <c r="E146" s="9">
        <v>1</v>
      </c>
      <c r="F146" s="9">
        <v>1</v>
      </c>
      <c r="G146" s="15">
        <v>2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43013</v>
      </c>
      <c r="C147" s="9" t="s">
        <v>9</v>
      </c>
      <c r="D147" s="9">
        <v>1</v>
      </c>
      <c r="E147" s="9">
        <v>1</v>
      </c>
      <c r="F147" s="9">
        <v>0</v>
      </c>
      <c r="G147" s="15">
        <v>1</v>
      </c>
      <c r="H147" s="9">
        <v>1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43006</v>
      </c>
      <c r="C148" s="9" t="s">
        <v>11</v>
      </c>
      <c r="D148" s="9">
        <v>1</v>
      </c>
      <c r="E148" s="9">
        <v>0</v>
      </c>
      <c r="F148" s="9">
        <v>1</v>
      </c>
      <c r="G148" s="15">
        <v>1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42999</v>
      </c>
      <c r="C149" s="9" t="s">
        <v>27</v>
      </c>
      <c r="D149" s="9">
        <v>1</v>
      </c>
      <c r="E149" s="9">
        <v>1</v>
      </c>
      <c r="F149" s="9">
        <v>1</v>
      </c>
      <c r="G149" s="15">
        <v>2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t="18.75" hidden="1" thickBot="1" x14ac:dyDescent="0.3">
      <c r="A150" s="630"/>
      <c r="B150" s="30">
        <v>42992</v>
      </c>
      <c r="C150" s="31" t="s">
        <v>10</v>
      </c>
      <c r="D150" s="31">
        <v>1</v>
      </c>
      <c r="E150" s="31">
        <v>1</v>
      </c>
      <c r="F150" s="31">
        <v>1</v>
      </c>
      <c r="G150" s="33">
        <v>2</v>
      </c>
      <c r="H150" s="31">
        <v>0</v>
      </c>
      <c r="I150" s="32">
        <v>0</v>
      </c>
      <c r="J150" s="280">
        <v>1</v>
      </c>
      <c r="K150" s="9"/>
      <c r="L150" s="9"/>
      <c r="M150" s="29"/>
    </row>
    <row r="151" spans="1:13" ht="19.5" thickTop="1" thickBot="1" x14ac:dyDescent="0.3">
      <c r="A151" s="142" t="s">
        <v>45</v>
      </c>
      <c r="B151" s="126" t="s">
        <v>285</v>
      </c>
      <c r="C151" s="124" t="s">
        <v>8</v>
      </c>
      <c r="D151" s="124">
        <f t="shared" ref="D151:L151" si="6">SUM(D129:D150)</f>
        <v>22</v>
      </c>
      <c r="E151" s="124">
        <f t="shared" si="6"/>
        <v>26</v>
      </c>
      <c r="F151" s="124">
        <f t="shared" si="6"/>
        <v>14</v>
      </c>
      <c r="G151" s="124">
        <f t="shared" si="6"/>
        <v>40</v>
      </c>
      <c r="H151" s="248">
        <f t="shared" si="6"/>
        <v>5</v>
      </c>
      <c r="I151" s="252">
        <f t="shared" si="6"/>
        <v>0</v>
      </c>
      <c r="J151" s="191">
        <f t="shared" si="6"/>
        <v>16</v>
      </c>
      <c r="K151" s="124">
        <f t="shared" si="6"/>
        <v>6</v>
      </c>
      <c r="L151" s="124">
        <f t="shared" si="6"/>
        <v>0</v>
      </c>
      <c r="M151" s="294">
        <f>SUM(J151/(J151+K151))</f>
        <v>0.72727272727272729</v>
      </c>
    </row>
    <row r="152" spans="1:13" ht="18.75" hidden="1" thickTop="1" x14ac:dyDescent="0.25">
      <c r="A152" s="659" t="s">
        <v>35</v>
      </c>
      <c r="B152" s="26">
        <v>42796</v>
      </c>
      <c r="C152" s="27" t="s">
        <v>11</v>
      </c>
      <c r="D152" s="27">
        <v>1</v>
      </c>
      <c r="E152" s="27">
        <v>2</v>
      </c>
      <c r="F152" s="27">
        <v>1</v>
      </c>
      <c r="G152" s="34">
        <v>3</v>
      </c>
      <c r="H152" s="27">
        <v>0</v>
      </c>
      <c r="I152" s="28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42789</v>
      </c>
      <c r="C153" s="9" t="s">
        <v>27</v>
      </c>
      <c r="D153" s="9">
        <v>1</v>
      </c>
      <c r="E153" s="9">
        <v>1</v>
      </c>
      <c r="F153" s="9">
        <v>2</v>
      </c>
      <c r="G153" s="15">
        <v>3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42782</v>
      </c>
      <c r="C154" s="9" t="s">
        <v>10</v>
      </c>
      <c r="D154" s="9">
        <v>1</v>
      </c>
      <c r="E154" s="9">
        <v>0</v>
      </c>
      <c r="F154" s="9">
        <v>1</v>
      </c>
      <c r="G154" s="15">
        <v>1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42768</v>
      </c>
      <c r="C155" s="9" t="s">
        <v>9</v>
      </c>
      <c r="D155" s="9">
        <v>1</v>
      </c>
      <c r="E155" s="9">
        <v>2</v>
      </c>
      <c r="F155" s="9">
        <v>1</v>
      </c>
      <c r="G155" s="15">
        <v>3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42761</v>
      </c>
      <c r="C156" s="9" t="s">
        <v>11</v>
      </c>
      <c r="D156" s="9">
        <v>1</v>
      </c>
      <c r="E156" s="9">
        <v>2</v>
      </c>
      <c r="F156" s="9">
        <v>1</v>
      </c>
      <c r="G156" s="15">
        <v>3</v>
      </c>
      <c r="H156" s="9">
        <v>0</v>
      </c>
      <c r="I156" s="29">
        <v>1</v>
      </c>
      <c r="J156" s="280"/>
      <c r="K156" s="9"/>
      <c r="L156" s="9">
        <v>1</v>
      </c>
      <c r="M156" s="29"/>
    </row>
    <row r="157" spans="1:13" hidden="1" x14ac:dyDescent="0.25">
      <c r="A157" s="631"/>
      <c r="B157" s="13">
        <v>42754</v>
      </c>
      <c r="C157" s="9" t="s">
        <v>27</v>
      </c>
      <c r="D157" s="9">
        <v>1</v>
      </c>
      <c r="E157" s="9">
        <v>0</v>
      </c>
      <c r="F157" s="9">
        <v>1</v>
      </c>
      <c r="G157" s="15">
        <v>1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42747</v>
      </c>
      <c r="C158" s="9" t="s">
        <v>10</v>
      </c>
      <c r="D158" s="9">
        <v>1</v>
      </c>
      <c r="E158" s="9">
        <v>2</v>
      </c>
      <c r="F158" s="9">
        <v>2</v>
      </c>
      <c r="G158" s="15">
        <v>4</v>
      </c>
      <c r="H158" s="9">
        <v>1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42740</v>
      </c>
      <c r="C159" s="9" t="s">
        <v>7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42712</v>
      </c>
      <c r="C160" s="9" t="s">
        <v>11</v>
      </c>
      <c r="D160" s="9">
        <v>1</v>
      </c>
      <c r="E160" s="9">
        <v>2</v>
      </c>
      <c r="F160" s="9">
        <v>1</v>
      </c>
      <c r="G160" s="9">
        <v>3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42705</v>
      </c>
      <c r="C161" s="9" t="s">
        <v>27</v>
      </c>
      <c r="D161" s="9">
        <v>1</v>
      </c>
      <c r="E161" s="9">
        <v>0</v>
      </c>
      <c r="F161" s="9">
        <v>1</v>
      </c>
      <c r="G161" s="9">
        <v>1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42698</v>
      </c>
      <c r="C162" s="9" t="s">
        <v>10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>
        <v>1</v>
      </c>
      <c r="K162" s="9"/>
      <c r="L162" s="9"/>
      <c r="M162" s="29"/>
    </row>
    <row r="163" spans="1:13" hidden="1" x14ac:dyDescent="0.25">
      <c r="A163" s="631"/>
      <c r="B163" s="13">
        <v>42691</v>
      </c>
      <c r="C163" s="9" t="s">
        <v>7</v>
      </c>
      <c r="D163" s="9">
        <v>1</v>
      </c>
      <c r="E163" s="9">
        <v>1</v>
      </c>
      <c r="F163" s="9">
        <v>0</v>
      </c>
      <c r="G163" s="9">
        <v>1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42684</v>
      </c>
      <c r="C164" s="9" t="s">
        <v>9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42677</v>
      </c>
      <c r="C165" s="9" t="s">
        <v>11</v>
      </c>
      <c r="D165" s="9">
        <v>1</v>
      </c>
      <c r="E165" s="9">
        <v>2</v>
      </c>
      <c r="F165" s="9">
        <v>0</v>
      </c>
      <c r="G165" s="9">
        <v>2</v>
      </c>
      <c r="H165" s="9">
        <v>1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42670</v>
      </c>
      <c r="C166" s="9" t="s">
        <v>27</v>
      </c>
      <c r="D166" s="9">
        <v>1</v>
      </c>
      <c r="E166" s="9">
        <v>1</v>
      </c>
      <c r="F166" s="9">
        <v>0</v>
      </c>
      <c r="G166" s="9">
        <v>1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42663</v>
      </c>
      <c r="C167" s="9" t="s">
        <v>10</v>
      </c>
      <c r="D167" s="9">
        <v>1</v>
      </c>
      <c r="E167" s="9">
        <v>0</v>
      </c>
      <c r="F167" s="9">
        <v>2</v>
      </c>
      <c r="G167" s="9">
        <v>2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42656</v>
      </c>
      <c r="C168" s="9" t="s">
        <v>7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42649</v>
      </c>
      <c r="C169" s="9" t="s">
        <v>9</v>
      </c>
      <c r="D169" s="9">
        <v>1</v>
      </c>
      <c r="E169" s="9">
        <v>3</v>
      </c>
      <c r="F169" s="9">
        <v>0</v>
      </c>
      <c r="G169" s="9">
        <v>3</v>
      </c>
      <c r="H169" s="9">
        <v>1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42642</v>
      </c>
      <c r="C170" s="9" t="s">
        <v>11</v>
      </c>
      <c r="D170" s="9">
        <v>1</v>
      </c>
      <c r="E170" s="9">
        <v>0</v>
      </c>
      <c r="F170" s="9">
        <v>2</v>
      </c>
      <c r="G170" s="9">
        <v>2</v>
      </c>
      <c r="H170" s="9">
        <v>0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42635</v>
      </c>
      <c r="C171" s="9" t="s">
        <v>27</v>
      </c>
      <c r="D171" s="9">
        <v>1</v>
      </c>
      <c r="E171" s="9">
        <v>0</v>
      </c>
      <c r="F171" s="9">
        <v>1</v>
      </c>
      <c r="G171" s="9">
        <v>1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t="18.75" hidden="1" thickBot="1" x14ac:dyDescent="0.3">
      <c r="A172" s="630"/>
      <c r="B172" s="30">
        <v>42628</v>
      </c>
      <c r="C172" s="31" t="s">
        <v>10</v>
      </c>
      <c r="D172" s="31">
        <v>1</v>
      </c>
      <c r="E172" s="31">
        <v>3</v>
      </c>
      <c r="F172" s="31">
        <v>0</v>
      </c>
      <c r="G172" s="31">
        <v>3</v>
      </c>
      <c r="H172" s="31">
        <v>0</v>
      </c>
      <c r="I172" s="32">
        <v>0</v>
      </c>
      <c r="J172" s="280">
        <v>1</v>
      </c>
      <c r="K172" s="9"/>
      <c r="L172" s="9"/>
      <c r="M172" s="29"/>
    </row>
    <row r="173" spans="1:13" ht="19.5" thickTop="1" thickBot="1" x14ac:dyDescent="0.3">
      <c r="A173" s="142" t="s">
        <v>45</v>
      </c>
      <c r="B173" s="126" t="s">
        <v>18</v>
      </c>
      <c r="C173" s="124" t="s">
        <v>8</v>
      </c>
      <c r="D173" s="124">
        <f t="shared" ref="D173:I173" si="7">SUM(D152:D172)</f>
        <v>21</v>
      </c>
      <c r="E173" s="124">
        <f t="shared" si="7"/>
        <v>21</v>
      </c>
      <c r="F173" s="124">
        <f t="shared" si="7"/>
        <v>16</v>
      </c>
      <c r="G173" s="124">
        <f t="shared" si="7"/>
        <v>37</v>
      </c>
      <c r="H173" s="124">
        <f t="shared" si="7"/>
        <v>3</v>
      </c>
      <c r="I173" s="125">
        <f t="shared" si="7"/>
        <v>1</v>
      </c>
      <c r="J173" s="191">
        <f>SUM(J152:J172)</f>
        <v>17</v>
      </c>
      <c r="K173" s="124">
        <f>SUM(K152:K172)</f>
        <v>3</v>
      </c>
      <c r="L173" s="124">
        <f>SUM(L152:L172)</f>
        <v>1</v>
      </c>
      <c r="M173" s="294">
        <f>SUM(J173/(J173+K173))</f>
        <v>0.85</v>
      </c>
    </row>
    <row r="174" spans="1:13" ht="19.5" thickTop="1" thickBot="1" x14ac:dyDescent="0.3">
      <c r="C174" s="136" t="s">
        <v>24</v>
      </c>
      <c r="D174" s="137">
        <f t="shared" ref="D174:L174" si="8">SUM(D106+D128+D151+D173+D83+D64+D44+D23)</f>
        <v>163</v>
      </c>
      <c r="E174" s="137">
        <f t="shared" si="8"/>
        <v>167</v>
      </c>
      <c r="F174" s="137">
        <f t="shared" si="8"/>
        <v>168</v>
      </c>
      <c r="G174" s="137">
        <f t="shared" si="8"/>
        <v>335</v>
      </c>
      <c r="H174" s="137">
        <f t="shared" si="8"/>
        <v>16</v>
      </c>
      <c r="I174" s="139">
        <f t="shared" si="8"/>
        <v>2</v>
      </c>
      <c r="J174" s="444">
        <f t="shared" si="8"/>
        <v>89</v>
      </c>
      <c r="K174" s="91">
        <f t="shared" si="8"/>
        <v>57</v>
      </c>
      <c r="L174" s="450">
        <f t="shared" si="8"/>
        <v>17</v>
      </c>
      <c r="M174" s="396">
        <f>SUM(J174/(J174+K174))</f>
        <v>0.6095890410958904</v>
      </c>
    </row>
    <row r="175" spans="1:13" ht="18.75" thickBot="1" x14ac:dyDescent="0.3">
      <c r="C175" s="143" t="s">
        <v>25</v>
      </c>
      <c r="D175" s="24"/>
      <c r="E175" s="25">
        <f>SUM(E174/D174)</f>
        <v>1.0245398773006136</v>
      </c>
      <c r="F175" s="25">
        <f>SUM(F174/D174)</f>
        <v>1.0306748466257669</v>
      </c>
      <c r="G175" s="144">
        <f>SUM(G174/D174)</f>
        <v>2.0552147239263805</v>
      </c>
      <c r="H175" s="20"/>
      <c r="I175" s="20"/>
      <c r="J175" s="307">
        <f>SUM(J174/D174)</f>
        <v>0.54601226993865026</v>
      </c>
      <c r="K175" s="77">
        <f>SUM(K174/D174)</f>
        <v>0.34969325153374231</v>
      </c>
      <c r="L175" s="95">
        <f>SUM(L174/D174)</f>
        <v>0.10429447852760736</v>
      </c>
    </row>
    <row r="176" spans="1:13" ht="18.75" thickBot="1" x14ac:dyDescent="0.3">
      <c r="C176" s="133" t="s">
        <v>26</v>
      </c>
      <c r="D176" s="134">
        <f>SUM(D174/8)</f>
        <v>20.375</v>
      </c>
      <c r="E176" s="134">
        <f>SUM(E175*D176)</f>
        <v>20.875</v>
      </c>
      <c r="F176" s="134">
        <f>SUM(F175*D176)</f>
        <v>21</v>
      </c>
      <c r="G176" s="135">
        <f>SUM(G175*D176)</f>
        <v>41.875</v>
      </c>
      <c r="J176" s="308">
        <f>SUM(J174/8)</f>
        <v>11.125</v>
      </c>
      <c r="K176" s="97">
        <f>SUM(K174/8)</f>
        <v>7.125</v>
      </c>
      <c r="L176" s="98">
        <f>SUM(L174/8)</f>
        <v>2.125</v>
      </c>
    </row>
    <row r="177" ht="18.75" thickTop="1" x14ac:dyDescent="0.25"/>
  </sheetData>
  <mergeCells count="9">
    <mergeCell ref="A152:A172"/>
    <mergeCell ref="A129:A150"/>
    <mergeCell ref="A1:M1"/>
    <mergeCell ref="A107:A127"/>
    <mergeCell ref="A84:A105"/>
    <mergeCell ref="A65:A82"/>
    <mergeCell ref="A45:A63"/>
    <mergeCell ref="A24:A43"/>
    <mergeCell ref="A3:A22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M25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140625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377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625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45680</v>
      </c>
      <c r="C5" s="9" t="s">
        <v>553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45673</v>
      </c>
      <c r="C6" s="9" t="s">
        <v>625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45666</v>
      </c>
      <c r="C7" s="9" t="s">
        <v>10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45645</v>
      </c>
      <c r="C8" s="9" t="s">
        <v>453</v>
      </c>
      <c r="D8" s="9">
        <v>1</v>
      </c>
      <c r="E8" s="9">
        <v>0</v>
      </c>
      <c r="F8" s="9">
        <v>2</v>
      </c>
      <c r="G8" s="9">
        <v>2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45638</v>
      </c>
      <c r="C9" s="9" t="s">
        <v>20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45631</v>
      </c>
      <c r="C10" s="9" t="s">
        <v>553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45624</v>
      </c>
      <c r="C11" s="9" t="s">
        <v>625</v>
      </c>
      <c r="D11" s="9">
        <v>1</v>
      </c>
      <c r="E11" s="9">
        <v>0</v>
      </c>
      <c r="F11" s="9">
        <v>2</v>
      </c>
      <c r="G11" s="9">
        <v>2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45617</v>
      </c>
      <c r="C12" s="9" t="s">
        <v>10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45610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45603</v>
      </c>
      <c r="C14" s="9" t="s">
        <v>20</v>
      </c>
      <c r="D14" s="9">
        <v>1</v>
      </c>
      <c r="E14" s="9">
        <v>0</v>
      </c>
      <c r="F14" s="9">
        <v>2</v>
      </c>
      <c r="G14" s="9">
        <v>2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45596</v>
      </c>
      <c r="C15" s="9" t="s">
        <v>553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45589</v>
      </c>
      <c r="C16" s="9" t="s">
        <v>625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ht="18.75" thickBot="1" x14ac:dyDescent="0.3">
      <c r="A17" s="637"/>
      <c r="B17" s="256">
        <v>45582</v>
      </c>
      <c r="C17" s="31" t="s">
        <v>10</v>
      </c>
      <c r="D17" s="31">
        <v>1</v>
      </c>
      <c r="E17" s="31">
        <v>0</v>
      </c>
      <c r="F17" s="31">
        <v>1</v>
      </c>
      <c r="G17" s="31">
        <v>1</v>
      </c>
      <c r="H17" s="31">
        <v>0</v>
      </c>
      <c r="I17" s="32">
        <v>0</v>
      </c>
      <c r="J17" s="366">
        <v>1</v>
      </c>
      <c r="K17" s="31"/>
      <c r="L17" s="31"/>
      <c r="M17" s="32"/>
    </row>
    <row r="18" spans="1:13" ht="19.5" thickTop="1" thickBot="1" x14ac:dyDescent="0.3">
      <c r="A18" s="487" t="s">
        <v>45</v>
      </c>
      <c r="B18" s="488" t="s">
        <v>624</v>
      </c>
      <c r="C18" s="355" t="s">
        <v>8</v>
      </c>
      <c r="D18" s="355">
        <f t="shared" ref="D18:L18" si="0">SUM(D3:D17)</f>
        <v>15</v>
      </c>
      <c r="E18" s="355">
        <f t="shared" si="0"/>
        <v>0</v>
      </c>
      <c r="F18" s="355">
        <f t="shared" si="0"/>
        <v>10</v>
      </c>
      <c r="G18" s="355">
        <f t="shared" si="0"/>
        <v>10</v>
      </c>
      <c r="H18" s="355">
        <f t="shared" si="0"/>
        <v>0</v>
      </c>
      <c r="I18" s="489">
        <f t="shared" si="0"/>
        <v>0</v>
      </c>
      <c r="J18" s="458">
        <f t="shared" si="0"/>
        <v>11</v>
      </c>
      <c r="K18" s="355">
        <f t="shared" si="0"/>
        <v>3</v>
      </c>
      <c r="L18" s="355">
        <f t="shared" si="0"/>
        <v>1</v>
      </c>
      <c r="M18" s="356">
        <f>SUM(J18/(J18+K18))</f>
        <v>0.7857142857142857</v>
      </c>
    </row>
    <row r="19" spans="1:13" ht="18.75" hidden="1" thickTop="1" x14ac:dyDescent="0.25">
      <c r="A19" s="659" t="s">
        <v>580</v>
      </c>
      <c r="B19" s="254">
        <v>45323</v>
      </c>
      <c r="C19" s="27" t="s">
        <v>552</v>
      </c>
      <c r="D19" s="27">
        <v>1</v>
      </c>
      <c r="E19" s="27">
        <v>0</v>
      </c>
      <c r="F19" s="27">
        <v>1</v>
      </c>
      <c r="G19" s="27">
        <v>1</v>
      </c>
      <c r="H19" s="27">
        <v>0</v>
      </c>
      <c r="I19" s="28">
        <v>0</v>
      </c>
      <c r="J19" s="364">
        <v>1</v>
      </c>
      <c r="K19" s="27"/>
      <c r="L19" s="27"/>
      <c r="M19" s="28"/>
    </row>
    <row r="20" spans="1:13" hidden="1" x14ac:dyDescent="0.25">
      <c r="A20" s="631"/>
      <c r="B20" s="255">
        <v>45316</v>
      </c>
      <c r="C20" s="9" t="s">
        <v>553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1"/>
      <c r="B21" s="255">
        <v>45309</v>
      </c>
      <c r="C21" s="9" t="s">
        <v>452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1"/>
      <c r="B22" s="255">
        <v>45302</v>
      </c>
      <c r="C22" s="9" t="s">
        <v>555</v>
      </c>
      <c r="D22" s="9">
        <v>1</v>
      </c>
      <c r="E22" s="9">
        <v>0</v>
      </c>
      <c r="F22" s="9">
        <v>2</v>
      </c>
      <c r="G22" s="9">
        <v>2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1"/>
      <c r="B23" s="255">
        <v>45281</v>
      </c>
      <c r="C23" s="9" t="s">
        <v>453</v>
      </c>
      <c r="D23" s="9">
        <v>1</v>
      </c>
      <c r="E23" s="9">
        <v>0</v>
      </c>
      <c r="F23" s="9">
        <v>2</v>
      </c>
      <c r="G23" s="9">
        <v>2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1"/>
      <c r="B24" s="255">
        <v>45274</v>
      </c>
      <c r="C24" s="9" t="s">
        <v>552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255">
        <v>45267</v>
      </c>
      <c r="C25" s="9" t="s">
        <v>553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45260</v>
      </c>
      <c r="C26" s="9" t="s">
        <v>452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1"/>
      <c r="B27" s="255">
        <v>45253</v>
      </c>
      <c r="C27" s="9" t="s">
        <v>555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1"/>
      <c r="B28" s="255">
        <v>45246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1"/>
      <c r="B29" s="255">
        <v>45232</v>
      </c>
      <c r="C29" s="9" t="s">
        <v>553</v>
      </c>
      <c r="D29" s="9">
        <v>1</v>
      </c>
      <c r="E29" s="9">
        <v>0</v>
      </c>
      <c r="F29" s="9">
        <v>2</v>
      </c>
      <c r="G29" s="9">
        <v>2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45225</v>
      </c>
      <c r="C30" s="9" t="s">
        <v>452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1"/>
      <c r="B31" s="255">
        <v>45218</v>
      </c>
      <c r="C31" s="9" t="s">
        <v>555</v>
      </c>
      <c r="D31" s="9">
        <v>1</v>
      </c>
      <c r="E31" s="9">
        <v>1</v>
      </c>
      <c r="F31" s="9">
        <v>1</v>
      </c>
      <c r="G31" s="9">
        <v>2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idden="1" x14ac:dyDescent="0.25">
      <c r="A32" s="631"/>
      <c r="B32" s="255">
        <v>45211</v>
      </c>
      <c r="C32" s="9" t="s">
        <v>453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1"/>
      <c r="B33" s="255">
        <v>45204</v>
      </c>
      <c r="C33" s="9" t="s">
        <v>552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1"/>
      <c r="B34" s="255">
        <v>45197</v>
      </c>
      <c r="C34" s="9" t="s">
        <v>553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1"/>
      <c r="B35" s="255">
        <v>45190</v>
      </c>
      <c r="C35" s="9" t="s">
        <v>452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t="18.75" hidden="1" thickBot="1" x14ac:dyDescent="0.3">
      <c r="A36" s="630"/>
      <c r="B36" s="256">
        <v>45183</v>
      </c>
      <c r="C36" s="31" t="s">
        <v>555</v>
      </c>
      <c r="D36" s="31">
        <v>1</v>
      </c>
      <c r="E36" s="31">
        <v>0</v>
      </c>
      <c r="F36" s="31">
        <v>3</v>
      </c>
      <c r="G36" s="31">
        <v>3</v>
      </c>
      <c r="H36" s="31">
        <v>0</v>
      </c>
      <c r="I36" s="32">
        <v>0</v>
      </c>
      <c r="J36" s="366">
        <v>1</v>
      </c>
      <c r="K36" s="31"/>
      <c r="L36" s="31"/>
      <c r="M36" s="32"/>
    </row>
    <row r="37" spans="1:13" ht="19.5" thickTop="1" thickBot="1" x14ac:dyDescent="0.3">
      <c r="A37" s="487" t="s">
        <v>45</v>
      </c>
      <c r="B37" s="488" t="s">
        <v>580</v>
      </c>
      <c r="C37" s="355" t="s">
        <v>8</v>
      </c>
      <c r="D37" s="355">
        <f t="shared" ref="D37:L37" si="1">SUM(D19:D36)</f>
        <v>18</v>
      </c>
      <c r="E37" s="355">
        <f t="shared" si="1"/>
        <v>2</v>
      </c>
      <c r="F37" s="355">
        <f t="shared" si="1"/>
        <v>14</v>
      </c>
      <c r="G37" s="355">
        <f t="shared" si="1"/>
        <v>16</v>
      </c>
      <c r="H37" s="355">
        <f t="shared" si="1"/>
        <v>0</v>
      </c>
      <c r="I37" s="489">
        <f t="shared" si="1"/>
        <v>0</v>
      </c>
      <c r="J37" s="458">
        <f t="shared" si="1"/>
        <v>8</v>
      </c>
      <c r="K37" s="355">
        <f t="shared" si="1"/>
        <v>9</v>
      </c>
      <c r="L37" s="355">
        <f t="shared" si="1"/>
        <v>1</v>
      </c>
      <c r="M37" s="356">
        <f>SUM(J37/(J37+K37))</f>
        <v>0.47058823529411764</v>
      </c>
    </row>
    <row r="38" spans="1:13" ht="18.75" hidden="1" thickTop="1" x14ac:dyDescent="0.25">
      <c r="A38" s="632" t="s">
        <v>554</v>
      </c>
      <c r="B38" s="254">
        <v>44959</v>
      </c>
      <c r="C38" s="27" t="s">
        <v>552</v>
      </c>
      <c r="D38" s="27">
        <v>1</v>
      </c>
      <c r="E38" s="27">
        <v>0</v>
      </c>
      <c r="F38" s="27">
        <v>1</v>
      </c>
      <c r="G38" s="27">
        <v>1</v>
      </c>
      <c r="H38" s="27">
        <v>0</v>
      </c>
      <c r="I38" s="297">
        <v>0</v>
      </c>
      <c r="J38" s="279"/>
      <c r="K38" s="27"/>
      <c r="L38" s="27">
        <v>1</v>
      </c>
      <c r="M38" s="28"/>
    </row>
    <row r="39" spans="1:13" hidden="1" x14ac:dyDescent="0.25">
      <c r="A39" s="633"/>
      <c r="B39" s="255">
        <v>44952</v>
      </c>
      <c r="C39" s="9" t="s">
        <v>553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/>
      <c r="L39" s="9">
        <v>1</v>
      </c>
      <c r="M39" s="29"/>
    </row>
    <row r="40" spans="1:13" hidden="1" x14ac:dyDescent="0.25">
      <c r="A40" s="633"/>
      <c r="B40" s="255">
        <v>44945</v>
      </c>
      <c r="C40" s="9" t="s">
        <v>452</v>
      </c>
      <c r="D40" s="9">
        <v>1</v>
      </c>
      <c r="E40" s="9">
        <v>1</v>
      </c>
      <c r="F40" s="9">
        <v>1</v>
      </c>
      <c r="G40" s="15">
        <v>2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3"/>
      <c r="B41" s="255">
        <v>44938</v>
      </c>
      <c r="C41" s="9" t="s">
        <v>555</v>
      </c>
      <c r="D41" s="9">
        <v>1</v>
      </c>
      <c r="E41" s="9">
        <v>0</v>
      </c>
      <c r="F41" s="9">
        <v>1</v>
      </c>
      <c r="G41" s="15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44917</v>
      </c>
      <c r="C42" s="9" t="s">
        <v>453</v>
      </c>
      <c r="D42" s="9">
        <v>1</v>
      </c>
      <c r="E42" s="9">
        <v>0</v>
      </c>
      <c r="F42" s="9">
        <v>2</v>
      </c>
      <c r="G42" s="15">
        <v>2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44910</v>
      </c>
      <c r="C43" s="9" t="s">
        <v>552</v>
      </c>
      <c r="D43" s="9">
        <v>1</v>
      </c>
      <c r="E43" s="9">
        <v>0</v>
      </c>
      <c r="F43" s="9">
        <v>1</v>
      </c>
      <c r="G43" s="15">
        <v>1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44903</v>
      </c>
      <c r="C44" s="9" t="s">
        <v>553</v>
      </c>
      <c r="D44" s="9">
        <v>1</v>
      </c>
      <c r="E44" s="9">
        <v>1</v>
      </c>
      <c r="F44" s="9">
        <v>1</v>
      </c>
      <c r="G44" s="15">
        <v>2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44896</v>
      </c>
      <c r="C45" s="9" t="s">
        <v>452</v>
      </c>
      <c r="D45" s="9">
        <v>1</v>
      </c>
      <c r="E45" s="9">
        <v>0</v>
      </c>
      <c r="F45" s="9">
        <v>1</v>
      </c>
      <c r="G45" s="15">
        <v>1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3"/>
      <c r="B46" s="255">
        <v>44882</v>
      </c>
      <c r="C46" s="9" t="s">
        <v>453</v>
      </c>
      <c r="D46" s="9">
        <v>1</v>
      </c>
      <c r="E46" s="9">
        <v>0</v>
      </c>
      <c r="F46" s="9">
        <v>1</v>
      </c>
      <c r="G46" s="15">
        <v>1</v>
      </c>
      <c r="H46" s="9">
        <v>0</v>
      </c>
      <c r="I46" s="298">
        <v>0</v>
      </c>
      <c r="J46" s="280"/>
      <c r="K46" s="9"/>
      <c r="L46" s="9">
        <v>1</v>
      </c>
      <c r="M46" s="29"/>
    </row>
    <row r="47" spans="1:13" hidden="1" x14ac:dyDescent="0.25">
      <c r="A47" s="633"/>
      <c r="B47" s="255">
        <v>44875</v>
      </c>
      <c r="C47" s="9" t="s">
        <v>552</v>
      </c>
      <c r="D47" s="9">
        <v>1</v>
      </c>
      <c r="E47" s="9">
        <v>0</v>
      </c>
      <c r="F47" s="9">
        <v>2</v>
      </c>
      <c r="G47" s="15">
        <v>2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3"/>
      <c r="B48" s="255">
        <v>44868</v>
      </c>
      <c r="C48" s="9" t="s">
        <v>553</v>
      </c>
      <c r="D48" s="9">
        <v>1</v>
      </c>
      <c r="E48" s="9">
        <v>0</v>
      </c>
      <c r="F48" s="9">
        <v>1</v>
      </c>
      <c r="G48" s="15">
        <v>1</v>
      </c>
      <c r="H48" s="9">
        <v>0</v>
      </c>
      <c r="I48" s="298">
        <v>0</v>
      </c>
      <c r="J48" s="280"/>
      <c r="K48" s="9"/>
      <c r="L48" s="9">
        <v>1</v>
      </c>
      <c r="M48" s="29"/>
    </row>
    <row r="49" spans="1:13" hidden="1" x14ac:dyDescent="0.25">
      <c r="A49" s="633"/>
      <c r="B49" s="255">
        <v>44861</v>
      </c>
      <c r="C49" s="9" t="s">
        <v>452</v>
      </c>
      <c r="D49" s="9">
        <v>1</v>
      </c>
      <c r="E49" s="9">
        <v>1</v>
      </c>
      <c r="F49" s="9">
        <v>0</v>
      </c>
      <c r="G49" s="15">
        <v>1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idden="1" x14ac:dyDescent="0.25">
      <c r="A50" s="633"/>
      <c r="B50" s="255">
        <v>44854</v>
      </c>
      <c r="C50" s="9" t="s">
        <v>555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idden="1" x14ac:dyDescent="0.25">
      <c r="A51" s="633"/>
      <c r="B51" s="255">
        <v>44847</v>
      </c>
      <c r="C51" s="9" t="s">
        <v>453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3"/>
      <c r="B52" s="255">
        <v>44840</v>
      </c>
      <c r="C52" s="9" t="s">
        <v>552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idden="1" x14ac:dyDescent="0.25">
      <c r="A53" s="633"/>
      <c r="B53" s="255">
        <v>44826</v>
      </c>
      <c r="C53" s="9" t="s">
        <v>452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t="18.75" hidden="1" thickBot="1" x14ac:dyDescent="0.3">
      <c r="A54" s="634"/>
      <c r="B54" s="256">
        <v>44819</v>
      </c>
      <c r="C54" s="31" t="s">
        <v>555</v>
      </c>
      <c r="D54" s="31">
        <v>1</v>
      </c>
      <c r="E54" s="31">
        <v>0</v>
      </c>
      <c r="F54" s="31">
        <v>2</v>
      </c>
      <c r="G54" s="31">
        <v>2</v>
      </c>
      <c r="H54" s="31">
        <v>0</v>
      </c>
      <c r="I54" s="299">
        <v>0</v>
      </c>
      <c r="J54" s="341">
        <v>1</v>
      </c>
      <c r="K54" s="31"/>
      <c r="L54" s="31"/>
      <c r="M54" s="32"/>
    </row>
    <row r="55" spans="1:13" ht="19.5" thickTop="1" thickBot="1" x14ac:dyDescent="0.3">
      <c r="A55" s="433" t="s">
        <v>45</v>
      </c>
      <c r="B55" s="414" t="s">
        <v>554</v>
      </c>
      <c r="C55" s="355" t="s">
        <v>8</v>
      </c>
      <c r="D55" s="355">
        <f t="shared" ref="D55:L55" si="2">SUM(D38:D54)</f>
        <v>17</v>
      </c>
      <c r="E55" s="355">
        <f t="shared" si="2"/>
        <v>3</v>
      </c>
      <c r="F55" s="355">
        <f t="shared" si="2"/>
        <v>15</v>
      </c>
      <c r="G55" s="355">
        <f t="shared" si="2"/>
        <v>18</v>
      </c>
      <c r="H55" s="355">
        <f t="shared" si="2"/>
        <v>0</v>
      </c>
      <c r="I55" s="467">
        <f t="shared" si="2"/>
        <v>0</v>
      </c>
      <c r="J55" s="191">
        <f t="shared" si="2"/>
        <v>8</v>
      </c>
      <c r="K55" s="124">
        <f t="shared" si="2"/>
        <v>5</v>
      </c>
      <c r="L55" s="124">
        <f t="shared" si="2"/>
        <v>4</v>
      </c>
      <c r="M55" s="294">
        <f>SUM(J55/(J55+K55))</f>
        <v>0.61538461538461542</v>
      </c>
    </row>
    <row r="56" spans="1:13" ht="18.75" hidden="1" thickTop="1" x14ac:dyDescent="0.25">
      <c r="A56" s="632" t="s">
        <v>540</v>
      </c>
      <c r="B56" s="254">
        <v>44641</v>
      </c>
      <c r="C56" s="27" t="s">
        <v>455</v>
      </c>
      <c r="D56" s="27">
        <v>1</v>
      </c>
      <c r="E56" s="27">
        <v>0</v>
      </c>
      <c r="F56" s="27">
        <v>0</v>
      </c>
      <c r="G56" s="27">
        <v>0</v>
      </c>
      <c r="H56" s="27">
        <v>0</v>
      </c>
      <c r="I56" s="297">
        <v>0</v>
      </c>
      <c r="J56" s="279"/>
      <c r="K56" s="27">
        <v>1</v>
      </c>
      <c r="L56" s="27"/>
      <c r="M56" s="28"/>
    </row>
    <row r="57" spans="1:13" hidden="1" x14ac:dyDescent="0.25">
      <c r="A57" s="633"/>
      <c r="B57" s="255">
        <v>44637</v>
      </c>
      <c r="C57" s="9" t="s">
        <v>48</v>
      </c>
      <c r="D57" s="9">
        <v>1</v>
      </c>
      <c r="E57" s="9">
        <v>1</v>
      </c>
      <c r="F57" s="9">
        <v>2</v>
      </c>
      <c r="G57" s="9">
        <v>3</v>
      </c>
      <c r="H57" s="9">
        <v>0</v>
      </c>
      <c r="I57" s="298">
        <v>0</v>
      </c>
      <c r="J57" s="280"/>
      <c r="K57" s="9"/>
      <c r="L57" s="9">
        <v>1</v>
      </c>
      <c r="M57" s="29"/>
    </row>
    <row r="58" spans="1:13" hidden="1" x14ac:dyDescent="0.25">
      <c r="A58" s="633"/>
      <c r="B58" s="255">
        <v>44630</v>
      </c>
      <c r="C58" s="9" t="s">
        <v>453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3"/>
      <c r="B59" s="255">
        <v>44595</v>
      </c>
      <c r="C59" s="9" t="s">
        <v>48</v>
      </c>
      <c r="D59" s="9">
        <v>1</v>
      </c>
      <c r="E59" s="9">
        <v>1</v>
      </c>
      <c r="F59" s="9">
        <v>1</v>
      </c>
      <c r="G59" s="9">
        <v>2</v>
      </c>
      <c r="H59" s="9">
        <v>0</v>
      </c>
      <c r="I59" s="298">
        <v>1</v>
      </c>
      <c r="J59" s="280"/>
      <c r="K59" s="9"/>
      <c r="L59" s="9">
        <v>1</v>
      </c>
      <c r="M59" s="29"/>
    </row>
    <row r="60" spans="1:13" hidden="1" x14ac:dyDescent="0.25">
      <c r="A60" s="633"/>
      <c r="B60" s="255">
        <v>44546</v>
      </c>
      <c r="C60" s="9" t="s">
        <v>453</v>
      </c>
      <c r="D60" s="9">
        <v>1</v>
      </c>
      <c r="E60" s="9">
        <v>1</v>
      </c>
      <c r="F60" s="9">
        <v>1</v>
      </c>
      <c r="G60" s="9">
        <v>2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3"/>
      <c r="B61" s="255">
        <v>44539</v>
      </c>
      <c r="C61" s="9" t="s">
        <v>455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3"/>
      <c r="B62" s="255">
        <v>44532</v>
      </c>
      <c r="C62" s="9" t="s">
        <v>48</v>
      </c>
      <c r="D62" s="9">
        <v>1</v>
      </c>
      <c r="E62" s="9">
        <v>2</v>
      </c>
      <c r="F62" s="9">
        <v>2</v>
      </c>
      <c r="G62" s="9">
        <v>4</v>
      </c>
      <c r="H62" s="9">
        <v>1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3"/>
      <c r="B63" s="255">
        <v>44525</v>
      </c>
      <c r="C63" s="9" t="s">
        <v>453</v>
      </c>
      <c r="D63" s="9">
        <v>1</v>
      </c>
      <c r="E63" s="9">
        <v>0</v>
      </c>
      <c r="F63" s="9">
        <v>1</v>
      </c>
      <c r="G63" s="9">
        <v>1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3"/>
      <c r="B64" s="255">
        <v>44511</v>
      </c>
      <c r="C64" s="9" t="s">
        <v>48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3"/>
      <c r="B65" s="255">
        <v>44504</v>
      </c>
      <c r="C65" s="9" t="s">
        <v>453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3"/>
      <c r="B66" s="255">
        <v>44497</v>
      </c>
      <c r="C66" s="9" t="s">
        <v>455</v>
      </c>
      <c r="D66" s="9">
        <v>1</v>
      </c>
      <c r="E66" s="9">
        <v>1</v>
      </c>
      <c r="F66" s="9">
        <v>3</v>
      </c>
      <c r="G66" s="9">
        <v>4</v>
      </c>
      <c r="H66" s="9">
        <v>1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3"/>
      <c r="B67" s="255">
        <v>44490</v>
      </c>
      <c r="C67" s="9" t="s">
        <v>48</v>
      </c>
      <c r="D67" s="9">
        <v>1</v>
      </c>
      <c r="E67" s="9">
        <v>0</v>
      </c>
      <c r="F67" s="9">
        <v>2</v>
      </c>
      <c r="G67" s="9">
        <v>2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t="18.75" hidden="1" thickBot="1" x14ac:dyDescent="0.3">
      <c r="A68" s="634"/>
      <c r="B68" s="256">
        <v>44483</v>
      </c>
      <c r="C68" s="31" t="s">
        <v>453</v>
      </c>
      <c r="D68" s="31">
        <v>1</v>
      </c>
      <c r="E68" s="31">
        <v>0</v>
      </c>
      <c r="F68" s="31">
        <v>1</v>
      </c>
      <c r="G68" s="31">
        <v>1</v>
      </c>
      <c r="H68" s="31">
        <v>0</v>
      </c>
      <c r="I68" s="299">
        <v>0</v>
      </c>
      <c r="J68" s="341"/>
      <c r="K68" s="31"/>
      <c r="L68" s="31">
        <v>1</v>
      </c>
      <c r="M68" s="32"/>
    </row>
    <row r="69" spans="1:13" ht="19.5" thickTop="1" thickBot="1" x14ac:dyDescent="0.3">
      <c r="A69" s="142" t="s">
        <v>45</v>
      </c>
      <c r="B69" s="126" t="s">
        <v>540</v>
      </c>
      <c r="C69" s="124" t="s">
        <v>8</v>
      </c>
      <c r="D69" s="124">
        <f t="shared" ref="D69:L69" si="3">SUM(D56:D68)</f>
        <v>13</v>
      </c>
      <c r="E69" s="124">
        <f t="shared" si="3"/>
        <v>7</v>
      </c>
      <c r="F69" s="124">
        <f t="shared" si="3"/>
        <v>14</v>
      </c>
      <c r="G69" s="124">
        <f t="shared" si="3"/>
        <v>21</v>
      </c>
      <c r="H69" s="124">
        <f t="shared" si="3"/>
        <v>2</v>
      </c>
      <c r="I69" s="247">
        <f t="shared" si="3"/>
        <v>1</v>
      </c>
      <c r="J69" s="191">
        <f t="shared" si="3"/>
        <v>6</v>
      </c>
      <c r="K69" s="124">
        <f t="shared" si="3"/>
        <v>4</v>
      </c>
      <c r="L69" s="124">
        <f t="shared" si="3"/>
        <v>3</v>
      </c>
      <c r="M69" s="294">
        <f>SUM(J69/(J69+K69))</f>
        <v>0.6</v>
      </c>
    </row>
    <row r="70" spans="1:13" ht="18.75" hidden="1" thickTop="1" x14ac:dyDescent="0.25">
      <c r="A70" s="632" t="s">
        <v>500</v>
      </c>
      <c r="B70" s="254">
        <v>43881</v>
      </c>
      <c r="C70" s="27" t="s">
        <v>48</v>
      </c>
      <c r="D70" s="27">
        <v>1</v>
      </c>
      <c r="E70" s="27">
        <v>0</v>
      </c>
      <c r="F70" s="27">
        <v>1</v>
      </c>
      <c r="G70" s="27">
        <v>1</v>
      </c>
      <c r="H70" s="27">
        <v>0</v>
      </c>
      <c r="I70" s="297">
        <v>0</v>
      </c>
      <c r="J70" s="279">
        <v>1</v>
      </c>
      <c r="K70" s="27"/>
      <c r="L70" s="27"/>
      <c r="M70" s="28"/>
    </row>
    <row r="71" spans="1:13" hidden="1" x14ac:dyDescent="0.25">
      <c r="A71" s="633"/>
      <c r="B71" s="255">
        <v>43874</v>
      </c>
      <c r="C71" s="9" t="s">
        <v>8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/>
      <c r="L71" s="9">
        <v>1</v>
      </c>
      <c r="M71" s="29"/>
    </row>
    <row r="72" spans="1:13" hidden="1" x14ac:dyDescent="0.25">
      <c r="A72" s="633"/>
      <c r="B72" s="255">
        <v>43867</v>
      </c>
      <c r="C72" s="9" t="s">
        <v>452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idden="1" x14ac:dyDescent="0.25">
      <c r="A73" s="633"/>
      <c r="B73" s="255">
        <v>43853</v>
      </c>
      <c r="C73" s="9" t="s">
        <v>9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3"/>
      <c r="B74" s="255">
        <v>43839</v>
      </c>
      <c r="C74" s="9" t="s">
        <v>48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3"/>
      <c r="B75" s="255">
        <v>43832</v>
      </c>
      <c r="C75" s="9" t="s">
        <v>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idden="1" x14ac:dyDescent="0.25">
      <c r="A76" s="633"/>
      <c r="B76" s="255">
        <v>43811</v>
      </c>
      <c r="C76" s="9" t="s">
        <v>453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3"/>
      <c r="B77" s="255">
        <v>43804</v>
      </c>
      <c r="C77" s="9" t="s">
        <v>9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>
        <v>1</v>
      </c>
      <c r="K77" s="9"/>
      <c r="L77" s="9"/>
      <c r="M77" s="29"/>
    </row>
    <row r="78" spans="1:13" hidden="1" x14ac:dyDescent="0.25">
      <c r="A78" s="633"/>
      <c r="B78" s="255">
        <v>43783</v>
      </c>
      <c r="C78" s="9" t="s">
        <v>452</v>
      </c>
      <c r="D78" s="9">
        <v>1</v>
      </c>
      <c r="E78" s="9">
        <v>0</v>
      </c>
      <c r="F78" s="9">
        <v>2</v>
      </c>
      <c r="G78" s="9">
        <v>2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idden="1" x14ac:dyDescent="0.25">
      <c r="A79" s="633"/>
      <c r="B79" s="255">
        <v>43776</v>
      </c>
      <c r="C79" s="9" t="s">
        <v>453</v>
      </c>
      <c r="D79" s="9">
        <v>1</v>
      </c>
      <c r="E79" s="9">
        <v>1</v>
      </c>
      <c r="F79" s="9">
        <v>2</v>
      </c>
      <c r="G79" s="9">
        <v>3</v>
      </c>
      <c r="H79" s="9">
        <v>0</v>
      </c>
      <c r="I79" s="298">
        <v>0</v>
      </c>
      <c r="J79" s="280"/>
      <c r="K79" s="9"/>
      <c r="L79" s="9">
        <v>1</v>
      </c>
      <c r="M79" s="29"/>
    </row>
    <row r="80" spans="1:13" hidden="1" x14ac:dyDescent="0.25">
      <c r="A80" s="633"/>
      <c r="B80" s="255">
        <v>43769</v>
      </c>
      <c r="C80" s="9" t="s">
        <v>9</v>
      </c>
      <c r="D80" s="9">
        <v>1</v>
      </c>
      <c r="E80" s="9">
        <v>0</v>
      </c>
      <c r="F80" s="9">
        <v>1</v>
      </c>
      <c r="G80" s="9">
        <v>1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3"/>
      <c r="B81" s="255">
        <v>43762</v>
      </c>
      <c r="C81" s="9" t="s">
        <v>48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8">
        <v>0</v>
      </c>
      <c r="J81" s="280"/>
      <c r="K81" s="9"/>
      <c r="L81" s="9">
        <v>1</v>
      </c>
      <c r="M81" s="29"/>
    </row>
    <row r="82" spans="1:13" hidden="1" x14ac:dyDescent="0.25">
      <c r="A82" s="633"/>
      <c r="B82" s="255">
        <v>43755</v>
      </c>
      <c r="C82" s="9" t="s">
        <v>8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8">
        <v>0</v>
      </c>
      <c r="J82" s="280"/>
      <c r="K82" s="9">
        <v>1</v>
      </c>
      <c r="L82" s="9"/>
      <c r="M82" s="29"/>
    </row>
    <row r="83" spans="1:13" hidden="1" x14ac:dyDescent="0.25">
      <c r="A83" s="633"/>
      <c r="B83" s="255">
        <v>43748</v>
      </c>
      <c r="C83" s="9" t="s">
        <v>452</v>
      </c>
      <c r="D83" s="9">
        <v>1</v>
      </c>
      <c r="E83" s="9">
        <v>0</v>
      </c>
      <c r="F83" s="9">
        <v>2</v>
      </c>
      <c r="G83" s="9">
        <v>2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3"/>
      <c r="B84" s="255">
        <v>43741</v>
      </c>
      <c r="C84" s="9" t="s">
        <v>453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8">
        <v>0</v>
      </c>
      <c r="J84" s="280"/>
      <c r="K84" s="9">
        <v>1</v>
      </c>
      <c r="L84" s="9"/>
      <c r="M84" s="29"/>
    </row>
    <row r="85" spans="1:13" ht="18.75" hidden="1" thickBot="1" x14ac:dyDescent="0.3">
      <c r="A85" s="634"/>
      <c r="B85" s="256">
        <v>43720</v>
      </c>
      <c r="C85" s="31" t="s">
        <v>8</v>
      </c>
      <c r="D85" s="31">
        <v>1</v>
      </c>
      <c r="E85" s="31">
        <v>1</v>
      </c>
      <c r="F85" s="31">
        <v>2</v>
      </c>
      <c r="G85" s="31">
        <v>3</v>
      </c>
      <c r="H85" s="31">
        <v>0</v>
      </c>
      <c r="I85" s="299">
        <v>0</v>
      </c>
      <c r="J85" s="341"/>
      <c r="K85" s="31">
        <v>1</v>
      </c>
      <c r="L85" s="31"/>
      <c r="M85" s="32"/>
    </row>
    <row r="86" spans="1:13" ht="19.5" thickTop="1" thickBot="1" x14ac:dyDescent="0.3">
      <c r="A86" s="142" t="s">
        <v>45</v>
      </c>
      <c r="B86" s="126" t="s">
        <v>500</v>
      </c>
      <c r="C86" s="124" t="s">
        <v>455</v>
      </c>
      <c r="D86" s="124">
        <f t="shared" ref="D86:L86" si="4">SUM(D70:D85)</f>
        <v>16</v>
      </c>
      <c r="E86" s="124">
        <f t="shared" si="4"/>
        <v>3</v>
      </c>
      <c r="F86" s="124">
        <f t="shared" si="4"/>
        <v>14</v>
      </c>
      <c r="G86" s="124">
        <f t="shared" si="4"/>
        <v>17</v>
      </c>
      <c r="H86" s="124">
        <f t="shared" si="4"/>
        <v>0</v>
      </c>
      <c r="I86" s="247">
        <f t="shared" si="4"/>
        <v>0</v>
      </c>
      <c r="J86" s="191">
        <f t="shared" si="4"/>
        <v>7</v>
      </c>
      <c r="K86" s="124">
        <f t="shared" si="4"/>
        <v>6</v>
      </c>
      <c r="L86" s="124">
        <f t="shared" si="4"/>
        <v>3</v>
      </c>
      <c r="M86" s="294">
        <f>SUM(J86/(J86+K86))</f>
        <v>0.53846153846153844</v>
      </c>
    </row>
    <row r="87" spans="1:13" ht="18.75" hidden="1" thickTop="1" x14ac:dyDescent="0.25">
      <c r="A87" s="632" t="s">
        <v>454</v>
      </c>
      <c r="B87" s="254">
        <v>43524</v>
      </c>
      <c r="C87" s="27" t="s">
        <v>9</v>
      </c>
      <c r="D87" s="27">
        <v>1</v>
      </c>
      <c r="E87" s="27">
        <v>1</v>
      </c>
      <c r="F87" s="27">
        <v>0</v>
      </c>
      <c r="G87" s="27">
        <v>1</v>
      </c>
      <c r="H87" s="27">
        <v>0</v>
      </c>
      <c r="I87" s="28">
        <v>0</v>
      </c>
      <c r="J87" s="364"/>
      <c r="K87" s="27">
        <v>1</v>
      </c>
      <c r="L87" s="27"/>
      <c r="M87" s="28"/>
    </row>
    <row r="88" spans="1:13" hidden="1" x14ac:dyDescent="0.25">
      <c r="A88" s="633"/>
      <c r="B88" s="255">
        <v>43517</v>
      </c>
      <c r="C88" s="9" t="s">
        <v>48</v>
      </c>
      <c r="D88" s="9">
        <v>1</v>
      </c>
      <c r="E88" s="9">
        <v>1</v>
      </c>
      <c r="F88" s="9">
        <v>0</v>
      </c>
      <c r="G88" s="9">
        <v>1</v>
      </c>
      <c r="H88" s="9">
        <v>0</v>
      </c>
      <c r="I88" s="29">
        <v>0</v>
      </c>
      <c r="J88" s="365"/>
      <c r="K88" s="9">
        <v>1</v>
      </c>
      <c r="L88" s="9"/>
      <c r="M88" s="29"/>
    </row>
    <row r="89" spans="1:13" hidden="1" x14ac:dyDescent="0.25">
      <c r="A89" s="633"/>
      <c r="B89" s="255">
        <v>43510</v>
      </c>
      <c r="C89" s="9" t="s">
        <v>8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365"/>
      <c r="K89" s="9">
        <v>1</v>
      </c>
      <c r="L89" s="9"/>
      <c r="M89" s="29"/>
    </row>
    <row r="90" spans="1:13" hidden="1" x14ac:dyDescent="0.25">
      <c r="A90" s="633"/>
      <c r="B90" s="255">
        <v>43503</v>
      </c>
      <c r="C90" s="9" t="s">
        <v>452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365"/>
      <c r="K90" s="9">
        <v>1</v>
      </c>
      <c r="L90" s="9"/>
      <c r="M90" s="29"/>
    </row>
    <row r="91" spans="1:13" hidden="1" x14ac:dyDescent="0.25">
      <c r="A91" s="633"/>
      <c r="B91" s="255">
        <v>43496</v>
      </c>
      <c r="C91" s="9" t="s">
        <v>453</v>
      </c>
      <c r="D91" s="9">
        <v>1</v>
      </c>
      <c r="E91" s="9">
        <v>0</v>
      </c>
      <c r="F91" s="9">
        <v>3</v>
      </c>
      <c r="G91" s="9">
        <v>3</v>
      </c>
      <c r="H91" s="9">
        <v>0</v>
      </c>
      <c r="I91" s="29">
        <v>0</v>
      </c>
      <c r="J91" s="365"/>
      <c r="K91" s="9"/>
      <c r="L91" s="9">
        <v>1</v>
      </c>
      <c r="M91" s="29"/>
    </row>
    <row r="92" spans="1:13" hidden="1" x14ac:dyDescent="0.25">
      <c r="A92" s="633"/>
      <c r="B92" s="255">
        <v>43489</v>
      </c>
      <c r="C92" s="9" t="s">
        <v>9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365">
        <v>1</v>
      </c>
      <c r="K92" s="9"/>
      <c r="L92" s="9"/>
      <c r="M92" s="29"/>
    </row>
    <row r="93" spans="1:13" hidden="1" x14ac:dyDescent="0.25">
      <c r="A93" s="633"/>
      <c r="B93" s="255">
        <v>43475</v>
      </c>
      <c r="C93" s="9" t="s">
        <v>48</v>
      </c>
      <c r="D93" s="9">
        <v>1</v>
      </c>
      <c r="E93" s="9">
        <v>0</v>
      </c>
      <c r="F93" s="9">
        <v>2</v>
      </c>
      <c r="G93" s="9">
        <v>2</v>
      </c>
      <c r="H93" s="9">
        <v>0</v>
      </c>
      <c r="I93" s="29">
        <v>0</v>
      </c>
      <c r="J93" s="365"/>
      <c r="K93" s="9">
        <v>1</v>
      </c>
      <c r="L93" s="9"/>
      <c r="M93" s="29"/>
    </row>
    <row r="94" spans="1:13" hidden="1" x14ac:dyDescent="0.25">
      <c r="A94" s="633"/>
      <c r="B94" s="255">
        <v>43454</v>
      </c>
      <c r="C94" s="9" t="s">
        <v>452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365"/>
      <c r="K94" s="9">
        <v>1</v>
      </c>
      <c r="L94" s="9"/>
      <c r="M94" s="29"/>
    </row>
    <row r="95" spans="1:13" hidden="1" x14ac:dyDescent="0.25">
      <c r="A95" s="633"/>
      <c r="B95" s="255">
        <v>43447</v>
      </c>
      <c r="C95" s="9" t="s">
        <v>453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365"/>
      <c r="K95" s="9">
        <v>1</v>
      </c>
      <c r="L95" s="9"/>
      <c r="M95" s="29"/>
    </row>
    <row r="96" spans="1:13" hidden="1" x14ac:dyDescent="0.25">
      <c r="A96" s="633"/>
      <c r="B96" s="255">
        <v>43440</v>
      </c>
      <c r="C96" s="9" t="s">
        <v>9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">
        <v>0</v>
      </c>
      <c r="J96" s="365"/>
      <c r="K96" s="9">
        <v>1</v>
      </c>
      <c r="L96" s="9"/>
      <c r="M96" s="29"/>
    </row>
    <row r="97" spans="1:13" hidden="1" x14ac:dyDescent="0.25">
      <c r="A97" s="633"/>
      <c r="B97" s="255">
        <v>43433</v>
      </c>
      <c r="C97" s="9" t="s">
        <v>48</v>
      </c>
      <c r="D97" s="9">
        <v>1</v>
      </c>
      <c r="E97" s="9">
        <v>1</v>
      </c>
      <c r="F97" s="9">
        <v>0</v>
      </c>
      <c r="G97" s="9">
        <v>1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idden="1" x14ac:dyDescent="0.25">
      <c r="A98" s="633"/>
      <c r="B98" s="255">
        <v>43426</v>
      </c>
      <c r="C98" s="9" t="s">
        <v>8</v>
      </c>
      <c r="D98" s="9">
        <v>1</v>
      </c>
      <c r="E98" s="9">
        <v>1</v>
      </c>
      <c r="F98" s="9">
        <v>0</v>
      </c>
      <c r="G98" s="9">
        <v>1</v>
      </c>
      <c r="H98" s="9">
        <v>0</v>
      </c>
      <c r="I98" s="29">
        <v>0</v>
      </c>
      <c r="J98" s="365">
        <v>1</v>
      </c>
      <c r="K98" s="9"/>
      <c r="L98" s="9"/>
      <c r="M98" s="29"/>
    </row>
    <row r="99" spans="1:13" hidden="1" x14ac:dyDescent="0.25">
      <c r="A99" s="633"/>
      <c r="B99" s="255">
        <v>43405</v>
      </c>
      <c r="C99" s="9" t="s">
        <v>9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/>
      <c r="K99" s="9">
        <v>1</v>
      </c>
      <c r="L99" s="9"/>
      <c r="M99" s="29"/>
    </row>
    <row r="100" spans="1:13" hidden="1" x14ac:dyDescent="0.25">
      <c r="A100" s="633"/>
      <c r="B100" s="255">
        <v>43398</v>
      </c>
      <c r="C100" s="9" t="s">
        <v>48</v>
      </c>
      <c r="D100" s="9">
        <v>1</v>
      </c>
      <c r="E100" s="9">
        <v>0</v>
      </c>
      <c r="F100" s="9">
        <v>2</v>
      </c>
      <c r="G100" s="9">
        <v>2</v>
      </c>
      <c r="H100" s="9">
        <v>0</v>
      </c>
      <c r="I100" s="29">
        <v>0</v>
      </c>
      <c r="J100" s="365">
        <v>1</v>
      </c>
      <c r="K100" s="9"/>
      <c r="L100" s="9"/>
      <c r="M100" s="29"/>
    </row>
    <row r="101" spans="1:13" hidden="1" x14ac:dyDescent="0.25">
      <c r="A101" s="633"/>
      <c r="B101" s="255">
        <v>43391</v>
      </c>
      <c r="C101" s="9" t="s">
        <v>8</v>
      </c>
      <c r="D101" s="9">
        <v>1</v>
      </c>
      <c r="E101" s="9">
        <v>1</v>
      </c>
      <c r="F101" s="9">
        <v>0</v>
      </c>
      <c r="G101" s="9">
        <v>1</v>
      </c>
      <c r="H101" s="9">
        <v>0</v>
      </c>
      <c r="I101" s="29">
        <v>0</v>
      </c>
      <c r="J101" s="365"/>
      <c r="K101" s="9">
        <v>1</v>
      </c>
      <c r="L101" s="9"/>
      <c r="M101" s="29"/>
    </row>
    <row r="102" spans="1:13" hidden="1" x14ac:dyDescent="0.25">
      <c r="A102" s="633"/>
      <c r="B102" s="255">
        <v>43384</v>
      </c>
      <c r="C102" s="9" t="s">
        <v>452</v>
      </c>
      <c r="D102" s="9">
        <v>1</v>
      </c>
      <c r="E102" s="9">
        <v>0</v>
      </c>
      <c r="F102" s="9">
        <v>1</v>
      </c>
      <c r="G102" s="9">
        <v>1</v>
      </c>
      <c r="H102" s="9">
        <v>0</v>
      </c>
      <c r="I102" s="29">
        <v>0</v>
      </c>
      <c r="J102" s="365"/>
      <c r="K102" s="9"/>
      <c r="L102" s="9">
        <v>1</v>
      </c>
      <c r="M102" s="29"/>
    </row>
    <row r="103" spans="1:13" hidden="1" x14ac:dyDescent="0.25">
      <c r="A103" s="633"/>
      <c r="B103" s="255">
        <v>43377</v>
      </c>
      <c r="C103" s="9" t="s">
        <v>453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365"/>
      <c r="K103" s="9">
        <v>1</v>
      </c>
      <c r="L103" s="9"/>
      <c r="M103" s="29"/>
    </row>
    <row r="104" spans="1:13" hidden="1" x14ac:dyDescent="0.25">
      <c r="A104" s="633"/>
      <c r="B104" s="255">
        <v>43370</v>
      </c>
      <c r="C104" s="9" t="s">
        <v>9</v>
      </c>
      <c r="D104" s="9">
        <v>1</v>
      </c>
      <c r="E104" s="9">
        <v>1</v>
      </c>
      <c r="F104" s="9">
        <v>0</v>
      </c>
      <c r="G104" s="9">
        <v>1</v>
      </c>
      <c r="H104" s="9">
        <v>0</v>
      </c>
      <c r="I104" s="29">
        <v>0</v>
      </c>
      <c r="J104" s="365">
        <v>1</v>
      </c>
      <c r="K104" s="9"/>
      <c r="L104" s="9"/>
      <c r="M104" s="29"/>
    </row>
    <row r="105" spans="1:13" hidden="1" x14ac:dyDescent="0.25">
      <c r="A105" s="633"/>
      <c r="B105" s="255">
        <v>43363</v>
      </c>
      <c r="C105" s="9" t="s">
        <v>48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365"/>
      <c r="K105" s="9">
        <v>1</v>
      </c>
      <c r="L105" s="9"/>
      <c r="M105" s="29"/>
    </row>
    <row r="106" spans="1:13" ht="18.75" hidden="1" thickBot="1" x14ac:dyDescent="0.3">
      <c r="A106" s="634"/>
      <c r="B106" s="256">
        <v>43356</v>
      </c>
      <c r="C106" s="31" t="s">
        <v>8</v>
      </c>
      <c r="D106" s="31">
        <v>1</v>
      </c>
      <c r="E106" s="31">
        <v>0</v>
      </c>
      <c r="F106" s="31">
        <v>0</v>
      </c>
      <c r="G106" s="31">
        <v>0</v>
      </c>
      <c r="H106" s="31">
        <v>0</v>
      </c>
      <c r="I106" s="32">
        <v>0</v>
      </c>
      <c r="J106" s="366">
        <v>1</v>
      </c>
      <c r="K106" s="31"/>
      <c r="L106" s="31"/>
      <c r="M106" s="32"/>
    </row>
    <row r="107" spans="1:13" ht="19.5" thickTop="1" thickBot="1" x14ac:dyDescent="0.3">
      <c r="A107" s="142" t="s">
        <v>45</v>
      </c>
      <c r="B107" s="126" t="s">
        <v>454</v>
      </c>
      <c r="C107" s="124" t="s">
        <v>455</v>
      </c>
      <c r="D107" s="124">
        <f t="shared" ref="D107:I107" si="5">SUM(D87:D106)</f>
        <v>20</v>
      </c>
      <c r="E107" s="124">
        <f t="shared" si="5"/>
        <v>6</v>
      </c>
      <c r="F107" s="124">
        <f t="shared" si="5"/>
        <v>10</v>
      </c>
      <c r="G107" s="124">
        <f t="shared" si="5"/>
        <v>16</v>
      </c>
      <c r="H107" s="124">
        <f t="shared" si="5"/>
        <v>0</v>
      </c>
      <c r="I107" s="124">
        <f t="shared" si="5"/>
        <v>0</v>
      </c>
      <c r="J107" s="191">
        <f>SUM(J87:J106)</f>
        <v>5</v>
      </c>
      <c r="K107" s="124">
        <f>SUM(K87:K106)</f>
        <v>13</v>
      </c>
      <c r="L107" s="124">
        <f>SUM(L87:L106)</f>
        <v>2</v>
      </c>
      <c r="M107" s="294">
        <f>SUM(J107/(J107+K107))</f>
        <v>0.27777777777777779</v>
      </c>
    </row>
    <row r="108" spans="1:13" ht="18.75" hidden="1" thickTop="1" x14ac:dyDescent="0.25">
      <c r="A108" s="659" t="s">
        <v>285</v>
      </c>
      <c r="B108" s="26">
        <v>43160</v>
      </c>
      <c r="C108" s="27" t="s">
        <v>11</v>
      </c>
      <c r="D108" s="27">
        <v>1</v>
      </c>
      <c r="E108" s="27">
        <v>1</v>
      </c>
      <c r="F108" s="27">
        <v>1</v>
      </c>
      <c r="G108" s="27">
        <v>2</v>
      </c>
      <c r="H108" s="27">
        <v>0</v>
      </c>
      <c r="I108" s="28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43153</v>
      </c>
      <c r="C109" s="9" t="s">
        <v>27</v>
      </c>
      <c r="D109" s="9">
        <v>1</v>
      </c>
      <c r="E109" s="9">
        <v>2</v>
      </c>
      <c r="F109" s="9">
        <v>0</v>
      </c>
      <c r="G109" s="9">
        <v>2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43146</v>
      </c>
      <c r="C110" s="9" t="s">
        <v>10</v>
      </c>
      <c r="D110" s="9">
        <v>1</v>
      </c>
      <c r="E110" s="9">
        <v>0</v>
      </c>
      <c r="F110" s="9">
        <v>3</v>
      </c>
      <c r="G110" s="9">
        <v>3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43139</v>
      </c>
      <c r="C111" s="9" t="s">
        <v>7</v>
      </c>
      <c r="D111" s="9">
        <v>1</v>
      </c>
      <c r="E111" s="9">
        <v>1</v>
      </c>
      <c r="F111" s="9">
        <v>0</v>
      </c>
      <c r="G111" s="9">
        <v>1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43132</v>
      </c>
      <c r="C112" s="9" t="s">
        <v>9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43125</v>
      </c>
      <c r="C113" s="9" t="s">
        <v>11</v>
      </c>
      <c r="D113" s="9">
        <v>1</v>
      </c>
      <c r="E113" s="9">
        <v>1</v>
      </c>
      <c r="F113" s="9">
        <v>1</v>
      </c>
      <c r="G113" s="9">
        <v>2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43118</v>
      </c>
      <c r="C114" s="9" t="s">
        <v>27</v>
      </c>
      <c r="D114" s="9">
        <v>1</v>
      </c>
      <c r="E114" s="9">
        <v>0</v>
      </c>
      <c r="F114" s="9">
        <v>1</v>
      </c>
      <c r="G114" s="9">
        <v>1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31"/>
      <c r="B115" s="13">
        <v>43104</v>
      </c>
      <c r="C115" s="9" t="s">
        <v>10</v>
      </c>
      <c r="D115" s="9">
        <v>1</v>
      </c>
      <c r="E115" s="9">
        <v>1</v>
      </c>
      <c r="F115" s="9">
        <v>1</v>
      </c>
      <c r="G115" s="9">
        <v>2</v>
      </c>
      <c r="H115" s="9">
        <v>1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43090</v>
      </c>
      <c r="C116" s="9" t="s">
        <v>7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43083</v>
      </c>
      <c r="C117" s="9" t="s">
        <v>9</v>
      </c>
      <c r="D117" s="9">
        <v>1</v>
      </c>
      <c r="E117" s="9">
        <v>0</v>
      </c>
      <c r="F117" s="9">
        <v>1</v>
      </c>
      <c r="G117" s="9">
        <v>1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43076</v>
      </c>
      <c r="C118" s="9" t="s">
        <v>11</v>
      </c>
      <c r="D118" s="9">
        <v>1</v>
      </c>
      <c r="E118" s="9">
        <v>0</v>
      </c>
      <c r="F118" s="9">
        <v>1</v>
      </c>
      <c r="G118" s="9">
        <v>1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43069</v>
      </c>
      <c r="C119" s="9" t="s">
        <v>27</v>
      </c>
      <c r="D119" s="9">
        <v>1</v>
      </c>
      <c r="E119" s="9">
        <v>0</v>
      </c>
      <c r="F119" s="9">
        <v>1</v>
      </c>
      <c r="G119" s="9">
        <v>1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43062</v>
      </c>
      <c r="C120" s="9" t="s">
        <v>10</v>
      </c>
      <c r="D120" s="9">
        <v>1</v>
      </c>
      <c r="E120" s="9">
        <v>1</v>
      </c>
      <c r="F120" s="9">
        <v>1</v>
      </c>
      <c r="G120" s="9">
        <v>2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43055</v>
      </c>
      <c r="C121" s="9" t="s">
        <v>7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43048</v>
      </c>
      <c r="C122" s="9" t="s">
        <v>9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43041</v>
      </c>
      <c r="C123" s="9" t="s">
        <v>11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43034</v>
      </c>
      <c r="C124" s="9" t="s">
        <v>27</v>
      </c>
      <c r="D124" s="9">
        <v>1</v>
      </c>
      <c r="E124" s="9">
        <v>0</v>
      </c>
      <c r="F124" s="9">
        <v>3</v>
      </c>
      <c r="G124" s="9">
        <v>3</v>
      </c>
      <c r="H124" s="9">
        <v>0</v>
      </c>
      <c r="I124" s="29">
        <v>0</v>
      </c>
      <c r="J124" s="280"/>
      <c r="K124" s="9"/>
      <c r="L124" s="9">
        <v>1</v>
      </c>
      <c r="M124" s="29"/>
    </row>
    <row r="125" spans="1:13" hidden="1" x14ac:dyDescent="0.25">
      <c r="A125" s="631"/>
      <c r="B125" s="13">
        <v>43027</v>
      </c>
      <c r="C125" s="9" t="s">
        <v>10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43020</v>
      </c>
      <c r="C126" s="9" t="s">
        <v>7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43013</v>
      </c>
      <c r="C127" s="9" t="s">
        <v>9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43006</v>
      </c>
      <c r="C128" s="9" t="s">
        <v>11</v>
      </c>
      <c r="D128" s="9">
        <v>1</v>
      </c>
      <c r="E128" s="9">
        <v>0</v>
      </c>
      <c r="F128" s="9">
        <v>1</v>
      </c>
      <c r="G128" s="9">
        <v>1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42999</v>
      </c>
      <c r="C129" s="9" t="s">
        <v>27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t="18.75" hidden="1" thickBot="1" x14ac:dyDescent="0.3">
      <c r="A130" s="630"/>
      <c r="B130" s="30">
        <v>42992</v>
      </c>
      <c r="C130" s="31" t="s">
        <v>10</v>
      </c>
      <c r="D130" s="31">
        <v>1</v>
      </c>
      <c r="E130" s="31">
        <v>0</v>
      </c>
      <c r="F130" s="31">
        <v>0</v>
      </c>
      <c r="G130" s="31">
        <v>0</v>
      </c>
      <c r="H130" s="31">
        <v>0</v>
      </c>
      <c r="I130" s="32">
        <v>0</v>
      </c>
      <c r="J130" s="280">
        <v>1</v>
      </c>
      <c r="K130" s="9"/>
      <c r="L130" s="9"/>
      <c r="M130" s="29"/>
    </row>
    <row r="131" spans="1:13" ht="19.5" thickTop="1" thickBot="1" x14ac:dyDescent="0.3">
      <c r="A131" s="142" t="s">
        <v>45</v>
      </c>
      <c r="B131" s="126" t="s">
        <v>285</v>
      </c>
      <c r="C131" s="247" t="s">
        <v>8</v>
      </c>
      <c r="D131" s="248">
        <f t="shared" ref="D131:L131" si="6">SUM(D108:D130)</f>
        <v>23</v>
      </c>
      <c r="E131" s="216">
        <f t="shared" si="6"/>
        <v>7</v>
      </c>
      <c r="F131" s="216">
        <f t="shared" si="6"/>
        <v>18</v>
      </c>
      <c r="G131" s="216">
        <f t="shared" si="6"/>
        <v>25</v>
      </c>
      <c r="H131" s="216">
        <f t="shared" si="6"/>
        <v>1</v>
      </c>
      <c r="I131" s="216">
        <f t="shared" si="6"/>
        <v>0</v>
      </c>
      <c r="J131" s="191">
        <f t="shared" si="6"/>
        <v>16</v>
      </c>
      <c r="K131" s="124">
        <f t="shared" si="6"/>
        <v>6</v>
      </c>
      <c r="L131" s="124">
        <f t="shared" si="6"/>
        <v>1</v>
      </c>
      <c r="M131" s="294">
        <f>SUM(J131/(J131+K131))</f>
        <v>0.72727272727272729</v>
      </c>
    </row>
    <row r="132" spans="1:13" ht="18.75" hidden="1" thickTop="1" x14ac:dyDescent="0.25">
      <c r="A132" s="659" t="s">
        <v>35</v>
      </c>
      <c r="B132" s="26">
        <v>42796</v>
      </c>
      <c r="C132" s="27" t="s">
        <v>11</v>
      </c>
      <c r="D132" s="27">
        <v>1</v>
      </c>
      <c r="E132" s="27">
        <v>1</v>
      </c>
      <c r="F132" s="27">
        <v>1</v>
      </c>
      <c r="G132" s="27">
        <v>2</v>
      </c>
      <c r="H132" s="27">
        <v>1</v>
      </c>
      <c r="I132" s="28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42789</v>
      </c>
      <c r="C133" s="9" t="s">
        <v>27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42782</v>
      </c>
      <c r="C134" s="9" t="s">
        <v>10</v>
      </c>
      <c r="D134" s="9">
        <v>1</v>
      </c>
      <c r="E134" s="9">
        <v>1</v>
      </c>
      <c r="F134" s="9">
        <v>0</v>
      </c>
      <c r="G134" s="9">
        <v>1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42775</v>
      </c>
      <c r="C135" s="9" t="s">
        <v>7</v>
      </c>
      <c r="D135" s="9">
        <v>1</v>
      </c>
      <c r="E135" s="9">
        <v>1</v>
      </c>
      <c r="F135" s="9">
        <v>1</v>
      </c>
      <c r="G135" s="9">
        <v>2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42768</v>
      </c>
      <c r="C136" s="9" t="s">
        <v>9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42761</v>
      </c>
      <c r="C137" s="9" t="s">
        <v>11</v>
      </c>
      <c r="D137" s="9">
        <v>1</v>
      </c>
      <c r="E137" s="9">
        <v>0</v>
      </c>
      <c r="F137" s="9">
        <v>1</v>
      </c>
      <c r="G137" s="9">
        <v>1</v>
      </c>
      <c r="H137" s="9">
        <v>0</v>
      </c>
      <c r="I137" s="29">
        <v>0</v>
      </c>
      <c r="J137" s="280"/>
      <c r="K137" s="9"/>
      <c r="L137" s="9">
        <v>1</v>
      </c>
      <c r="M137" s="29"/>
    </row>
    <row r="138" spans="1:13" hidden="1" x14ac:dyDescent="0.25">
      <c r="A138" s="631"/>
      <c r="B138" s="13">
        <v>42754</v>
      </c>
      <c r="C138" s="9" t="s">
        <v>27</v>
      </c>
      <c r="D138" s="9">
        <v>1</v>
      </c>
      <c r="E138" s="9">
        <v>1</v>
      </c>
      <c r="F138" s="9">
        <v>0</v>
      </c>
      <c r="G138" s="9">
        <v>1</v>
      </c>
      <c r="H138" s="9">
        <v>1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42747</v>
      </c>
      <c r="C139" s="9" t="s">
        <v>10</v>
      </c>
      <c r="D139" s="9">
        <v>1</v>
      </c>
      <c r="E139" s="9">
        <v>0</v>
      </c>
      <c r="F139" s="9">
        <v>1</v>
      </c>
      <c r="G139" s="9">
        <v>1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42740</v>
      </c>
      <c r="C140" s="9" t="s">
        <v>7</v>
      </c>
      <c r="D140" s="9">
        <v>1</v>
      </c>
      <c r="E140" s="9">
        <v>0</v>
      </c>
      <c r="F140" s="9">
        <v>1</v>
      </c>
      <c r="G140" s="9">
        <v>1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42712</v>
      </c>
      <c r="C141" s="9" t="s">
        <v>11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42705</v>
      </c>
      <c r="C142" s="9" t="s">
        <v>27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42691</v>
      </c>
      <c r="C143" s="9" t="s">
        <v>7</v>
      </c>
      <c r="D143" s="9">
        <v>1</v>
      </c>
      <c r="E143" s="9">
        <v>0</v>
      </c>
      <c r="F143" s="9">
        <v>1</v>
      </c>
      <c r="G143" s="9">
        <v>1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42684</v>
      </c>
      <c r="C144" s="9" t="s">
        <v>9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42677</v>
      </c>
      <c r="C145" s="9" t="s">
        <v>11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42670</v>
      </c>
      <c r="C146" s="9" t="s">
        <v>27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42663</v>
      </c>
      <c r="C147" s="9" t="s">
        <v>10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42642</v>
      </c>
      <c r="C148" s="9" t="s">
        <v>11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42635</v>
      </c>
      <c r="C149" s="9" t="s">
        <v>27</v>
      </c>
      <c r="D149" s="9">
        <v>1</v>
      </c>
      <c r="E149" s="9">
        <v>2</v>
      </c>
      <c r="F149" s="9">
        <v>0</v>
      </c>
      <c r="G149" s="9">
        <v>2</v>
      </c>
      <c r="H149" s="9">
        <v>1</v>
      </c>
      <c r="I149" s="29">
        <v>0</v>
      </c>
      <c r="J149" s="280">
        <v>1</v>
      </c>
      <c r="K149" s="9"/>
      <c r="L149" s="9"/>
      <c r="M149" s="29"/>
    </row>
    <row r="150" spans="1:13" ht="18.75" hidden="1" thickBot="1" x14ac:dyDescent="0.3">
      <c r="A150" s="630"/>
      <c r="B150" s="30">
        <v>42628</v>
      </c>
      <c r="C150" s="31" t="s">
        <v>10</v>
      </c>
      <c r="D150" s="31">
        <v>1</v>
      </c>
      <c r="E150" s="31">
        <v>2</v>
      </c>
      <c r="F150" s="31">
        <v>0</v>
      </c>
      <c r="G150" s="31">
        <v>2</v>
      </c>
      <c r="H150" s="31">
        <v>1</v>
      </c>
      <c r="I150" s="32">
        <v>0</v>
      </c>
      <c r="J150" s="280">
        <v>1</v>
      </c>
      <c r="K150" s="9"/>
      <c r="L150" s="9"/>
      <c r="M150" s="29"/>
    </row>
    <row r="151" spans="1:13" ht="19.5" thickTop="1" thickBot="1" x14ac:dyDescent="0.3">
      <c r="A151" s="142" t="s">
        <v>45</v>
      </c>
      <c r="B151" s="126" t="s">
        <v>18</v>
      </c>
      <c r="C151" s="124" t="s">
        <v>8</v>
      </c>
      <c r="D151" s="124">
        <f t="shared" ref="D151:I151" si="7">SUM(D132:D150)</f>
        <v>19</v>
      </c>
      <c r="E151" s="124">
        <f t="shared" si="7"/>
        <v>8</v>
      </c>
      <c r="F151" s="124">
        <f t="shared" si="7"/>
        <v>6</v>
      </c>
      <c r="G151" s="247">
        <f t="shared" si="7"/>
        <v>14</v>
      </c>
      <c r="H151" s="248">
        <f t="shared" si="7"/>
        <v>4</v>
      </c>
      <c r="I151" s="252">
        <f t="shared" si="7"/>
        <v>0</v>
      </c>
      <c r="J151" s="191">
        <f>SUM(J132:J150)</f>
        <v>14</v>
      </c>
      <c r="K151" s="124">
        <f>SUM(K132:K150)</f>
        <v>4</v>
      </c>
      <c r="L151" s="124">
        <f>SUM(L132:L150)</f>
        <v>1</v>
      </c>
      <c r="M151" s="294">
        <f>SUM(J151/(J151+K151))</f>
        <v>0.77777777777777779</v>
      </c>
    </row>
    <row r="152" spans="1:13" ht="18.75" hidden="1" thickTop="1" x14ac:dyDescent="0.25">
      <c r="A152" s="659" t="s">
        <v>17</v>
      </c>
      <c r="B152" s="26">
        <v>42432</v>
      </c>
      <c r="C152" s="27" t="s">
        <v>12</v>
      </c>
      <c r="D152" s="27">
        <v>1</v>
      </c>
      <c r="E152" s="27">
        <v>0</v>
      </c>
      <c r="F152" s="27">
        <v>1</v>
      </c>
      <c r="G152" s="27">
        <v>1</v>
      </c>
      <c r="H152" s="27">
        <v>0</v>
      </c>
      <c r="I152" s="28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42425</v>
      </c>
      <c r="C153" s="9" t="s">
        <v>14</v>
      </c>
      <c r="D153" s="9">
        <v>1</v>
      </c>
      <c r="E153" s="9">
        <v>0</v>
      </c>
      <c r="F153" s="9">
        <v>1</v>
      </c>
      <c r="G153" s="9">
        <v>1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42418</v>
      </c>
      <c r="C154" s="9" t="s">
        <v>10</v>
      </c>
      <c r="D154" s="9">
        <v>1</v>
      </c>
      <c r="E154" s="9">
        <v>0</v>
      </c>
      <c r="F154" s="9">
        <v>1</v>
      </c>
      <c r="G154" s="9">
        <v>1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42411</v>
      </c>
      <c r="C155" s="9" t="s">
        <v>7</v>
      </c>
      <c r="D155" s="9">
        <v>1</v>
      </c>
      <c r="E155" s="9">
        <v>1</v>
      </c>
      <c r="F155" s="9">
        <v>0</v>
      </c>
      <c r="G155" s="9">
        <v>1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42376</v>
      </c>
      <c r="C156" s="9" t="s">
        <v>7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42355</v>
      </c>
      <c r="C157" s="9" t="s">
        <v>8</v>
      </c>
      <c r="D157" s="9">
        <v>1</v>
      </c>
      <c r="E157" s="9">
        <v>1</v>
      </c>
      <c r="F157" s="9">
        <v>0</v>
      </c>
      <c r="G157" s="9">
        <v>1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42341</v>
      </c>
      <c r="C158" s="9" t="s">
        <v>14</v>
      </c>
      <c r="D158" s="9">
        <v>1</v>
      </c>
      <c r="E158" s="9">
        <v>0</v>
      </c>
      <c r="F158" s="9">
        <v>1</v>
      </c>
      <c r="G158" s="9">
        <v>1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42334</v>
      </c>
      <c r="C159" s="9" t="s">
        <v>10</v>
      </c>
      <c r="D159" s="9">
        <v>1</v>
      </c>
      <c r="E159" s="9">
        <v>0</v>
      </c>
      <c r="F159" s="9">
        <v>1</v>
      </c>
      <c r="G159" s="9">
        <v>1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idden="1" x14ac:dyDescent="0.25">
      <c r="A160" s="631"/>
      <c r="B160" s="13">
        <v>42320</v>
      </c>
      <c r="C160" s="9" t="s">
        <v>8</v>
      </c>
      <c r="D160" s="9">
        <v>1</v>
      </c>
      <c r="E160" s="9">
        <v>1</v>
      </c>
      <c r="F160" s="9">
        <v>0</v>
      </c>
      <c r="G160" s="9">
        <v>1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42313</v>
      </c>
      <c r="C161" s="9" t="s">
        <v>12</v>
      </c>
      <c r="D161" s="9">
        <v>1</v>
      </c>
      <c r="E161" s="9">
        <v>0</v>
      </c>
      <c r="F161" s="9">
        <v>2</v>
      </c>
      <c r="G161" s="9">
        <v>2</v>
      </c>
      <c r="H161" s="9">
        <v>0</v>
      </c>
      <c r="I161" s="29">
        <v>0</v>
      </c>
      <c r="J161" s="280"/>
      <c r="K161" s="9"/>
      <c r="L161" s="9">
        <v>1</v>
      </c>
      <c r="M161" s="29"/>
    </row>
    <row r="162" spans="1:13" hidden="1" x14ac:dyDescent="0.25">
      <c r="A162" s="631"/>
      <c r="B162" s="13">
        <v>42299</v>
      </c>
      <c r="C162" s="9" t="s">
        <v>10</v>
      </c>
      <c r="D162" s="9">
        <v>1</v>
      </c>
      <c r="E162" s="9">
        <v>0</v>
      </c>
      <c r="F162" s="9">
        <v>2</v>
      </c>
      <c r="G162" s="9">
        <v>2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42292</v>
      </c>
      <c r="C163" s="9" t="s">
        <v>7</v>
      </c>
      <c r="D163" s="9">
        <v>1</v>
      </c>
      <c r="E163" s="9">
        <v>1</v>
      </c>
      <c r="F163" s="9">
        <v>1</v>
      </c>
      <c r="G163" s="9">
        <v>2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42285</v>
      </c>
      <c r="C164" s="9" t="s">
        <v>8</v>
      </c>
      <c r="D164" s="9">
        <v>1</v>
      </c>
      <c r="E164" s="9">
        <v>0</v>
      </c>
      <c r="F164" s="9">
        <v>1</v>
      </c>
      <c r="G164" s="9">
        <v>1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42271</v>
      </c>
      <c r="C165" s="9" t="s">
        <v>14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t="18.75" hidden="1" thickBot="1" x14ac:dyDescent="0.3">
      <c r="A166" s="630"/>
      <c r="B166" s="30">
        <v>42264</v>
      </c>
      <c r="C166" s="31" t="s">
        <v>10</v>
      </c>
      <c r="D166" s="31">
        <v>1</v>
      </c>
      <c r="E166" s="31">
        <v>1</v>
      </c>
      <c r="F166" s="31">
        <v>0</v>
      </c>
      <c r="G166" s="31">
        <v>1</v>
      </c>
      <c r="H166" s="31">
        <v>0</v>
      </c>
      <c r="I166" s="32">
        <v>0</v>
      </c>
      <c r="J166" s="280">
        <v>1</v>
      </c>
      <c r="K166" s="9"/>
      <c r="L166" s="9"/>
      <c r="M166" s="29"/>
    </row>
    <row r="167" spans="1:13" ht="19.5" thickTop="1" thickBot="1" x14ac:dyDescent="0.3">
      <c r="A167" s="142" t="s">
        <v>45</v>
      </c>
      <c r="B167" s="126" t="s">
        <v>17</v>
      </c>
      <c r="C167" s="124" t="s">
        <v>13</v>
      </c>
      <c r="D167" s="124">
        <f t="shared" ref="D167:I167" si="8">SUM(D152:D166)</f>
        <v>15</v>
      </c>
      <c r="E167" s="124">
        <f t="shared" si="8"/>
        <v>5</v>
      </c>
      <c r="F167" s="124">
        <f t="shared" si="8"/>
        <v>11</v>
      </c>
      <c r="G167" s="124">
        <f t="shared" si="8"/>
        <v>16</v>
      </c>
      <c r="H167" s="124">
        <f t="shared" si="8"/>
        <v>0</v>
      </c>
      <c r="I167" s="125">
        <f t="shared" si="8"/>
        <v>0</v>
      </c>
      <c r="J167" s="191">
        <f>SUM(J152:J166)</f>
        <v>6</v>
      </c>
      <c r="K167" s="124">
        <f>SUM(K152:K166)</f>
        <v>8</v>
      </c>
      <c r="L167" s="124">
        <f>SUM(L152:L166)</f>
        <v>1</v>
      </c>
      <c r="M167" s="294">
        <f>SUM(J167/(J167+K167))</f>
        <v>0.42857142857142855</v>
      </c>
    </row>
    <row r="168" spans="1:13" ht="18.75" hidden="1" thickTop="1" x14ac:dyDescent="0.25">
      <c r="A168" s="659" t="s">
        <v>16</v>
      </c>
      <c r="B168" s="26">
        <v>42061</v>
      </c>
      <c r="C168" s="27" t="s">
        <v>12</v>
      </c>
      <c r="D168" s="27">
        <v>1</v>
      </c>
      <c r="E168" s="27">
        <v>0</v>
      </c>
      <c r="F168" s="27">
        <v>0</v>
      </c>
      <c r="G168" s="27">
        <v>0</v>
      </c>
      <c r="H168" s="27">
        <v>0</v>
      </c>
      <c r="I168" s="28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42054</v>
      </c>
      <c r="C169" s="9" t="s">
        <v>14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42047</v>
      </c>
      <c r="C170" s="9" t="s">
        <v>10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42040</v>
      </c>
      <c r="C171" s="9" t="s">
        <v>7</v>
      </c>
      <c r="D171" s="9">
        <v>1</v>
      </c>
      <c r="E171" s="9">
        <v>0</v>
      </c>
      <c r="F171" s="9">
        <v>1</v>
      </c>
      <c r="G171" s="9">
        <v>1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42033</v>
      </c>
      <c r="C172" s="9" t="s">
        <v>8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42012</v>
      </c>
      <c r="C173" s="9" t="s">
        <v>10</v>
      </c>
      <c r="D173" s="9">
        <v>1</v>
      </c>
      <c r="E173" s="9">
        <v>0</v>
      </c>
      <c r="F173" s="9">
        <v>1</v>
      </c>
      <c r="G173" s="9">
        <v>1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41977</v>
      </c>
      <c r="C174" s="9" t="s">
        <v>12</v>
      </c>
      <c r="D174" s="9">
        <v>1</v>
      </c>
      <c r="E174" s="9">
        <v>1</v>
      </c>
      <c r="F174" s="9">
        <v>1</v>
      </c>
      <c r="G174" s="9">
        <v>2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41970</v>
      </c>
      <c r="C175" s="9" t="s">
        <v>14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/>
      <c r="K175" s="9"/>
      <c r="L175" s="9">
        <v>1</v>
      </c>
      <c r="M175" s="29"/>
    </row>
    <row r="176" spans="1:13" hidden="1" x14ac:dyDescent="0.25">
      <c r="A176" s="631"/>
      <c r="B176" s="13">
        <v>41963</v>
      </c>
      <c r="C176" s="9" t="s">
        <v>10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41942</v>
      </c>
      <c r="C177" s="9" t="s">
        <v>12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41928</v>
      </c>
      <c r="C178" s="9" t="s">
        <v>10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41921</v>
      </c>
      <c r="C179" s="9" t="s">
        <v>7</v>
      </c>
      <c r="D179" s="9">
        <v>1</v>
      </c>
      <c r="E179" s="9">
        <v>0</v>
      </c>
      <c r="F179" s="9">
        <v>1</v>
      </c>
      <c r="G179" s="9">
        <v>1</v>
      </c>
      <c r="H179" s="9">
        <v>0</v>
      </c>
      <c r="I179" s="29">
        <v>0</v>
      </c>
      <c r="J179" s="280"/>
      <c r="K179" s="9"/>
      <c r="L179" s="9">
        <v>1</v>
      </c>
      <c r="M179" s="29"/>
    </row>
    <row r="180" spans="1:13" hidden="1" x14ac:dyDescent="0.25">
      <c r="A180" s="631"/>
      <c r="B180" s="13">
        <v>41914</v>
      </c>
      <c r="C180" s="9" t="s">
        <v>8</v>
      </c>
      <c r="D180" s="9">
        <v>1</v>
      </c>
      <c r="E180" s="9">
        <v>0</v>
      </c>
      <c r="F180" s="9">
        <v>3</v>
      </c>
      <c r="G180" s="9">
        <v>3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41907</v>
      </c>
      <c r="C181" s="9" t="s">
        <v>12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41900</v>
      </c>
      <c r="C182" s="9" t="s">
        <v>14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t="18.75" hidden="1" thickBot="1" x14ac:dyDescent="0.3">
      <c r="A183" s="630"/>
      <c r="B183" s="30">
        <v>41893</v>
      </c>
      <c r="C183" s="31" t="s">
        <v>10</v>
      </c>
      <c r="D183" s="31">
        <v>1</v>
      </c>
      <c r="E183" s="31">
        <v>0</v>
      </c>
      <c r="F183" s="31">
        <v>1</v>
      </c>
      <c r="G183" s="31">
        <v>1</v>
      </c>
      <c r="H183" s="31">
        <v>0</v>
      </c>
      <c r="I183" s="32">
        <v>0</v>
      </c>
      <c r="J183" s="280"/>
      <c r="K183" s="9">
        <v>1</v>
      </c>
      <c r="L183" s="9"/>
      <c r="M183" s="29"/>
    </row>
    <row r="184" spans="1:13" ht="19.5" thickTop="1" thickBot="1" x14ac:dyDescent="0.3">
      <c r="A184" s="142" t="s">
        <v>45</v>
      </c>
      <c r="B184" s="126" t="s">
        <v>16</v>
      </c>
      <c r="C184" s="124" t="s">
        <v>13</v>
      </c>
      <c r="D184" s="124">
        <f t="shared" ref="D184:I184" si="9">SUM(D168:D183)</f>
        <v>16</v>
      </c>
      <c r="E184" s="124">
        <f t="shared" si="9"/>
        <v>1</v>
      </c>
      <c r="F184" s="124">
        <f t="shared" si="9"/>
        <v>8</v>
      </c>
      <c r="G184" s="124">
        <f t="shared" si="9"/>
        <v>9</v>
      </c>
      <c r="H184" s="124">
        <f t="shared" si="9"/>
        <v>0</v>
      </c>
      <c r="I184" s="125">
        <f t="shared" si="9"/>
        <v>0</v>
      </c>
      <c r="J184" s="191">
        <f>SUM(J168:J183)</f>
        <v>7</v>
      </c>
      <c r="K184" s="124">
        <f>SUM(K168:K183)</f>
        <v>7</v>
      </c>
      <c r="L184" s="124">
        <f>SUM(L168:L183)</f>
        <v>2</v>
      </c>
      <c r="M184" s="294">
        <f>SUM(J184/(J184+K184))</f>
        <v>0.5</v>
      </c>
    </row>
    <row r="185" spans="1:13" ht="18.75" hidden="1" thickTop="1" x14ac:dyDescent="0.25">
      <c r="A185" s="659" t="s">
        <v>15</v>
      </c>
      <c r="B185" s="26">
        <v>41697</v>
      </c>
      <c r="C185" s="27" t="s">
        <v>13</v>
      </c>
      <c r="D185" s="27">
        <v>1</v>
      </c>
      <c r="E185" s="27">
        <v>0</v>
      </c>
      <c r="F185" s="27">
        <v>0</v>
      </c>
      <c r="G185" s="27">
        <v>0</v>
      </c>
      <c r="H185" s="27">
        <v>0</v>
      </c>
      <c r="I185" s="28">
        <v>0</v>
      </c>
      <c r="J185" s="280"/>
      <c r="K185" s="9"/>
      <c r="L185" s="9">
        <v>1</v>
      </c>
      <c r="M185" s="29"/>
    </row>
    <row r="186" spans="1:13" hidden="1" x14ac:dyDescent="0.25">
      <c r="A186" s="631"/>
      <c r="B186" s="13">
        <v>41690</v>
      </c>
      <c r="C186" s="9" t="s">
        <v>10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/>
      <c r="L186" s="9">
        <v>1</v>
      </c>
      <c r="M186" s="29"/>
    </row>
    <row r="187" spans="1:13" hidden="1" x14ac:dyDescent="0.25">
      <c r="A187" s="631"/>
      <c r="B187" s="13">
        <v>41683</v>
      </c>
      <c r="C187" s="9" t="s">
        <v>7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/>
      <c r="L187" s="9">
        <v>1</v>
      </c>
      <c r="M187" s="29"/>
    </row>
    <row r="188" spans="1:13" hidden="1" x14ac:dyDescent="0.25">
      <c r="A188" s="631"/>
      <c r="B188" s="13">
        <v>41676</v>
      </c>
      <c r="C188" s="9" t="s">
        <v>8</v>
      </c>
      <c r="D188" s="9">
        <v>1</v>
      </c>
      <c r="E188" s="9">
        <v>0</v>
      </c>
      <c r="F188" s="9">
        <v>1</v>
      </c>
      <c r="G188" s="9">
        <v>1</v>
      </c>
      <c r="H188" s="9">
        <v>0</v>
      </c>
      <c r="I188" s="29">
        <v>0</v>
      </c>
      <c r="J188" s="280">
        <v>1</v>
      </c>
      <c r="K188" s="9"/>
      <c r="L188" s="9"/>
      <c r="M188" s="29"/>
    </row>
    <row r="189" spans="1:13" hidden="1" x14ac:dyDescent="0.25">
      <c r="A189" s="631"/>
      <c r="B189" s="13">
        <v>41669</v>
      </c>
      <c r="C189" s="9" t="s">
        <v>14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/>
      <c r="K189" s="9">
        <v>1</v>
      </c>
      <c r="L189" s="9"/>
      <c r="M189" s="29"/>
    </row>
    <row r="190" spans="1:13" hidden="1" x14ac:dyDescent="0.25">
      <c r="A190" s="631"/>
      <c r="B190" s="13">
        <v>41662</v>
      </c>
      <c r="C190" s="9" t="s">
        <v>13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31"/>
      <c r="B191" s="13">
        <v>41655</v>
      </c>
      <c r="C191" s="9" t="s">
        <v>10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9"/>
    </row>
    <row r="192" spans="1:13" hidden="1" x14ac:dyDescent="0.25">
      <c r="A192" s="631"/>
      <c r="B192" s="13">
        <v>41648</v>
      </c>
      <c r="C192" s="9" t="s">
        <v>7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/>
      <c r="K192" s="9">
        <v>1</v>
      </c>
      <c r="L192" s="9"/>
      <c r="M192" s="29"/>
    </row>
    <row r="193" spans="1:13" hidden="1" x14ac:dyDescent="0.25">
      <c r="A193" s="631"/>
      <c r="B193" s="13">
        <v>41627</v>
      </c>
      <c r="C193" s="9" t="s">
        <v>8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41620</v>
      </c>
      <c r="C194" s="9" t="s">
        <v>14</v>
      </c>
      <c r="D194" s="9">
        <v>1</v>
      </c>
      <c r="E194" s="9">
        <v>0</v>
      </c>
      <c r="F194" s="9">
        <v>1</v>
      </c>
      <c r="G194" s="9">
        <v>1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idden="1" x14ac:dyDescent="0.25">
      <c r="A195" s="631"/>
      <c r="B195" s="13">
        <v>41613</v>
      </c>
      <c r="C195" s="9" t="s">
        <v>13</v>
      </c>
      <c r="D195" s="9">
        <v>1</v>
      </c>
      <c r="E195" s="9">
        <v>0</v>
      </c>
      <c r="F195" s="9">
        <v>1</v>
      </c>
      <c r="G195" s="9">
        <v>1</v>
      </c>
      <c r="H195" s="9">
        <v>0</v>
      </c>
      <c r="I195" s="29">
        <v>0</v>
      </c>
      <c r="J195" s="280">
        <v>1</v>
      </c>
      <c r="K195" s="9"/>
      <c r="L195" s="9"/>
      <c r="M195" s="29"/>
    </row>
    <row r="196" spans="1:13" hidden="1" x14ac:dyDescent="0.25">
      <c r="A196" s="631"/>
      <c r="B196" s="13">
        <v>41606</v>
      </c>
      <c r="C196" s="9" t="s">
        <v>10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41599</v>
      </c>
      <c r="C197" s="9" t="s">
        <v>7</v>
      </c>
      <c r="D197" s="9">
        <v>1</v>
      </c>
      <c r="E197" s="9">
        <v>1</v>
      </c>
      <c r="F197" s="9">
        <v>0</v>
      </c>
      <c r="G197" s="9">
        <v>1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idden="1" x14ac:dyDescent="0.25">
      <c r="A198" s="631"/>
      <c r="B198" s="13">
        <v>41592</v>
      </c>
      <c r="C198" s="9" t="s">
        <v>8</v>
      </c>
      <c r="D198" s="9">
        <v>1</v>
      </c>
      <c r="E198" s="9">
        <v>2</v>
      </c>
      <c r="F198" s="9">
        <v>1</v>
      </c>
      <c r="G198" s="9">
        <v>3</v>
      </c>
      <c r="H198" s="9">
        <v>0</v>
      </c>
      <c r="I198" s="29">
        <v>1</v>
      </c>
      <c r="J198" s="280"/>
      <c r="K198" s="9"/>
      <c r="L198" s="9">
        <v>1</v>
      </c>
      <c r="M198" s="29"/>
    </row>
    <row r="199" spans="1:13" hidden="1" x14ac:dyDescent="0.25">
      <c r="A199" s="631"/>
      <c r="B199" s="13">
        <v>41550</v>
      </c>
      <c r="C199" s="9" t="s">
        <v>14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/>
      <c r="L199" s="9">
        <v>1</v>
      </c>
      <c r="M199" s="29"/>
    </row>
    <row r="200" spans="1:13" hidden="1" x14ac:dyDescent="0.25">
      <c r="A200" s="631"/>
      <c r="B200" s="13">
        <v>41543</v>
      </c>
      <c r="C200" s="9" t="s">
        <v>13</v>
      </c>
      <c r="D200" s="9">
        <v>1</v>
      </c>
      <c r="E200" s="9">
        <v>3</v>
      </c>
      <c r="F200" s="9">
        <v>0</v>
      </c>
      <c r="G200" s="9">
        <v>3</v>
      </c>
      <c r="H200" s="9">
        <v>1</v>
      </c>
      <c r="I200" s="29">
        <v>0</v>
      </c>
      <c r="J200" s="280">
        <v>1</v>
      </c>
      <c r="K200" s="9"/>
      <c r="L200" s="9"/>
      <c r="M200" s="29"/>
    </row>
    <row r="201" spans="1:13" ht="18.75" hidden="1" thickBot="1" x14ac:dyDescent="0.3">
      <c r="A201" s="630"/>
      <c r="B201" s="30">
        <v>41529</v>
      </c>
      <c r="C201" s="31" t="s">
        <v>7</v>
      </c>
      <c r="D201" s="31">
        <v>1</v>
      </c>
      <c r="E201" s="31">
        <v>0</v>
      </c>
      <c r="F201" s="31">
        <v>0</v>
      </c>
      <c r="G201" s="31">
        <v>0</v>
      </c>
      <c r="H201" s="31">
        <v>0</v>
      </c>
      <c r="I201" s="32">
        <v>0</v>
      </c>
      <c r="J201" s="280"/>
      <c r="K201" s="9">
        <v>1</v>
      </c>
      <c r="L201" s="9"/>
      <c r="M201" s="29"/>
    </row>
    <row r="202" spans="1:13" ht="19.5" thickTop="1" thickBot="1" x14ac:dyDescent="0.3">
      <c r="A202" s="142" t="s">
        <v>45</v>
      </c>
      <c r="B202" s="126" t="s">
        <v>15</v>
      </c>
      <c r="C202" s="124" t="s">
        <v>12</v>
      </c>
      <c r="D202" s="124">
        <f t="shared" ref="D202:I202" si="10">SUM(D185:D201)</f>
        <v>17</v>
      </c>
      <c r="E202" s="124">
        <f t="shared" si="10"/>
        <v>6</v>
      </c>
      <c r="F202" s="124">
        <f t="shared" si="10"/>
        <v>5</v>
      </c>
      <c r="G202" s="124">
        <f t="shared" si="10"/>
        <v>11</v>
      </c>
      <c r="H202" s="124">
        <f t="shared" si="10"/>
        <v>1</v>
      </c>
      <c r="I202" s="125">
        <f t="shared" si="10"/>
        <v>1</v>
      </c>
      <c r="J202" s="191">
        <f>SUM(J185:J201)</f>
        <v>6</v>
      </c>
      <c r="K202" s="124">
        <f>SUM(K185:K201)</f>
        <v>6</v>
      </c>
      <c r="L202" s="124">
        <f>SUM(L185:L201)</f>
        <v>5</v>
      </c>
      <c r="M202" s="294">
        <f>SUM(J202/(J202+K202))</f>
        <v>0.5</v>
      </c>
    </row>
    <row r="203" spans="1:13" ht="18.75" hidden="1" thickTop="1" x14ac:dyDescent="0.25">
      <c r="A203" s="659" t="s">
        <v>22</v>
      </c>
      <c r="B203" s="26">
        <v>41326</v>
      </c>
      <c r="C203" s="27" t="s">
        <v>20</v>
      </c>
      <c r="D203" s="27">
        <v>1</v>
      </c>
      <c r="E203" s="27">
        <v>0</v>
      </c>
      <c r="F203" s="27">
        <v>0</v>
      </c>
      <c r="G203" s="27">
        <v>0</v>
      </c>
      <c r="H203" s="27">
        <v>0</v>
      </c>
      <c r="I203" s="28">
        <v>0</v>
      </c>
      <c r="J203" s="280"/>
      <c r="K203" s="9">
        <v>1</v>
      </c>
      <c r="L203" s="9"/>
      <c r="M203" s="29"/>
    </row>
    <row r="204" spans="1:13" hidden="1" x14ac:dyDescent="0.25">
      <c r="A204" s="631"/>
      <c r="B204" s="13">
        <v>41319</v>
      </c>
      <c r="C204" s="9" t="s">
        <v>7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41312</v>
      </c>
      <c r="C205" s="9" t="s">
        <v>19</v>
      </c>
      <c r="D205" s="9">
        <v>1</v>
      </c>
      <c r="E205" s="9">
        <v>1</v>
      </c>
      <c r="F205" s="9">
        <v>1</v>
      </c>
      <c r="G205" s="9">
        <v>2</v>
      </c>
      <c r="H205" s="9">
        <v>0</v>
      </c>
      <c r="I205" s="29">
        <v>0</v>
      </c>
      <c r="J205" s="280">
        <v>1</v>
      </c>
      <c r="K205" s="9"/>
      <c r="L205" s="9"/>
      <c r="M205" s="29"/>
    </row>
    <row r="206" spans="1:13" hidden="1" x14ac:dyDescent="0.25">
      <c r="A206" s="631"/>
      <c r="B206" s="13">
        <v>41305</v>
      </c>
      <c r="C206" s="9" t="s">
        <v>21</v>
      </c>
      <c r="D206" s="9">
        <v>1</v>
      </c>
      <c r="E206" s="9">
        <v>1</v>
      </c>
      <c r="F206" s="9">
        <v>0</v>
      </c>
      <c r="G206" s="9">
        <v>1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41298</v>
      </c>
      <c r="C207" s="9" t="s">
        <v>13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41291</v>
      </c>
      <c r="C208" s="9" t="s">
        <v>20</v>
      </c>
      <c r="D208" s="9">
        <v>1</v>
      </c>
      <c r="E208" s="9">
        <v>2</v>
      </c>
      <c r="F208" s="9">
        <v>1</v>
      </c>
      <c r="G208" s="9">
        <v>3</v>
      </c>
      <c r="H208" s="9">
        <v>0</v>
      </c>
      <c r="I208" s="29">
        <v>0</v>
      </c>
      <c r="J208" s="280">
        <v>1</v>
      </c>
      <c r="K208" s="9"/>
      <c r="L208" s="9"/>
      <c r="M208" s="29"/>
    </row>
    <row r="209" spans="1:13" hidden="1" x14ac:dyDescent="0.25">
      <c r="A209" s="631"/>
      <c r="B209" s="13">
        <v>41284</v>
      </c>
      <c r="C209" s="9" t="s">
        <v>7</v>
      </c>
      <c r="D209" s="9">
        <v>1</v>
      </c>
      <c r="E209" s="9">
        <v>0</v>
      </c>
      <c r="F209" s="9">
        <v>1</v>
      </c>
      <c r="G209" s="9">
        <v>1</v>
      </c>
      <c r="H209" s="9">
        <v>0</v>
      </c>
      <c r="I209" s="29">
        <v>0</v>
      </c>
      <c r="J209" s="280"/>
      <c r="K209" s="9">
        <v>1</v>
      </c>
      <c r="L209" s="9"/>
      <c r="M209" s="29"/>
    </row>
    <row r="210" spans="1:13" hidden="1" x14ac:dyDescent="0.25">
      <c r="A210" s="631"/>
      <c r="B210" s="13">
        <v>41263</v>
      </c>
      <c r="C210" s="9" t="s">
        <v>19</v>
      </c>
      <c r="D210" s="9">
        <v>1</v>
      </c>
      <c r="E210" s="9">
        <v>0</v>
      </c>
      <c r="F210" s="9">
        <v>0</v>
      </c>
      <c r="G210" s="9">
        <v>0</v>
      </c>
      <c r="H210" s="9">
        <v>0</v>
      </c>
      <c r="I210" s="29">
        <v>0</v>
      </c>
      <c r="J210" s="280"/>
      <c r="K210" s="9">
        <v>1</v>
      </c>
      <c r="L210" s="9"/>
      <c r="M210" s="29"/>
    </row>
    <row r="211" spans="1:13" hidden="1" x14ac:dyDescent="0.25">
      <c r="A211" s="631"/>
      <c r="B211" s="13">
        <v>41256</v>
      </c>
      <c r="C211" s="9" t="s">
        <v>21</v>
      </c>
      <c r="D211" s="9">
        <v>1</v>
      </c>
      <c r="E211" s="9">
        <v>2</v>
      </c>
      <c r="F211" s="9">
        <v>0</v>
      </c>
      <c r="G211" s="9">
        <v>2</v>
      </c>
      <c r="H211" s="9">
        <v>0</v>
      </c>
      <c r="I211" s="29">
        <v>0</v>
      </c>
      <c r="J211" s="280">
        <v>1</v>
      </c>
      <c r="K211" s="9"/>
      <c r="L211" s="9"/>
      <c r="M211" s="29"/>
    </row>
    <row r="212" spans="1:13" hidden="1" x14ac:dyDescent="0.25">
      <c r="A212" s="631"/>
      <c r="B212" s="13">
        <v>41249</v>
      </c>
      <c r="C212" s="9" t="s">
        <v>13</v>
      </c>
      <c r="D212" s="9">
        <v>1</v>
      </c>
      <c r="E212" s="9">
        <v>0</v>
      </c>
      <c r="F212" s="9">
        <v>1</v>
      </c>
      <c r="G212" s="9">
        <v>1</v>
      </c>
      <c r="H212" s="9">
        <v>0</v>
      </c>
      <c r="I212" s="29">
        <v>0</v>
      </c>
      <c r="J212" s="280"/>
      <c r="K212" s="9">
        <v>1</v>
      </c>
      <c r="L212" s="9"/>
      <c r="M212" s="29"/>
    </row>
    <row r="213" spans="1:13" hidden="1" x14ac:dyDescent="0.25">
      <c r="A213" s="631"/>
      <c r="B213" s="13">
        <v>41235</v>
      </c>
      <c r="C213" s="9" t="s">
        <v>7</v>
      </c>
      <c r="D213" s="9">
        <v>1</v>
      </c>
      <c r="E213" s="9">
        <v>0</v>
      </c>
      <c r="F213" s="9">
        <v>1</v>
      </c>
      <c r="G213" s="9">
        <v>1</v>
      </c>
      <c r="H213" s="9">
        <v>0</v>
      </c>
      <c r="I213" s="29">
        <v>0</v>
      </c>
      <c r="J213" s="280"/>
      <c r="K213" s="9">
        <v>1</v>
      </c>
      <c r="L213" s="9"/>
      <c r="M213" s="29"/>
    </row>
    <row r="214" spans="1:13" hidden="1" x14ac:dyDescent="0.25">
      <c r="A214" s="631"/>
      <c r="B214" s="13">
        <v>41221</v>
      </c>
      <c r="C214" s="9" t="s">
        <v>21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29">
        <v>0</v>
      </c>
      <c r="J214" s="280"/>
      <c r="K214" s="9">
        <v>1</v>
      </c>
      <c r="L214" s="9"/>
      <c r="M214" s="29"/>
    </row>
    <row r="215" spans="1:13" hidden="1" x14ac:dyDescent="0.25">
      <c r="A215" s="631"/>
      <c r="B215" s="13">
        <v>41214</v>
      </c>
      <c r="C215" s="9" t="s">
        <v>13</v>
      </c>
      <c r="D215" s="9">
        <v>1</v>
      </c>
      <c r="E215" s="9">
        <v>1</v>
      </c>
      <c r="F215" s="9">
        <v>0</v>
      </c>
      <c r="G215" s="9">
        <v>1</v>
      </c>
      <c r="H215" s="9">
        <v>0</v>
      </c>
      <c r="I215" s="29">
        <v>1</v>
      </c>
      <c r="J215" s="280"/>
      <c r="K215" s="9"/>
      <c r="L215" s="9">
        <v>1</v>
      </c>
      <c r="M215" s="29"/>
    </row>
    <row r="216" spans="1:13" hidden="1" x14ac:dyDescent="0.25">
      <c r="A216" s="631"/>
      <c r="B216" s="13">
        <v>41207</v>
      </c>
      <c r="C216" s="9" t="s">
        <v>20</v>
      </c>
      <c r="D216" s="9">
        <v>1</v>
      </c>
      <c r="E216" s="9">
        <v>0</v>
      </c>
      <c r="F216" s="9">
        <v>0</v>
      </c>
      <c r="G216" s="9">
        <v>0</v>
      </c>
      <c r="H216" s="9">
        <v>0</v>
      </c>
      <c r="I216" s="29">
        <v>0</v>
      </c>
      <c r="J216" s="280"/>
      <c r="K216" s="9">
        <v>1</v>
      </c>
      <c r="L216" s="9"/>
      <c r="M216" s="29"/>
    </row>
    <row r="217" spans="1:13" hidden="1" x14ac:dyDescent="0.25">
      <c r="A217" s="631"/>
      <c r="B217" s="13">
        <v>41200</v>
      </c>
      <c r="C217" s="9" t="s">
        <v>7</v>
      </c>
      <c r="D217" s="9">
        <v>1</v>
      </c>
      <c r="E217" s="9">
        <v>0</v>
      </c>
      <c r="F217" s="9">
        <v>0</v>
      </c>
      <c r="G217" s="9">
        <v>0</v>
      </c>
      <c r="H217" s="9">
        <v>0</v>
      </c>
      <c r="I217" s="29">
        <v>0</v>
      </c>
      <c r="J217" s="280"/>
      <c r="K217" s="9">
        <v>1</v>
      </c>
      <c r="L217" s="9"/>
      <c r="M217" s="29"/>
    </row>
    <row r="218" spans="1:13" hidden="1" x14ac:dyDescent="0.25">
      <c r="A218" s="631"/>
      <c r="B218" s="13">
        <v>41193</v>
      </c>
      <c r="C218" s="9" t="s">
        <v>19</v>
      </c>
      <c r="D218" s="9">
        <v>1</v>
      </c>
      <c r="E218" s="9">
        <v>0</v>
      </c>
      <c r="F218" s="9">
        <v>0</v>
      </c>
      <c r="G218" s="9">
        <v>0</v>
      </c>
      <c r="H218" s="9">
        <v>0</v>
      </c>
      <c r="I218" s="29">
        <v>0</v>
      </c>
      <c r="J218" s="280"/>
      <c r="K218" s="9">
        <v>1</v>
      </c>
      <c r="L218" s="9"/>
      <c r="M218" s="29"/>
    </row>
    <row r="219" spans="1:13" hidden="1" x14ac:dyDescent="0.25">
      <c r="A219" s="631"/>
      <c r="B219" s="13">
        <v>41186</v>
      </c>
      <c r="C219" s="9" t="s">
        <v>21</v>
      </c>
      <c r="D219" s="9">
        <v>1</v>
      </c>
      <c r="E219" s="9">
        <v>2</v>
      </c>
      <c r="F219" s="9">
        <v>1</v>
      </c>
      <c r="G219" s="9">
        <v>3</v>
      </c>
      <c r="H219" s="9">
        <v>0</v>
      </c>
      <c r="I219" s="29">
        <v>0</v>
      </c>
      <c r="J219" s="280">
        <v>1</v>
      </c>
      <c r="K219" s="9"/>
      <c r="L219" s="9"/>
      <c r="M219" s="29"/>
    </row>
    <row r="220" spans="1:13" hidden="1" x14ac:dyDescent="0.25">
      <c r="A220" s="631"/>
      <c r="B220" s="13">
        <v>41179</v>
      </c>
      <c r="C220" s="9" t="s">
        <v>13</v>
      </c>
      <c r="D220" s="9">
        <v>1</v>
      </c>
      <c r="E220" s="9">
        <v>3</v>
      </c>
      <c r="F220" s="9">
        <v>0</v>
      </c>
      <c r="G220" s="9">
        <v>3</v>
      </c>
      <c r="H220" s="9">
        <v>0</v>
      </c>
      <c r="I220" s="29">
        <v>0</v>
      </c>
      <c r="J220" s="280">
        <v>1</v>
      </c>
      <c r="K220" s="9"/>
      <c r="L220" s="9"/>
      <c r="M220" s="29"/>
    </row>
    <row r="221" spans="1:13" ht="18.75" hidden="1" thickBot="1" x14ac:dyDescent="0.3">
      <c r="A221" s="630"/>
      <c r="B221" s="30">
        <v>41172</v>
      </c>
      <c r="C221" s="31" t="s">
        <v>20</v>
      </c>
      <c r="D221" s="31">
        <v>1</v>
      </c>
      <c r="E221" s="31">
        <v>0</v>
      </c>
      <c r="F221" s="31">
        <v>1</v>
      </c>
      <c r="G221" s="31">
        <v>1</v>
      </c>
      <c r="H221" s="31">
        <v>0</v>
      </c>
      <c r="I221" s="32">
        <v>0</v>
      </c>
      <c r="J221" s="280">
        <v>1</v>
      </c>
      <c r="K221" s="9"/>
      <c r="L221" s="9"/>
      <c r="M221" s="29"/>
    </row>
    <row r="222" spans="1:13" ht="19.5" thickTop="1" thickBot="1" x14ac:dyDescent="0.3">
      <c r="A222" s="142" t="s">
        <v>45</v>
      </c>
      <c r="B222" s="126" t="s">
        <v>22</v>
      </c>
      <c r="C222" s="124" t="s">
        <v>12</v>
      </c>
      <c r="D222" s="124">
        <f t="shared" ref="D222:I222" si="11">SUM(D203:D221)</f>
        <v>19</v>
      </c>
      <c r="E222" s="124">
        <f t="shared" si="11"/>
        <v>12</v>
      </c>
      <c r="F222" s="124">
        <f t="shared" si="11"/>
        <v>7</v>
      </c>
      <c r="G222" s="124">
        <f t="shared" si="11"/>
        <v>19</v>
      </c>
      <c r="H222" s="247">
        <f t="shared" si="11"/>
        <v>0</v>
      </c>
      <c r="I222" s="248">
        <f t="shared" si="11"/>
        <v>1</v>
      </c>
      <c r="J222" s="191">
        <f>SUM(J203:J221)</f>
        <v>8</v>
      </c>
      <c r="K222" s="124">
        <f>SUM(K203:K221)</f>
        <v>10</v>
      </c>
      <c r="L222" s="124">
        <f>SUM(L203:L221)</f>
        <v>1</v>
      </c>
      <c r="M222" s="294">
        <f>SUM(J222/(J222+K222))</f>
        <v>0.44444444444444442</v>
      </c>
    </row>
    <row r="223" spans="1:13" ht="18.75" hidden="1" thickTop="1" x14ac:dyDescent="0.25">
      <c r="A223" s="659" t="s">
        <v>23</v>
      </c>
      <c r="B223" s="26">
        <v>40969</v>
      </c>
      <c r="C223" s="27" t="s">
        <v>20</v>
      </c>
      <c r="D223" s="27">
        <v>1</v>
      </c>
      <c r="E223" s="27">
        <v>1</v>
      </c>
      <c r="F223" s="27">
        <v>0</v>
      </c>
      <c r="G223" s="27">
        <v>1</v>
      </c>
      <c r="H223" s="27">
        <v>1</v>
      </c>
      <c r="I223" s="28">
        <v>0</v>
      </c>
      <c r="J223" s="280">
        <v>1</v>
      </c>
      <c r="K223" s="9"/>
      <c r="L223" s="9"/>
      <c r="M223" s="29"/>
    </row>
    <row r="224" spans="1:13" hidden="1" x14ac:dyDescent="0.25">
      <c r="A224" s="631"/>
      <c r="B224" s="13">
        <v>40962</v>
      </c>
      <c r="C224" s="9" t="s">
        <v>7</v>
      </c>
      <c r="D224" s="9">
        <v>1</v>
      </c>
      <c r="E224" s="9">
        <v>1</v>
      </c>
      <c r="F224" s="9">
        <v>0</v>
      </c>
      <c r="G224" s="9">
        <v>1</v>
      </c>
      <c r="H224" s="9">
        <v>0</v>
      </c>
      <c r="I224" s="29">
        <v>0</v>
      </c>
      <c r="J224" s="280"/>
      <c r="K224" s="9"/>
      <c r="L224" s="9">
        <v>1</v>
      </c>
      <c r="M224" s="29"/>
    </row>
    <row r="225" spans="1:13" hidden="1" x14ac:dyDescent="0.25">
      <c r="A225" s="631"/>
      <c r="B225" s="13">
        <v>40955</v>
      </c>
      <c r="C225" s="9" t="s">
        <v>21</v>
      </c>
      <c r="D225" s="9">
        <v>1</v>
      </c>
      <c r="E225" s="9">
        <v>1</v>
      </c>
      <c r="F225" s="9">
        <v>1</v>
      </c>
      <c r="G225" s="9">
        <v>2</v>
      </c>
      <c r="H225" s="9">
        <v>0</v>
      </c>
      <c r="I225" s="29">
        <v>0</v>
      </c>
      <c r="J225" s="280">
        <v>1</v>
      </c>
      <c r="K225" s="9"/>
      <c r="L225" s="9"/>
      <c r="M225" s="29"/>
    </row>
    <row r="226" spans="1:13" hidden="1" x14ac:dyDescent="0.25">
      <c r="A226" s="631"/>
      <c r="B226" s="13">
        <v>40948</v>
      </c>
      <c r="C226" s="9" t="s">
        <v>12</v>
      </c>
      <c r="D226" s="9">
        <v>1</v>
      </c>
      <c r="E226" s="9">
        <v>1</v>
      </c>
      <c r="F226" s="9">
        <v>1</v>
      </c>
      <c r="G226" s="9">
        <v>2</v>
      </c>
      <c r="H226" s="9">
        <v>0</v>
      </c>
      <c r="I226" s="29">
        <v>0</v>
      </c>
      <c r="J226" s="280">
        <v>1</v>
      </c>
      <c r="K226" s="9"/>
      <c r="L226" s="9"/>
      <c r="M226" s="29"/>
    </row>
    <row r="227" spans="1:13" hidden="1" x14ac:dyDescent="0.25">
      <c r="A227" s="631"/>
      <c r="B227" s="13">
        <v>40941</v>
      </c>
      <c r="C227" s="9" t="s">
        <v>13</v>
      </c>
      <c r="D227" s="9">
        <v>1</v>
      </c>
      <c r="E227" s="9">
        <v>1</v>
      </c>
      <c r="F227" s="9">
        <v>0</v>
      </c>
      <c r="G227" s="9">
        <v>1</v>
      </c>
      <c r="H227" s="9">
        <v>0</v>
      </c>
      <c r="I227" s="29">
        <v>0</v>
      </c>
      <c r="J227" s="280">
        <v>1</v>
      </c>
      <c r="K227" s="9"/>
      <c r="L227" s="9"/>
      <c r="M227" s="29"/>
    </row>
    <row r="228" spans="1:13" hidden="1" x14ac:dyDescent="0.25">
      <c r="A228" s="631"/>
      <c r="B228" s="13">
        <v>40934</v>
      </c>
      <c r="C228" s="9" t="s">
        <v>20</v>
      </c>
      <c r="D228" s="9">
        <v>1</v>
      </c>
      <c r="E228" s="9">
        <v>0</v>
      </c>
      <c r="F228" s="9">
        <v>0</v>
      </c>
      <c r="G228" s="9">
        <v>0</v>
      </c>
      <c r="H228" s="9">
        <v>0</v>
      </c>
      <c r="I228" s="29">
        <v>0</v>
      </c>
      <c r="J228" s="280">
        <v>1</v>
      </c>
      <c r="K228" s="9"/>
      <c r="L228" s="9"/>
      <c r="M228" s="29"/>
    </row>
    <row r="229" spans="1:13" hidden="1" x14ac:dyDescent="0.25">
      <c r="A229" s="631"/>
      <c r="B229" s="13">
        <v>40920</v>
      </c>
      <c r="C229" s="9" t="s">
        <v>21</v>
      </c>
      <c r="D229" s="9">
        <v>1</v>
      </c>
      <c r="E229" s="9">
        <v>0</v>
      </c>
      <c r="F229" s="9">
        <v>2</v>
      </c>
      <c r="G229" s="9">
        <v>2</v>
      </c>
      <c r="H229" s="9">
        <v>0</v>
      </c>
      <c r="I229" s="29">
        <v>0</v>
      </c>
      <c r="J229" s="280">
        <v>1</v>
      </c>
      <c r="K229" s="9"/>
      <c r="L229" s="9"/>
      <c r="M229" s="29"/>
    </row>
    <row r="230" spans="1:13" hidden="1" x14ac:dyDescent="0.25">
      <c r="A230" s="631"/>
      <c r="B230" s="13">
        <v>40899</v>
      </c>
      <c r="C230" s="9" t="s">
        <v>12</v>
      </c>
      <c r="D230" s="9">
        <v>1</v>
      </c>
      <c r="E230" s="9">
        <v>1</v>
      </c>
      <c r="F230" s="9">
        <v>0</v>
      </c>
      <c r="G230" s="9">
        <v>1</v>
      </c>
      <c r="H230" s="9">
        <v>0</v>
      </c>
      <c r="I230" s="29">
        <v>0</v>
      </c>
      <c r="J230" s="280">
        <v>1</v>
      </c>
      <c r="K230" s="9"/>
      <c r="L230" s="9"/>
      <c r="M230" s="29"/>
    </row>
    <row r="231" spans="1:13" hidden="1" x14ac:dyDescent="0.25">
      <c r="A231" s="631"/>
      <c r="B231" s="13">
        <v>40885</v>
      </c>
      <c r="C231" s="9" t="s">
        <v>20</v>
      </c>
      <c r="D231" s="9">
        <v>1</v>
      </c>
      <c r="E231" s="9">
        <v>1</v>
      </c>
      <c r="F231" s="9">
        <v>1</v>
      </c>
      <c r="G231" s="9">
        <v>2</v>
      </c>
      <c r="H231" s="9">
        <v>0</v>
      </c>
      <c r="I231" s="29">
        <v>0</v>
      </c>
      <c r="J231" s="280"/>
      <c r="K231" s="9">
        <v>1</v>
      </c>
      <c r="L231" s="9"/>
      <c r="M231" s="29"/>
    </row>
    <row r="232" spans="1:13" hidden="1" x14ac:dyDescent="0.25">
      <c r="A232" s="631"/>
      <c r="B232" s="13">
        <v>40878</v>
      </c>
      <c r="C232" s="9" t="s">
        <v>7</v>
      </c>
      <c r="D232" s="9">
        <v>1</v>
      </c>
      <c r="E232" s="9">
        <v>0</v>
      </c>
      <c r="F232" s="9">
        <v>2</v>
      </c>
      <c r="G232" s="9">
        <v>2</v>
      </c>
      <c r="H232" s="9">
        <v>0</v>
      </c>
      <c r="I232" s="29">
        <v>0</v>
      </c>
      <c r="J232" s="280">
        <v>1</v>
      </c>
      <c r="K232" s="9"/>
      <c r="L232" s="9"/>
      <c r="M232" s="29"/>
    </row>
    <row r="233" spans="1:13" hidden="1" x14ac:dyDescent="0.25">
      <c r="A233" s="631"/>
      <c r="B233" s="13">
        <v>40871</v>
      </c>
      <c r="C233" s="9" t="s">
        <v>21</v>
      </c>
      <c r="D233" s="9">
        <v>1</v>
      </c>
      <c r="E233" s="9">
        <v>2</v>
      </c>
      <c r="F233" s="9">
        <v>0</v>
      </c>
      <c r="G233" s="9">
        <v>2</v>
      </c>
      <c r="H233" s="9">
        <v>0</v>
      </c>
      <c r="I233" s="29">
        <v>0</v>
      </c>
      <c r="J233" s="280">
        <v>1</v>
      </c>
      <c r="K233" s="9"/>
      <c r="L233" s="9"/>
      <c r="M233" s="29"/>
    </row>
    <row r="234" spans="1:13" hidden="1" x14ac:dyDescent="0.25">
      <c r="A234" s="631"/>
      <c r="B234" s="13">
        <v>40864</v>
      </c>
      <c r="C234" s="9" t="s">
        <v>12</v>
      </c>
      <c r="D234" s="9">
        <v>1</v>
      </c>
      <c r="E234" s="9">
        <v>0</v>
      </c>
      <c r="F234" s="9">
        <v>1</v>
      </c>
      <c r="G234" s="9">
        <v>1</v>
      </c>
      <c r="H234" s="9">
        <v>0</v>
      </c>
      <c r="I234" s="29">
        <v>0</v>
      </c>
      <c r="J234" s="280"/>
      <c r="K234" s="9">
        <v>1</v>
      </c>
      <c r="L234" s="9"/>
      <c r="M234" s="29"/>
    </row>
    <row r="235" spans="1:13" hidden="1" x14ac:dyDescent="0.25">
      <c r="A235" s="631"/>
      <c r="B235" s="13">
        <v>40857</v>
      </c>
      <c r="C235" s="9" t="s">
        <v>13</v>
      </c>
      <c r="D235" s="9">
        <v>1</v>
      </c>
      <c r="E235" s="9">
        <v>0</v>
      </c>
      <c r="F235" s="9">
        <v>0</v>
      </c>
      <c r="G235" s="9">
        <v>0</v>
      </c>
      <c r="H235" s="9">
        <v>0</v>
      </c>
      <c r="I235" s="29">
        <v>0</v>
      </c>
      <c r="J235" s="280"/>
      <c r="K235" s="9"/>
      <c r="L235" s="9">
        <v>1</v>
      </c>
      <c r="M235" s="29"/>
    </row>
    <row r="236" spans="1:13" hidden="1" x14ac:dyDescent="0.25">
      <c r="A236" s="631"/>
      <c r="B236" s="13">
        <v>40850</v>
      </c>
      <c r="C236" s="9" t="s">
        <v>20</v>
      </c>
      <c r="D236" s="9">
        <v>1</v>
      </c>
      <c r="E236" s="9">
        <v>0</v>
      </c>
      <c r="F236" s="9">
        <v>1</v>
      </c>
      <c r="G236" s="9">
        <v>1</v>
      </c>
      <c r="H236" s="9">
        <v>0</v>
      </c>
      <c r="I236" s="29">
        <v>0</v>
      </c>
      <c r="J236" s="280"/>
      <c r="K236" s="9">
        <v>1</v>
      </c>
      <c r="L236" s="9"/>
      <c r="M236" s="29"/>
    </row>
    <row r="237" spans="1:13" hidden="1" x14ac:dyDescent="0.25">
      <c r="A237" s="631"/>
      <c r="B237" s="13">
        <v>40843</v>
      </c>
      <c r="C237" s="9" t="s">
        <v>7</v>
      </c>
      <c r="D237" s="9">
        <v>1</v>
      </c>
      <c r="E237" s="9">
        <v>0</v>
      </c>
      <c r="F237" s="9">
        <v>0</v>
      </c>
      <c r="G237" s="9">
        <v>0</v>
      </c>
      <c r="H237" s="9">
        <v>0</v>
      </c>
      <c r="I237" s="29">
        <v>0</v>
      </c>
      <c r="J237" s="280"/>
      <c r="K237" s="9">
        <v>1</v>
      </c>
      <c r="L237" s="9"/>
      <c r="M237" s="29"/>
    </row>
    <row r="238" spans="1:13" hidden="1" x14ac:dyDescent="0.25">
      <c r="A238" s="631"/>
      <c r="B238" s="13">
        <v>40836</v>
      </c>
      <c r="C238" s="9" t="s">
        <v>21</v>
      </c>
      <c r="D238" s="9">
        <v>1</v>
      </c>
      <c r="E238" s="9">
        <v>0</v>
      </c>
      <c r="F238" s="9">
        <v>0</v>
      </c>
      <c r="G238" s="9">
        <v>0</v>
      </c>
      <c r="H238" s="9">
        <v>0</v>
      </c>
      <c r="I238" s="29">
        <v>0</v>
      </c>
      <c r="J238" s="280"/>
      <c r="K238" s="9">
        <v>1</v>
      </c>
      <c r="L238" s="9"/>
      <c r="M238" s="29"/>
    </row>
    <row r="239" spans="1:13" hidden="1" x14ac:dyDescent="0.25">
      <c r="A239" s="631"/>
      <c r="B239" s="13">
        <v>40829</v>
      </c>
      <c r="C239" s="9" t="s">
        <v>12</v>
      </c>
      <c r="D239" s="9">
        <v>1</v>
      </c>
      <c r="E239" s="9">
        <v>0</v>
      </c>
      <c r="F239" s="9">
        <v>0</v>
      </c>
      <c r="G239" s="9">
        <v>0</v>
      </c>
      <c r="H239" s="9">
        <v>0</v>
      </c>
      <c r="I239" s="29">
        <v>0</v>
      </c>
      <c r="J239" s="280"/>
      <c r="K239" s="9">
        <v>1</v>
      </c>
      <c r="L239" s="9"/>
      <c r="M239" s="29"/>
    </row>
    <row r="240" spans="1:13" hidden="1" x14ac:dyDescent="0.25">
      <c r="A240" s="631"/>
      <c r="B240" s="13">
        <v>40822</v>
      </c>
      <c r="C240" s="9" t="s">
        <v>13</v>
      </c>
      <c r="D240" s="9">
        <v>1</v>
      </c>
      <c r="E240" s="9">
        <v>1</v>
      </c>
      <c r="F240" s="9">
        <v>0</v>
      </c>
      <c r="G240" s="9">
        <v>1</v>
      </c>
      <c r="H240" s="9">
        <v>0</v>
      </c>
      <c r="I240" s="29">
        <v>0</v>
      </c>
      <c r="J240" s="280">
        <v>1</v>
      </c>
      <c r="K240" s="9"/>
      <c r="L240" s="9"/>
      <c r="M240" s="29"/>
    </row>
    <row r="241" spans="1:13" hidden="1" x14ac:dyDescent="0.25">
      <c r="A241" s="631"/>
      <c r="B241" s="13">
        <v>40815</v>
      </c>
      <c r="C241" s="9" t="s">
        <v>20</v>
      </c>
      <c r="D241" s="9">
        <v>1</v>
      </c>
      <c r="E241" s="9">
        <v>0</v>
      </c>
      <c r="F241" s="9">
        <v>0</v>
      </c>
      <c r="G241" s="9">
        <v>0</v>
      </c>
      <c r="H241" s="9">
        <v>0</v>
      </c>
      <c r="I241" s="29">
        <v>0</v>
      </c>
      <c r="J241" s="280"/>
      <c r="K241" s="9">
        <v>1</v>
      </c>
      <c r="L241" s="9"/>
      <c r="M241" s="29"/>
    </row>
    <row r="242" spans="1:13" ht="18.75" hidden="1" thickBot="1" x14ac:dyDescent="0.3">
      <c r="A242" s="630"/>
      <c r="B242" s="30">
        <v>40808</v>
      </c>
      <c r="C242" s="31" t="s">
        <v>7</v>
      </c>
      <c r="D242" s="31">
        <v>1</v>
      </c>
      <c r="E242" s="31">
        <v>0</v>
      </c>
      <c r="F242" s="31">
        <v>0</v>
      </c>
      <c r="G242" s="31">
        <v>0</v>
      </c>
      <c r="H242" s="31">
        <v>0</v>
      </c>
      <c r="I242" s="32">
        <v>0</v>
      </c>
      <c r="J242" s="280">
        <v>1</v>
      </c>
      <c r="K242" s="9"/>
      <c r="L242" s="9"/>
      <c r="M242" s="29"/>
    </row>
    <row r="243" spans="1:13" ht="19.5" thickTop="1" thickBot="1" x14ac:dyDescent="0.3">
      <c r="A243" s="142" t="s">
        <v>45</v>
      </c>
      <c r="B243" s="126" t="s">
        <v>23</v>
      </c>
      <c r="C243" s="160" t="s">
        <v>19</v>
      </c>
      <c r="D243" s="160">
        <f t="shared" ref="D243:I243" si="12">SUM(D223:D242)</f>
        <v>20</v>
      </c>
      <c r="E243" s="160">
        <f t="shared" si="12"/>
        <v>10</v>
      </c>
      <c r="F243" s="160">
        <f t="shared" si="12"/>
        <v>9</v>
      </c>
      <c r="G243" s="160">
        <f t="shared" si="12"/>
        <v>19</v>
      </c>
      <c r="H243" s="124">
        <f t="shared" si="12"/>
        <v>1</v>
      </c>
      <c r="I243" s="125">
        <f t="shared" si="12"/>
        <v>0</v>
      </c>
      <c r="J243" s="191">
        <f>SUM(J223:J242)</f>
        <v>11</v>
      </c>
      <c r="K243" s="124">
        <f>SUM(K223:K242)</f>
        <v>7</v>
      </c>
      <c r="L243" s="124">
        <f>SUM(L223:L242)</f>
        <v>2</v>
      </c>
      <c r="M243" s="294">
        <f>SUM(J243/(J243+K243))</f>
        <v>0.61111111111111116</v>
      </c>
    </row>
    <row r="244" spans="1:13" ht="19.5" thickTop="1" thickBot="1" x14ac:dyDescent="0.3">
      <c r="C244" s="136" t="s">
        <v>24</v>
      </c>
      <c r="D244" s="137">
        <f t="shared" ref="D244:L244" si="13">SUM(D86+D107+D131+D151+D167+D184+D202+D222+D243+D69+D55+D37+D18)</f>
        <v>228</v>
      </c>
      <c r="E244" s="137">
        <f t="shared" si="13"/>
        <v>70</v>
      </c>
      <c r="F244" s="137">
        <f t="shared" si="13"/>
        <v>141</v>
      </c>
      <c r="G244" s="137">
        <f t="shared" si="13"/>
        <v>211</v>
      </c>
      <c r="H244" s="137">
        <f t="shared" si="13"/>
        <v>9</v>
      </c>
      <c r="I244" s="139">
        <f t="shared" si="13"/>
        <v>3</v>
      </c>
      <c r="J244" s="444">
        <f t="shared" si="13"/>
        <v>113</v>
      </c>
      <c r="K244" s="91">
        <f t="shared" si="13"/>
        <v>88</v>
      </c>
      <c r="L244" s="450">
        <f t="shared" si="13"/>
        <v>27</v>
      </c>
      <c r="M244" s="396">
        <f>SUM(J244/(J244+K244))</f>
        <v>0.56218905472636815</v>
      </c>
    </row>
    <row r="245" spans="1:13" ht="18.75" thickBot="1" x14ac:dyDescent="0.3">
      <c r="C245" s="143" t="s">
        <v>25</v>
      </c>
      <c r="D245" s="24"/>
      <c r="E245" s="25">
        <f>SUM(E244/D244)</f>
        <v>0.30701754385964913</v>
      </c>
      <c r="F245" s="25">
        <f>SUM(F244/D244)</f>
        <v>0.61842105263157898</v>
      </c>
      <c r="G245" s="144">
        <f>SUM(G244/D244)</f>
        <v>0.92543859649122806</v>
      </c>
      <c r="H245" s="20"/>
      <c r="I245" s="20"/>
      <c r="J245" s="307">
        <f>SUM(J244/D244)</f>
        <v>0.49561403508771928</v>
      </c>
      <c r="K245" s="77">
        <f>SUM(K244/D244)</f>
        <v>0.38596491228070173</v>
      </c>
      <c r="L245" s="95">
        <f>SUM(L244/D244)</f>
        <v>0.11842105263157894</v>
      </c>
    </row>
    <row r="246" spans="1:13" ht="18.75" thickBot="1" x14ac:dyDescent="0.3">
      <c r="C246" s="133" t="s">
        <v>26</v>
      </c>
      <c r="D246" s="134">
        <f>SUM(D244/13)</f>
        <v>17.53846153846154</v>
      </c>
      <c r="E246" s="134">
        <f>SUM(E245*D246)</f>
        <v>5.384615384615385</v>
      </c>
      <c r="F246" s="134">
        <f>SUM(F245*D246)</f>
        <v>10.846153846153848</v>
      </c>
      <c r="G246" s="135">
        <f>SUM(G245*D246)</f>
        <v>16.230769230769234</v>
      </c>
      <c r="J246" s="308">
        <f>SUM(J244/13)</f>
        <v>8.6923076923076916</v>
      </c>
      <c r="K246" s="97">
        <f>SUM(K244/13)</f>
        <v>6.7692307692307692</v>
      </c>
      <c r="L246" s="98">
        <f>SUM(L244/13)</f>
        <v>2.0769230769230771</v>
      </c>
    </row>
    <row r="247" spans="1:13" ht="19.5" thickTop="1" thickBot="1" x14ac:dyDescent="0.3">
      <c r="A247" s="665" t="s">
        <v>53</v>
      </c>
      <c r="B247" s="45" t="s">
        <v>37</v>
      </c>
      <c r="C247" s="4" t="s">
        <v>19</v>
      </c>
      <c r="D247" s="204"/>
      <c r="E247" s="8">
        <v>8</v>
      </c>
      <c r="F247" s="8">
        <v>13</v>
      </c>
      <c r="G247" s="113">
        <v>21</v>
      </c>
    </row>
    <row r="248" spans="1:13" ht="18.75" thickBot="1" x14ac:dyDescent="0.3">
      <c r="A248" s="49" t="s">
        <v>45</v>
      </c>
      <c r="B248" s="41" t="s">
        <v>53</v>
      </c>
      <c r="C248" s="42"/>
      <c r="D248" s="42"/>
      <c r="E248" s="43">
        <f>SUM(E247:E247)</f>
        <v>8</v>
      </c>
      <c r="F248" s="43">
        <f>SUM(F247:F247)</f>
        <v>13</v>
      </c>
      <c r="G248" s="50">
        <f>SUM(G247:G247)</f>
        <v>21</v>
      </c>
    </row>
    <row r="249" spans="1:13" ht="18.75" thickBot="1" x14ac:dyDescent="0.3">
      <c r="A249" s="51" t="s">
        <v>46</v>
      </c>
      <c r="B249" s="52" t="s">
        <v>603</v>
      </c>
      <c r="C249" s="53"/>
      <c r="D249" s="53"/>
      <c r="E249" s="54">
        <f>SUM(E244+E248)</f>
        <v>78</v>
      </c>
      <c r="F249" s="54">
        <f>SUM(F244+F248)</f>
        <v>154</v>
      </c>
      <c r="G249" s="55">
        <f>SUM(E249+F249)</f>
        <v>232</v>
      </c>
    </row>
    <row r="250" spans="1:13" ht="18.75" thickTop="1" x14ac:dyDescent="0.25"/>
  </sheetData>
  <mergeCells count="15">
    <mergeCell ref="A1:M1"/>
    <mergeCell ref="A108:A130"/>
    <mergeCell ref="A132:A150"/>
    <mergeCell ref="A247"/>
    <mergeCell ref="A223:A242"/>
    <mergeCell ref="A152:A166"/>
    <mergeCell ref="A168:A183"/>
    <mergeCell ref="A185:A201"/>
    <mergeCell ref="A203:A221"/>
    <mergeCell ref="A87:A106"/>
    <mergeCell ref="A70:A85"/>
    <mergeCell ref="A56:A68"/>
    <mergeCell ref="A38:A54"/>
    <mergeCell ref="A19:A36"/>
    <mergeCell ref="A3:A17"/>
  </mergeCells>
  <printOptions horizontalCentered="1" verticalCentered="1"/>
  <pageMargins left="0.2" right="0.2" top="0.25" bottom="0.25" header="0.25" footer="0.3"/>
  <pageSetup scale="79" orientation="landscape" r:id="rId1"/>
  <rowBreaks count="2" manualBreakCount="2">
    <brk id="167" max="16383" man="1"/>
    <brk id="22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CE3AB-C178-41AD-BF54-20BEB39ECDCE}">
  <sheetPr>
    <pageSetUpPr fitToPage="1"/>
  </sheetPr>
  <dimension ref="A1:M56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42578125" bestFit="1" customWidth="1"/>
    <col min="2" max="2" width="26" bestFit="1" customWidth="1"/>
    <col min="3" max="3" width="20.42578125" bestFit="1" customWidth="1"/>
  </cols>
  <sheetData>
    <row r="1" spans="1:13" ht="18.75" thickBot="1" x14ac:dyDescent="0.3">
      <c r="A1" s="671" t="s">
        <v>563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2</v>
      </c>
      <c r="F3" s="27">
        <v>2</v>
      </c>
      <c r="G3" s="27">
        <v>4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t="18" x14ac:dyDescent="0.25">
      <c r="A4" s="636"/>
      <c r="B4" s="255">
        <v>45708</v>
      </c>
      <c r="C4" s="9" t="s">
        <v>453</v>
      </c>
      <c r="D4" s="9">
        <v>1</v>
      </c>
      <c r="E4" s="9">
        <v>2</v>
      </c>
      <c r="F4" s="9">
        <v>3</v>
      </c>
      <c r="G4" s="9">
        <v>5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" x14ac:dyDescent="0.25">
      <c r="A5" s="636"/>
      <c r="B5" s="255">
        <v>45680</v>
      </c>
      <c r="C5" s="9" t="s">
        <v>10</v>
      </c>
      <c r="D5" s="9">
        <v>1</v>
      </c>
      <c r="E5" s="9">
        <v>1</v>
      </c>
      <c r="F5" s="9">
        <v>4</v>
      </c>
      <c r="G5" s="9">
        <v>5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t="18" x14ac:dyDescent="0.25">
      <c r="A6" s="636"/>
      <c r="B6" s="255">
        <v>45673</v>
      </c>
      <c r="C6" s="9" t="s">
        <v>453</v>
      </c>
      <c r="D6" s="9">
        <v>1</v>
      </c>
      <c r="E6" s="9">
        <v>2</v>
      </c>
      <c r="F6" s="9">
        <v>3</v>
      </c>
      <c r="G6" s="9">
        <v>5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" x14ac:dyDescent="0.25">
      <c r="A7" s="636"/>
      <c r="B7" s="255">
        <v>45666</v>
      </c>
      <c r="C7" s="9" t="s">
        <v>625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" x14ac:dyDescent="0.25">
      <c r="A8" s="636"/>
      <c r="B8" s="255">
        <v>45645</v>
      </c>
      <c r="C8" s="9" t="s">
        <v>553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ht="18" x14ac:dyDescent="0.25">
      <c r="A9" s="636"/>
      <c r="B9" s="255">
        <v>45631</v>
      </c>
      <c r="C9" s="9" t="s">
        <v>10</v>
      </c>
      <c r="D9" s="9">
        <v>1</v>
      </c>
      <c r="E9" s="9">
        <v>3</v>
      </c>
      <c r="F9" s="9">
        <v>0</v>
      </c>
      <c r="G9" s="9">
        <v>3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t="18" x14ac:dyDescent="0.25">
      <c r="A10" s="636"/>
      <c r="B10" s="255">
        <v>45624</v>
      </c>
      <c r="C10" s="9" t="s">
        <v>453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t="18" x14ac:dyDescent="0.25">
      <c r="A11" s="636"/>
      <c r="B11" s="255">
        <v>45617</v>
      </c>
      <c r="C11" s="9" t="s">
        <v>625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">
        <v>1</v>
      </c>
      <c r="J11" s="365"/>
      <c r="K11" s="9"/>
      <c r="L11" s="9">
        <v>1</v>
      </c>
      <c r="M11" s="29"/>
    </row>
    <row r="12" spans="1:13" ht="18" x14ac:dyDescent="0.25">
      <c r="A12" s="636"/>
      <c r="B12" s="255">
        <v>45610</v>
      </c>
      <c r="C12" s="9" t="s">
        <v>553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t="18" x14ac:dyDescent="0.25">
      <c r="A13" s="636"/>
      <c r="B13" s="255">
        <v>45589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ht="18" x14ac:dyDescent="0.25">
      <c r="A14" s="636"/>
      <c r="B14" s="255">
        <v>45582</v>
      </c>
      <c r="C14" s="9" t="s">
        <v>625</v>
      </c>
      <c r="D14" s="9">
        <v>1</v>
      </c>
      <c r="E14" s="9">
        <v>0</v>
      </c>
      <c r="F14" s="9">
        <v>3</v>
      </c>
      <c r="G14" s="9">
        <v>3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" x14ac:dyDescent="0.25">
      <c r="A15" s="636"/>
      <c r="B15" s="255">
        <v>45575</v>
      </c>
      <c r="C15" s="9" t="s">
        <v>553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ht="18" x14ac:dyDescent="0.25">
      <c r="A16" s="636"/>
      <c r="B16" s="255">
        <v>45568</v>
      </c>
      <c r="C16" s="9" t="s">
        <v>8</v>
      </c>
      <c r="D16" s="9">
        <v>1</v>
      </c>
      <c r="E16" s="9">
        <v>0</v>
      </c>
      <c r="F16" s="9">
        <v>2</v>
      </c>
      <c r="G16" s="9">
        <v>2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" x14ac:dyDescent="0.25">
      <c r="A17" s="636"/>
      <c r="B17" s="255">
        <v>45561</v>
      </c>
      <c r="C17" s="9" t="s">
        <v>10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t="18" x14ac:dyDescent="0.25">
      <c r="A18" s="636"/>
      <c r="B18" s="255">
        <v>45554</v>
      </c>
      <c r="C18" s="9" t="s">
        <v>453</v>
      </c>
      <c r="D18" s="9">
        <v>1</v>
      </c>
      <c r="E18" s="9">
        <v>1</v>
      </c>
      <c r="F18" s="9">
        <v>1</v>
      </c>
      <c r="G18" s="9">
        <v>2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t="18.75" thickBot="1" x14ac:dyDescent="0.3">
      <c r="A19" s="637"/>
      <c r="B19" s="256">
        <v>45547</v>
      </c>
      <c r="C19" s="31" t="s">
        <v>625</v>
      </c>
      <c r="D19" s="31">
        <v>1</v>
      </c>
      <c r="E19" s="31">
        <v>0</v>
      </c>
      <c r="F19" s="31">
        <v>3</v>
      </c>
      <c r="G19" s="31">
        <v>3</v>
      </c>
      <c r="H19" s="31">
        <v>0</v>
      </c>
      <c r="I19" s="32">
        <v>0</v>
      </c>
      <c r="J19" s="366"/>
      <c r="K19" s="31">
        <v>1</v>
      </c>
      <c r="L19" s="31"/>
      <c r="M19" s="32"/>
    </row>
    <row r="20" spans="1:13" ht="19.5" thickTop="1" thickBot="1" x14ac:dyDescent="0.3">
      <c r="A20" s="487" t="s">
        <v>45</v>
      </c>
      <c r="B20" s="488" t="s">
        <v>624</v>
      </c>
      <c r="C20" s="355" t="s">
        <v>20</v>
      </c>
      <c r="D20" s="355">
        <f t="shared" ref="D20:L20" si="0">SUM(D2:D19)</f>
        <v>17</v>
      </c>
      <c r="E20" s="355">
        <f t="shared" si="0"/>
        <v>13</v>
      </c>
      <c r="F20" s="355">
        <f t="shared" si="0"/>
        <v>24</v>
      </c>
      <c r="G20" s="355">
        <f t="shared" si="0"/>
        <v>37</v>
      </c>
      <c r="H20" s="355">
        <f t="shared" si="0"/>
        <v>0</v>
      </c>
      <c r="I20" s="489">
        <f t="shared" si="0"/>
        <v>1</v>
      </c>
      <c r="J20" s="458">
        <f t="shared" si="0"/>
        <v>4</v>
      </c>
      <c r="K20" s="355">
        <f t="shared" si="0"/>
        <v>12</v>
      </c>
      <c r="L20" s="355">
        <f t="shared" si="0"/>
        <v>1</v>
      </c>
      <c r="M20" s="356">
        <f>SUM(J20/(J20+K20))</f>
        <v>0.25</v>
      </c>
    </row>
    <row r="21" spans="1:13" ht="18.75" hidden="1" thickTop="1" x14ac:dyDescent="0.25">
      <c r="A21" s="642" t="s">
        <v>580</v>
      </c>
      <c r="B21" s="254">
        <v>45351</v>
      </c>
      <c r="C21" s="27" t="s">
        <v>452</v>
      </c>
      <c r="D21" s="27">
        <v>1</v>
      </c>
      <c r="E21" s="27">
        <v>2</v>
      </c>
      <c r="F21" s="27">
        <v>0</v>
      </c>
      <c r="G21" s="27">
        <v>2</v>
      </c>
      <c r="H21" s="27">
        <v>0</v>
      </c>
      <c r="I21" s="28">
        <v>0</v>
      </c>
      <c r="J21" s="364"/>
      <c r="K21" s="27">
        <v>1</v>
      </c>
      <c r="L21" s="27"/>
      <c r="M21" s="28"/>
    </row>
    <row r="22" spans="1:13" ht="18" hidden="1" x14ac:dyDescent="0.25">
      <c r="A22" s="636"/>
      <c r="B22" s="255">
        <v>45344</v>
      </c>
      <c r="C22" s="9" t="s">
        <v>552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365"/>
      <c r="K22" s="9"/>
      <c r="L22" s="9">
        <v>1</v>
      </c>
      <c r="M22" s="29"/>
    </row>
    <row r="23" spans="1:13" ht="18" hidden="1" x14ac:dyDescent="0.25">
      <c r="A23" s="636"/>
      <c r="B23" s="255">
        <v>45337</v>
      </c>
      <c r="C23" s="9" t="s">
        <v>553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t="18" hidden="1" x14ac:dyDescent="0.25">
      <c r="A24" s="636"/>
      <c r="B24" s="255">
        <v>45330</v>
      </c>
      <c r="C24" s="9" t="s">
        <v>8</v>
      </c>
      <c r="D24" s="9">
        <v>1</v>
      </c>
      <c r="E24" s="9">
        <v>1</v>
      </c>
      <c r="F24" s="9">
        <v>1</v>
      </c>
      <c r="G24" s="9">
        <v>2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t="18" hidden="1" x14ac:dyDescent="0.25">
      <c r="A25" s="636"/>
      <c r="B25" s="255">
        <v>45323</v>
      </c>
      <c r="C25" s="9" t="s">
        <v>555</v>
      </c>
      <c r="D25" s="9">
        <v>1</v>
      </c>
      <c r="E25" s="9">
        <v>2</v>
      </c>
      <c r="F25" s="9">
        <v>0</v>
      </c>
      <c r="G25" s="9">
        <v>2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t="18" hidden="1" x14ac:dyDescent="0.25">
      <c r="A26" s="636"/>
      <c r="B26" s="255">
        <v>45316</v>
      </c>
      <c r="C26" s="9" t="s">
        <v>452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t="18" hidden="1" x14ac:dyDescent="0.25">
      <c r="A27" s="636"/>
      <c r="B27" s="255">
        <v>45281</v>
      </c>
      <c r="C27" s="9" t="s">
        <v>8</v>
      </c>
      <c r="D27" s="9">
        <v>1</v>
      </c>
      <c r="E27" s="9">
        <v>1</v>
      </c>
      <c r="F27" s="9">
        <v>1</v>
      </c>
      <c r="G27" s="9">
        <v>2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t="18" hidden="1" x14ac:dyDescent="0.25">
      <c r="A28" s="636"/>
      <c r="B28" s="255">
        <v>45274</v>
      </c>
      <c r="C28" s="9" t="s">
        <v>555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t="18" hidden="1" x14ac:dyDescent="0.25">
      <c r="A29" s="636"/>
      <c r="B29" s="255">
        <v>45267</v>
      </c>
      <c r="C29" s="9" t="s">
        <v>452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t="18" hidden="1" x14ac:dyDescent="0.25">
      <c r="A30" s="636"/>
      <c r="B30" s="255">
        <v>45260</v>
      </c>
      <c r="C30" s="9" t="s">
        <v>552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t="18" hidden="1" x14ac:dyDescent="0.25">
      <c r="A31" s="636"/>
      <c r="B31" s="255">
        <v>45253</v>
      </c>
      <c r="C31" s="9" t="s">
        <v>553</v>
      </c>
      <c r="D31" s="9">
        <v>1</v>
      </c>
      <c r="E31" s="9">
        <v>1</v>
      </c>
      <c r="F31" s="9">
        <v>1</v>
      </c>
      <c r="G31" s="9">
        <v>2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t="18" hidden="1" x14ac:dyDescent="0.25">
      <c r="A32" s="636"/>
      <c r="B32" s="255">
        <v>45246</v>
      </c>
      <c r="C32" s="9" t="s">
        <v>8</v>
      </c>
      <c r="D32" s="9">
        <v>1</v>
      </c>
      <c r="E32" s="9">
        <v>3</v>
      </c>
      <c r="F32" s="9">
        <v>1</v>
      </c>
      <c r="G32" s="9">
        <v>4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t="18" hidden="1" x14ac:dyDescent="0.25">
      <c r="A33" s="636"/>
      <c r="B33" s="255">
        <v>45239</v>
      </c>
      <c r="C33" s="9" t="s">
        <v>555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365"/>
      <c r="K33" s="9"/>
      <c r="L33" s="9">
        <v>1</v>
      </c>
      <c r="M33" s="29"/>
    </row>
    <row r="34" spans="1:13" ht="18" hidden="1" x14ac:dyDescent="0.25">
      <c r="A34" s="636"/>
      <c r="B34" s="255">
        <v>45232</v>
      </c>
      <c r="C34" s="9" t="s">
        <v>452</v>
      </c>
      <c r="D34" s="9">
        <v>1</v>
      </c>
      <c r="E34" s="9">
        <v>1</v>
      </c>
      <c r="F34" s="9">
        <v>1</v>
      </c>
      <c r="G34" s="9">
        <v>2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t="18" hidden="1" x14ac:dyDescent="0.25">
      <c r="A35" s="636"/>
      <c r="B35" s="255">
        <v>45218</v>
      </c>
      <c r="C35" s="9" t="s">
        <v>553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365"/>
      <c r="K35" s="9"/>
      <c r="L35" s="9">
        <v>1</v>
      </c>
      <c r="M35" s="29"/>
    </row>
    <row r="36" spans="1:13" ht="18" hidden="1" x14ac:dyDescent="0.25">
      <c r="A36" s="636"/>
      <c r="B36" s="255">
        <v>45204</v>
      </c>
      <c r="C36" s="9" t="s">
        <v>555</v>
      </c>
      <c r="D36" s="9">
        <v>1</v>
      </c>
      <c r="E36" s="9">
        <v>1</v>
      </c>
      <c r="F36" s="9">
        <v>2</v>
      </c>
      <c r="G36" s="9">
        <v>3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t="18" hidden="1" x14ac:dyDescent="0.25">
      <c r="A37" s="636"/>
      <c r="B37" s="255">
        <v>45197</v>
      </c>
      <c r="C37" s="9" t="s">
        <v>452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t="18.75" hidden="1" thickBot="1" x14ac:dyDescent="0.3">
      <c r="A38" s="637"/>
      <c r="B38" s="256">
        <v>45190</v>
      </c>
      <c r="C38" s="31" t="s">
        <v>552</v>
      </c>
      <c r="D38" s="31">
        <v>1</v>
      </c>
      <c r="E38" s="31">
        <v>0</v>
      </c>
      <c r="F38" s="31">
        <v>0</v>
      </c>
      <c r="G38" s="31">
        <v>0</v>
      </c>
      <c r="H38" s="31">
        <v>0</v>
      </c>
      <c r="I38" s="32">
        <v>0</v>
      </c>
      <c r="J38" s="366"/>
      <c r="K38" s="31">
        <v>1</v>
      </c>
      <c r="L38" s="31"/>
      <c r="M38" s="32"/>
    </row>
    <row r="39" spans="1:13" ht="19.5" thickTop="1" thickBot="1" x14ac:dyDescent="0.3">
      <c r="A39" s="487" t="s">
        <v>45</v>
      </c>
      <c r="B39" s="488" t="s">
        <v>580</v>
      </c>
      <c r="C39" s="355" t="s">
        <v>453</v>
      </c>
      <c r="D39" s="355">
        <f t="shared" ref="D39:L39" si="1">SUM(D21:D38)</f>
        <v>18</v>
      </c>
      <c r="E39" s="355">
        <f t="shared" si="1"/>
        <v>12</v>
      </c>
      <c r="F39" s="355">
        <f t="shared" si="1"/>
        <v>14</v>
      </c>
      <c r="G39" s="355">
        <f t="shared" si="1"/>
        <v>26</v>
      </c>
      <c r="H39" s="355">
        <f t="shared" si="1"/>
        <v>0</v>
      </c>
      <c r="I39" s="489">
        <f t="shared" si="1"/>
        <v>0</v>
      </c>
      <c r="J39" s="458">
        <f t="shared" si="1"/>
        <v>8</v>
      </c>
      <c r="K39" s="355">
        <f t="shared" si="1"/>
        <v>7</v>
      </c>
      <c r="L39" s="355">
        <f t="shared" si="1"/>
        <v>3</v>
      </c>
      <c r="M39" s="356">
        <f>SUM(J39/(J39+K39))</f>
        <v>0.53333333333333333</v>
      </c>
    </row>
    <row r="40" spans="1:13" ht="18.75" hidden="1" thickTop="1" x14ac:dyDescent="0.25">
      <c r="A40" s="632" t="s">
        <v>554</v>
      </c>
      <c r="B40" s="254">
        <v>44959</v>
      </c>
      <c r="C40" s="27" t="s">
        <v>8</v>
      </c>
      <c r="D40" s="27">
        <v>1</v>
      </c>
      <c r="E40" s="27">
        <v>0</v>
      </c>
      <c r="F40" s="27">
        <v>0</v>
      </c>
      <c r="G40" s="27">
        <v>0</v>
      </c>
      <c r="H40" s="27">
        <v>0</v>
      </c>
      <c r="I40" s="297">
        <v>0</v>
      </c>
      <c r="J40" s="279"/>
      <c r="K40" s="27"/>
      <c r="L40" s="27">
        <v>1</v>
      </c>
      <c r="M40" s="28"/>
    </row>
    <row r="41" spans="1:13" ht="18" hidden="1" x14ac:dyDescent="0.25">
      <c r="A41" s="633"/>
      <c r="B41" s="255">
        <v>44952</v>
      </c>
      <c r="C41" s="9" t="s">
        <v>555</v>
      </c>
      <c r="D41" s="9">
        <v>1</v>
      </c>
      <c r="E41" s="9">
        <v>2</v>
      </c>
      <c r="F41" s="9">
        <v>0</v>
      </c>
      <c r="G41" s="9">
        <v>2</v>
      </c>
      <c r="H41" s="9">
        <v>1</v>
      </c>
      <c r="I41" s="298">
        <v>0</v>
      </c>
      <c r="J41" s="280">
        <v>1</v>
      </c>
      <c r="K41" s="9"/>
      <c r="L41" s="9"/>
      <c r="M41" s="29"/>
    </row>
    <row r="42" spans="1:13" ht="18" hidden="1" x14ac:dyDescent="0.25">
      <c r="A42" s="633"/>
      <c r="B42" s="255">
        <v>44945</v>
      </c>
      <c r="C42" s="9" t="s">
        <v>453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t="18" hidden="1" x14ac:dyDescent="0.25">
      <c r="A43" s="633"/>
      <c r="B43" s="255">
        <v>44896</v>
      </c>
      <c r="C43" s="9" t="s">
        <v>453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t="18" hidden="1" x14ac:dyDescent="0.25">
      <c r="A44" s="633"/>
      <c r="B44" s="255">
        <v>44882</v>
      </c>
      <c r="C44" s="9" t="s">
        <v>553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t="18" hidden="1" x14ac:dyDescent="0.25">
      <c r="A45" s="633"/>
      <c r="B45" s="255">
        <v>44875</v>
      </c>
      <c r="C45" s="9" t="s">
        <v>8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t="18" hidden="1" x14ac:dyDescent="0.25">
      <c r="A46" s="633"/>
      <c r="B46" s="255">
        <v>44868</v>
      </c>
      <c r="C46" s="9" t="s">
        <v>555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t="18" hidden="1" x14ac:dyDescent="0.25">
      <c r="A47" s="633"/>
      <c r="B47" s="255">
        <v>44854</v>
      </c>
      <c r="C47" s="9" t="s">
        <v>452</v>
      </c>
      <c r="D47" s="9">
        <v>1</v>
      </c>
      <c r="E47" s="9">
        <v>1</v>
      </c>
      <c r="F47" s="9">
        <v>1</v>
      </c>
      <c r="G47" s="9">
        <v>2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t="18" hidden="1" x14ac:dyDescent="0.25">
      <c r="A48" s="633"/>
      <c r="B48" s="255">
        <v>44847</v>
      </c>
      <c r="C48" s="9" t="s">
        <v>553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/>
      <c r="K48" s="9"/>
      <c r="L48" s="9">
        <v>1</v>
      </c>
      <c r="M48" s="29"/>
    </row>
    <row r="49" spans="1:13" ht="18" hidden="1" x14ac:dyDescent="0.25">
      <c r="A49" s="633"/>
      <c r="B49" s="255">
        <v>44833</v>
      </c>
      <c r="C49" s="9" t="s">
        <v>555</v>
      </c>
      <c r="D49" s="9">
        <v>1</v>
      </c>
      <c r="E49" s="9">
        <v>2</v>
      </c>
      <c r="F49" s="9">
        <v>1</v>
      </c>
      <c r="G49" s="9">
        <v>3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t="18" hidden="1" x14ac:dyDescent="0.25">
      <c r="A50" s="633"/>
      <c r="B50" s="255">
        <v>44826</v>
      </c>
      <c r="C50" s="9" t="s">
        <v>453</v>
      </c>
      <c r="D50" s="9">
        <v>1</v>
      </c>
      <c r="E50" s="9">
        <v>2</v>
      </c>
      <c r="F50" s="9">
        <v>0</v>
      </c>
      <c r="G50" s="9">
        <v>2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t="18.75" hidden="1" thickBot="1" x14ac:dyDescent="0.3">
      <c r="A51" s="634"/>
      <c r="B51" s="256">
        <v>44819</v>
      </c>
      <c r="C51" s="31" t="s">
        <v>452</v>
      </c>
      <c r="D51" s="31">
        <v>1</v>
      </c>
      <c r="E51" s="31">
        <v>1</v>
      </c>
      <c r="F51" s="31">
        <v>1</v>
      </c>
      <c r="G51" s="31">
        <v>2</v>
      </c>
      <c r="H51" s="31">
        <v>0</v>
      </c>
      <c r="I51" s="299">
        <v>0</v>
      </c>
      <c r="J51" s="341">
        <v>1</v>
      </c>
      <c r="K51" s="31"/>
      <c r="L51" s="31"/>
      <c r="M51" s="32"/>
    </row>
    <row r="52" spans="1:13" ht="19.5" thickTop="1" thickBot="1" x14ac:dyDescent="0.3">
      <c r="A52" s="433" t="s">
        <v>45</v>
      </c>
      <c r="B52" s="414" t="s">
        <v>554</v>
      </c>
      <c r="C52" s="355" t="s">
        <v>552</v>
      </c>
      <c r="D52" s="355">
        <f t="shared" ref="D52:L52" si="2">SUM(D40:D51)</f>
        <v>12</v>
      </c>
      <c r="E52" s="355">
        <f t="shared" si="2"/>
        <v>8</v>
      </c>
      <c r="F52" s="355">
        <f t="shared" si="2"/>
        <v>5</v>
      </c>
      <c r="G52" s="355">
        <f t="shared" si="2"/>
        <v>13</v>
      </c>
      <c r="H52" s="355">
        <f t="shared" si="2"/>
        <v>1</v>
      </c>
      <c r="I52" s="467">
        <f t="shared" si="2"/>
        <v>0</v>
      </c>
      <c r="J52" s="191">
        <f t="shared" si="2"/>
        <v>6</v>
      </c>
      <c r="K52" s="124">
        <f t="shared" si="2"/>
        <v>4</v>
      </c>
      <c r="L52" s="124">
        <f t="shared" si="2"/>
        <v>2</v>
      </c>
      <c r="M52" s="294">
        <f>SUM(J52/(J52+K52))</f>
        <v>0.6</v>
      </c>
    </row>
    <row r="53" spans="1:13" ht="19.5" thickTop="1" thickBot="1" x14ac:dyDescent="0.3">
      <c r="A53" s="16"/>
      <c r="B53" s="17"/>
      <c r="C53" s="136" t="s">
        <v>24</v>
      </c>
      <c r="D53" s="137">
        <f t="shared" ref="D53:L53" si="3">SUM(D52+D39+D20)</f>
        <v>47</v>
      </c>
      <c r="E53" s="137">
        <f t="shared" si="3"/>
        <v>33</v>
      </c>
      <c r="F53" s="137">
        <f t="shared" si="3"/>
        <v>43</v>
      </c>
      <c r="G53" s="137">
        <f t="shared" si="3"/>
        <v>76</v>
      </c>
      <c r="H53" s="137">
        <f t="shared" si="3"/>
        <v>1</v>
      </c>
      <c r="I53" s="139">
        <f t="shared" si="3"/>
        <v>1</v>
      </c>
      <c r="J53" s="444">
        <f t="shared" si="3"/>
        <v>18</v>
      </c>
      <c r="K53" s="91">
        <f t="shared" si="3"/>
        <v>23</v>
      </c>
      <c r="L53" s="450">
        <f t="shared" si="3"/>
        <v>6</v>
      </c>
      <c r="M53" s="396">
        <f>SUM(J53/(J53+K53))</f>
        <v>0.43902439024390244</v>
      </c>
    </row>
    <row r="54" spans="1:13" ht="18.75" thickBot="1" x14ac:dyDescent="0.3">
      <c r="A54" s="16"/>
      <c r="B54" s="17"/>
      <c r="C54" s="143" t="s">
        <v>25</v>
      </c>
      <c r="D54" s="24"/>
      <c r="E54" s="25">
        <f>SUM(E53/D53)</f>
        <v>0.7021276595744681</v>
      </c>
      <c r="F54" s="25">
        <f>SUM(F53/D53)</f>
        <v>0.91489361702127658</v>
      </c>
      <c r="G54" s="144">
        <f>SUM(G53/D53)</f>
        <v>1.6170212765957446</v>
      </c>
      <c r="H54" s="20"/>
      <c r="I54" s="20"/>
      <c r="J54" s="307">
        <f>SUM(J53/D53)</f>
        <v>0.38297872340425532</v>
      </c>
      <c r="K54" s="77">
        <f>SUM(K53/D53)</f>
        <v>0.48936170212765956</v>
      </c>
      <c r="L54" s="95">
        <f>SUM(L53/D53)</f>
        <v>0.1276595744680851</v>
      </c>
      <c r="M54" s="16"/>
    </row>
    <row r="55" spans="1:13" ht="18.75" thickBot="1" x14ac:dyDescent="0.3">
      <c r="A55" s="16"/>
      <c r="B55" s="17"/>
      <c r="C55" s="133" t="s">
        <v>26</v>
      </c>
      <c r="D55" s="134">
        <f>SUM(D53/3)</f>
        <v>15.666666666666666</v>
      </c>
      <c r="E55" s="134">
        <f>SUM(E54*D55)</f>
        <v>11</v>
      </c>
      <c r="F55" s="134">
        <f>SUM(F54*D55)</f>
        <v>14.333333333333332</v>
      </c>
      <c r="G55" s="135">
        <f>SUM(G54*D55)</f>
        <v>25.333333333333332</v>
      </c>
      <c r="H55" s="16"/>
      <c r="I55" s="16"/>
      <c r="J55" s="308">
        <f>SUM(J53/3)</f>
        <v>6</v>
      </c>
      <c r="K55" s="97">
        <f>SUM(K53/3)</f>
        <v>7.666666666666667</v>
      </c>
      <c r="L55" s="98">
        <f>SUM(L53/3)</f>
        <v>2</v>
      </c>
      <c r="M55" s="16"/>
    </row>
    <row r="56" spans="1:13" ht="15.75" thickTop="1" x14ac:dyDescent="0.25"/>
  </sheetData>
  <mergeCells count="4">
    <mergeCell ref="A1:M1"/>
    <mergeCell ref="A40:A51"/>
    <mergeCell ref="A21:A38"/>
    <mergeCell ref="A3:A19"/>
  </mergeCells>
  <printOptions horizontalCentered="1" verticalCentered="1"/>
  <pageMargins left="0.7" right="0.7" top="0.75" bottom="0.75" header="0.3" footer="0.3"/>
  <pageSetup scale="80" orientation="landscape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0000"/>
  </sheetPr>
  <dimension ref="A1:M12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140625" bestFit="1" customWidth="1"/>
    <col min="2" max="2" width="23.7109375" bestFit="1" customWidth="1"/>
    <col min="3" max="3" width="18" bestFit="1" customWidth="1"/>
  </cols>
  <sheetData>
    <row r="1" spans="1:13" ht="18.75" thickBot="1" x14ac:dyDescent="0.3">
      <c r="A1" s="671" t="s">
        <v>529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39" t="s">
        <v>500</v>
      </c>
      <c r="B3" s="254">
        <v>43762</v>
      </c>
      <c r="C3" s="27" t="s">
        <v>453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t="18" hidden="1" x14ac:dyDescent="0.25">
      <c r="A4" s="639"/>
      <c r="B4" s="255">
        <v>43741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t="18" hidden="1" x14ac:dyDescent="0.25">
      <c r="A5" s="639"/>
      <c r="B5" s="255">
        <v>43734</v>
      </c>
      <c r="C5" s="9" t="s">
        <v>455</v>
      </c>
      <c r="D5" s="9">
        <v>1</v>
      </c>
      <c r="E5" s="9">
        <v>3</v>
      </c>
      <c r="F5" s="9">
        <v>3</v>
      </c>
      <c r="G5" s="9">
        <v>6</v>
      </c>
      <c r="H5" s="9">
        <v>1</v>
      </c>
      <c r="I5" s="298">
        <v>0</v>
      </c>
      <c r="J5" s="280">
        <v>1</v>
      </c>
      <c r="K5" s="9"/>
      <c r="L5" s="9"/>
      <c r="M5" s="29"/>
    </row>
    <row r="6" spans="1:13" ht="18" hidden="1" x14ac:dyDescent="0.25">
      <c r="A6" s="639"/>
      <c r="B6" s="255">
        <v>43727</v>
      </c>
      <c r="C6" s="9" t="s">
        <v>453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t="18.75" hidden="1" thickBot="1" x14ac:dyDescent="0.3">
      <c r="A7" s="639"/>
      <c r="B7" s="256">
        <v>43720</v>
      </c>
      <c r="C7" s="31" t="s">
        <v>452</v>
      </c>
      <c r="D7" s="31">
        <v>1</v>
      </c>
      <c r="E7" s="31">
        <v>0</v>
      </c>
      <c r="F7" s="31">
        <v>0</v>
      </c>
      <c r="G7" s="31">
        <v>0</v>
      </c>
      <c r="H7" s="31">
        <v>0</v>
      </c>
      <c r="I7" s="299">
        <v>0</v>
      </c>
      <c r="J7" s="341">
        <v>1</v>
      </c>
      <c r="K7" s="31"/>
      <c r="L7" s="31"/>
      <c r="M7" s="32"/>
    </row>
    <row r="8" spans="1:13" ht="19.5" thickTop="1" thickBot="1" x14ac:dyDescent="0.3">
      <c r="A8" s="142" t="s">
        <v>45</v>
      </c>
      <c r="B8" s="126" t="s">
        <v>500</v>
      </c>
      <c r="C8" s="124" t="s">
        <v>9</v>
      </c>
      <c r="D8" s="124">
        <f t="shared" ref="D8:L8" si="0">SUM(D3:D7)</f>
        <v>5</v>
      </c>
      <c r="E8" s="124">
        <f t="shared" si="0"/>
        <v>3</v>
      </c>
      <c r="F8" s="124">
        <f t="shared" si="0"/>
        <v>3</v>
      </c>
      <c r="G8" s="124">
        <f t="shared" si="0"/>
        <v>6</v>
      </c>
      <c r="H8" s="124">
        <f t="shared" si="0"/>
        <v>1</v>
      </c>
      <c r="I8" s="125">
        <f t="shared" si="0"/>
        <v>0</v>
      </c>
      <c r="J8" s="191">
        <f t="shared" si="0"/>
        <v>3</v>
      </c>
      <c r="K8" s="124">
        <f t="shared" si="0"/>
        <v>2</v>
      </c>
      <c r="L8" s="124">
        <f t="shared" si="0"/>
        <v>0</v>
      </c>
      <c r="M8" s="294">
        <f>SUM(J8/(J8+K8))</f>
        <v>0.6</v>
      </c>
    </row>
    <row r="9" spans="1:13" ht="19.5" thickTop="1" thickBot="1" x14ac:dyDescent="0.3">
      <c r="A9" s="16"/>
      <c r="B9" s="17"/>
      <c r="C9" s="136" t="s">
        <v>24</v>
      </c>
      <c r="D9" s="137">
        <f t="shared" ref="D9:I9" si="1">SUM(D8)</f>
        <v>5</v>
      </c>
      <c r="E9" s="137">
        <f t="shared" si="1"/>
        <v>3</v>
      </c>
      <c r="F9" s="137">
        <f t="shared" si="1"/>
        <v>3</v>
      </c>
      <c r="G9" s="139">
        <f t="shared" si="1"/>
        <v>6</v>
      </c>
      <c r="H9" s="140">
        <f t="shared" si="1"/>
        <v>1</v>
      </c>
      <c r="I9" s="141">
        <f t="shared" si="1"/>
        <v>0</v>
      </c>
      <c r="J9" s="136">
        <f>SUM(J8)</f>
        <v>3</v>
      </c>
      <c r="K9" s="168">
        <f>SUM(K8)</f>
        <v>2</v>
      </c>
      <c r="L9" s="169">
        <f>SUM(L8)</f>
        <v>0</v>
      </c>
      <c r="M9" s="396">
        <f>SUM(J9/(J9+K9))</f>
        <v>0.6</v>
      </c>
    </row>
    <row r="10" spans="1:13" ht="18.75" thickBot="1" x14ac:dyDescent="0.3">
      <c r="A10" s="16"/>
      <c r="B10" s="17"/>
      <c r="C10" s="143" t="s">
        <v>25</v>
      </c>
      <c r="D10" s="24"/>
      <c r="E10" s="25">
        <f>SUM(E9/D9)</f>
        <v>0.6</v>
      </c>
      <c r="F10" s="25">
        <f>SUM(F9/D9)</f>
        <v>0.6</v>
      </c>
      <c r="G10" s="144">
        <f>SUM(G9/D9)</f>
        <v>1.2</v>
      </c>
      <c r="H10" s="20"/>
      <c r="I10" s="20"/>
      <c r="J10" s="283">
        <f>SUM(J9/D9)</f>
        <v>0.6</v>
      </c>
      <c r="K10" s="21">
        <f>SUM(K9/D9)</f>
        <v>0.4</v>
      </c>
      <c r="L10" s="132">
        <f>SUM(L9/D9)</f>
        <v>0</v>
      </c>
      <c r="M10" s="16"/>
    </row>
    <row r="11" spans="1:13" ht="18.75" thickBot="1" x14ac:dyDescent="0.3">
      <c r="A11" s="16"/>
      <c r="B11" s="17"/>
      <c r="C11" s="133" t="s">
        <v>26</v>
      </c>
      <c r="D11" s="134">
        <f>SUM(D9/1)</f>
        <v>5</v>
      </c>
      <c r="E11" s="134">
        <f>SUM(E10*D11)</f>
        <v>3</v>
      </c>
      <c r="F11" s="134">
        <f>SUM(F10*D11)</f>
        <v>3</v>
      </c>
      <c r="G11" s="135">
        <f>SUM(G10*D11)</f>
        <v>6</v>
      </c>
      <c r="H11" s="16"/>
      <c r="I11" s="16"/>
      <c r="J11" s="284">
        <f>SUM(J9/1)</f>
        <v>3</v>
      </c>
      <c r="K11" s="134">
        <f>SUM(K9/1)</f>
        <v>2</v>
      </c>
      <c r="L11" s="135">
        <f>SUM(L9/1)</f>
        <v>0</v>
      </c>
      <c r="M11" s="16"/>
    </row>
    <row r="12" spans="1:13" ht="15.75" thickTop="1" x14ac:dyDescent="0.25"/>
  </sheetData>
  <mergeCells count="2">
    <mergeCell ref="A1:M1"/>
    <mergeCell ref="A3:A7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AD14A-401F-4D0F-931D-2EE16A153F81}">
  <sheetPr>
    <tabColor rgb="FFFF0000"/>
  </sheetPr>
  <dimension ref="A1:M21"/>
  <sheetViews>
    <sheetView zoomScale="75" zoomScaleNormal="75" workbookViewId="0">
      <selection activeCell="L26" sqref="L26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9.140625" bestFit="1" customWidth="1"/>
  </cols>
  <sheetData>
    <row r="1" spans="1:13" ht="18.75" thickBot="1" x14ac:dyDescent="0.3">
      <c r="A1" s="671" t="s">
        <v>559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2" t="s">
        <v>554</v>
      </c>
      <c r="B3" s="254">
        <v>44966</v>
      </c>
      <c r="C3" s="27" t="s">
        <v>8</v>
      </c>
      <c r="D3" s="27">
        <v>1</v>
      </c>
      <c r="E3" s="27">
        <v>0</v>
      </c>
      <c r="F3" s="27">
        <v>2</v>
      </c>
      <c r="G3" s="27">
        <v>2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t="18" hidden="1" x14ac:dyDescent="0.25">
      <c r="A4" s="633"/>
      <c r="B4" s="255">
        <v>44959</v>
      </c>
      <c r="C4" s="9" t="s">
        <v>555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t="18" hidden="1" x14ac:dyDescent="0.25">
      <c r="A5" s="633"/>
      <c r="B5" s="255">
        <v>44945</v>
      </c>
      <c r="C5" s="9" t="s">
        <v>552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t="18" hidden="1" x14ac:dyDescent="0.25">
      <c r="A6" s="633"/>
      <c r="B6" s="255">
        <v>44938</v>
      </c>
      <c r="C6" s="9" t="s">
        <v>553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t="18" hidden="1" x14ac:dyDescent="0.25">
      <c r="A7" s="633"/>
      <c r="B7" s="255">
        <v>44917</v>
      </c>
      <c r="C7" s="9" t="s">
        <v>8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t="18" hidden="1" x14ac:dyDescent="0.25">
      <c r="A8" s="633"/>
      <c r="B8" s="255">
        <v>44903</v>
      </c>
      <c r="C8" s="9" t="s">
        <v>452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t="18" hidden="1" x14ac:dyDescent="0.25">
      <c r="A9" s="633"/>
      <c r="B9" s="255">
        <v>44896</v>
      </c>
      <c r="C9" s="9" t="s">
        <v>552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t="18" hidden="1" x14ac:dyDescent="0.25">
      <c r="A10" s="633"/>
      <c r="B10" s="255">
        <v>44889</v>
      </c>
      <c r="C10" s="9" t="s">
        <v>553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t="18" hidden="1" x14ac:dyDescent="0.25">
      <c r="A11" s="633"/>
      <c r="B11" s="255">
        <v>44882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8">
        <v>0</v>
      </c>
      <c r="J11" s="280"/>
      <c r="K11" s="9"/>
      <c r="L11" s="9">
        <v>1</v>
      </c>
      <c r="M11" s="29"/>
    </row>
    <row r="12" spans="1:13" ht="18" hidden="1" x14ac:dyDescent="0.25">
      <c r="A12" s="633"/>
      <c r="B12" s="255">
        <v>44861</v>
      </c>
      <c r="C12" s="9" t="s">
        <v>552</v>
      </c>
      <c r="D12" s="9">
        <v>1</v>
      </c>
      <c r="E12" s="9">
        <v>1</v>
      </c>
      <c r="F12" s="9">
        <v>0</v>
      </c>
      <c r="G12" s="9">
        <v>1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t="18" hidden="1" x14ac:dyDescent="0.25">
      <c r="A13" s="633"/>
      <c r="B13" s="255">
        <v>44847</v>
      </c>
      <c r="C13" s="9" t="s">
        <v>8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t="18" hidden="1" x14ac:dyDescent="0.25">
      <c r="A14" s="633"/>
      <c r="B14" s="255">
        <v>44833</v>
      </c>
      <c r="C14" s="9" t="s">
        <v>452</v>
      </c>
      <c r="D14" s="9">
        <v>1</v>
      </c>
      <c r="E14" s="9">
        <v>1</v>
      </c>
      <c r="F14" s="9">
        <v>0</v>
      </c>
      <c r="G14" s="9">
        <v>1</v>
      </c>
      <c r="H14" s="9">
        <v>1</v>
      </c>
      <c r="I14" s="298">
        <v>0</v>
      </c>
      <c r="J14" s="280">
        <v>1</v>
      </c>
      <c r="K14" s="9"/>
      <c r="L14" s="9"/>
      <c r="M14" s="29"/>
    </row>
    <row r="15" spans="1:13" ht="18" hidden="1" x14ac:dyDescent="0.25">
      <c r="A15" s="633"/>
      <c r="B15" s="255">
        <v>44826</v>
      </c>
      <c r="C15" s="9" t="s">
        <v>552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t="18.75" hidden="1" thickBot="1" x14ac:dyDescent="0.3">
      <c r="A16" s="634"/>
      <c r="B16" s="256">
        <v>44819</v>
      </c>
      <c r="C16" s="31" t="s">
        <v>553</v>
      </c>
      <c r="D16" s="31">
        <v>1</v>
      </c>
      <c r="E16" s="31">
        <v>2</v>
      </c>
      <c r="F16" s="31">
        <v>1</v>
      </c>
      <c r="G16" s="31">
        <v>3</v>
      </c>
      <c r="H16" s="31">
        <v>1</v>
      </c>
      <c r="I16" s="299">
        <v>0</v>
      </c>
      <c r="J16" s="341">
        <v>1</v>
      </c>
      <c r="K16" s="31"/>
      <c r="L16" s="31"/>
      <c r="M16" s="32"/>
    </row>
    <row r="17" spans="1:13" ht="19.5" thickTop="1" thickBot="1" x14ac:dyDescent="0.3">
      <c r="A17" s="433" t="s">
        <v>45</v>
      </c>
      <c r="B17" s="414" t="s">
        <v>554</v>
      </c>
      <c r="C17" s="355" t="s">
        <v>453</v>
      </c>
      <c r="D17" s="355">
        <f t="shared" ref="D17:L17" si="0">SUM(D3:D16)</f>
        <v>14</v>
      </c>
      <c r="E17" s="355">
        <f t="shared" si="0"/>
        <v>8</v>
      </c>
      <c r="F17" s="355">
        <f t="shared" si="0"/>
        <v>4</v>
      </c>
      <c r="G17" s="355">
        <f t="shared" si="0"/>
        <v>12</v>
      </c>
      <c r="H17" s="355">
        <f t="shared" si="0"/>
        <v>2</v>
      </c>
      <c r="I17" s="467">
        <f t="shared" si="0"/>
        <v>0</v>
      </c>
      <c r="J17" s="191">
        <f t="shared" si="0"/>
        <v>10</v>
      </c>
      <c r="K17" s="124">
        <f t="shared" si="0"/>
        <v>3</v>
      </c>
      <c r="L17" s="124">
        <f t="shared" si="0"/>
        <v>1</v>
      </c>
      <c r="M17" s="294">
        <f>SUM(J17/(J17+K17))</f>
        <v>0.76923076923076927</v>
      </c>
    </row>
    <row r="18" spans="1:13" ht="19.5" thickTop="1" thickBot="1" x14ac:dyDescent="0.3">
      <c r="A18" s="16"/>
      <c r="B18" s="17"/>
      <c r="C18" s="136" t="s">
        <v>24</v>
      </c>
      <c r="D18" s="137">
        <f t="shared" ref="D18:I18" si="1">SUM(D17)</f>
        <v>14</v>
      </c>
      <c r="E18" s="137">
        <f t="shared" si="1"/>
        <v>8</v>
      </c>
      <c r="F18" s="137">
        <f t="shared" si="1"/>
        <v>4</v>
      </c>
      <c r="G18" s="139">
        <f t="shared" si="1"/>
        <v>12</v>
      </c>
      <c r="H18" s="140">
        <f t="shared" si="1"/>
        <v>2</v>
      </c>
      <c r="I18" s="141">
        <f t="shared" si="1"/>
        <v>0</v>
      </c>
      <c r="J18" s="136">
        <f>SUM(J17)</f>
        <v>10</v>
      </c>
      <c r="K18" s="168">
        <f>SUM(K17)</f>
        <v>3</v>
      </c>
      <c r="L18" s="169">
        <f>SUM(L17)</f>
        <v>1</v>
      </c>
      <c r="M18" s="396">
        <f>SUM(J18/(J18+K18))</f>
        <v>0.76923076923076927</v>
      </c>
    </row>
    <row r="19" spans="1:13" ht="18.75" thickBot="1" x14ac:dyDescent="0.3">
      <c r="A19" s="16"/>
      <c r="B19" s="17"/>
      <c r="C19" s="143" t="s">
        <v>25</v>
      </c>
      <c r="D19" s="24"/>
      <c r="E19" s="25">
        <f>SUM(E18/D18)</f>
        <v>0.5714285714285714</v>
      </c>
      <c r="F19" s="25">
        <f>SUM(F18/D18)</f>
        <v>0.2857142857142857</v>
      </c>
      <c r="G19" s="144">
        <f>SUM(G18/D18)</f>
        <v>0.8571428571428571</v>
      </c>
      <c r="H19" s="20"/>
      <c r="I19" s="20"/>
      <c r="J19" s="283">
        <f>SUM(J18/D18)</f>
        <v>0.7142857142857143</v>
      </c>
      <c r="K19" s="21">
        <f>SUM(K18/D18)</f>
        <v>0.21428571428571427</v>
      </c>
      <c r="L19" s="132">
        <f>SUM(L18/D18)</f>
        <v>7.1428571428571425E-2</v>
      </c>
      <c r="M19" s="16"/>
    </row>
    <row r="20" spans="1:13" ht="18.75" thickBot="1" x14ac:dyDescent="0.3">
      <c r="A20" s="16"/>
      <c r="B20" s="17"/>
      <c r="C20" s="133" t="s">
        <v>26</v>
      </c>
      <c r="D20" s="134">
        <f>SUM(D18/1)</f>
        <v>14</v>
      </c>
      <c r="E20" s="134">
        <f>SUM(E19*D20)</f>
        <v>8</v>
      </c>
      <c r="F20" s="134">
        <f>SUM(F19*D20)</f>
        <v>4</v>
      </c>
      <c r="G20" s="135">
        <f>SUM(G19*D20)</f>
        <v>12</v>
      </c>
      <c r="H20" s="16"/>
      <c r="I20" s="16"/>
      <c r="J20" s="284">
        <f>SUM(J18/1)</f>
        <v>10</v>
      </c>
      <c r="K20" s="134">
        <f>SUM(K18/1)</f>
        <v>3</v>
      </c>
      <c r="L20" s="135">
        <f>SUM(L18/1)</f>
        <v>1</v>
      </c>
      <c r="M20" s="16"/>
    </row>
    <row r="21" spans="1:13" ht="15.75" thickTop="1" x14ac:dyDescent="0.25"/>
  </sheetData>
  <mergeCells count="2">
    <mergeCell ref="A1:M1"/>
    <mergeCell ref="A3:A16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M27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21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3"/>
      <c r="B4" s="255">
        <v>45708</v>
      </c>
      <c r="C4" s="9" t="s">
        <v>625</v>
      </c>
      <c r="D4" s="9">
        <v>1</v>
      </c>
      <c r="E4" s="9">
        <v>1</v>
      </c>
      <c r="F4" s="9">
        <v>0</v>
      </c>
      <c r="G4" s="9">
        <v>1</v>
      </c>
      <c r="H4" s="9">
        <v>1</v>
      </c>
      <c r="I4" s="29">
        <v>0</v>
      </c>
      <c r="J4" s="365">
        <v>1</v>
      </c>
      <c r="K4" s="9"/>
      <c r="L4" s="9"/>
      <c r="M4" s="29"/>
    </row>
    <row r="5" spans="1:13" x14ac:dyDescent="0.25">
      <c r="A5" s="633"/>
      <c r="B5" s="255">
        <v>45701</v>
      </c>
      <c r="C5" s="9" t="s">
        <v>10</v>
      </c>
      <c r="D5" s="9">
        <v>1</v>
      </c>
      <c r="E5" s="9">
        <v>2</v>
      </c>
      <c r="F5" s="9">
        <v>0</v>
      </c>
      <c r="G5" s="9">
        <v>2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3"/>
      <c r="B6" s="255">
        <v>45680</v>
      </c>
      <c r="C6" s="9" t="s">
        <v>553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3"/>
      <c r="B7" s="255">
        <v>45673</v>
      </c>
      <c r="C7" s="9" t="s">
        <v>625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3"/>
      <c r="B8" s="255">
        <v>45666</v>
      </c>
      <c r="C8" s="9" t="s">
        <v>10</v>
      </c>
      <c r="D8" s="9">
        <v>1</v>
      </c>
      <c r="E8" s="9">
        <v>1</v>
      </c>
      <c r="F8" s="9">
        <v>0</v>
      </c>
      <c r="G8" s="15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3"/>
      <c r="B9" s="255">
        <v>45645</v>
      </c>
      <c r="C9" s="9" t="s">
        <v>453</v>
      </c>
      <c r="D9" s="9">
        <v>1</v>
      </c>
      <c r="E9" s="9">
        <v>3</v>
      </c>
      <c r="F9" s="9">
        <v>0</v>
      </c>
      <c r="G9" s="15">
        <v>3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3"/>
      <c r="B10" s="255">
        <v>45638</v>
      </c>
      <c r="C10" s="9" t="s">
        <v>20</v>
      </c>
      <c r="D10" s="9">
        <v>1</v>
      </c>
      <c r="E10" s="9">
        <v>0</v>
      </c>
      <c r="F10" s="9">
        <v>1</v>
      </c>
      <c r="G10" s="15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3"/>
      <c r="B11" s="255">
        <v>45631</v>
      </c>
      <c r="C11" s="9" t="s">
        <v>553</v>
      </c>
      <c r="D11" s="9">
        <v>1</v>
      </c>
      <c r="E11" s="9">
        <v>1</v>
      </c>
      <c r="F11" s="9">
        <v>1</v>
      </c>
      <c r="G11" s="15">
        <v>2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3"/>
      <c r="B12" s="255">
        <v>45624</v>
      </c>
      <c r="C12" s="9" t="s">
        <v>625</v>
      </c>
      <c r="D12" s="9">
        <v>1</v>
      </c>
      <c r="E12" s="9">
        <v>2</v>
      </c>
      <c r="F12" s="9">
        <v>0</v>
      </c>
      <c r="G12" s="15">
        <v>2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3"/>
      <c r="B13" s="255">
        <v>45617</v>
      </c>
      <c r="C13" s="9" t="s">
        <v>10</v>
      </c>
      <c r="D13" s="9">
        <v>1</v>
      </c>
      <c r="E13" s="9">
        <v>1</v>
      </c>
      <c r="F13" s="9">
        <v>0</v>
      </c>
      <c r="G13" s="15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3"/>
      <c r="B14" s="255">
        <v>45603</v>
      </c>
      <c r="C14" s="9" t="s">
        <v>20</v>
      </c>
      <c r="D14" s="9">
        <v>1</v>
      </c>
      <c r="E14" s="9">
        <v>2</v>
      </c>
      <c r="F14" s="9">
        <v>0</v>
      </c>
      <c r="G14" s="15">
        <v>2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3"/>
      <c r="B15" s="255">
        <v>45596</v>
      </c>
      <c r="C15" s="9" t="s">
        <v>553</v>
      </c>
      <c r="D15" s="9">
        <v>1</v>
      </c>
      <c r="E15" s="9">
        <v>1</v>
      </c>
      <c r="F15" s="9">
        <v>0</v>
      </c>
      <c r="G15" s="15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3"/>
      <c r="B16" s="255">
        <v>45589</v>
      </c>
      <c r="C16" s="9" t="s">
        <v>625</v>
      </c>
      <c r="D16" s="9">
        <v>1</v>
      </c>
      <c r="E16" s="9">
        <v>0</v>
      </c>
      <c r="F16" s="9">
        <v>1</v>
      </c>
      <c r="G16" s="15">
        <v>1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x14ac:dyDescent="0.25">
      <c r="A17" s="633"/>
      <c r="B17" s="255">
        <v>45582</v>
      </c>
      <c r="C17" s="9" t="s">
        <v>10</v>
      </c>
      <c r="D17" s="9">
        <v>1</v>
      </c>
      <c r="E17" s="9">
        <v>2</v>
      </c>
      <c r="F17" s="9">
        <v>0</v>
      </c>
      <c r="G17" s="15">
        <v>2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3"/>
      <c r="B18" s="255">
        <v>45575</v>
      </c>
      <c r="C18" s="9" t="s">
        <v>453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3"/>
      <c r="B19" s="255">
        <v>45568</v>
      </c>
      <c r="C19" s="9" t="s">
        <v>20</v>
      </c>
      <c r="D19" s="9">
        <v>1</v>
      </c>
      <c r="E19" s="9">
        <v>2</v>
      </c>
      <c r="F19" s="9">
        <v>4</v>
      </c>
      <c r="G19" s="9">
        <v>6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x14ac:dyDescent="0.25">
      <c r="A20" s="633"/>
      <c r="B20" s="255">
        <v>45561</v>
      </c>
      <c r="C20" s="9" t="s">
        <v>553</v>
      </c>
      <c r="D20" s="9">
        <v>1</v>
      </c>
      <c r="E20" s="9">
        <v>1</v>
      </c>
      <c r="F20" s="9">
        <v>2</v>
      </c>
      <c r="G20" s="9">
        <v>3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ht="18.75" thickBot="1" x14ac:dyDescent="0.3">
      <c r="A21" s="634"/>
      <c r="B21" s="256">
        <v>45554</v>
      </c>
      <c r="C21" s="31" t="s">
        <v>625</v>
      </c>
      <c r="D21" s="31">
        <v>1</v>
      </c>
      <c r="E21" s="31">
        <v>0</v>
      </c>
      <c r="F21" s="31">
        <v>1</v>
      </c>
      <c r="G21" s="31">
        <v>1</v>
      </c>
      <c r="H21" s="31">
        <v>0</v>
      </c>
      <c r="I21" s="32">
        <v>0</v>
      </c>
      <c r="J21" s="366">
        <v>1</v>
      </c>
      <c r="K21" s="31"/>
      <c r="L21" s="31"/>
      <c r="M21" s="32"/>
    </row>
    <row r="22" spans="1:13" ht="19.5" thickTop="1" thickBot="1" x14ac:dyDescent="0.3">
      <c r="A22" s="487" t="s">
        <v>45</v>
      </c>
      <c r="B22" s="488" t="s">
        <v>624</v>
      </c>
      <c r="C22" s="355" t="s">
        <v>8</v>
      </c>
      <c r="D22" s="355">
        <f t="shared" ref="D22:L22" si="0">SUM(D3:D21)</f>
        <v>19</v>
      </c>
      <c r="E22" s="355">
        <f t="shared" si="0"/>
        <v>20</v>
      </c>
      <c r="F22" s="355">
        <f t="shared" si="0"/>
        <v>11</v>
      </c>
      <c r="G22" s="355">
        <f t="shared" si="0"/>
        <v>31</v>
      </c>
      <c r="H22" s="355">
        <f t="shared" si="0"/>
        <v>1</v>
      </c>
      <c r="I22" s="489">
        <f t="shared" si="0"/>
        <v>0</v>
      </c>
      <c r="J22" s="458">
        <f t="shared" si="0"/>
        <v>13</v>
      </c>
      <c r="K22" s="355">
        <f t="shared" si="0"/>
        <v>4</v>
      </c>
      <c r="L22" s="355">
        <f t="shared" si="0"/>
        <v>2</v>
      </c>
      <c r="M22" s="356">
        <f>SUM(J22/(J22+K22))</f>
        <v>0.76470588235294112</v>
      </c>
    </row>
    <row r="23" spans="1:13" ht="18.75" hidden="1" thickTop="1" x14ac:dyDescent="0.25">
      <c r="A23" s="642" t="s">
        <v>580</v>
      </c>
      <c r="B23" s="254">
        <v>45260</v>
      </c>
      <c r="C23" s="27" t="s">
        <v>553</v>
      </c>
      <c r="D23" s="27">
        <v>1</v>
      </c>
      <c r="E23" s="27">
        <v>0</v>
      </c>
      <c r="F23" s="27">
        <v>0</v>
      </c>
      <c r="G23" s="27">
        <v>0</v>
      </c>
      <c r="H23" s="27">
        <v>0</v>
      </c>
      <c r="I23" s="28">
        <v>0</v>
      </c>
      <c r="J23" s="364"/>
      <c r="K23" s="27">
        <v>1</v>
      </c>
      <c r="L23" s="27"/>
      <c r="M23" s="28"/>
    </row>
    <row r="24" spans="1:13" hidden="1" x14ac:dyDescent="0.25">
      <c r="A24" s="636"/>
      <c r="B24" s="255">
        <v>45253</v>
      </c>
      <c r="C24" s="9" t="s">
        <v>8</v>
      </c>
      <c r="D24" s="9">
        <v>1</v>
      </c>
      <c r="E24" s="9">
        <v>2</v>
      </c>
      <c r="F24" s="9">
        <v>0</v>
      </c>
      <c r="G24" s="9">
        <v>2</v>
      </c>
      <c r="H24" s="9">
        <v>1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45246</v>
      </c>
      <c r="C25" s="9" t="s">
        <v>452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45239</v>
      </c>
      <c r="C26" s="9" t="s">
        <v>453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">
        <v>0</v>
      </c>
      <c r="J26" s="365"/>
      <c r="K26" s="9"/>
      <c r="L26" s="9">
        <v>1</v>
      </c>
      <c r="M26" s="29"/>
    </row>
    <row r="27" spans="1:13" hidden="1" x14ac:dyDescent="0.25">
      <c r="A27" s="636"/>
      <c r="B27" s="255">
        <v>45232</v>
      </c>
      <c r="C27" s="9" t="s">
        <v>552</v>
      </c>
      <c r="D27" s="9">
        <v>1</v>
      </c>
      <c r="E27" s="9">
        <v>1</v>
      </c>
      <c r="F27" s="9">
        <v>0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45225</v>
      </c>
      <c r="C28" s="9" t="s">
        <v>553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45218</v>
      </c>
      <c r="C29" s="9" t="s">
        <v>8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/>
      <c r="K29" s="9"/>
      <c r="L29" s="9">
        <v>1</v>
      </c>
      <c r="M29" s="29"/>
    </row>
    <row r="30" spans="1:13" hidden="1" x14ac:dyDescent="0.25">
      <c r="A30" s="636"/>
      <c r="B30" s="255">
        <v>45211</v>
      </c>
      <c r="C30" s="9" t="s">
        <v>452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45190</v>
      </c>
      <c r="C31" s="9" t="s">
        <v>553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t="18.75" hidden="1" thickBot="1" x14ac:dyDescent="0.3">
      <c r="A32" s="637"/>
      <c r="B32" s="256">
        <v>45183</v>
      </c>
      <c r="C32" s="31" t="s">
        <v>8</v>
      </c>
      <c r="D32" s="31">
        <v>1</v>
      </c>
      <c r="E32" s="31">
        <v>0</v>
      </c>
      <c r="F32" s="31">
        <v>1</v>
      </c>
      <c r="G32" s="31">
        <v>1</v>
      </c>
      <c r="H32" s="31">
        <v>0</v>
      </c>
      <c r="I32" s="32">
        <v>0</v>
      </c>
      <c r="J32" s="366"/>
      <c r="K32" s="31">
        <v>1</v>
      </c>
      <c r="L32" s="31"/>
      <c r="M32" s="32"/>
    </row>
    <row r="33" spans="1:13" ht="19.5" thickTop="1" thickBot="1" x14ac:dyDescent="0.3">
      <c r="A33" s="433" t="s">
        <v>45</v>
      </c>
      <c r="B33" s="414" t="s">
        <v>580</v>
      </c>
      <c r="C33" s="355" t="s">
        <v>555</v>
      </c>
      <c r="D33" s="355">
        <f t="shared" ref="D33:L33" si="1">SUM(D23:D32)</f>
        <v>10</v>
      </c>
      <c r="E33" s="355">
        <f t="shared" si="1"/>
        <v>6</v>
      </c>
      <c r="F33" s="355">
        <f t="shared" si="1"/>
        <v>2</v>
      </c>
      <c r="G33" s="355">
        <f t="shared" si="1"/>
        <v>8</v>
      </c>
      <c r="H33" s="355">
        <f t="shared" si="1"/>
        <v>1</v>
      </c>
      <c r="I33" s="467">
        <f t="shared" si="1"/>
        <v>0</v>
      </c>
      <c r="J33" s="354">
        <f t="shared" si="1"/>
        <v>1</v>
      </c>
      <c r="K33" s="355">
        <f t="shared" si="1"/>
        <v>6</v>
      </c>
      <c r="L33" s="355">
        <f t="shared" si="1"/>
        <v>3</v>
      </c>
      <c r="M33" s="356">
        <f>SUM(J33/(J33+K33))</f>
        <v>0.14285714285714285</v>
      </c>
    </row>
    <row r="34" spans="1:13" ht="18.75" hidden="1" thickTop="1" x14ac:dyDescent="0.25">
      <c r="A34" s="632" t="s">
        <v>554</v>
      </c>
      <c r="B34" s="254">
        <v>44966</v>
      </c>
      <c r="C34" s="27" t="s">
        <v>452</v>
      </c>
      <c r="D34" s="27">
        <v>1</v>
      </c>
      <c r="E34" s="27">
        <v>0</v>
      </c>
      <c r="F34" s="27">
        <v>0</v>
      </c>
      <c r="G34" s="27">
        <v>0</v>
      </c>
      <c r="H34" s="27">
        <v>0</v>
      </c>
      <c r="I34" s="297">
        <v>0</v>
      </c>
      <c r="J34" s="279"/>
      <c r="K34" s="27">
        <v>1</v>
      </c>
      <c r="L34" s="27"/>
      <c r="M34" s="28"/>
    </row>
    <row r="35" spans="1:13" hidden="1" x14ac:dyDescent="0.25">
      <c r="A35" s="633"/>
      <c r="B35" s="255">
        <v>44959</v>
      </c>
      <c r="C35" s="9" t="s">
        <v>453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8">
        <v>0</v>
      </c>
      <c r="J35" s="280"/>
      <c r="K35" s="9">
        <v>1</v>
      </c>
      <c r="L35" s="9"/>
      <c r="M35" s="29"/>
    </row>
    <row r="36" spans="1:13" hidden="1" x14ac:dyDescent="0.25">
      <c r="A36" s="633"/>
      <c r="B36" s="255">
        <v>44952</v>
      </c>
      <c r="C36" s="9" t="s">
        <v>552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8">
        <v>0</v>
      </c>
      <c r="J36" s="280"/>
      <c r="K36" s="9">
        <v>1</v>
      </c>
      <c r="L36" s="9"/>
      <c r="M36" s="29"/>
    </row>
    <row r="37" spans="1:13" hidden="1" x14ac:dyDescent="0.25">
      <c r="A37" s="633"/>
      <c r="B37" s="255">
        <v>44945</v>
      </c>
      <c r="C37" s="9" t="s">
        <v>553</v>
      </c>
      <c r="D37" s="9">
        <v>1</v>
      </c>
      <c r="E37" s="9">
        <v>0</v>
      </c>
      <c r="F37" s="9">
        <v>2</v>
      </c>
      <c r="G37" s="9">
        <v>2</v>
      </c>
      <c r="H37" s="9">
        <v>0</v>
      </c>
      <c r="I37" s="298">
        <v>0</v>
      </c>
      <c r="J37" s="280">
        <v>1</v>
      </c>
      <c r="K37" s="9"/>
      <c r="L37" s="9"/>
      <c r="M37" s="29"/>
    </row>
    <row r="38" spans="1:13" hidden="1" x14ac:dyDescent="0.25">
      <c r="A38" s="633"/>
      <c r="B38" s="255">
        <v>44938</v>
      </c>
      <c r="C38" s="9" t="s">
        <v>8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idden="1" x14ac:dyDescent="0.25">
      <c r="A39" s="633"/>
      <c r="B39" s="255">
        <v>44917</v>
      </c>
      <c r="C39" s="9" t="s">
        <v>452</v>
      </c>
      <c r="D39" s="9">
        <v>1</v>
      </c>
      <c r="E39" s="9">
        <v>2</v>
      </c>
      <c r="F39" s="9">
        <v>0</v>
      </c>
      <c r="G39" s="9">
        <v>2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44903</v>
      </c>
      <c r="C40" s="9" t="s">
        <v>552</v>
      </c>
      <c r="D40" s="9">
        <v>1</v>
      </c>
      <c r="E40" s="9">
        <v>1</v>
      </c>
      <c r="F40" s="9">
        <v>2</v>
      </c>
      <c r="G40" s="9">
        <v>3</v>
      </c>
      <c r="H40" s="9">
        <v>1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44896</v>
      </c>
      <c r="C41" s="9" t="s">
        <v>553</v>
      </c>
      <c r="D41" s="9">
        <v>1</v>
      </c>
      <c r="E41" s="9">
        <v>2</v>
      </c>
      <c r="F41" s="9">
        <v>0</v>
      </c>
      <c r="G41" s="9">
        <v>2</v>
      </c>
      <c r="H41" s="9">
        <v>0</v>
      </c>
      <c r="I41" s="298">
        <v>1</v>
      </c>
      <c r="J41" s="280"/>
      <c r="K41" s="9"/>
      <c r="L41" s="9">
        <v>1</v>
      </c>
      <c r="M41" s="29"/>
    </row>
    <row r="42" spans="1:13" hidden="1" x14ac:dyDescent="0.25">
      <c r="A42" s="633"/>
      <c r="B42" s="255">
        <v>44882</v>
      </c>
      <c r="C42" s="9" t="s">
        <v>452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44861</v>
      </c>
      <c r="C43" s="9" t="s">
        <v>553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44854</v>
      </c>
      <c r="C44" s="9" t="s">
        <v>8</v>
      </c>
      <c r="D44" s="9">
        <v>1</v>
      </c>
      <c r="E44" s="9">
        <v>2</v>
      </c>
      <c r="F44" s="9">
        <v>0</v>
      </c>
      <c r="G44" s="9">
        <v>2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44847</v>
      </c>
      <c r="C45" s="9" t="s">
        <v>452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3"/>
      <c r="B46" s="255">
        <v>44833</v>
      </c>
      <c r="C46" s="9" t="s">
        <v>552</v>
      </c>
      <c r="D46" s="9">
        <v>1</v>
      </c>
      <c r="E46" s="9">
        <v>0</v>
      </c>
      <c r="F46" s="9">
        <v>2</v>
      </c>
      <c r="G46" s="15">
        <v>2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255">
        <v>44826</v>
      </c>
      <c r="C47" s="9" t="s">
        <v>553</v>
      </c>
      <c r="D47" s="9">
        <v>1</v>
      </c>
      <c r="E47" s="9">
        <v>1</v>
      </c>
      <c r="F47" s="9">
        <v>0</v>
      </c>
      <c r="G47" s="15">
        <v>1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t="18.75" hidden="1" thickBot="1" x14ac:dyDescent="0.3">
      <c r="A48" s="634"/>
      <c r="B48" s="256">
        <v>44819</v>
      </c>
      <c r="C48" s="31" t="s">
        <v>8</v>
      </c>
      <c r="D48" s="31">
        <v>1</v>
      </c>
      <c r="E48" s="31">
        <v>2</v>
      </c>
      <c r="F48" s="31">
        <v>0</v>
      </c>
      <c r="G48" s="33">
        <v>2</v>
      </c>
      <c r="H48" s="31">
        <v>0</v>
      </c>
      <c r="I48" s="299">
        <v>0</v>
      </c>
      <c r="J48" s="341"/>
      <c r="K48" s="31">
        <v>1</v>
      </c>
      <c r="L48" s="31"/>
      <c r="M48" s="32"/>
    </row>
    <row r="49" spans="1:13" ht="19.5" thickTop="1" thickBot="1" x14ac:dyDescent="0.3">
      <c r="A49" s="433" t="s">
        <v>45</v>
      </c>
      <c r="B49" s="414" t="s">
        <v>554</v>
      </c>
      <c r="C49" s="355" t="s">
        <v>555</v>
      </c>
      <c r="D49" s="355">
        <f t="shared" ref="D49:L49" si="2">SUM(D34:D48)</f>
        <v>15</v>
      </c>
      <c r="E49" s="355">
        <f t="shared" si="2"/>
        <v>10</v>
      </c>
      <c r="F49" s="355">
        <f t="shared" si="2"/>
        <v>6</v>
      </c>
      <c r="G49" s="355">
        <f t="shared" si="2"/>
        <v>16</v>
      </c>
      <c r="H49" s="355">
        <f t="shared" si="2"/>
        <v>1</v>
      </c>
      <c r="I49" s="467">
        <f t="shared" si="2"/>
        <v>1</v>
      </c>
      <c r="J49" s="191">
        <f t="shared" si="2"/>
        <v>6</v>
      </c>
      <c r="K49" s="124">
        <f t="shared" si="2"/>
        <v>8</v>
      </c>
      <c r="L49" s="124">
        <f t="shared" si="2"/>
        <v>1</v>
      </c>
      <c r="M49" s="294">
        <f>SUM(J49/(J49+K49))</f>
        <v>0.42857142857142855</v>
      </c>
    </row>
    <row r="50" spans="1:13" ht="18.75" hidden="1" thickTop="1" x14ac:dyDescent="0.25">
      <c r="A50" s="659" t="s">
        <v>540</v>
      </c>
      <c r="B50" s="254">
        <v>44641</v>
      </c>
      <c r="C50" s="27" t="s">
        <v>8</v>
      </c>
      <c r="D50" s="27">
        <v>1</v>
      </c>
      <c r="E50" s="27">
        <v>1</v>
      </c>
      <c r="F50" s="27">
        <v>0</v>
      </c>
      <c r="G50" s="34">
        <v>1</v>
      </c>
      <c r="H50" s="27">
        <v>0</v>
      </c>
      <c r="I50" s="297">
        <v>0</v>
      </c>
      <c r="J50" s="279">
        <v>1</v>
      </c>
      <c r="K50" s="27"/>
      <c r="L50" s="27"/>
      <c r="M50" s="28"/>
    </row>
    <row r="51" spans="1:13" hidden="1" x14ac:dyDescent="0.25">
      <c r="A51" s="631"/>
      <c r="B51" s="255">
        <v>44637</v>
      </c>
      <c r="C51" s="9" t="s">
        <v>453</v>
      </c>
      <c r="D51" s="9">
        <v>1</v>
      </c>
      <c r="E51" s="9">
        <v>0</v>
      </c>
      <c r="F51" s="9">
        <v>1</v>
      </c>
      <c r="G51" s="15">
        <v>1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255">
        <v>44630</v>
      </c>
      <c r="C52" s="9" t="s">
        <v>48</v>
      </c>
      <c r="D52" s="9">
        <v>1</v>
      </c>
      <c r="E52" s="9">
        <v>0</v>
      </c>
      <c r="F52" s="9">
        <v>2</v>
      </c>
      <c r="G52" s="15">
        <v>2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255">
        <v>44623</v>
      </c>
      <c r="C53" s="9" t="s">
        <v>8</v>
      </c>
      <c r="D53" s="9">
        <v>1</v>
      </c>
      <c r="E53" s="9">
        <v>1</v>
      </c>
      <c r="F53" s="9">
        <v>1</v>
      </c>
      <c r="G53" s="15">
        <v>2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255">
        <v>44616</v>
      </c>
      <c r="C54" s="9" t="s">
        <v>453</v>
      </c>
      <c r="D54" s="9">
        <v>1</v>
      </c>
      <c r="E54" s="9">
        <v>2</v>
      </c>
      <c r="F54" s="9">
        <v>1</v>
      </c>
      <c r="G54" s="15">
        <v>3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255">
        <v>44609</v>
      </c>
      <c r="C55" s="9" t="s">
        <v>48</v>
      </c>
      <c r="D55" s="9">
        <v>1</v>
      </c>
      <c r="E55" s="9">
        <v>1</v>
      </c>
      <c r="F55" s="9">
        <v>0</v>
      </c>
      <c r="G55" s="15">
        <v>1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255">
        <v>44602</v>
      </c>
      <c r="C56" s="9" t="s">
        <v>8</v>
      </c>
      <c r="D56" s="9">
        <v>1</v>
      </c>
      <c r="E56" s="9">
        <v>3</v>
      </c>
      <c r="F56" s="9">
        <v>2</v>
      </c>
      <c r="G56" s="15">
        <v>5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44595</v>
      </c>
      <c r="C57" s="9" t="s">
        <v>453</v>
      </c>
      <c r="D57" s="9">
        <v>1</v>
      </c>
      <c r="E57" s="9">
        <v>2</v>
      </c>
      <c r="F57" s="9">
        <v>0</v>
      </c>
      <c r="G57" s="15">
        <v>2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44546</v>
      </c>
      <c r="C58" s="9" t="s">
        <v>48</v>
      </c>
      <c r="D58" s="9">
        <v>1</v>
      </c>
      <c r="E58" s="9">
        <v>0</v>
      </c>
      <c r="F58" s="9">
        <v>3</v>
      </c>
      <c r="G58" s="15">
        <v>3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255">
        <v>44539</v>
      </c>
      <c r="C59" s="9" t="s">
        <v>8</v>
      </c>
      <c r="D59" s="9">
        <v>1</v>
      </c>
      <c r="E59" s="9">
        <v>1</v>
      </c>
      <c r="F59" s="9">
        <v>0</v>
      </c>
      <c r="G59" s="15">
        <v>1</v>
      </c>
      <c r="H59" s="9">
        <v>0</v>
      </c>
      <c r="I59" s="298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255">
        <v>44532</v>
      </c>
      <c r="C60" s="9" t="s">
        <v>453</v>
      </c>
      <c r="D60" s="9">
        <v>1</v>
      </c>
      <c r="E60" s="9">
        <v>2</v>
      </c>
      <c r="F60" s="9">
        <v>2</v>
      </c>
      <c r="G60" s="15">
        <v>4</v>
      </c>
      <c r="H60" s="9">
        <v>0</v>
      </c>
      <c r="I60" s="298">
        <v>0</v>
      </c>
      <c r="J60" s="280"/>
      <c r="K60" s="9"/>
      <c r="L60" s="9">
        <v>1</v>
      </c>
      <c r="M60" s="29"/>
    </row>
    <row r="61" spans="1:13" hidden="1" x14ac:dyDescent="0.25">
      <c r="A61" s="631"/>
      <c r="B61" s="255">
        <v>44525</v>
      </c>
      <c r="C61" s="9" t="s">
        <v>48</v>
      </c>
      <c r="D61" s="9">
        <v>1</v>
      </c>
      <c r="E61" s="9">
        <v>2</v>
      </c>
      <c r="F61" s="9">
        <v>4</v>
      </c>
      <c r="G61" s="15">
        <v>6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255">
        <v>44518</v>
      </c>
      <c r="C62" s="9" t="s">
        <v>8</v>
      </c>
      <c r="D62" s="9">
        <v>1</v>
      </c>
      <c r="E62" s="9">
        <v>2</v>
      </c>
      <c r="F62" s="9">
        <v>1</v>
      </c>
      <c r="G62" s="15">
        <v>3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255">
        <v>44511</v>
      </c>
      <c r="C63" s="9" t="s">
        <v>453</v>
      </c>
      <c r="D63" s="9">
        <v>1</v>
      </c>
      <c r="E63" s="9">
        <v>1</v>
      </c>
      <c r="F63" s="9">
        <v>0</v>
      </c>
      <c r="G63" s="15">
        <v>1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255">
        <v>44497</v>
      </c>
      <c r="C64" s="9" t="s">
        <v>8</v>
      </c>
      <c r="D64" s="9">
        <v>1</v>
      </c>
      <c r="E64" s="9">
        <v>0</v>
      </c>
      <c r="F64" s="9">
        <v>1</v>
      </c>
      <c r="G64" s="15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t="18.75" hidden="1" thickBot="1" x14ac:dyDescent="0.3">
      <c r="A65" s="630"/>
      <c r="B65" s="256">
        <v>44483</v>
      </c>
      <c r="C65" s="31" t="s">
        <v>48</v>
      </c>
      <c r="D65" s="31">
        <v>1</v>
      </c>
      <c r="E65" s="31">
        <v>0</v>
      </c>
      <c r="F65" s="31">
        <v>0</v>
      </c>
      <c r="G65" s="31">
        <v>0</v>
      </c>
      <c r="H65" s="31">
        <v>0</v>
      </c>
      <c r="I65" s="299">
        <v>0</v>
      </c>
      <c r="J65" s="341"/>
      <c r="K65" s="31">
        <v>1</v>
      </c>
      <c r="L65" s="31"/>
      <c r="M65" s="32"/>
    </row>
    <row r="66" spans="1:13" ht="19.5" thickTop="1" thickBot="1" x14ac:dyDescent="0.3">
      <c r="A66" s="142" t="s">
        <v>45</v>
      </c>
      <c r="B66" s="411" t="s">
        <v>540</v>
      </c>
      <c r="C66" s="124" t="s">
        <v>455</v>
      </c>
      <c r="D66" s="124">
        <f t="shared" ref="D66:L66" si="3">SUM(D50:D65)</f>
        <v>16</v>
      </c>
      <c r="E66" s="124">
        <f t="shared" si="3"/>
        <v>18</v>
      </c>
      <c r="F66" s="124">
        <f t="shared" si="3"/>
        <v>18</v>
      </c>
      <c r="G66" s="124">
        <f t="shared" si="3"/>
        <v>36</v>
      </c>
      <c r="H66" s="124">
        <f t="shared" si="3"/>
        <v>0</v>
      </c>
      <c r="I66" s="247">
        <f t="shared" si="3"/>
        <v>0</v>
      </c>
      <c r="J66" s="191">
        <f t="shared" si="3"/>
        <v>10</v>
      </c>
      <c r="K66" s="124">
        <f t="shared" si="3"/>
        <v>5</v>
      </c>
      <c r="L66" s="124">
        <f t="shared" si="3"/>
        <v>1</v>
      </c>
      <c r="M66" s="294">
        <f>SUM(J66/(J66+K66))</f>
        <v>0.66666666666666663</v>
      </c>
    </row>
    <row r="67" spans="1:13" ht="18.75" hidden="1" thickTop="1" x14ac:dyDescent="0.25">
      <c r="A67" s="659" t="s">
        <v>500</v>
      </c>
      <c r="B67" s="254">
        <v>43888</v>
      </c>
      <c r="C67" s="27" t="s">
        <v>48</v>
      </c>
      <c r="D67" s="27">
        <v>1</v>
      </c>
      <c r="E67" s="27">
        <v>0</v>
      </c>
      <c r="F67" s="27">
        <v>1</v>
      </c>
      <c r="G67" s="27">
        <v>1</v>
      </c>
      <c r="H67" s="27">
        <v>0</v>
      </c>
      <c r="I67" s="297">
        <v>0</v>
      </c>
      <c r="J67" s="279">
        <v>1</v>
      </c>
      <c r="K67" s="287"/>
      <c r="L67" s="287"/>
      <c r="M67" s="288"/>
    </row>
    <row r="68" spans="1:13" hidden="1" x14ac:dyDescent="0.25">
      <c r="A68" s="631"/>
      <c r="B68" s="255">
        <v>43881</v>
      </c>
      <c r="C68" s="9" t="s">
        <v>452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43874</v>
      </c>
      <c r="C69" s="9" t="s">
        <v>455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/>
      <c r="K69" s="9"/>
      <c r="L69" s="9">
        <v>1</v>
      </c>
      <c r="M69" s="29"/>
    </row>
    <row r="70" spans="1:13" hidden="1" x14ac:dyDescent="0.25">
      <c r="A70" s="631"/>
      <c r="B70" s="255">
        <v>43867</v>
      </c>
      <c r="C70" s="9" t="s">
        <v>453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/>
      <c r="K70" s="9"/>
      <c r="L70" s="9">
        <v>1</v>
      </c>
      <c r="M70" s="29"/>
    </row>
    <row r="71" spans="1:13" hidden="1" x14ac:dyDescent="0.25">
      <c r="A71" s="631"/>
      <c r="B71" s="255">
        <v>43860</v>
      </c>
      <c r="C71" s="9" t="s">
        <v>9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255">
        <v>43853</v>
      </c>
      <c r="C72" s="9" t="s">
        <v>48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255">
        <v>43839</v>
      </c>
      <c r="C73" s="9" t="s">
        <v>452</v>
      </c>
      <c r="D73" s="9">
        <v>1</v>
      </c>
      <c r="E73" s="9">
        <v>3</v>
      </c>
      <c r="F73" s="9">
        <v>1</v>
      </c>
      <c r="G73" s="9">
        <v>4</v>
      </c>
      <c r="H73" s="9">
        <v>1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255">
        <v>43832</v>
      </c>
      <c r="C74" s="9" t="s">
        <v>455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43818</v>
      </c>
      <c r="C75" s="9" t="s">
        <v>453</v>
      </c>
      <c r="D75" s="9">
        <v>1</v>
      </c>
      <c r="E75" s="9">
        <v>1</v>
      </c>
      <c r="F75" s="9">
        <v>0</v>
      </c>
      <c r="G75" s="9">
        <v>1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255">
        <v>43811</v>
      </c>
      <c r="C76" s="9" t="s">
        <v>9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255">
        <v>43804</v>
      </c>
      <c r="C77" s="9" t="s">
        <v>48</v>
      </c>
      <c r="D77" s="9">
        <v>1</v>
      </c>
      <c r="E77" s="9">
        <v>1</v>
      </c>
      <c r="F77" s="9">
        <v>1</v>
      </c>
      <c r="G77" s="9">
        <v>2</v>
      </c>
      <c r="H77" s="9">
        <v>0</v>
      </c>
      <c r="I77" s="298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255">
        <v>43797</v>
      </c>
      <c r="C78" s="9" t="s">
        <v>452</v>
      </c>
      <c r="D78" s="9">
        <v>1</v>
      </c>
      <c r="E78" s="9">
        <v>0</v>
      </c>
      <c r="F78" s="9">
        <v>2</v>
      </c>
      <c r="G78" s="9">
        <v>2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255">
        <v>43790</v>
      </c>
      <c r="C79" s="9" t="s">
        <v>455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255">
        <v>43783</v>
      </c>
      <c r="C80" s="9" t="s">
        <v>453</v>
      </c>
      <c r="D80" s="9">
        <v>1</v>
      </c>
      <c r="E80" s="9">
        <v>0</v>
      </c>
      <c r="F80" s="9">
        <v>1</v>
      </c>
      <c r="G80" s="9">
        <v>1</v>
      </c>
      <c r="H80" s="9">
        <v>0</v>
      </c>
      <c r="I80" s="298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255">
        <v>43776</v>
      </c>
      <c r="C81" s="9" t="s">
        <v>9</v>
      </c>
      <c r="D81" s="9">
        <v>1</v>
      </c>
      <c r="E81" s="9">
        <v>1</v>
      </c>
      <c r="F81" s="9">
        <v>0</v>
      </c>
      <c r="G81" s="9">
        <v>1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255">
        <v>43755</v>
      </c>
      <c r="C82" s="9" t="s">
        <v>455</v>
      </c>
      <c r="D82" s="9">
        <v>1</v>
      </c>
      <c r="E82" s="9">
        <v>2</v>
      </c>
      <c r="F82" s="9">
        <v>0</v>
      </c>
      <c r="G82" s="9">
        <v>2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255">
        <v>43748</v>
      </c>
      <c r="C83" s="9" t="s">
        <v>453</v>
      </c>
      <c r="D83" s="9">
        <v>1</v>
      </c>
      <c r="E83" s="9">
        <v>2</v>
      </c>
      <c r="F83" s="9">
        <v>0</v>
      </c>
      <c r="G83" s="9">
        <v>2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255">
        <v>43741</v>
      </c>
      <c r="C84" s="9" t="s">
        <v>9</v>
      </c>
      <c r="D84" s="9">
        <v>1</v>
      </c>
      <c r="E84" s="9">
        <v>2</v>
      </c>
      <c r="F84" s="9">
        <v>0</v>
      </c>
      <c r="G84" s="9">
        <v>2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255">
        <v>43734</v>
      </c>
      <c r="C85" s="9" t="s">
        <v>48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255">
        <v>43727</v>
      </c>
      <c r="C86" s="9" t="s">
        <v>452</v>
      </c>
      <c r="D86" s="9">
        <v>1</v>
      </c>
      <c r="E86" s="9">
        <v>2</v>
      </c>
      <c r="F86" s="9">
        <v>0</v>
      </c>
      <c r="G86" s="9">
        <v>2</v>
      </c>
      <c r="H86" s="9">
        <v>0</v>
      </c>
      <c r="I86" s="298">
        <v>0</v>
      </c>
      <c r="J86" s="280">
        <v>1</v>
      </c>
      <c r="K86" s="9"/>
      <c r="L86" s="9"/>
      <c r="M86" s="29"/>
    </row>
    <row r="87" spans="1:13" ht="18.75" hidden="1" thickBot="1" x14ac:dyDescent="0.3">
      <c r="A87" s="630"/>
      <c r="B87" s="256">
        <v>43720</v>
      </c>
      <c r="C87" s="31" t="s">
        <v>455</v>
      </c>
      <c r="D87" s="31">
        <v>1</v>
      </c>
      <c r="E87" s="31">
        <v>1</v>
      </c>
      <c r="F87" s="31">
        <v>1</v>
      </c>
      <c r="G87" s="31">
        <v>2</v>
      </c>
      <c r="H87" s="31">
        <v>0</v>
      </c>
      <c r="I87" s="299">
        <v>0</v>
      </c>
      <c r="J87" s="341">
        <v>1</v>
      </c>
      <c r="K87" s="31"/>
      <c r="L87" s="31"/>
      <c r="M87" s="32"/>
    </row>
    <row r="88" spans="1:13" ht="19.5" thickTop="1" thickBot="1" x14ac:dyDescent="0.3">
      <c r="A88" s="142" t="s">
        <v>45</v>
      </c>
      <c r="B88" s="411" t="s">
        <v>500</v>
      </c>
      <c r="C88" s="124" t="s">
        <v>8</v>
      </c>
      <c r="D88" s="124">
        <f t="shared" ref="D88:J88" si="4">SUM(D67:D87)</f>
        <v>21</v>
      </c>
      <c r="E88" s="124">
        <f t="shared" si="4"/>
        <v>16</v>
      </c>
      <c r="F88" s="124">
        <f t="shared" si="4"/>
        <v>9</v>
      </c>
      <c r="G88" s="124">
        <f t="shared" si="4"/>
        <v>25</v>
      </c>
      <c r="H88" s="124">
        <f t="shared" si="4"/>
        <v>1</v>
      </c>
      <c r="I88" s="247">
        <f t="shared" si="4"/>
        <v>0</v>
      </c>
      <c r="J88" s="191">
        <f t="shared" si="4"/>
        <v>15</v>
      </c>
      <c r="K88" s="124">
        <f>SUM(K67:K86)</f>
        <v>4</v>
      </c>
      <c r="L88" s="124">
        <f>SUM(L67:L86)</f>
        <v>2</v>
      </c>
      <c r="M88" s="294">
        <f>SUM(J88/(J88+K88))</f>
        <v>0.78947368421052633</v>
      </c>
    </row>
    <row r="89" spans="1:13" ht="18" hidden="1" customHeight="1" thickTop="1" x14ac:dyDescent="0.25">
      <c r="A89" s="631" t="s">
        <v>454</v>
      </c>
      <c r="B89" s="432">
        <v>43524</v>
      </c>
      <c r="C89" s="8" t="s">
        <v>9</v>
      </c>
      <c r="D89" s="8">
        <v>1</v>
      </c>
      <c r="E89" s="8">
        <v>1</v>
      </c>
      <c r="F89" s="8">
        <v>1</v>
      </c>
      <c r="G89" s="8">
        <v>2</v>
      </c>
      <c r="H89" s="8">
        <v>0</v>
      </c>
      <c r="I89" s="113">
        <v>0</v>
      </c>
      <c r="J89" s="416"/>
      <c r="K89" s="8">
        <v>1</v>
      </c>
      <c r="L89" s="8"/>
      <c r="M89" s="113"/>
    </row>
    <row r="90" spans="1:13" hidden="1" x14ac:dyDescent="0.25">
      <c r="A90" s="631"/>
      <c r="B90" s="255">
        <v>43517</v>
      </c>
      <c r="C90" s="9" t="s">
        <v>48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">
        <v>0</v>
      </c>
      <c r="J90" s="365"/>
      <c r="K90" s="9">
        <v>1</v>
      </c>
      <c r="L90" s="9"/>
      <c r="M90" s="29"/>
    </row>
    <row r="91" spans="1:13" hidden="1" x14ac:dyDescent="0.25">
      <c r="A91" s="631"/>
      <c r="B91" s="255">
        <v>43510</v>
      </c>
      <c r="C91" s="9" t="s">
        <v>8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365"/>
      <c r="K91" s="9">
        <v>1</v>
      </c>
      <c r="L91" s="9"/>
      <c r="M91" s="29"/>
    </row>
    <row r="92" spans="1:13" hidden="1" x14ac:dyDescent="0.25">
      <c r="A92" s="631"/>
      <c r="B92" s="255">
        <v>43503</v>
      </c>
      <c r="C92" s="9" t="s">
        <v>452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">
        <v>0</v>
      </c>
      <c r="J92" s="365"/>
      <c r="K92" s="9">
        <v>1</v>
      </c>
      <c r="L92" s="9"/>
      <c r="M92" s="29"/>
    </row>
    <row r="93" spans="1:13" hidden="1" x14ac:dyDescent="0.25">
      <c r="A93" s="631"/>
      <c r="B93" s="255">
        <v>43496</v>
      </c>
      <c r="C93" s="9" t="s">
        <v>453</v>
      </c>
      <c r="D93" s="9">
        <v>1</v>
      </c>
      <c r="E93" s="9">
        <v>2</v>
      </c>
      <c r="F93" s="9">
        <v>1</v>
      </c>
      <c r="G93" s="9">
        <v>3</v>
      </c>
      <c r="H93" s="9">
        <v>0</v>
      </c>
      <c r="I93" s="29">
        <v>0</v>
      </c>
      <c r="J93" s="365"/>
      <c r="K93" s="9"/>
      <c r="L93" s="9">
        <v>1</v>
      </c>
      <c r="M93" s="29"/>
    </row>
    <row r="94" spans="1:13" hidden="1" x14ac:dyDescent="0.25">
      <c r="A94" s="631"/>
      <c r="B94" s="255">
        <v>43489</v>
      </c>
      <c r="C94" s="9" t="s">
        <v>9</v>
      </c>
      <c r="D94" s="9">
        <v>1</v>
      </c>
      <c r="E94" s="9">
        <v>1</v>
      </c>
      <c r="F94" s="9">
        <v>0</v>
      </c>
      <c r="G94" s="9">
        <v>1</v>
      </c>
      <c r="H94" s="9">
        <v>1</v>
      </c>
      <c r="I94" s="29">
        <v>0</v>
      </c>
      <c r="J94" s="365">
        <v>1</v>
      </c>
      <c r="K94" s="9"/>
      <c r="L94" s="9"/>
      <c r="M94" s="29"/>
    </row>
    <row r="95" spans="1:13" hidden="1" x14ac:dyDescent="0.25">
      <c r="A95" s="631"/>
      <c r="B95" s="255">
        <v>43475</v>
      </c>
      <c r="C95" s="9" t="s">
        <v>48</v>
      </c>
      <c r="D95" s="9">
        <v>1</v>
      </c>
      <c r="E95" s="9">
        <v>0</v>
      </c>
      <c r="F95" s="9">
        <v>1</v>
      </c>
      <c r="G95" s="9">
        <v>1</v>
      </c>
      <c r="H95" s="9">
        <v>0</v>
      </c>
      <c r="I95" s="29">
        <v>0</v>
      </c>
      <c r="J95" s="365"/>
      <c r="K95" s="9">
        <v>1</v>
      </c>
      <c r="L95" s="9"/>
      <c r="M95" s="29"/>
    </row>
    <row r="96" spans="1:13" hidden="1" x14ac:dyDescent="0.25">
      <c r="A96" s="631"/>
      <c r="B96" s="255">
        <v>43468</v>
      </c>
      <c r="C96" s="9" t="s">
        <v>8</v>
      </c>
      <c r="D96" s="9">
        <v>1</v>
      </c>
      <c r="E96" s="9">
        <v>3</v>
      </c>
      <c r="F96" s="9">
        <v>0</v>
      </c>
      <c r="G96" s="9">
        <v>3</v>
      </c>
      <c r="H96" s="9">
        <v>0</v>
      </c>
      <c r="I96" s="29">
        <v>0</v>
      </c>
      <c r="J96" s="365"/>
      <c r="K96" s="9">
        <v>1</v>
      </c>
      <c r="L96" s="9"/>
      <c r="M96" s="29"/>
    </row>
    <row r="97" spans="1:13" hidden="1" x14ac:dyDescent="0.25">
      <c r="A97" s="631"/>
      <c r="B97" s="255">
        <v>43454</v>
      </c>
      <c r="C97" s="9" t="s">
        <v>452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idden="1" x14ac:dyDescent="0.25">
      <c r="A98" s="631"/>
      <c r="B98" s="255">
        <v>43440</v>
      </c>
      <c r="C98" s="9" t="s">
        <v>9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">
        <v>0</v>
      </c>
      <c r="J98" s="365"/>
      <c r="K98" s="9">
        <v>1</v>
      </c>
      <c r="L98" s="9"/>
      <c r="M98" s="29"/>
    </row>
    <row r="99" spans="1:13" hidden="1" x14ac:dyDescent="0.25">
      <c r="A99" s="631"/>
      <c r="B99" s="255">
        <v>43433</v>
      </c>
      <c r="C99" s="9" t="s">
        <v>48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/>
      <c r="K99" s="9">
        <v>1</v>
      </c>
      <c r="L99" s="9"/>
      <c r="M99" s="29"/>
    </row>
    <row r="100" spans="1:13" hidden="1" x14ac:dyDescent="0.25">
      <c r="A100" s="631"/>
      <c r="B100" s="255">
        <v>43426</v>
      </c>
      <c r="C100" s="9" t="s">
        <v>8</v>
      </c>
      <c r="D100" s="9">
        <v>1</v>
      </c>
      <c r="E100" s="9">
        <v>0</v>
      </c>
      <c r="F100" s="9">
        <v>2</v>
      </c>
      <c r="G100" s="9">
        <v>2</v>
      </c>
      <c r="H100" s="9">
        <v>0</v>
      </c>
      <c r="I100" s="29">
        <v>0</v>
      </c>
      <c r="J100" s="365">
        <v>1</v>
      </c>
      <c r="K100" s="9"/>
      <c r="L100" s="9"/>
      <c r="M100" s="29"/>
    </row>
    <row r="101" spans="1:13" hidden="1" x14ac:dyDescent="0.25">
      <c r="A101" s="631"/>
      <c r="B101" s="255">
        <v>43412</v>
      </c>
      <c r="C101" s="9" t="s">
        <v>453</v>
      </c>
      <c r="D101" s="9">
        <v>1</v>
      </c>
      <c r="E101" s="9">
        <v>1</v>
      </c>
      <c r="F101" s="9">
        <v>0</v>
      </c>
      <c r="G101" s="9">
        <v>1</v>
      </c>
      <c r="H101" s="9">
        <v>0</v>
      </c>
      <c r="I101" s="29">
        <v>0</v>
      </c>
      <c r="J101" s="365"/>
      <c r="K101" s="9">
        <v>1</v>
      </c>
      <c r="L101" s="9"/>
      <c r="M101" s="29"/>
    </row>
    <row r="102" spans="1:13" hidden="1" x14ac:dyDescent="0.25">
      <c r="A102" s="631"/>
      <c r="B102" s="255">
        <v>43405</v>
      </c>
      <c r="C102" s="9" t="s">
        <v>9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365"/>
      <c r="K102" s="9">
        <v>1</v>
      </c>
      <c r="L102" s="9"/>
      <c r="M102" s="29"/>
    </row>
    <row r="103" spans="1:13" hidden="1" x14ac:dyDescent="0.25">
      <c r="A103" s="631"/>
      <c r="B103" s="255">
        <v>43398</v>
      </c>
      <c r="C103" s="9" t="s">
        <v>48</v>
      </c>
      <c r="D103" s="9">
        <v>1</v>
      </c>
      <c r="E103" s="9">
        <v>5</v>
      </c>
      <c r="F103" s="9">
        <v>1</v>
      </c>
      <c r="G103" s="9">
        <v>6</v>
      </c>
      <c r="H103" s="9">
        <v>1</v>
      </c>
      <c r="I103" s="29">
        <v>0</v>
      </c>
      <c r="J103" s="365">
        <v>1</v>
      </c>
      <c r="K103" s="9"/>
      <c r="L103" s="9"/>
      <c r="M103" s="29"/>
    </row>
    <row r="104" spans="1:13" hidden="1" x14ac:dyDescent="0.25">
      <c r="A104" s="631"/>
      <c r="B104" s="255">
        <v>43391</v>
      </c>
      <c r="C104" s="9" t="s">
        <v>8</v>
      </c>
      <c r="D104" s="9">
        <v>1</v>
      </c>
      <c r="E104" s="9">
        <v>0</v>
      </c>
      <c r="F104" s="9">
        <v>1</v>
      </c>
      <c r="G104" s="9">
        <v>1</v>
      </c>
      <c r="H104" s="9">
        <v>0</v>
      </c>
      <c r="I104" s="29">
        <v>0</v>
      </c>
      <c r="J104" s="365"/>
      <c r="K104" s="9">
        <v>1</v>
      </c>
      <c r="L104" s="9"/>
      <c r="M104" s="29"/>
    </row>
    <row r="105" spans="1:13" hidden="1" x14ac:dyDescent="0.25">
      <c r="A105" s="631"/>
      <c r="B105" s="255">
        <v>43384</v>
      </c>
      <c r="C105" s="9" t="s">
        <v>452</v>
      </c>
      <c r="D105" s="9">
        <v>1</v>
      </c>
      <c r="E105" s="9">
        <v>1</v>
      </c>
      <c r="F105" s="9">
        <v>0</v>
      </c>
      <c r="G105" s="9">
        <v>1</v>
      </c>
      <c r="H105" s="9">
        <v>0</v>
      </c>
      <c r="I105" s="29">
        <v>0</v>
      </c>
      <c r="J105" s="365"/>
      <c r="K105" s="9"/>
      <c r="L105" s="9">
        <v>1</v>
      </c>
      <c r="M105" s="29"/>
    </row>
    <row r="106" spans="1:13" hidden="1" x14ac:dyDescent="0.25">
      <c r="A106" s="631"/>
      <c r="B106" s="255">
        <v>43363</v>
      </c>
      <c r="C106" s="9" t="s">
        <v>48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365"/>
      <c r="K106" s="9">
        <v>1</v>
      </c>
      <c r="L106" s="9"/>
      <c r="M106" s="29"/>
    </row>
    <row r="107" spans="1:13" ht="18.75" hidden="1" thickBot="1" x14ac:dyDescent="0.3">
      <c r="A107" s="630"/>
      <c r="B107" s="256">
        <v>43356</v>
      </c>
      <c r="C107" s="31" t="s">
        <v>8</v>
      </c>
      <c r="D107" s="31">
        <v>1</v>
      </c>
      <c r="E107" s="31">
        <v>1</v>
      </c>
      <c r="F107" s="31">
        <v>4</v>
      </c>
      <c r="G107" s="31">
        <v>5</v>
      </c>
      <c r="H107" s="31">
        <v>0</v>
      </c>
      <c r="I107" s="32">
        <v>0</v>
      </c>
      <c r="J107" s="366">
        <v>1</v>
      </c>
      <c r="K107" s="31"/>
      <c r="L107" s="31"/>
      <c r="M107" s="32"/>
    </row>
    <row r="108" spans="1:13" ht="19.5" thickTop="1" thickBot="1" x14ac:dyDescent="0.3">
      <c r="A108" s="142" t="s">
        <v>45</v>
      </c>
      <c r="B108" s="126" t="s">
        <v>454</v>
      </c>
      <c r="C108" s="124" t="s">
        <v>455</v>
      </c>
      <c r="D108" s="124">
        <f t="shared" ref="D108:I108" si="5">SUM(D89:D107)</f>
        <v>19</v>
      </c>
      <c r="E108" s="124">
        <f t="shared" si="5"/>
        <v>16</v>
      </c>
      <c r="F108" s="124">
        <f t="shared" si="5"/>
        <v>13</v>
      </c>
      <c r="G108" s="124">
        <f t="shared" si="5"/>
        <v>29</v>
      </c>
      <c r="H108" s="124">
        <f t="shared" si="5"/>
        <v>2</v>
      </c>
      <c r="I108" s="124">
        <f t="shared" si="5"/>
        <v>0</v>
      </c>
      <c r="J108" s="191">
        <f>SUM(J89:J107)</f>
        <v>4</v>
      </c>
      <c r="K108" s="124">
        <f>SUM(K89:K107)</f>
        <v>13</v>
      </c>
      <c r="L108" s="124">
        <f>SUM(L89:L107)</f>
        <v>2</v>
      </c>
      <c r="M108" s="294">
        <f>SUM(J108/(J108+K108))</f>
        <v>0.23529411764705882</v>
      </c>
    </row>
    <row r="109" spans="1:13" ht="18.75" hidden="1" thickTop="1" x14ac:dyDescent="0.25">
      <c r="A109" s="659" t="s">
        <v>285</v>
      </c>
      <c r="B109" s="26">
        <v>43160</v>
      </c>
      <c r="C109" s="27" t="s">
        <v>10</v>
      </c>
      <c r="D109" s="27">
        <v>1</v>
      </c>
      <c r="E109" s="27">
        <v>1</v>
      </c>
      <c r="F109" s="27">
        <v>2</v>
      </c>
      <c r="G109" s="34">
        <v>3</v>
      </c>
      <c r="H109" s="27">
        <v>0</v>
      </c>
      <c r="I109" s="28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43153</v>
      </c>
      <c r="C110" s="9" t="s">
        <v>7</v>
      </c>
      <c r="D110" s="9">
        <v>1</v>
      </c>
      <c r="E110" s="9">
        <v>2</v>
      </c>
      <c r="F110" s="9">
        <v>1</v>
      </c>
      <c r="G110" s="15">
        <v>3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43146</v>
      </c>
      <c r="C111" s="9" t="s">
        <v>27</v>
      </c>
      <c r="D111" s="9">
        <v>1</v>
      </c>
      <c r="E111" s="9">
        <v>1</v>
      </c>
      <c r="F111" s="9">
        <v>0</v>
      </c>
      <c r="G111" s="15">
        <v>1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43139</v>
      </c>
      <c r="C112" s="9" t="s">
        <v>11</v>
      </c>
      <c r="D112" s="9">
        <v>1</v>
      </c>
      <c r="E112" s="9">
        <v>1</v>
      </c>
      <c r="F112" s="9">
        <v>3</v>
      </c>
      <c r="G112" s="15">
        <v>4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43132</v>
      </c>
      <c r="C113" s="9" t="s">
        <v>8</v>
      </c>
      <c r="D113" s="9">
        <v>1</v>
      </c>
      <c r="E113" s="9">
        <v>0</v>
      </c>
      <c r="F113" s="9">
        <v>1</v>
      </c>
      <c r="G113" s="15">
        <v>1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43125</v>
      </c>
      <c r="C114" s="9" t="s">
        <v>10</v>
      </c>
      <c r="D114" s="9">
        <v>1</v>
      </c>
      <c r="E114" s="9">
        <v>1</v>
      </c>
      <c r="F114" s="9">
        <v>1</v>
      </c>
      <c r="G114" s="15">
        <v>2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31"/>
      <c r="B115" s="13">
        <v>43118</v>
      </c>
      <c r="C115" s="9" t="s">
        <v>7</v>
      </c>
      <c r="D115" s="9">
        <v>1</v>
      </c>
      <c r="E115" s="9">
        <v>4</v>
      </c>
      <c r="F115" s="9">
        <v>0</v>
      </c>
      <c r="G115" s="15">
        <v>4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43104</v>
      </c>
      <c r="C116" s="9" t="s">
        <v>27</v>
      </c>
      <c r="D116" s="9">
        <v>1</v>
      </c>
      <c r="E116" s="9">
        <v>1</v>
      </c>
      <c r="F116" s="9">
        <v>2</v>
      </c>
      <c r="G116" s="15">
        <v>3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43090</v>
      </c>
      <c r="C117" s="9" t="s">
        <v>11</v>
      </c>
      <c r="D117" s="9">
        <v>1</v>
      </c>
      <c r="E117" s="9">
        <v>1</v>
      </c>
      <c r="F117" s="9">
        <v>2</v>
      </c>
      <c r="G117" s="15">
        <v>3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43083</v>
      </c>
      <c r="C118" s="9" t="s">
        <v>8</v>
      </c>
      <c r="D118" s="9">
        <v>1</v>
      </c>
      <c r="E118" s="9">
        <v>1</v>
      </c>
      <c r="F118" s="9">
        <v>1</v>
      </c>
      <c r="G118" s="15">
        <v>2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43076</v>
      </c>
      <c r="C119" s="9" t="s">
        <v>10</v>
      </c>
      <c r="D119" s="9">
        <v>1</v>
      </c>
      <c r="E119" s="9">
        <v>1</v>
      </c>
      <c r="F119" s="9">
        <v>1</v>
      </c>
      <c r="G119" s="15">
        <v>2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43069</v>
      </c>
      <c r="C120" s="9" t="s">
        <v>7</v>
      </c>
      <c r="D120" s="9">
        <v>1</v>
      </c>
      <c r="E120" s="9">
        <v>1</v>
      </c>
      <c r="F120" s="9">
        <v>2</v>
      </c>
      <c r="G120" s="15">
        <v>3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43062</v>
      </c>
      <c r="C121" s="9" t="s">
        <v>27</v>
      </c>
      <c r="D121" s="9">
        <v>1</v>
      </c>
      <c r="E121" s="9">
        <v>0</v>
      </c>
      <c r="F121" s="9">
        <v>3</v>
      </c>
      <c r="G121" s="15">
        <v>3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43055</v>
      </c>
      <c r="C122" s="9" t="s">
        <v>11</v>
      </c>
      <c r="D122" s="9">
        <v>1</v>
      </c>
      <c r="E122" s="9">
        <v>2</v>
      </c>
      <c r="F122" s="9">
        <v>0</v>
      </c>
      <c r="G122" s="15">
        <v>2</v>
      </c>
      <c r="H122" s="9">
        <v>1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43048</v>
      </c>
      <c r="C123" s="9" t="s">
        <v>8</v>
      </c>
      <c r="D123" s="9">
        <v>1</v>
      </c>
      <c r="E123" s="9">
        <v>1</v>
      </c>
      <c r="F123" s="9">
        <v>0</v>
      </c>
      <c r="G123" s="15">
        <v>1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43041</v>
      </c>
      <c r="C124" s="9" t="s">
        <v>10</v>
      </c>
      <c r="D124" s="9">
        <v>1</v>
      </c>
      <c r="E124" s="9">
        <v>1</v>
      </c>
      <c r="F124" s="9">
        <v>1</v>
      </c>
      <c r="G124" s="15">
        <v>2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43034</v>
      </c>
      <c r="C125" s="9" t="s">
        <v>7</v>
      </c>
      <c r="D125" s="9">
        <v>1</v>
      </c>
      <c r="E125" s="9">
        <v>3</v>
      </c>
      <c r="F125" s="9">
        <v>1</v>
      </c>
      <c r="G125" s="15">
        <v>4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43027</v>
      </c>
      <c r="C126" s="9" t="s">
        <v>27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/>
      <c r="L126" s="9">
        <v>1</v>
      </c>
      <c r="M126" s="29"/>
    </row>
    <row r="127" spans="1:13" hidden="1" x14ac:dyDescent="0.25">
      <c r="A127" s="631"/>
      <c r="B127" s="13">
        <v>43006</v>
      </c>
      <c r="C127" s="9" t="s">
        <v>10</v>
      </c>
      <c r="D127" s="9">
        <v>1</v>
      </c>
      <c r="E127" s="9">
        <v>2</v>
      </c>
      <c r="F127" s="9">
        <v>0</v>
      </c>
      <c r="G127" s="9">
        <v>2</v>
      </c>
      <c r="H127" s="9">
        <v>1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42999</v>
      </c>
      <c r="C128" s="9" t="s">
        <v>7</v>
      </c>
      <c r="D128" s="9">
        <v>1</v>
      </c>
      <c r="E128" s="9">
        <v>0</v>
      </c>
      <c r="F128" s="9">
        <v>1</v>
      </c>
      <c r="G128" s="9">
        <v>1</v>
      </c>
      <c r="H128" s="9">
        <v>0</v>
      </c>
      <c r="I128" s="29">
        <v>0</v>
      </c>
      <c r="J128" s="280"/>
      <c r="K128" s="9"/>
      <c r="L128" s="9">
        <v>1</v>
      </c>
      <c r="M128" s="29"/>
    </row>
    <row r="129" spans="1:13" ht="18.75" hidden="1" thickBot="1" x14ac:dyDescent="0.3">
      <c r="A129" s="630"/>
      <c r="B129" s="30">
        <v>42992</v>
      </c>
      <c r="C129" s="31" t="s">
        <v>27</v>
      </c>
      <c r="D129" s="31">
        <v>1</v>
      </c>
      <c r="E129" s="31">
        <v>0</v>
      </c>
      <c r="F129" s="31">
        <v>0</v>
      </c>
      <c r="G129" s="31">
        <v>0</v>
      </c>
      <c r="H129" s="31">
        <v>0</v>
      </c>
      <c r="I129" s="32">
        <v>0</v>
      </c>
      <c r="J129" s="280"/>
      <c r="K129" s="9">
        <v>1</v>
      </c>
      <c r="L129" s="9"/>
      <c r="M129" s="29"/>
    </row>
    <row r="130" spans="1:13" ht="19.5" thickTop="1" thickBot="1" x14ac:dyDescent="0.3">
      <c r="A130" s="142" t="s">
        <v>45</v>
      </c>
      <c r="B130" s="126" t="s">
        <v>285</v>
      </c>
      <c r="C130" s="124" t="s">
        <v>9</v>
      </c>
      <c r="D130" s="124">
        <f t="shared" ref="D130:L130" si="6">SUM(D109:D129)</f>
        <v>21</v>
      </c>
      <c r="E130" s="124">
        <f t="shared" si="6"/>
        <v>24</v>
      </c>
      <c r="F130" s="124">
        <f t="shared" si="6"/>
        <v>22</v>
      </c>
      <c r="G130" s="124">
        <f t="shared" si="6"/>
        <v>46</v>
      </c>
      <c r="H130" s="124">
        <f t="shared" si="6"/>
        <v>2</v>
      </c>
      <c r="I130" s="124">
        <f t="shared" si="6"/>
        <v>0</v>
      </c>
      <c r="J130" s="191">
        <f t="shared" si="6"/>
        <v>14</v>
      </c>
      <c r="K130" s="124">
        <f t="shared" si="6"/>
        <v>5</v>
      </c>
      <c r="L130" s="124">
        <f t="shared" si="6"/>
        <v>2</v>
      </c>
      <c r="M130" s="294">
        <f>SUM(J130/(J130+K130))</f>
        <v>0.73684210526315785</v>
      </c>
    </row>
    <row r="131" spans="1:13" ht="18.75" hidden="1" thickTop="1" x14ac:dyDescent="0.25">
      <c r="A131" s="659" t="s">
        <v>35</v>
      </c>
      <c r="B131" s="26">
        <v>42796</v>
      </c>
      <c r="C131" s="27" t="s">
        <v>10</v>
      </c>
      <c r="D131" s="27">
        <v>1</v>
      </c>
      <c r="E131" s="27">
        <v>2</v>
      </c>
      <c r="F131" s="27">
        <v>1</v>
      </c>
      <c r="G131" s="27">
        <v>3</v>
      </c>
      <c r="H131" s="27">
        <v>0</v>
      </c>
      <c r="I131" s="28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42789</v>
      </c>
      <c r="C132" s="9" t="s">
        <v>7</v>
      </c>
      <c r="D132" s="9">
        <v>1</v>
      </c>
      <c r="E132" s="9">
        <v>2</v>
      </c>
      <c r="F132" s="9">
        <v>0</v>
      </c>
      <c r="G132" s="9">
        <v>2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42782</v>
      </c>
      <c r="C133" s="9" t="s">
        <v>27</v>
      </c>
      <c r="D133" s="9">
        <v>1</v>
      </c>
      <c r="E133" s="9">
        <v>1</v>
      </c>
      <c r="F133" s="9">
        <v>0</v>
      </c>
      <c r="G133" s="9">
        <v>1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42775</v>
      </c>
      <c r="C134" s="9" t="s">
        <v>11</v>
      </c>
      <c r="D134" s="9">
        <v>1</v>
      </c>
      <c r="E134" s="9">
        <v>1</v>
      </c>
      <c r="F134" s="9">
        <v>1</v>
      </c>
      <c r="G134" s="9">
        <v>2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42768</v>
      </c>
      <c r="C135" s="9" t="s">
        <v>8</v>
      </c>
      <c r="D135" s="9">
        <v>1</v>
      </c>
      <c r="E135" s="9">
        <v>0</v>
      </c>
      <c r="F135" s="9">
        <v>2</v>
      </c>
      <c r="G135" s="9">
        <v>2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42761</v>
      </c>
      <c r="C136" s="9" t="s">
        <v>10</v>
      </c>
      <c r="D136" s="9">
        <v>1</v>
      </c>
      <c r="E136" s="9">
        <v>0</v>
      </c>
      <c r="F136" s="9">
        <v>1</v>
      </c>
      <c r="G136" s="9">
        <v>1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42754</v>
      </c>
      <c r="C137" s="9" t="s">
        <v>7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42747</v>
      </c>
      <c r="C138" s="9" t="s">
        <v>27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42712</v>
      </c>
      <c r="C139" s="9" t="s">
        <v>10</v>
      </c>
      <c r="D139" s="9">
        <v>1</v>
      </c>
      <c r="E139" s="9">
        <v>0</v>
      </c>
      <c r="F139" s="9">
        <v>1</v>
      </c>
      <c r="G139" s="9">
        <v>1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42705</v>
      </c>
      <c r="C140" s="9" t="s">
        <v>7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/>
      <c r="L140" s="9">
        <v>1</v>
      </c>
      <c r="M140" s="29"/>
    </row>
    <row r="141" spans="1:13" hidden="1" x14ac:dyDescent="0.25">
      <c r="A141" s="631"/>
      <c r="B141" s="13">
        <v>42698</v>
      </c>
      <c r="C141" s="9" t="s">
        <v>27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42691</v>
      </c>
      <c r="C142" s="9" t="s">
        <v>11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/>
      <c r="K142" s="9"/>
      <c r="L142" s="9">
        <v>1</v>
      </c>
      <c r="M142" s="29"/>
    </row>
    <row r="143" spans="1:13" hidden="1" x14ac:dyDescent="0.25">
      <c r="A143" s="631"/>
      <c r="B143" s="13">
        <v>42677</v>
      </c>
      <c r="C143" s="9" t="s">
        <v>10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/>
      <c r="L143" s="9">
        <v>1</v>
      </c>
      <c r="M143" s="29"/>
    </row>
    <row r="144" spans="1:13" hidden="1" x14ac:dyDescent="0.25">
      <c r="A144" s="631"/>
      <c r="B144" s="13">
        <v>42670</v>
      </c>
      <c r="C144" s="9" t="s">
        <v>7</v>
      </c>
      <c r="D144" s="9">
        <v>1</v>
      </c>
      <c r="E144" s="9">
        <v>0</v>
      </c>
      <c r="F144" s="9">
        <v>1</v>
      </c>
      <c r="G144" s="9">
        <v>1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42663</v>
      </c>
      <c r="C145" s="9" t="s">
        <v>27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42656</v>
      </c>
      <c r="C146" s="9" t="s">
        <v>11</v>
      </c>
      <c r="D146" s="9">
        <v>1</v>
      </c>
      <c r="E146" s="9">
        <v>1</v>
      </c>
      <c r="F146" s="9">
        <v>0</v>
      </c>
      <c r="G146" s="9">
        <v>1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42649</v>
      </c>
      <c r="C147" s="9" t="s">
        <v>8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42635</v>
      </c>
      <c r="C148" s="9" t="s">
        <v>7</v>
      </c>
      <c r="D148" s="9">
        <v>1</v>
      </c>
      <c r="E148" s="9">
        <v>1</v>
      </c>
      <c r="F148" s="9">
        <v>1</v>
      </c>
      <c r="G148" s="9">
        <v>2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t="18.75" hidden="1" thickBot="1" x14ac:dyDescent="0.3">
      <c r="A149" s="630"/>
      <c r="B149" s="30">
        <v>42628</v>
      </c>
      <c r="C149" s="31" t="s">
        <v>27</v>
      </c>
      <c r="D149" s="31">
        <v>1</v>
      </c>
      <c r="E149" s="31">
        <v>0</v>
      </c>
      <c r="F149" s="31">
        <v>1</v>
      </c>
      <c r="G149" s="31">
        <v>1</v>
      </c>
      <c r="H149" s="31">
        <v>0</v>
      </c>
      <c r="I149" s="32">
        <v>0</v>
      </c>
      <c r="J149" s="280">
        <v>1</v>
      </c>
      <c r="K149" s="9"/>
      <c r="L149" s="9"/>
      <c r="M149" s="29"/>
    </row>
    <row r="150" spans="1:13" ht="19.5" thickTop="1" thickBot="1" x14ac:dyDescent="0.3">
      <c r="A150" s="142" t="s">
        <v>45</v>
      </c>
      <c r="B150" s="126" t="s">
        <v>18</v>
      </c>
      <c r="C150" s="124" t="s">
        <v>9</v>
      </c>
      <c r="D150" s="124">
        <f t="shared" ref="D150:I150" si="7">SUM(D131:D149)</f>
        <v>19</v>
      </c>
      <c r="E150" s="124">
        <f t="shared" si="7"/>
        <v>8</v>
      </c>
      <c r="F150" s="124">
        <f t="shared" si="7"/>
        <v>10</v>
      </c>
      <c r="G150" s="124">
        <f t="shared" si="7"/>
        <v>18</v>
      </c>
      <c r="H150" s="124">
        <f t="shared" si="7"/>
        <v>0</v>
      </c>
      <c r="I150" s="125">
        <f t="shared" si="7"/>
        <v>0</v>
      </c>
      <c r="J150" s="191">
        <f>SUM(J131:J149)</f>
        <v>6</v>
      </c>
      <c r="K150" s="124">
        <f>SUM(K131:K149)</f>
        <v>10</v>
      </c>
      <c r="L150" s="124">
        <f>SUM(L131:L149)</f>
        <v>3</v>
      </c>
      <c r="M150" s="294">
        <f>SUM(J150/(J150+K150))</f>
        <v>0.375</v>
      </c>
    </row>
    <row r="151" spans="1:13" ht="18.75" hidden="1" thickTop="1" x14ac:dyDescent="0.25">
      <c r="A151" s="659" t="s">
        <v>17</v>
      </c>
      <c r="B151" s="26">
        <v>42432</v>
      </c>
      <c r="C151" s="27" t="s">
        <v>12</v>
      </c>
      <c r="D151" s="27">
        <v>1</v>
      </c>
      <c r="E151" s="27">
        <v>1</v>
      </c>
      <c r="F151" s="27">
        <v>1</v>
      </c>
      <c r="G151" s="27">
        <v>2</v>
      </c>
      <c r="H151" s="27">
        <v>1</v>
      </c>
      <c r="I151" s="28">
        <v>0</v>
      </c>
      <c r="J151" s="280">
        <v>1</v>
      </c>
      <c r="K151" s="9"/>
      <c r="L151" s="9"/>
      <c r="M151" s="29"/>
    </row>
    <row r="152" spans="1:13" hidden="1" x14ac:dyDescent="0.25">
      <c r="A152" s="631"/>
      <c r="B152" s="13">
        <v>42425</v>
      </c>
      <c r="C152" s="9" t="s">
        <v>14</v>
      </c>
      <c r="D152" s="9">
        <v>1</v>
      </c>
      <c r="E152" s="9">
        <v>2</v>
      </c>
      <c r="F152" s="9">
        <v>2</v>
      </c>
      <c r="G152" s="9">
        <v>4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42418</v>
      </c>
      <c r="C153" s="9" t="s">
        <v>10</v>
      </c>
      <c r="D153" s="9">
        <v>1</v>
      </c>
      <c r="E153" s="9">
        <v>1</v>
      </c>
      <c r="F153" s="9">
        <v>0</v>
      </c>
      <c r="G153" s="9">
        <v>1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42411</v>
      </c>
      <c r="C154" s="9" t="s">
        <v>7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42404</v>
      </c>
      <c r="C155" s="9" t="s">
        <v>8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42397</v>
      </c>
      <c r="C156" s="9" t="s">
        <v>12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42390</v>
      </c>
      <c r="C157" s="9" t="s">
        <v>14</v>
      </c>
      <c r="D157" s="9">
        <v>1</v>
      </c>
      <c r="E157" s="9">
        <v>3</v>
      </c>
      <c r="F157" s="9">
        <v>0</v>
      </c>
      <c r="G157" s="9">
        <v>3</v>
      </c>
      <c r="H157" s="9">
        <v>1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42383</v>
      </c>
      <c r="C158" s="9" t="s">
        <v>12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42376</v>
      </c>
      <c r="C159" s="9" t="s">
        <v>7</v>
      </c>
      <c r="D159" s="9">
        <v>1</v>
      </c>
      <c r="E159" s="9">
        <v>1</v>
      </c>
      <c r="F159" s="9">
        <v>1</v>
      </c>
      <c r="G159" s="9">
        <v>2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idden="1" x14ac:dyDescent="0.25">
      <c r="A160" s="631"/>
      <c r="B160" s="13">
        <v>42355</v>
      </c>
      <c r="C160" s="9" t="s">
        <v>8</v>
      </c>
      <c r="D160" s="9">
        <v>1</v>
      </c>
      <c r="E160" s="9">
        <v>0</v>
      </c>
      <c r="F160" s="9">
        <v>1</v>
      </c>
      <c r="G160" s="9">
        <v>1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42348</v>
      </c>
      <c r="C161" s="9" t="s">
        <v>12</v>
      </c>
      <c r="D161" s="9">
        <v>1</v>
      </c>
      <c r="E161" s="9">
        <v>1</v>
      </c>
      <c r="F161" s="9">
        <v>0</v>
      </c>
      <c r="G161" s="9">
        <v>1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42341</v>
      </c>
      <c r="C162" s="9" t="s">
        <v>14</v>
      </c>
      <c r="D162" s="9">
        <v>1</v>
      </c>
      <c r="E162" s="9">
        <v>1</v>
      </c>
      <c r="F162" s="9">
        <v>1</v>
      </c>
      <c r="G162" s="9">
        <v>2</v>
      </c>
      <c r="H162" s="9">
        <v>0</v>
      </c>
      <c r="I162" s="29">
        <v>0</v>
      </c>
      <c r="J162" s="280">
        <v>1</v>
      </c>
      <c r="K162" s="9"/>
      <c r="L162" s="9"/>
      <c r="M162" s="29"/>
    </row>
    <row r="163" spans="1:13" hidden="1" x14ac:dyDescent="0.25">
      <c r="A163" s="631"/>
      <c r="B163" s="13">
        <v>42334</v>
      </c>
      <c r="C163" s="9" t="s">
        <v>10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42327</v>
      </c>
      <c r="C164" s="9" t="s">
        <v>7</v>
      </c>
      <c r="D164" s="9">
        <v>1</v>
      </c>
      <c r="E164" s="9">
        <v>1</v>
      </c>
      <c r="F164" s="9">
        <v>0</v>
      </c>
      <c r="G164" s="9">
        <v>1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42320</v>
      </c>
      <c r="C165" s="9" t="s">
        <v>8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42313</v>
      </c>
      <c r="C166" s="9" t="s">
        <v>12</v>
      </c>
      <c r="D166" s="9">
        <v>1</v>
      </c>
      <c r="E166" s="9">
        <v>2</v>
      </c>
      <c r="F166" s="9">
        <v>1</v>
      </c>
      <c r="G166" s="9">
        <v>3</v>
      </c>
      <c r="H166" s="9">
        <v>0</v>
      </c>
      <c r="I166" s="29">
        <v>0</v>
      </c>
      <c r="J166" s="280"/>
      <c r="K166" s="9"/>
      <c r="L166" s="9">
        <v>1</v>
      </c>
      <c r="M166" s="29"/>
    </row>
    <row r="167" spans="1:13" hidden="1" x14ac:dyDescent="0.25">
      <c r="A167" s="631"/>
      <c r="B167" s="13">
        <v>42306</v>
      </c>
      <c r="C167" s="9" t="s">
        <v>14</v>
      </c>
      <c r="D167" s="9">
        <v>1</v>
      </c>
      <c r="E167" s="9">
        <v>1</v>
      </c>
      <c r="F167" s="9">
        <v>1</v>
      </c>
      <c r="G167" s="9">
        <v>2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42299</v>
      </c>
      <c r="C168" s="9" t="s">
        <v>10</v>
      </c>
      <c r="D168" s="9">
        <v>1</v>
      </c>
      <c r="E168" s="9">
        <v>1</v>
      </c>
      <c r="F168" s="9">
        <v>1</v>
      </c>
      <c r="G168" s="9">
        <v>2</v>
      </c>
      <c r="H168" s="9">
        <v>0</v>
      </c>
      <c r="I168" s="29">
        <v>0</v>
      </c>
      <c r="J168" s="280"/>
      <c r="K168" s="9">
        <v>1</v>
      </c>
      <c r="L168" s="9"/>
      <c r="M168" s="29"/>
    </row>
    <row r="169" spans="1:13" hidden="1" x14ac:dyDescent="0.25">
      <c r="A169" s="631"/>
      <c r="B169" s="13">
        <v>42292</v>
      </c>
      <c r="C169" s="9" t="s">
        <v>7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42285</v>
      </c>
      <c r="C170" s="9" t="s">
        <v>8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42271</v>
      </c>
      <c r="C171" s="9" t="s">
        <v>14</v>
      </c>
      <c r="D171" s="9">
        <v>1</v>
      </c>
      <c r="E171" s="9">
        <v>1</v>
      </c>
      <c r="F171" s="9">
        <v>0</v>
      </c>
      <c r="G171" s="9">
        <v>1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t="18.75" hidden="1" thickBot="1" x14ac:dyDescent="0.3">
      <c r="A172" s="630"/>
      <c r="B172" s="30">
        <v>42264</v>
      </c>
      <c r="C172" s="31" t="s">
        <v>10</v>
      </c>
      <c r="D172" s="31">
        <v>1</v>
      </c>
      <c r="E172" s="31">
        <v>1</v>
      </c>
      <c r="F172" s="31">
        <v>1</v>
      </c>
      <c r="G172" s="31">
        <v>2</v>
      </c>
      <c r="H172" s="31">
        <v>1</v>
      </c>
      <c r="I172" s="32">
        <v>0</v>
      </c>
      <c r="J172" s="280">
        <v>1</v>
      </c>
      <c r="K172" s="9"/>
      <c r="L172" s="9"/>
      <c r="M172" s="29"/>
    </row>
    <row r="173" spans="1:13" ht="19.5" thickTop="1" thickBot="1" x14ac:dyDescent="0.3">
      <c r="A173" s="142" t="s">
        <v>45</v>
      </c>
      <c r="B173" s="126" t="s">
        <v>17</v>
      </c>
      <c r="C173" s="124" t="s">
        <v>13</v>
      </c>
      <c r="D173" s="124">
        <f t="shared" ref="D173:I173" si="8">SUM(D151:D172)</f>
        <v>22</v>
      </c>
      <c r="E173" s="124">
        <f t="shared" si="8"/>
        <v>17</v>
      </c>
      <c r="F173" s="124">
        <f t="shared" si="8"/>
        <v>10</v>
      </c>
      <c r="G173" s="124">
        <f t="shared" si="8"/>
        <v>27</v>
      </c>
      <c r="H173" s="124">
        <f t="shared" si="8"/>
        <v>3</v>
      </c>
      <c r="I173" s="125">
        <f t="shared" si="8"/>
        <v>0</v>
      </c>
      <c r="J173" s="191">
        <f>SUM(J151:J172)</f>
        <v>8</v>
      </c>
      <c r="K173" s="124">
        <f>SUM(K151:K172)</f>
        <v>13</v>
      </c>
      <c r="L173" s="124">
        <f>SUM(L151:L172)</f>
        <v>1</v>
      </c>
      <c r="M173" s="294">
        <f>SUM(J173/(J173+K173))</f>
        <v>0.38095238095238093</v>
      </c>
    </row>
    <row r="174" spans="1:13" ht="18.75" hidden="1" thickTop="1" x14ac:dyDescent="0.25">
      <c r="A174" s="659" t="s">
        <v>16</v>
      </c>
      <c r="B174" s="26">
        <v>42061</v>
      </c>
      <c r="C174" s="27" t="s">
        <v>12</v>
      </c>
      <c r="D174" s="27">
        <v>1</v>
      </c>
      <c r="E174" s="27">
        <v>0</v>
      </c>
      <c r="F174" s="27">
        <v>0</v>
      </c>
      <c r="G174" s="27">
        <v>0</v>
      </c>
      <c r="H174" s="27">
        <v>0</v>
      </c>
      <c r="I174" s="28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42054</v>
      </c>
      <c r="C175" s="9" t="s">
        <v>14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42047</v>
      </c>
      <c r="C176" s="9" t="s">
        <v>10</v>
      </c>
      <c r="D176" s="9">
        <v>1</v>
      </c>
      <c r="E176" s="9">
        <v>1</v>
      </c>
      <c r="F176" s="9">
        <v>1</v>
      </c>
      <c r="G176" s="9">
        <v>2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42040</v>
      </c>
      <c r="C177" s="9" t="s">
        <v>7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42033</v>
      </c>
      <c r="C178" s="9" t="s">
        <v>8</v>
      </c>
      <c r="D178" s="9">
        <v>1</v>
      </c>
      <c r="E178" s="9">
        <v>1</v>
      </c>
      <c r="F178" s="9">
        <v>1</v>
      </c>
      <c r="G178" s="15">
        <v>2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42026</v>
      </c>
      <c r="C179" s="9" t="s">
        <v>12</v>
      </c>
      <c r="D179" s="9">
        <v>1</v>
      </c>
      <c r="E179" s="9">
        <v>2</v>
      </c>
      <c r="F179" s="9">
        <v>0</v>
      </c>
      <c r="G179" s="15">
        <v>2</v>
      </c>
      <c r="H179" s="9">
        <v>1</v>
      </c>
      <c r="I179" s="29">
        <v>0</v>
      </c>
      <c r="J179" s="280">
        <v>1</v>
      </c>
      <c r="K179" s="9"/>
      <c r="L179" s="9"/>
      <c r="M179" s="29"/>
    </row>
    <row r="180" spans="1:13" hidden="1" x14ac:dyDescent="0.25">
      <c r="A180" s="631"/>
      <c r="B180" s="13">
        <v>42019</v>
      </c>
      <c r="C180" s="9" t="s">
        <v>14</v>
      </c>
      <c r="D180" s="9">
        <v>1</v>
      </c>
      <c r="E180" s="9">
        <v>0</v>
      </c>
      <c r="F180" s="9">
        <v>1</v>
      </c>
      <c r="G180" s="15">
        <v>1</v>
      </c>
      <c r="H180" s="9">
        <v>0</v>
      </c>
      <c r="I180" s="29">
        <v>0</v>
      </c>
      <c r="J180" s="280"/>
      <c r="K180" s="9">
        <v>1</v>
      </c>
      <c r="L180" s="9"/>
      <c r="M180" s="29"/>
    </row>
    <row r="181" spans="1:13" hidden="1" x14ac:dyDescent="0.25">
      <c r="A181" s="631"/>
      <c r="B181" s="13">
        <v>42012</v>
      </c>
      <c r="C181" s="9" t="s">
        <v>10</v>
      </c>
      <c r="D181" s="9">
        <v>1</v>
      </c>
      <c r="E181" s="9">
        <v>1</v>
      </c>
      <c r="F181" s="9">
        <v>0</v>
      </c>
      <c r="G181" s="15">
        <v>1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41991</v>
      </c>
      <c r="C182" s="9" t="s">
        <v>7</v>
      </c>
      <c r="D182" s="9">
        <v>1</v>
      </c>
      <c r="E182" s="9">
        <v>3</v>
      </c>
      <c r="F182" s="9">
        <v>2</v>
      </c>
      <c r="G182" s="15">
        <v>5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41977</v>
      </c>
      <c r="C183" s="9" t="s">
        <v>12</v>
      </c>
      <c r="D183" s="9">
        <v>1</v>
      </c>
      <c r="E183" s="9">
        <v>1</v>
      </c>
      <c r="F183" s="9">
        <v>1</v>
      </c>
      <c r="G183" s="15">
        <v>2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41970</v>
      </c>
      <c r="C184" s="9" t="s">
        <v>14</v>
      </c>
      <c r="D184" s="9">
        <v>1</v>
      </c>
      <c r="E184" s="9">
        <v>1</v>
      </c>
      <c r="F184" s="9">
        <v>0</v>
      </c>
      <c r="G184" s="15">
        <v>1</v>
      </c>
      <c r="H184" s="9">
        <v>0</v>
      </c>
      <c r="I184" s="29">
        <v>0</v>
      </c>
      <c r="J184" s="280"/>
      <c r="K184" s="9"/>
      <c r="L184" s="9">
        <v>1</v>
      </c>
      <c r="M184" s="29"/>
    </row>
    <row r="185" spans="1:13" hidden="1" x14ac:dyDescent="0.25">
      <c r="A185" s="631"/>
      <c r="B185" s="13">
        <v>41963</v>
      </c>
      <c r="C185" s="9" t="s">
        <v>10</v>
      </c>
      <c r="D185" s="9">
        <v>1</v>
      </c>
      <c r="E185" s="9">
        <v>1</v>
      </c>
      <c r="F185" s="9">
        <v>0</v>
      </c>
      <c r="G185" s="15">
        <v>1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41956</v>
      </c>
      <c r="C186" s="9" t="s">
        <v>7</v>
      </c>
      <c r="D186" s="9">
        <v>1</v>
      </c>
      <c r="E186" s="9">
        <v>1</v>
      </c>
      <c r="F186" s="9">
        <v>0</v>
      </c>
      <c r="G186" s="15">
        <v>1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idden="1" x14ac:dyDescent="0.25">
      <c r="A187" s="631"/>
      <c r="B187" s="13">
        <v>41949</v>
      </c>
      <c r="C187" s="9" t="s">
        <v>8</v>
      </c>
      <c r="D187" s="9">
        <v>1</v>
      </c>
      <c r="E187" s="9">
        <v>2</v>
      </c>
      <c r="F187" s="9">
        <v>0</v>
      </c>
      <c r="G187" s="15">
        <v>2</v>
      </c>
      <c r="H187" s="9">
        <v>0</v>
      </c>
      <c r="I187" s="29">
        <v>0</v>
      </c>
      <c r="J187" s="280">
        <v>1</v>
      </c>
      <c r="K187" s="9"/>
      <c r="L187" s="9"/>
      <c r="M187" s="29"/>
    </row>
    <row r="188" spans="1:13" hidden="1" x14ac:dyDescent="0.25">
      <c r="A188" s="631"/>
      <c r="B188" s="13">
        <v>41942</v>
      </c>
      <c r="C188" s="9" t="s">
        <v>12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idden="1" x14ac:dyDescent="0.25">
      <c r="A189" s="631"/>
      <c r="B189" s="13">
        <v>41935</v>
      </c>
      <c r="C189" s="9" t="s">
        <v>14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41928</v>
      </c>
      <c r="C190" s="9" t="s">
        <v>10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31"/>
      <c r="B191" s="13">
        <v>41921</v>
      </c>
      <c r="C191" s="9" t="s">
        <v>7</v>
      </c>
      <c r="D191" s="9">
        <v>1</v>
      </c>
      <c r="E191" s="9">
        <v>0</v>
      </c>
      <c r="F191" s="9">
        <v>1</v>
      </c>
      <c r="G191" s="9">
        <v>1</v>
      </c>
      <c r="H191" s="9">
        <v>0</v>
      </c>
      <c r="I191" s="29">
        <v>0</v>
      </c>
      <c r="J191" s="280"/>
      <c r="K191" s="9"/>
      <c r="L191" s="9">
        <v>1</v>
      </c>
      <c r="M191" s="29"/>
    </row>
    <row r="192" spans="1:13" hidden="1" x14ac:dyDescent="0.25">
      <c r="A192" s="631"/>
      <c r="B192" s="13">
        <v>41914</v>
      </c>
      <c r="C192" s="9" t="s">
        <v>8</v>
      </c>
      <c r="D192" s="9">
        <v>1</v>
      </c>
      <c r="E192" s="9">
        <v>0</v>
      </c>
      <c r="F192" s="9">
        <v>1</v>
      </c>
      <c r="G192" s="9">
        <v>1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41907</v>
      </c>
      <c r="C193" s="9" t="s">
        <v>12</v>
      </c>
      <c r="D193" s="9">
        <v>1</v>
      </c>
      <c r="E193" s="9">
        <v>3</v>
      </c>
      <c r="F193" s="9">
        <v>1</v>
      </c>
      <c r="G193" s="9">
        <v>4</v>
      </c>
      <c r="H193" s="9">
        <v>1</v>
      </c>
      <c r="I193" s="29">
        <v>0</v>
      </c>
      <c r="J193" s="280">
        <v>1</v>
      </c>
      <c r="K193" s="9"/>
      <c r="L193" s="9"/>
      <c r="M193" s="29"/>
    </row>
    <row r="194" spans="1:13" ht="18.75" hidden="1" thickBot="1" x14ac:dyDescent="0.3">
      <c r="A194" s="630"/>
      <c r="B194" s="30">
        <v>41893</v>
      </c>
      <c r="C194" s="31" t="s">
        <v>10</v>
      </c>
      <c r="D194" s="31">
        <v>1</v>
      </c>
      <c r="E194" s="31">
        <v>1</v>
      </c>
      <c r="F194" s="31">
        <v>0</v>
      </c>
      <c r="G194" s="31">
        <v>1</v>
      </c>
      <c r="H194" s="31">
        <v>0</v>
      </c>
      <c r="I194" s="32">
        <v>0</v>
      </c>
      <c r="J194" s="280"/>
      <c r="K194" s="9">
        <v>1</v>
      </c>
      <c r="L194" s="9"/>
      <c r="M194" s="29"/>
    </row>
    <row r="195" spans="1:13" ht="19.5" thickTop="1" thickBot="1" x14ac:dyDescent="0.3">
      <c r="A195" s="142" t="s">
        <v>45</v>
      </c>
      <c r="B195" s="126" t="s">
        <v>16</v>
      </c>
      <c r="C195" s="124" t="s">
        <v>13</v>
      </c>
      <c r="D195" s="124">
        <f t="shared" ref="D195:I195" si="9">SUM(D174:D194)</f>
        <v>21</v>
      </c>
      <c r="E195" s="124">
        <f t="shared" si="9"/>
        <v>18</v>
      </c>
      <c r="F195" s="124">
        <f t="shared" si="9"/>
        <v>10</v>
      </c>
      <c r="G195" s="124">
        <f t="shared" si="9"/>
        <v>28</v>
      </c>
      <c r="H195" s="124">
        <f t="shared" si="9"/>
        <v>2</v>
      </c>
      <c r="I195" s="125">
        <f t="shared" si="9"/>
        <v>0</v>
      </c>
      <c r="J195" s="191">
        <f>SUM(J174:J194)</f>
        <v>10</v>
      </c>
      <c r="K195" s="124">
        <f>SUM(K174:K194)</f>
        <v>9</v>
      </c>
      <c r="L195" s="124">
        <f>SUM(L174:L194)</f>
        <v>2</v>
      </c>
      <c r="M195" s="294">
        <f>SUM(J195/(J195+K195))</f>
        <v>0.52631578947368418</v>
      </c>
    </row>
    <row r="196" spans="1:13" ht="18.75" hidden="1" thickTop="1" x14ac:dyDescent="0.25">
      <c r="A196" s="659" t="s">
        <v>15</v>
      </c>
      <c r="B196" s="26">
        <v>41697</v>
      </c>
      <c r="C196" s="27" t="s">
        <v>14</v>
      </c>
      <c r="D196" s="27">
        <v>1</v>
      </c>
      <c r="E196" s="27">
        <v>0</v>
      </c>
      <c r="F196" s="27">
        <v>0</v>
      </c>
      <c r="G196" s="27">
        <v>0</v>
      </c>
      <c r="H196" s="27">
        <v>0</v>
      </c>
      <c r="I196" s="28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41690</v>
      </c>
      <c r="C197" s="9" t="s">
        <v>8</v>
      </c>
      <c r="D197" s="9">
        <v>1</v>
      </c>
      <c r="E197" s="9">
        <v>1</v>
      </c>
      <c r="F197" s="9">
        <v>0</v>
      </c>
      <c r="G197" s="9">
        <v>1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idden="1" x14ac:dyDescent="0.25">
      <c r="A198" s="631"/>
      <c r="B198" s="13">
        <v>41676</v>
      </c>
      <c r="C198" s="9" t="s">
        <v>13</v>
      </c>
      <c r="D198" s="9">
        <v>1</v>
      </c>
      <c r="E198" s="9">
        <v>1</v>
      </c>
      <c r="F198" s="9">
        <v>1</v>
      </c>
      <c r="G198" s="9">
        <v>2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idden="1" x14ac:dyDescent="0.25">
      <c r="A199" s="631"/>
      <c r="B199" s="13">
        <v>41669</v>
      </c>
      <c r="C199" s="9" t="s">
        <v>10</v>
      </c>
      <c r="D199" s="9">
        <v>1</v>
      </c>
      <c r="E199" s="9">
        <v>0</v>
      </c>
      <c r="F199" s="9">
        <v>2</v>
      </c>
      <c r="G199" s="9">
        <v>2</v>
      </c>
      <c r="H199" s="9">
        <v>0</v>
      </c>
      <c r="I199" s="29">
        <v>0</v>
      </c>
      <c r="J199" s="280">
        <v>1</v>
      </c>
      <c r="K199" s="9"/>
      <c r="L199" s="9"/>
      <c r="M199" s="29"/>
    </row>
    <row r="200" spans="1:13" hidden="1" x14ac:dyDescent="0.25">
      <c r="A200" s="631"/>
      <c r="B200" s="13">
        <v>41662</v>
      </c>
      <c r="C200" s="9" t="s">
        <v>14</v>
      </c>
      <c r="D200" s="9">
        <v>1</v>
      </c>
      <c r="E200" s="9">
        <v>0</v>
      </c>
      <c r="F200" s="9">
        <v>0</v>
      </c>
      <c r="G200" s="9">
        <v>0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idden="1" x14ac:dyDescent="0.25">
      <c r="A201" s="631"/>
      <c r="B201" s="13">
        <v>41655</v>
      </c>
      <c r="C201" s="9" t="s">
        <v>8</v>
      </c>
      <c r="D201" s="9">
        <v>1</v>
      </c>
      <c r="E201" s="9">
        <v>0</v>
      </c>
      <c r="F201" s="9">
        <v>1</v>
      </c>
      <c r="G201" s="9">
        <v>1</v>
      </c>
      <c r="H201" s="9">
        <v>0</v>
      </c>
      <c r="I201" s="29">
        <v>0</v>
      </c>
      <c r="J201" s="280">
        <v>1</v>
      </c>
      <c r="K201" s="9"/>
      <c r="L201" s="9"/>
      <c r="M201" s="29"/>
    </row>
    <row r="202" spans="1:13" hidden="1" x14ac:dyDescent="0.25">
      <c r="A202" s="631"/>
      <c r="B202" s="13">
        <v>41648</v>
      </c>
      <c r="C202" s="9" t="s">
        <v>12</v>
      </c>
      <c r="D202" s="9">
        <v>1</v>
      </c>
      <c r="E202" s="9">
        <v>0</v>
      </c>
      <c r="F202" s="9">
        <v>2</v>
      </c>
      <c r="G202" s="9">
        <v>2</v>
      </c>
      <c r="H202" s="9">
        <v>0</v>
      </c>
      <c r="I202" s="29">
        <v>0</v>
      </c>
      <c r="J202" s="280">
        <v>1</v>
      </c>
      <c r="K202" s="9"/>
      <c r="L202" s="9"/>
      <c r="M202" s="29"/>
    </row>
    <row r="203" spans="1:13" hidden="1" x14ac:dyDescent="0.25">
      <c r="A203" s="631"/>
      <c r="B203" s="13">
        <v>41627</v>
      </c>
      <c r="C203" s="9" t="s">
        <v>13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31"/>
      <c r="B204" s="13">
        <v>41620</v>
      </c>
      <c r="C204" s="9" t="s">
        <v>10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>
        <v>1</v>
      </c>
      <c r="K204" s="9"/>
      <c r="L204" s="9"/>
      <c r="M204" s="29"/>
    </row>
    <row r="205" spans="1:13" hidden="1" x14ac:dyDescent="0.25">
      <c r="A205" s="631"/>
      <c r="B205" s="13">
        <v>41613</v>
      </c>
      <c r="C205" s="9" t="s">
        <v>14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31"/>
      <c r="B206" s="13">
        <v>41606</v>
      </c>
      <c r="C206" s="9" t="s">
        <v>8</v>
      </c>
      <c r="D206" s="9">
        <v>1</v>
      </c>
      <c r="E206" s="9">
        <v>3</v>
      </c>
      <c r="F206" s="9">
        <v>0</v>
      </c>
      <c r="G206" s="9">
        <v>3</v>
      </c>
      <c r="H206" s="9">
        <v>1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41599</v>
      </c>
      <c r="C207" s="9" t="s">
        <v>12</v>
      </c>
      <c r="D207" s="9">
        <v>1</v>
      </c>
      <c r="E207" s="9">
        <v>2</v>
      </c>
      <c r="F207" s="9">
        <v>0</v>
      </c>
      <c r="G207" s="9">
        <v>2</v>
      </c>
      <c r="H207" s="9">
        <v>1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41592</v>
      </c>
      <c r="C208" s="9" t="s">
        <v>13</v>
      </c>
      <c r="D208" s="9">
        <v>1</v>
      </c>
      <c r="E208" s="9">
        <v>1</v>
      </c>
      <c r="F208" s="9">
        <v>0</v>
      </c>
      <c r="G208" s="9">
        <v>1</v>
      </c>
      <c r="H208" s="9">
        <v>0</v>
      </c>
      <c r="I208" s="29">
        <v>0</v>
      </c>
      <c r="J208" s="280"/>
      <c r="K208" s="9">
        <v>1</v>
      </c>
      <c r="L208" s="9"/>
      <c r="M208" s="29"/>
    </row>
    <row r="209" spans="1:13" hidden="1" x14ac:dyDescent="0.25">
      <c r="A209" s="631"/>
      <c r="B209" s="13">
        <v>41585</v>
      </c>
      <c r="C209" s="9" t="s">
        <v>10</v>
      </c>
      <c r="D209" s="9">
        <v>1</v>
      </c>
      <c r="E209" s="9">
        <v>1</v>
      </c>
      <c r="F209" s="9">
        <v>1</v>
      </c>
      <c r="G209" s="9">
        <v>2</v>
      </c>
      <c r="H209" s="9">
        <v>0</v>
      </c>
      <c r="I209" s="29">
        <v>0</v>
      </c>
      <c r="J209" s="280">
        <v>1</v>
      </c>
      <c r="K209" s="9"/>
      <c r="L209" s="9"/>
      <c r="M209" s="29"/>
    </row>
    <row r="210" spans="1:13" hidden="1" x14ac:dyDescent="0.25">
      <c r="A210" s="631"/>
      <c r="B210" s="13">
        <v>41578</v>
      </c>
      <c r="C210" s="9" t="s">
        <v>14</v>
      </c>
      <c r="D210" s="9">
        <v>1</v>
      </c>
      <c r="E210" s="9">
        <v>2</v>
      </c>
      <c r="F210" s="9">
        <v>1</v>
      </c>
      <c r="G210" s="9">
        <v>3</v>
      </c>
      <c r="H210" s="9">
        <v>0</v>
      </c>
      <c r="I210" s="29">
        <v>1</v>
      </c>
      <c r="J210" s="280"/>
      <c r="K210" s="9"/>
      <c r="L210" s="9">
        <v>1</v>
      </c>
      <c r="M210" s="29"/>
    </row>
    <row r="211" spans="1:13" hidden="1" x14ac:dyDescent="0.25">
      <c r="A211" s="631"/>
      <c r="B211" s="13">
        <v>41571</v>
      </c>
      <c r="C211" s="9" t="s">
        <v>8</v>
      </c>
      <c r="D211" s="9">
        <v>1</v>
      </c>
      <c r="E211" s="9">
        <v>0</v>
      </c>
      <c r="F211" s="9">
        <v>1</v>
      </c>
      <c r="G211" s="9">
        <v>1</v>
      </c>
      <c r="H211" s="9">
        <v>0</v>
      </c>
      <c r="I211" s="29">
        <v>0</v>
      </c>
      <c r="J211" s="280"/>
      <c r="K211" s="9"/>
      <c r="L211" s="9">
        <v>1</v>
      </c>
      <c r="M211" s="29"/>
    </row>
    <row r="212" spans="1:13" hidden="1" x14ac:dyDescent="0.25">
      <c r="A212" s="631"/>
      <c r="B212" s="13">
        <v>41564</v>
      </c>
      <c r="C212" s="9" t="s">
        <v>12</v>
      </c>
      <c r="D212" s="9">
        <v>1</v>
      </c>
      <c r="E212" s="9">
        <v>2</v>
      </c>
      <c r="F212" s="9">
        <v>2</v>
      </c>
      <c r="G212" s="9">
        <v>4</v>
      </c>
      <c r="H212" s="9">
        <v>0</v>
      </c>
      <c r="I212" s="29">
        <v>0</v>
      </c>
      <c r="J212" s="280">
        <v>1</v>
      </c>
      <c r="K212" s="9"/>
      <c r="L212" s="9"/>
      <c r="M212" s="29"/>
    </row>
    <row r="213" spans="1:13" hidden="1" x14ac:dyDescent="0.25">
      <c r="A213" s="631"/>
      <c r="B213" s="13">
        <v>41557</v>
      </c>
      <c r="C213" s="9" t="s">
        <v>13</v>
      </c>
      <c r="D213" s="9">
        <v>1</v>
      </c>
      <c r="E213" s="9">
        <v>0</v>
      </c>
      <c r="F213" s="9">
        <v>0</v>
      </c>
      <c r="G213" s="9">
        <v>0</v>
      </c>
      <c r="H213" s="9">
        <v>0</v>
      </c>
      <c r="I213" s="29">
        <v>0</v>
      </c>
      <c r="J213" s="280"/>
      <c r="K213" s="9">
        <v>1</v>
      </c>
      <c r="L213" s="9"/>
      <c r="M213" s="29"/>
    </row>
    <row r="214" spans="1:13" hidden="1" x14ac:dyDescent="0.25">
      <c r="A214" s="631"/>
      <c r="B214" s="13">
        <v>41550</v>
      </c>
      <c r="C214" s="9" t="s">
        <v>10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29">
        <v>0</v>
      </c>
      <c r="J214" s="280">
        <v>1</v>
      </c>
      <c r="K214" s="9"/>
      <c r="L214" s="9"/>
      <c r="M214" s="29"/>
    </row>
    <row r="215" spans="1:13" hidden="1" x14ac:dyDescent="0.25">
      <c r="A215" s="631"/>
      <c r="B215" s="13">
        <v>41543</v>
      </c>
      <c r="C215" s="9" t="s">
        <v>14</v>
      </c>
      <c r="D215" s="9">
        <v>1</v>
      </c>
      <c r="E215" s="9">
        <v>2</v>
      </c>
      <c r="F215" s="9">
        <v>1</v>
      </c>
      <c r="G215" s="9">
        <v>3</v>
      </c>
      <c r="H215" s="9">
        <v>0</v>
      </c>
      <c r="I215" s="29">
        <v>0</v>
      </c>
      <c r="J215" s="280">
        <v>1</v>
      </c>
      <c r="K215" s="9"/>
      <c r="L215" s="9"/>
      <c r="M215" s="29"/>
    </row>
    <row r="216" spans="1:13" hidden="1" x14ac:dyDescent="0.25">
      <c r="A216" s="631"/>
      <c r="B216" s="13">
        <v>41536</v>
      </c>
      <c r="C216" s="9" t="s">
        <v>8</v>
      </c>
      <c r="D216" s="9">
        <v>1</v>
      </c>
      <c r="E216" s="9">
        <v>0</v>
      </c>
      <c r="F216" s="9">
        <v>0</v>
      </c>
      <c r="G216" s="9">
        <v>0</v>
      </c>
      <c r="H216" s="9">
        <v>0</v>
      </c>
      <c r="I216" s="29">
        <v>0</v>
      </c>
      <c r="J216" s="280"/>
      <c r="K216" s="9">
        <v>1</v>
      </c>
      <c r="L216" s="9"/>
      <c r="M216" s="29"/>
    </row>
    <row r="217" spans="1:13" ht="18.75" hidden="1" thickBot="1" x14ac:dyDescent="0.3">
      <c r="A217" s="630"/>
      <c r="B217" s="30">
        <v>41529</v>
      </c>
      <c r="C217" s="31" t="s">
        <v>12</v>
      </c>
      <c r="D217" s="31">
        <v>1</v>
      </c>
      <c r="E217" s="31">
        <v>0</v>
      </c>
      <c r="F217" s="31">
        <v>1</v>
      </c>
      <c r="G217" s="31">
        <v>1</v>
      </c>
      <c r="H217" s="31">
        <v>0</v>
      </c>
      <c r="I217" s="32">
        <v>0</v>
      </c>
      <c r="J217" s="280">
        <v>1</v>
      </c>
      <c r="K217" s="9"/>
      <c r="L217" s="9"/>
      <c r="M217" s="29"/>
    </row>
    <row r="218" spans="1:13" ht="19.5" thickTop="1" thickBot="1" x14ac:dyDescent="0.3">
      <c r="A218" s="142" t="s">
        <v>45</v>
      </c>
      <c r="B218" s="126" t="s">
        <v>15</v>
      </c>
      <c r="C218" s="124" t="s">
        <v>7</v>
      </c>
      <c r="D218" s="124">
        <f t="shared" ref="D218:I218" si="10">SUM(D196:D217)</f>
        <v>22</v>
      </c>
      <c r="E218" s="124">
        <f t="shared" si="10"/>
        <v>15</v>
      </c>
      <c r="F218" s="124">
        <f t="shared" si="10"/>
        <v>13</v>
      </c>
      <c r="G218" s="124">
        <f t="shared" si="10"/>
        <v>28</v>
      </c>
      <c r="H218" s="124">
        <f t="shared" si="10"/>
        <v>2</v>
      </c>
      <c r="I218" s="125">
        <f t="shared" si="10"/>
        <v>1</v>
      </c>
      <c r="J218" s="191">
        <f>SUM(J196:J217)</f>
        <v>13</v>
      </c>
      <c r="K218" s="124">
        <f>SUM(K196:K217)</f>
        <v>7</v>
      </c>
      <c r="L218" s="124">
        <f>SUM(L196:L217)</f>
        <v>2</v>
      </c>
      <c r="M218" s="294">
        <f>SUM(J218/(J218+K218))</f>
        <v>0.65</v>
      </c>
    </row>
    <row r="219" spans="1:13" ht="18.75" hidden="1" thickTop="1" x14ac:dyDescent="0.25">
      <c r="A219" s="659" t="s">
        <v>22</v>
      </c>
      <c r="B219" s="26">
        <v>41333</v>
      </c>
      <c r="C219" s="27" t="s">
        <v>21</v>
      </c>
      <c r="D219" s="27">
        <v>1</v>
      </c>
      <c r="E219" s="27">
        <v>1</v>
      </c>
      <c r="F219" s="27">
        <v>1</v>
      </c>
      <c r="G219" s="27">
        <v>2</v>
      </c>
      <c r="H219" s="27">
        <v>1</v>
      </c>
      <c r="I219" s="28">
        <v>0</v>
      </c>
      <c r="J219" s="280">
        <v>1</v>
      </c>
      <c r="K219" s="9"/>
      <c r="L219" s="9"/>
      <c r="M219" s="29"/>
    </row>
    <row r="220" spans="1:13" hidden="1" x14ac:dyDescent="0.25">
      <c r="A220" s="631"/>
      <c r="B220" s="13">
        <v>41326</v>
      </c>
      <c r="C220" s="9" t="s">
        <v>19</v>
      </c>
      <c r="D220" s="9">
        <v>1</v>
      </c>
      <c r="E220" s="9">
        <v>1</v>
      </c>
      <c r="F220" s="9">
        <v>0</v>
      </c>
      <c r="G220" s="9">
        <v>1</v>
      </c>
      <c r="H220" s="9">
        <v>0</v>
      </c>
      <c r="I220" s="29">
        <v>0</v>
      </c>
      <c r="J220" s="280">
        <v>1</v>
      </c>
      <c r="K220" s="9"/>
      <c r="L220" s="9"/>
      <c r="M220" s="29"/>
    </row>
    <row r="221" spans="1:13" hidden="1" x14ac:dyDescent="0.25">
      <c r="A221" s="631"/>
      <c r="B221" s="13">
        <v>41319</v>
      </c>
      <c r="C221" s="9" t="s">
        <v>12</v>
      </c>
      <c r="D221" s="9">
        <v>1</v>
      </c>
      <c r="E221" s="9">
        <v>1</v>
      </c>
      <c r="F221" s="9">
        <v>1</v>
      </c>
      <c r="G221" s="9">
        <v>2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idden="1" x14ac:dyDescent="0.25">
      <c r="A222" s="631"/>
      <c r="B222" s="13">
        <v>41312</v>
      </c>
      <c r="C222" s="9" t="s">
        <v>13</v>
      </c>
      <c r="D222" s="9">
        <v>1</v>
      </c>
      <c r="E222" s="9">
        <v>0</v>
      </c>
      <c r="F222" s="9">
        <v>0</v>
      </c>
      <c r="G222" s="9">
        <v>0</v>
      </c>
      <c r="H222" s="9">
        <v>0</v>
      </c>
      <c r="I222" s="29">
        <v>0</v>
      </c>
      <c r="J222" s="280">
        <v>1</v>
      </c>
      <c r="K222" s="9"/>
      <c r="L222" s="9"/>
      <c r="M222" s="29"/>
    </row>
    <row r="223" spans="1:13" hidden="1" x14ac:dyDescent="0.25">
      <c r="A223" s="631"/>
      <c r="B223" s="13">
        <v>41305</v>
      </c>
      <c r="C223" s="9" t="s">
        <v>20</v>
      </c>
      <c r="D223" s="9">
        <v>1</v>
      </c>
      <c r="E223" s="9">
        <v>0</v>
      </c>
      <c r="F223" s="9">
        <v>3</v>
      </c>
      <c r="G223" s="15">
        <v>3</v>
      </c>
      <c r="H223" s="9">
        <v>0</v>
      </c>
      <c r="I223" s="29">
        <v>0</v>
      </c>
      <c r="J223" s="280"/>
      <c r="K223" s="9">
        <v>1</v>
      </c>
      <c r="L223" s="9"/>
      <c r="M223" s="29"/>
    </row>
    <row r="224" spans="1:13" hidden="1" x14ac:dyDescent="0.25">
      <c r="A224" s="631"/>
      <c r="B224" s="13">
        <v>41298</v>
      </c>
      <c r="C224" s="9" t="s">
        <v>21</v>
      </c>
      <c r="D224" s="9">
        <v>1</v>
      </c>
      <c r="E224" s="9">
        <v>1</v>
      </c>
      <c r="F224" s="9">
        <v>2</v>
      </c>
      <c r="G224" s="15">
        <v>3</v>
      </c>
      <c r="H224" s="9">
        <v>0</v>
      </c>
      <c r="I224" s="29">
        <v>0</v>
      </c>
      <c r="J224" s="280">
        <v>1</v>
      </c>
      <c r="K224" s="9"/>
      <c r="L224" s="9"/>
      <c r="M224" s="29"/>
    </row>
    <row r="225" spans="1:13" hidden="1" x14ac:dyDescent="0.25">
      <c r="A225" s="631"/>
      <c r="B225" s="13">
        <v>41291</v>
      </c>
      <c r="C225" s="9" t="s">
        <v>19</v>
      </c>
      <c r="D225" s="9">
        <v>1</v>
      </c>
      <c r="E225" s="9">
        <v>0</v>
      </c>
      <c r="F225" s="9">
        <v>1</v>
      </c>
      <c r="G225" s="15">
        <v>1</v>
      </c>
      <c r="H225" s="9">
        <v>0</v>
      </c>
      <c r="I225" s="29">
        <v>0</v>
      </c>
      <c r="J225" s="280"/>
      <c r="K225" s="9"/>
      <c r="L225" s="9">
        <v>1</v>
      </c>
      <c r="M225" s="29"/>
    </row>
    <row r="226" spans="1:13" hidden="1" x14ac:dyDescent="0.25">
      <c r="A226" s="631"/>
      <c r="B226" s="13">
        <v>41284</v>
      </c>
      <c r="C226" s="9" t="s">
        <v>12</v>
      </c>
      <c r="D226" s="9">
        <v>1</v>
      </c>
      <c r="E226" s="9">
        <v>1</v>
      </c>
      <c r="F226" s="9">
        <v>1</v>
      </c>
      <c r="G226" s="15">
        <v>2</v>
      </c>
      <c r="H226" s="9">
        <v>0</v>
      </c>
      <c r="I226" s="29">
        <v>0</v>
      </c>
      <c r="J226" s="280">
        <v>1</v>
      </c>
      <c r="K226" s="9"/>
      <c r="L226" s="9"/>
      <c r="M226" s="29"/>
    </row>
    <row r="227" spans="1:13" hidden="1" x14ac:dyDescent="0.25">
      <c r="A227" s="631"/>
      <c r="B227" s="13">
        <v>41263</v>
      </c>
      <c r="C227" s="9" t="s">
        <v>13</v>
      </c>
      <c r="D227" s="9">
        <v>1</v>
      </c>
      <c r="E227" s="9">
        <v>0</v>
      </c>
      <c r="F227" s="9">
        <v>1</v>
      </c>
      <c r="G227" s="15">
        <v>1</v>
      </c>
      <c r="H227" s="9">
        <v>0</v>
      </c>
      <c r="I227" s="29">
        <v>0</v>
      </c>
      <c r="J227" s="280">
        <v>1</v>
      </c>
      <c r="K227" s="9"/>
      <c r="L227" s="9"/>
      <c r="M227" s="29"/>
    </row>
    <row r="228" spans="1:13" hidden="1" x14ac:dyDescent="0.25">
      <c r="A228" s="631"/>
      <c r="B228" s="13">
        <v>41256</v>
      </c>
      <c r="C228" s="9" t="s">
        <v>20</v>
      </c>
      <c r="D228" s="9">
        <v>1</v>
      </c>
      <c r="E228" s="9">
        <v>0</v>
      </c>
      <c r="F228" s="9">
        <v>1</v>
      </c>
      <c r="G228" s="15">
        <v>1</v>
      </c>
      <c r="H228" s="9">
        <v>0</v>
      </c>
      <c r="I228" s="29">
        <v>0</v>
      </c>
      <c r="J228" s="280">
        <v>1</v>
      </c>
      <c r="K228" s="9"/>
      <c r="L228" s="9"/>
      <c r="M228" s="29"/>
    </row>
    <row r="229" spans="1:13" hidden="1" x14ac:dyDescent="0.25">
      <c r="A229" s="631"/>
      <c r="B229" s="13">
        <v>41249</v>
      </c>
      <c r="C229" s="9" t="s">
        <v>21</v>
      </c>
      <c r="D229" s="9">
        <v>1</v>
      </c>
      <c r="E229" s="9">
        <v>1</v>
      </c>
      <c r="F229" s="9">
        <v>0</v>
      </c>
      <c r="G229" s="15">
        <v>1</v>
      </c>
      <c r="H229" s="9">
        <v>1</v>
      </c>
      <c r="I229" s="29">
        <v>0</v>
      </c>
      <c r="J229" s="280">
        <v>1</v>
      </c>
      <c r="K229" s="9"/>
      <c r="L229" s="9"/>
      <c r="M229" s="29"/>
    </row>
    <row r="230" spans="1:13" hidden="1" x14ac:dyDescent="0.25">
      <c r="A230" s="631"/>
      <c r="B230" s="13">
        <v>41242</v>
      </c>
      <c r="C230" s="9" t="s">
        <v>19</v>
      </c>
      <c r="D230" s="9">
        <v>1</v>
      </c>
      <c r="E230" s="9">
        <v>1</v>
      </c>
      <c r="F230" s="9">
        <v>1</v>
      </c>
      <c r="G230" s="15">
        <v>2</v>
      </c>
      <c r="H230" s="9">
        <v>0</v>
      </c>
      <c r="I230" s="29">
        <v>0</v>
      </c>
      <c r="J230" s="280">
        <v>1</v>
      </c>
      <c r="K230" s="9"/>
      <c r="L230" s="9"/>
      <c r="M230" s="29"/>
    </row>
    <row r="231" spans="1:13" hidden="1" x14ac:dyDescent="0.25">
      <c r="A231" s="631"/>
      <c r="B231" s="13">
        <v>41235</v>
      </c>
      <c r="C231" s="9" t="s">
        <v>12</v>
      </c>
      <c r="D231" s="9">
        <v>1</v>
      </c>
      <c r="E231" s="9">
        <v>2</v>
      </c>
      <c r="F231" s="9">
        <v>1</v>
      </c>
      <c r="G231" s="15">
        <v>3</v>
      </c>
      <c r="H231" s="9">
        <v>0</v>
      </c>
      <c r="I231" s="29">
        <v>0</v>
      </c>
      <c r="J231" s="280">
        <v>1</v>
      </c>
      <c r="K231" s="9"/>
      <c r="L231" s="9"/>
      <c r="M231" s="29"/>
    </row>
    <row r="232" spans="1:13" hidden="1" x14ac:dyDescent="0.25">
      <c r="A232" s="631"/>
      <c r="B232" s="13">
        <v>41228</v>
      </c>
      <c r="C232" s="9" t="s">
        <v>13</v>
      </c>
      <c r="D232" s="9">
        <v>1</v>
      </c>
      <c r="E232" s="9">
        <v>0</v>
      </c>
      <c r="F232" s="9">
        <v>1</v>
      </c>
      <c r="G232" s="15">
        <v>1</v>
      </c>
      <c r="H232" s="9">
        <v>0</v>
      </c>
      <c r="I232" s="29">
        <v>0</v>
      </c>
      <c r="J232" s="280"/>
      <c r="K232" s="9">
        <v>1</v>
      </c>
      <c r="L232" s="9"/>
      <c r="M232" s="29"/>
    </row>
    <row r="233" spans="1:13" hidden="1" x14ac:dyDescent="0.25">
      <c r="A233" s="631"/>
      <c r="B233" s="13">
        <v>41221</v>
      </c>
      <c r="C233" s="9" t="s">
        <v>20</v>
      </c>
      <c r="D233" s="9">
        <v>1</v>
      </c>
      <c r="E233" s="9">
        <v>1</v>
      </c>
      <c r="F233" s="9">
        <v>1</v>
      </c>
      <c r="G233" s="15">
        <v>2</v>
      </c>
      <c r="H233" s="9">
        <v>0</v>
      </c>
      <c r="I233" s="29">
        <v>0</v>
      </c>
      <c r="J233" s="280">
        <v>1</v>
      </c>
      <c r="K233" s="9"/>
      <c r="L233" s="9"/>
      <c r="M233" s="29"/>
    </row>
    <row r="234" spans="1:13" hidden="1" x14ac:dyDescent="0.25">
      <c r="A234" s="631"/>
      <c r="B234" s="13">
        <v>41214</v>
      </c>
      <c r="C234" s="9" t="s">
        <v>21</v>
      </c>
      <c r="D234" s="9">
        <v>1</v>
      </c>
      <c r="E234" s="9">
        <v>0</v>
      </c>
      <c r="F234" s="9">
        <v>1</v>
      </c>
      <c r="G234" s="15">
        <v>1</v>
      </c>
      <c r="H234" s="9">
        <v>0</v>
      </c>
      <c r="I234" s="29">
        <v>0</v>
      </c>
      <c r="J234" s="280"/>
      <c r="K234" s="9"/>
      <c r="L234" s="9">
        <v>1</v>
      </c>
      <c r="M234" s="29"/>
    </row>
    <row r="235" spans="1:13" hidden="1" x14ac:dyDescent="0.25">
      <c r="A235" s="631"/>
      <c r="B235" s="13">
        <v>41207</v>
      </c>
      <c r="C235" s="9" t="s">
        <v>19</v>
      </c>
      <c r="D235" s="9">
        <v>1</v>
      </c>
      <c r="E235" s="9">
        <v>1</v>
      </c>
      <c r="F235" s="9">
        <v>2</v>
      </c>
      <c r="G235" s="15">
        <v>3</v>
      </c>
      <c r="H235" s="9">
        <v>0</v>
      </c>
      <c r="I235" s="29">
        <v>0</v>
      </c>
      <c r="J235" s="280">
        <v>1</v>
      </c>
      <c r="K235" s="9"/>
      <c r="L235" s="9"/>
      <c r="M235" s="29"/>
    </row>
    <row r="236" spans="1:13" hidden="1" x14ac:dyDescent="0.25">
      <c r="A236" s="631"/>
      <c r="B236" s="13">
        <v>41200</v>
      </c>
      <c r="C236" s="9" t="s">
        <v>12</v>
      </c>
      <c r="D236" s="9">
        <v>1</v>
      </c>
      <c r="E236" s="9">
        <v>1</v>
      </c>
      <c r="F236" s="9">
        <v>0</v>
      </c>
      <c r="G236" s="15">
        <v>1</v>
      </c>
      <c r="H236" s="9">
        <v>1</v>
      </c>
      <c r="I236" s="29">
        <v>0</v>
      </c>
      <c r="J236" s="280">
        <v>1</v>
      </c>
      <c r="K236" s="9"/>
      <c r="L236" s="9"/>
      <c r="M236" s="29"/>
    </row>
    <row r="237" spans="1:13" hidden="1" x14ac:dyDescent="0.25">
      <c r="A237" s="631"/>
      <c r="B237" s="13">
        <v>41193</v>
      </c>
      <c r="C237" s="9" t="s">
        <v>13</v>
      </c>
      <c r="D237" s="9">
        <v>1</v>
      </c>
      <c r="E237" s="9">
        <v>1</v>
      </c>
      <c r="F237" s="9">
        <v>2</v>
      </c>
      <c r="G237" s="15">
        <v>3</v>
      </c>
      <c r="H237" s="9">
        <v>0</v>
      </c>
      <c r="I237" s="29">
        <v>0</v>
      </c>
      <c r="J237" s="280">
        <v>1</v>
      </c>
      <c r="K237" s="9"/>
      <c r="L237" s="9"/>
      <c r="M237" s="29"/>
    </row>
    <row r="238" spans="1:13" hidden="1" x14ac:dyDescent="0.25">
      <c r="A238" s="631"/>
      <c r="B238" s="13">
        <v>41186</v>
      </c>
      <c r="C238" s="9" t="s">
        <v>20</v>
      </c>
      <c r="D238" s="9">
        <v>1</v>
      </c>
      <c r="E238" s="9">
        <v>2</v>
      </c>
      <c r="F238" s="9">
        <v>4</v>
      </c>
      <c r="G238" s="15">
        <v>6</v>
      </c>
      <c r="H238" s="9">
        <v>0</v>
      </c>
      <c r="I238" s="29">
        <v>0</v>
      </c>
      <c r="J238" s="280">
        <v>1</v>
      </c>
      <c r="K238" s="9"/>
      <c r="L238" s="9"/>
      <c r="M238" s="29"/>
    </row>
    <row r="239" spans="1:13" hidden="1" x14ac:dyDescent="0.25">
      <c r="A239" s="631"/>
      <c r="B239" s="13">
        <v>41179</v>
      </c>
      <c r="C239" s="9" t="s">
        <v>21</v>
      </c>
      <c r="D239" s="9">
        <v>1</v>
      </c>
      <c r="E239" s="9">
        <v>1</v>
      </c>
      <c r="F239" s="9">
        <v>0</v>
      </c>
      <c r="G239" s="15">
        <v>1</v>
      </c>
      <c r="H239" s="9">
        <v>0</v>
      </c>
      <c r="I239" s="29">
        <v>0</v>
      </c>
      <c r="J239" s="280">
        <v>1</v>
      </c>
      <c r="K239" s="9"/>
      <c r="L239" s="9"/>
      <c r="M239" s="29"/>
    </row>
    <row r="240" spans="1:13" hidden="1" x14ac:dyDescent="0.25">
      <c r="A240" s="631"/>
      <c r="B240" s="13">
        <v>41172</v>
      </c>
      <c r="C240" s="9" t="s">
        <v>19</v>
      </c>
      <c r="D240" s="9">
        <v>1</v>
      </c>
      <c r="E240" s="9">
        <v>0</v>
      </c>
      <c r="F240" s="9">
        <v>1</v>
      </c>
      <c r="G240" s="15">
        <v>1</v>
      </c>
      <c r="H240" s="9">
        <v>0</v>
      </c>
      <c r="I240" s="29">
        <v>0</v>
      </c>
      <c r="J240" s="280">
        <v>1</v>
      </c>
      <c r="K240" s="9"/>
      <c r="L240" s="9"/>
      <c r="M240" s="29"/>
    </row>
    <row r="241" spans="1:13" ht="18.75" hidden="1" thickBot="1" x14ac:dyDescent="0.3">
      <c r="A241" s="630"/>
      <c r="B241" s="30">
        <v>41165</v>
      </c>
      <c r="C241" s="31" t="s">
        <v>12</v>
      </c>
      <c r="D241" s="31">
        <v>1</v>
      </c>
      <c r="E241" s="31">
        <v>1</v>
      </c>
      <c r="F241" s="31">
        <v>0</v>
      </c>
      <c r="G241" s="33">
        <v>1</v>
      </c>
      <c r="H241" s="31">
        <v>0</v>
      </c>
      <c r="I241" s="32">
        <v>0</v>
      </c>
      <c r="J241" s="280">
        <v>1</v>
      </c>
      <c r="K241" s="9"/>
      <c r="L241" s="9"/>
      <c r="M241" s="29"/>
    </row>
    <row r="242" spans="1:13" ht="19.5" thickTop="1" thickBot="1" x14ac:dyDescent="0.3">
      <c r="A242" s="142" t="s">
        <v>45</v>
      </c>
      <c r="B242" s="126" t="s">
        <v>22</v>
      </c>
      <c r="C242" s="247" t="s">
        <v>7</v>
      </c>
      <c r="D242" s="248">
        <f t="shared" ref="D242:I242" si="11">SUM(D219:D241)</f>
        <v>23</v>
      </c>
      <c r="E242" s="216">
        <f t="shared" si="11"/>
        <v>17</v>
      </c>
      <c r="F242" s="124">
        <f t="shared" si="11"/>
        <v>25</v>
      </c>
      <c r="G242" s="124">
        <f t="shared" si="11"/>
        <v>42</v>
      </c>
      <c r="H242" s="124">
        <f t="shared" si="11"/>
        <v>3</v>
      </c>
      <c r="I242" s="125">
        <f t="shared" si="11"/>
        <v>0</v>
      </c>
      <c r="J242" s="191">
        <f>SUM(J219:J241)</f>
        <v>19</v>
      </c>
      <c r="K242" s="124">
        <f>SUM(K219:K241)</f>
        <v>2</v>
      </c>
      <c r="L242" s="124">
        <f>SUM(L219:L241)</f>
        <v>2</v>
      </c>
      <c r="M242" s="294">
        <f>SUM(J242/(J242+K242))</f>
        <v>0.90476190476190477</v>
      </c>
    </row>
    <row r="243" spans="1:13" ht="18.75" hidden="1" thickTop="1" x14ac:dyDescent="0.25">
      <c r="A243" s="659" t="s">
        <v>23</v>
      </c>
      <c r="B243" s="26">
        <v>40969</v>
      </c>
      <c r="C243" s="27" t="s">
        <v>21</v>
      </c>
      <c r="D243" s="27">
        <v>1</v>
      </c>
      <c r="E243" s="27">
        <v>2</v>
      </c>
      <c r="F243" s="27">
        <v>2</v>
      </c>
      <c r="G243" s="34">
        <v>4</v>
      </c>
      <c r="H243" s="27">
        <v>0</v>
      </c>
      <c r="I243" s="28">
        <v>0</v>
      </c>
      <c r="J243" s="280">
        <v>1</v>
      </c>
      <c r="K243" s="9"/>
      <c r="L243" s="9"/>
      <c r="M243" s="29"/>
    </row>
    <row r="244" spans="1:13" hidden="1" x14ac:dyDescent="0.25">
      <c r="A244" s="631"/>
      <c r="B244" s="13">
        <v>40962</v>
      </c>
      <c r="C244" s="9" t="s">
        <v>19</v>
      </c>
      <c r="D244" s="9">
        <v>1</v>
      </c>
      <c r="E244" s="9">
        <v>0</v>
      </c>
      <c r="F244" s="9">
        <v>1</v>
      </c>
      <c r="G244" s="15">
        <v>1</v>
      </c>
      <c r="H244" s="9">
        <v>0</v>
      </c>
      <c r="I244" s="29">
        <v>0</v>
      </c>
      <c r="J244" s="280"/>
      <c r="K244" s="9"/>
      <c r="L244" s="9">
        <v>1</v>
      </c>
      <c r="M244" s="29"/>
    </row>
    <row r="245" spans="1:13" hidden="1" x14ac:dyDescent="0.25">
      <c r="A245" s="631"/>
      <c r="B245" s="13">
        <v>40955</v>
      </c>
      <c r="C245" s="9" t="s">
        <v>12</v>
      </c>
      <c r="D245" s="9">
        <v>1</v>
      </c>
      <c r="E245" s="15">
        <v>1</v>
      </c>
      <c r="F245" s="9">
        <v>0</v>
      </c>
      <c r="G245" s="15">
        <v>1</v>
      </c>
      <c r="H245" s="9">
        <v>0</v>
      </c>
      <c r="I245" s="29">
        <v>0</v>
      </c>
      <c r="J245" s="280"/>
      <c r="K245" s="9">
        <v>1</v>
      </c>
      <c r="L245" s="9"/>
      <c r="M245" s="29"/>
    </row>
    <row r="246" spans="1:13" hidden="1" x14ac:dyDescent="0.25">
      <c r="A246" s="631"/>
      <c r="B246" s="13">
        <v>40948</v>
      </c>
      <c r="C246" s="9" t="s">
        <v>13</v>
      </c>
      <c r="D246" s="9">
        <v>1</v>
      </c>
      <c r="E246" s="15">
        <v>2</v>
      </c>
      <c r="F246" s="9">
        <v>2</v>
      </c>
      <c r="G246" s="15">
        <v>4</v>
      </c>
      <c r="H246" s="9">
        <v>0</v>
      </c>
      <c r="I246" s="29">
        <v>0</v>
      </c>
      <c r="J246" s="280">
        <v>1</v>
      </c>
      <c r="K246" s="9"/>
      <c r="L246" s="9"/>
      <c r="M246" s="29"/>
    </row>
    <row r="247" spans="1:13" hidden="1" x14ac:dyDescent="0.25">
      <c r="A247" s="631"/>
      <c r="B247" s="13">
        <v>40941</v>
      </c>
      <c r="C247" s="9" t="s">
        <v>20</v>
      </c>
      <c r="D247" s="9">
        <v>1</v>
      </c>
      <c r="E247" s="15">
        <v>1</v>
      </c>
      <c r="F247" s="9">
        <v>1</v>
      </c>
      <c r="G247" s="15">
        <v>2</v>
      </c>
      <c r="H247" s="9">
        <v>0</v>
      </c>
      <c r="I247" s="29">
        <v>0</v>
      </c>
      <c r="J247" s="280"/>
      <c r="K247" s="9">
        <v>1</v>
      </c>
      <c r="L247" s="9"/>
      <c r="M247" s="29"/>
    </row>
    <row r="248" spans="1:13" hidden="1" x14ac:dyDescent="0.25">
      <c r="A248" s="631"/>
      <c r="B248" s="13">
        <v>40934</v>
      </c>
      <c r="C248" s="9" t="s">
        <v>21</v>
      </c>
      <c r="D248" s="9">
        <v>1</v>
      </c>
      <c r="E248" s="15">
        <v>1</v>
      </c>
      <c r="F248" s="9">
        <v>0</v>
      </c>
      <c r="G248" s="15">
        <v>1</v>
      </c>
      <c r="H248" s="9">
        <v>0</v>
      </c>
      <c r="I248" s="29">
        <v>0</v>
      </c>
      <c r="J248" s="280"/>
      <c r="K248" s="9">
        <v>1</v>
      </c>
      <c r="L248" s="9"/>
      <c r="M248" s="29"/>
    </row>
    <row r="249" spans="1:13" hidden="1" x14ac:dyDescent="0.25">
      <c r="A249" s="631"/>
      <c r="B249" s="13">
        <v>40927</v>
      </c>
      <c r="C249" s="9" t="s">
        <v>19</v>
      </c>
      <c r="D249" s="9">
        <v>1</v>
      </c>
      <c r="E249" s="15">
        <v>1</v>
      </c>
      <c r="F249" s="9">
        <v>0</v>
      </c>
      <c r="G249" s="15">
        <v>1</v>
      </c>
      <c r="H249" s="9">
        <v>0</v>
      </c>
      <c r="I249" s="29">
        <v>0</v>
      </c>
      <c r="J249" s="280"/>
      <c r="K249" s="9">
        <v>1</v>
      </c>
      <c r="L249" s="9"/>
      <c r="M249" s="29"/>
    </row>
    <row r="250" spans="1:13" hidden="1" x14ac:dyDescent="0.25">
      <c r="A250" s="631"/>
      <c r="B250" s="13">
        <v>40899</v>
      </c>
      <c r="C250" s="9" t="s">
        <v>13</v>
      </c>
      <c r="D250" s="9">
        <v>1</v>
      </c>
      <c r="E250" s="15">
        <v>2</v>
      </c>
      <c r="F250" s="9">
        <v>1</v>
      </c>
      <c r="G250" s="15">
        <v>3</v>
      </c>
      <c r="H250" s="9">
        <v>0</v>
      </c>
      <c r="I250" s="29">
        <v>0</v>
      </c>
      <c r="J250" s="280">
        <v>1</v>
      </c>
      <c r="K250" s="9"/>
      <c r="L250" s="9"/>
      <c r="M250" s="29"/>
    </row>
    <row r="251" spans="1:13" hidden="1" x14ac:dyDescent="0.25">
      <c r="A251" s="631"/>
      <c r="B251" s="13">
        <v>40892</v>
      </c>
      <c r="C251" s="9" t="s">
        <v>20</v>
      </c>
      <c r="D251" s="9">
        <v>1</v>
      </c>
      <c r="E251" s="15">
        <v>1</v>
      </c>
      <c r="F251" s="9">
        <v>0</v>
      </c>
      <c r="G251" s="15">
        <v>1</v>
      </c>
      <c r="H251" s="9">
        <v>0</v>
      </c>
      <c r="I251" s="29">
        <v>0</v>
      </c>
      <c r="J251" s="280"/>
      <c r="K251" s="9">
        <v>1</v>
      </c>
      <c r="L251" s="9"/>
      <c r="M251" s="29"/>
    </row>
    <row r="252" spans="1:13" hidden="1" x14ac:dyDescent="0.25">
      <c r="A252" s="631"/>
      <c r="B252" s="13">
        <v>40885</v>
      </c>
      <c r="C252" s="9" t="s">
        <v>21</v>
      </c>
      <c r="D252" s="9">
        <v>1</v>
      </c>
      <c r="E252" s="15">
        <v>1</v>
      </c>
      <c r="F252" s="9">
        <v>1</v>
      </c>
      <c r="G252" s="15">
        <v>2</v>
      </c>
      <c r="H252" s="9">
        <v>0</v>
      </c>
      <c r="I252" s="29">
        <v>0</v>
      </c>
      <c r="J252" s="280">
        <v>1</v>
      </c>
      <c r="K252" s="9"/>
      <c r="L252" s="9"/>
      <c r="M252" s="29"/>
    </row>
    <row r="253" spans="1:13" hidden="1" x14ac:dyDescent="0.25">
      <c r="A253" s="631"/>
      <c r="B253" s="13">
        <v>40878</v>
      </c>
      <c r="C253" s="9" t="s">
        <v>19</v>
      </c>
      <c r="D253" s="9">
        <v>1</v>
      </c>
      <c r="E253" s="15">
        <v>2</v>
      </c>
      <c r="F253" s="9">
        <v>0</v>
      </c>
      <c r="G253" s="15">
        <v>2</v>
      </c>
      <c r="H253" s="9">
        <v>0</v>
      </c>
      <c r="I253" s="29">
        <v>0</v>
      </c>
      <c r="J253" s="280"/>
      <c r="K253" s="9">
        <v>1</v>
      </c>
      <c r="L253" s="9"/>
      <c r="M253" s="29"/>
    </row>
    <row r="254" spans="1:13" hidden="1" x14ac:dyDescent="0.25">
      <c r="A254" s="631"/>
      <c r="B254" s="13">
        <v>40871</v>
      </c>
      <c r="C254" s="9" t="s">
        <v>12</v>
      </c>
      <c r="D254" s="9">
        <v>1</v>
      </c>
      <c r="E254" s="15">
        <v>1</v>
      </c>
      <c r="F254" s="9">
        <v>3</v>
      </c>
      <c r="G254" s="15">
        <v>4</v>
      </c>
      <c r="H254" s="9">
        <v>0</v>
      </c>
      <c r="I254" s="29">
        <v>0</v>
      </c>
      <c r="J254" s="280"/>
      <c r="K254" s="9">
        <v>1</v>
      </c>
      <c r="L254" s="9"/>
      <c r="M254" s="29"/>
    </row>
    <row r="255" spans="1:13" hidden="1" x14ac:dyDescent="0.25">
      <c r="A255" s="631"/>
      <c r="B255" s="13">
        <v>40864</v>
      </c>
      <c r="C255" s="9" t="s">
        <v>13</v>
      </c>
      <c r="D255" s="9">
        <v>1</v>
      </c>
      <c r="E255" s="15">
        <v>1</v>
      </c>
      <c r="F255" s="9">
        <v>0</v>
      </c>
      <c r="G255" s="15">
        <v>1</v>
      </c>
      <c r="H255" s="9">
        <v>1</v>
      </c>
      <c r="I255" s="29">
        <v>0</v>
      </c>
      <c r="J255" s="280">
        <v>1</v>
      </c>
      <c r="K255" s="9"/>
      <c r="L255" s="9"/>
      <c r="M255" s="29"/>
    </row>
    <row r="256" spans="1:13" hidden="1" x14ac:dyDescent="0.25">
      <c r="A256" s="631"/>
      <c r="B256" s="13">
        <v>40857</v>
      </c>
      <c r="C256" s="9" t="s">
        <v>20</v>
      </c>
      <c r="D256" s="9">
        <v>1</v>
      </c>
      <c r="E256" s="15">
        <v>3</v>
      </c>
      <c r="F256" s="9">
        <v>0</v>
      </c>
      <c r="G256" s="15">
        <v>3</v>
      </c>
      <c r="H256" s="9">
        <v>0</v>
      </c>
      <c r="I256" s="29">
        <v>0</v>
      </c>
      <c r="J256" s="280"/>
      <c r="K256" s="9">
        <v>1</v>
      </c>
      <c r="L256" s="9"/>
      <c r="M256" s="29"/>
    </row>
    <row r="257" spans="1:13" hidden="1" x14ac:dyDescent="0.25">
      <c r="A257" s="631"/>
      <c r="B257" s="13">
        <v>40850</v>
      </c>
      <c r="C257" s="9" t="s">
        <v>21</v>
      </c>
      <c r="D257" s="9">
        <v>1</v>
      </c>
      <c r="E257" s="15">
        <v>1</v>
      </c>
      <c r="F257" s="9">
        <v>0</v>
      </c>
      <c r="G257" s="15">
        <v>1</v>
      </c>
      <c r="H257" s="9">
        <v>0</v>
      </c>
      <c r="I257" s="29">
        <v>0</v>
      </c>
      <c r="J257" s="280"/>
      <c r="K257" s="9">
        <v>1</v>
      </c>
      <c r="L257" s="9"/>
      <c r="M257" s="29"/>
    </row>
    <row r="258" spans="1:13" hidden="1" x14ac:dyDescent="0.25">
      <c r="A258" s="631"/>
      <c r="B258" s="13">
        <v>40843</v>
      </c>
      <c r="C258" s="9" t="s">
        <v>19</v>
      </c>
      <c r="D258" s="9">
        <v>1</v>
      </c>
      <c r="E258" s="15">
        <v>2</v>
      </c>
      <c r="F258" s="9">
        <v>1</v>
      </c>
      <c r="G258" s="15">
        <v>3</v>
      </c>
      <c r="H258" s="9">
        <v>1</v>
      </c>
      <c r="I258" s="29">
        <v>0</v>
      </c>
      <c r="J258" s="280">
        <v>1</v>
      </c>
      <c r="K258" s="9"/>
      <c r="L258" s="9"/>
      <c r="M258" s="29"/>
    </row>
    <row r="259" spans="1:13" ht="18.75" hidden="1" thickBot="1" x14ac:dyDescent="0.3">
      <c r="A259" s="631"/>
      <c r="B259" s="13">
        <v>40836</v>
      </c>
      <c r="C259" s="9" t="s">
        <v>12</v>
      </c>
      <c r="D259" s="9">
        <v>1</v>
      </c>
      <c r="E259" s="9">
        <v>0</v>
      </c>
      <c r="F259" s="9">
        <v>1</v>
      </c>
      <c r="G259" s="15">
        <v>1</v>
      </c>
      <c r="H259" s="9">
        <v>0</v>
      </c>
      <c r="I259" s="29">
        <v>0</v>
      </c>
      <c r="J259" s="280">
        <v>1</v>
      </c>
      <c r="K259" s="9"/>
      <c r="L259" s="9"/>
      <c r="M259" s="29"/>
    </row>
    <row r="260" spans="1:13" hidden="1" x14ac:dyDescent="0.25">
      <c r="A260" s="631"/>
      <c r="B260" s="13">
        <v>40829</v>
      </c>
      <c r="C260" s="9" t="s">
        <v>13</v>
      </c>
      <c r="D260" s="9">
        <v>1</v>
      </c>
      <c r="E260" s="9">
        <v>1</v>
      </c>
      <c r="F260" s="9">
        <v>2</v>
      </c>
      <c r="G260" s="15">
        <v>3</v>
      </c>
      <c r="H260" s="9">
        <v>0</v>
      </c>
      <c r="I260" s="29">
        <v>0</v>
      </c>
      <c r="J260" s="280"/>
      <c r="K260" s="9">
        <v>1</v>
      </c>
      <c r="L260" s="9"/>
      <c r="M260" s="29"/>
    </row>
    <row r="261" spans="1:13" hidden="1" x14ac:dyDescent="0.25">
      <c r="A261" s="631"/>
      <c r="B261" s="13">
        <v>40822</v>
      </c>
      <c r="C261" s="9" t="s">
        <v>20</v>
      </c>
      <c r="D261" s="9">
        <v>1</v>
      </c>
      <c r="E261" s="9">
        <v>2</v>
      </c>
      <c r="F261" s="9">
        <v>1</v>
      </c>
      <c r="G261" s="15">
        <v>3</v>
      </c>
      <c r="H261" s="9">
        <v>0</v>
      </c>
      <c r="I261" s="29">
        <v>0</v>
      </c>
      <c r="J261" s="280"/>
      <c r="K261" s="9"/>
      <c r="L261" s="9">
        <v>1</v>
      </c>
      <c r="M261" s="29"/>
    </row>
    <row r="262" spans="1:13" hidden="1" x14ac:dyDescent="0.25">
      <c r="A262" s="631"/>
      <c r="B262" s="13">
        <v>40815</v>
      </c>
      <c r="C262" s="9" t="s">
        <v>21</v>
      </c>
      <c r="D262" s="9">
        <v>1</v>
      </c>
      <c r="E262" s="9">
        <v>1</v>
      </c>
      <c r="F262" s="9">
        <v>1</v>
      </c>
      <c r="G262" s="15">
        <v>2</v>
      </c>
      <c r="H262" s="9">
        <v>0</v>
      </c>
      <c r="I262" s="29">
        <v>0</v>
      </c>
      <c r="J262" s="280">
        <v>1</v>
      </c>
      <c r="K262" s="9"/>
      <c r="L262" s="9"/>
      <c r="M262" s="29"/>
    </row>
    <row r="263" spans="1:13" hidden="1" x14ac:dyDescent="0.25">
      <c r="A263" s="631"/>
      <c r="B263" s="13">
        <v>40808</v>
      </c>
      <c r="C263" s="9" t="s">
        <v>19</v>
      </c>
      <c r="D263" s="9">
        <v>1</v>
      </c>
      <c r="E263" s="9">
        <v>1</v>
      </c>
      <c r="F263" s="9">
        <v>0</v>
      </c>
      <c r="G263" s="15">
        <v>1</v>
      </c>
      <c r="H263" s="9">
        <v>0</v>
      </c>
      <c r="I263" s="29">
        <v>0</v>
      </c>
      <c r="J263" s="280"/>
      <c r="K263" s="9">
        <v>1</v>
      </c>
      <c r="L263" s="9"/>
      <c r="M263" s="29"/>
    </row>
    <row r="264" spans="1:13" ht="18.75" hidden="1" thickBot="1" x14ac:dyDescent="0.3">
      <c r="A264" s="630"/>
      <c r="B264" s="30">
        <v>40801</v>
      </c>
      <c r="C264" s="31" t="s">
        <v>12</v>
      </c>
      <c r="D264" s="31">
        <v>1</v>
      </c>
      <c r="E264" s="31">
        <v>1</v>
      </c>
      <c r="F264" s="31">
        <v>0</v>
      </c>
      <c r="G264" s="33">
        <v>1</v>
      </c>
      <c r="H264" s="31">
        <v>0</v>
      </c>
      <c r="I264" s="32">
        <v>0</v>
      </c>
      <c r="J264" s="280"/>
      <c r="K264" s="9">
        <v>1</v>
      </c>
      <c r="L264" s="9"/>
      <c r="M264" s="29"/>
    </row>
    <row r="265" spans="1:13" ht="19.5" thickTop="1" thickBot="1" x14ac:dyDescent="0.3">
      <c r="A265" s="142" t="s">
        <v>45</v>
      </c>
      <c r="B265" s="126" t="s">
        <v>23</v>
      </c>
      <c r="C265" s="124" t="s">
        <v>7</v>
      </c>
      <c r="D265" s="124">
        <f t="shared" ref="D265:I265" si="12">SUM(D243:D264)</f>
        <v>22</v>
      </c>
      <c r="E265" s="124">
        <f t="shared" si="12"/>
        <v>28</v>
      </c>
      <c r="F265" s="124">
        <f t="shared" si="12"/>
        <v>17</v>
      </c>
      <c r="G265" s="124">
        <f t="shared" si="12"/>
        <v>45</v>
      </c>
      <c r="H265" s="124">
        <f t="shared" si="12"/>
        <v>2</v>
      </c>
      <c r="I265" s="125">
        <f t="shared" si="12"/>
        <v>0</v>
      </c>
      <c r="J265" s="191">
        <f>SUM(J243:J264)</f>
        <v>8</v>
      </c>
      <c r="K265" s="124">
        <f>SUM(K243:K264)</f>
        <v>12</v>
      </c>
      <c r="L265" s="124">
        <f>SUM(L243:L264)</f>
        <v>2</v>
      </c>
      <c r="M265" s="294">
        <f>SUM(J265/(J265+K265))</f>
        <v>0.4</v>
      </c>
    </row>
    <row r="266" spans="1:13" ht="19.5" thickTop="1" thickBot="1" x14ac:dyDescent="0.3">
      <c r="C266" s="136" t="s">
        <v>24</v>
      </c>
      <c r="D266" s="137">
        <f t="shared" ref="D266:L266" si="13">SUM(D108+D130+D150+D173+D195+D218+D242+D265+D88+D66+D49+D33+D22)</f>
        <v>250</v>
      </c>
      <c r="E266" s="137">
        <f t="shared" si="13"/>
        <v>213</v>
      </c>
      <c r="F266" s="137">
        <f t="shared" si="13"/>
        <v>166</v>
      </c>
      <c r="G266" s="137">
        <f t="shared" si="13"/>
        <v>379</v>
      </c>
      <c r="H266" s="137">
        <f t="shared" si="13"/>
        <v>20</v>
      </c>
      <c r="I266" s="139">
        <f t="shared" si="13"/>
        <v>2</v>
      </c>
      <c r="J266" s="444">
        <f t="shared" si="13"/>
        <v>127</v>
      </c>
      <c r="K266" s="91">
        <f t="shared" si="13"/>
        <v>98</v>
      </c>
      <c r="L266" s="450">
        <f t="shared" si="13"/>
        <v>25</v>
      </c>
      <c r="M266" s="396">
        <f>SUM(J266/(J266+K266))</f>
        <v>0.56444444444444442</v>
      </c>
    </row>
    <row r="267" spans="1:13" ht="18.75" thickBot="1" x14ac:dyDescent="0.3">
      <c r="C267" s="143" t="s">
        <v>25</v>
      </c>
      <c r="D267" s="24"/>
      <c r="E267" s="25">
        <f>SUM(E266/D266)</f>
        <v>0.85199999999999998</v>
      </c>
      <c r="F267" s="25">
        <f>SUM(F266/D266)</f>
        <v>0.66400000000000003</v>
      </c>
      <c r="G267" s="144">
        <f>SUM(G266/D266)</f>
        <v>1.516</v>
      </c>
      <c r="H267" s="20"/>
      <c r="I267" s="20"/>
      <c r="J267" s="307">
        <f>SUM(J266/D266)</f>
        <v>0.50800000000000001</v>
      </c>
      <c r="K267" s="77">
        <f>SUM(K266/D266)</f>
        <v>0.39200000000000002</v>
      </c>
      <c r="L267" s="95">
        <f>SUM(L266/D266)</f>
        <v>0.1</v>
      </c>
    </row>
    <row r="268" spans="1:13" ht="18.75" thickBot="1" x14ac:dyDescent="0.3">
      <c r="C268" s="133" t="s">
        <v>26</v>
      </c>
      <c r="D268" s="134">
        <f>SUM(D266/13)</f>
        <v>19.23076923076923</v>
      </c>
      <c r="E268" s="134">
        <f>SUM(E267*D268)</f>
        <v>16.384615384615383</v>
      </c>
      <c r="F268" s="134">
        <f>SUM(F267*D268)</f>
        <v>12.76923076923077</v>
      </c>
      <c r="G268" s="135">
        <f>SUM(G267*D268)</f>
        <v>29.153846153846153</v>
      </c>
      <c r="J268" s="308">
        <f>SUM(J266/13)</f>
        <v>9.7692307692307701</v>
      </c>
      <c r="K268" s="97">
        <f>SUM(K266/13)</f>
        <v>7.5384615384615383</v>
      </c>
      <c r="L268" s="98">
        <f>SUM(L266/13)</f>
        <v>1.9230769230769231</v>
      </c>
    </row>
    <row r="269" spans="1:13" ht="18.75" thickTop="1" x14ac:dyDescent="0.25">
      <c r="A269" s="665" t="s">
        <v>42</v>
      </c>
      <c r="B269" s="45" t="s">
        <v>36</v>
      </c>
      <c r="C269" s="46" t="s">
        <v>48</v>
      </c>
      <c r="D269" s="47"/>
      <c r="E269" s="27">
        <v>22</v>
      </c>
      <c r="F269" s="27">
        <v>6</v>
      </c>
      <c r="G269" s="28">
        <v>28</v>
      </c>
    </row>
    <row r="270" spans="1:13" x14ac:dyDescent="0.25">
      <c r="A270" s="666"/>
      <c r="B270" s="36" t="s">
        <v>37</v>
      </c>
      <c r="C270" s="5" t="s">
        <v>21</v>
      </c>
      <c r="D270" s="37"/>
      <c r="E270" s="9">
        <v>21</v>
      </c>
      <c r="F270" s="9">
        <v>8</v>
      </c>
      <c r="G270" s="29">
        <v>29</v>
      </c>
    </row>
    <row r="271" spans="1:13" x14ac:dyDescent="0.25">
      <c r="A271" s="666"/>
      <c r="B271" s="36" t="s">
        <v>38</v>
      </c>
      <c r="C271" s="5" t="s">
        <v>21</v>
      </c>
      <c r="D271" s="37"/>
      <c r="E271" s="9">
        <v>20</v>
      </c>
      <c r="F271" s="9">
        <v>12</v>
      </c>
      <c r="G271" s="29">
        <v>32</v>
      </c>
    </row>
    <row r="272" spans="1:13" x14ac:dyDescent="0.25">
      <c r="A272" s="666"/>
      <c r="B272" s="38" t="s">
        <v>39</v>
      </c>
      <c r="C272" s="39" t="s">
        <v>20</v>
      </c>
      <c r="D272" s="40"/>
      <c r="E272" s="23">
        <v>17</v>
      </c>
      <c r="F272" s="23">
        <v>12</v>
      </c>
      <c r="G272" s="48">
        <v>29</v>
      </c>
    </row>
    <row r="273" spans="1:7" x14ac:dyDescent="0.25">
      <c r="A273" s="666"/>
      <c r="B273" s="38" t="s">
        <v>40</v>
      </c>
      <c r="C273" s="39" t="s">
        <v>20</v>
      </c>
      <c r="D273" s="40"/>
      <c r="E273" s="23">
        <v>18</v>
      </c>
      <c r="F273" s="23">
        <v>10</v>
      </c>
      <c r="G273" s="48">
        <v>28</v>
      </c>
    </row>
    <row r="274" spans="1:7" ht="18.75" thickBot="1" x14ac:dyDescent="0.3">
      <c r="A274" s="667"/>
      <c r="B274" s="38" t="s">
        <v>41</v>
      </c>
      <c r="C274" s="39" t="s">
        <v>20</v>
      </c>
      <c r="D274" s="40"/>
      <c r="E274" s="23">
        <v>20</v>
      </c>
      <c r="F274" s="23">
        <v>19</v>
      </c>
      <c r="G274" s="48">
        <v>39</v>
      </c>
    </row>
    <row r="275" spans="1:7" ht="18.75" thickBot="1" x14ac:dyDescent="0.3">
      <c r="A275" s="49" t="s">
        <v>45</v>
      </c>
      <c r="B275" s="41" t="s">
        <v>42</v>
      </c>
      <c r="C275" s="42"/>
      <c r="D275" s="42"/>
      <c r="E275" s="43">
        <f>SUM(E269:E274)</f>
        <v>118</v>
      </c>
      <c r="F275" s="43">
        <f>SUM(F269:F274)</f>
        <v>67</v>
      </c>
      <c r="G275" s="50">
        <f>SUM(G269:G274)</f>
        <v>185</v>
      </c>
    </row>
    <row r="276" spans="1:7" ht="18.75" thickBot="1" x14ac:dyDescent="0.3">
      <c r="A276" s="51" t="s">
        <v>46</v>
      </c>
      <c r="B276" s="52" t="s">
        <v>581</v>
      </c>
      <c r="C276" s="53"/>
      <c r="D276" s="53"/>
      <c r="E276" s="54">
        <f>SUM(E266+E275)</f>
        <v>331</v>
      </c>
      <c r="F276" s="54">
        <f>SUM(F266+F275)</f>
        <v>233</v>
      </c>
      <c r="G276" s="55">
        <f>SUM(E276+F276)</f>
        <v>564</v>
      </c>
    </row>
    <row r="277" spans="1:7" ht="18.75" thickTop="1" x14ac:dyDescent="0.25"/>
  </sheetData>
  <autoFilter ref="A2:I276" xr:uid="{00000000-0009-0000-0000-0000A4000000}"/>
  <mergeCells count="15">
    <mergeCell ref="A1:M1"/>
    <mergeCell ref="A109:A129"/>
    <mergeCell ref="A269:A274"/>
    <mergeCell ref="A131:A149"/>
    <mergeCell ref="A243:A264"/>
    <mergeCell ref="A151:A172"/>
    <mergeCell ref="A174:A194"/>
    <mergeCell ref="A196:A217"/>
    <mergeCell ref="A219:A241"/>
    <mergeCell ref="A89:A107"/>
    <mergeCell ref="A67:A87"/>
    <mergeCell ref="A50:A65"/>
    <mergeCell ref="A34:A48"/>
    <mergeCell ref="A23:A32"/>
    <mergeCell ref="A3:A21"/>
  </mergeCells>
  <printOptions horizontalCentered="1" verticalCentered="1"/>
  <pageMargins left="0.2" right="0.2" top="0.25" bottom="0.25" header="0.25" footer="0.3"/>
  <pageSetup scale="85" orientation="landscape" r:id="rId1"/>
  <rowBreaks count="2" manualBreakCount="2">
    <brk id="173" max="16383" man="1"/>
    <brk id="24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0000"/>
    <pageSetUpPr fitToPage="1"/>
  </sheetPr>
  <dimension ref="A1:M9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7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379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18</v>
      </c>
      <c r="B3" s="26">
        <v>42747</v>
      </c>
      <c r="C3" s="27" t="s">
        <v>27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0"/>
      <c r="K3" s="9">
        <v>1</v>
      </c>
      <c r="L3" s="9"/>
      <c r="M3" s="29"/>
    </row>
    <row r="4" spans="1:13" hidden="1" x14ac:dyDescent="0.25">
      <c r="A4" s="631"/>
      <c r="B4" s="13">
        <v>42740</v>
      </c>
      <c r="C4" s="9" t="s">
        <v>11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/>
      <c r="L4" s="9">
        <v>1</v>
      </c>
      <c r="M4" s="29"/>
    </row>
    <row r="5" spans="1:13" hidden="1" x14ac:dyDescent="0.25">
      <c r="A5" s="631"/>
      <c r="B5" s="13">
        <v>42712</v>
      </c>
      <c r="C5" s="9" t="s">
        <v>10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42705</v>
      </c>
      <c r="C6" s="9" t="s">
        <v>7</v>
      </c>
      <c r="D6" s="9">
        <v>1</v>
      </c>
      <c r="E6" s="9">
        <v>0</v>
      </c>
      <c r="F6" s="9">
        <v>3</v>
      </c>
      <c r="G6" s="9">
        <v>3</v>
      </c>
      <c r="H6" s="9">
        <v>0</v>
      </c>
      <c r="I6" s="29">
        <v>0</v>
      </c>
      <c r="J6" s="280"/>
      <c r="K6" s="9"/>
      <c r="L6" s="9">
        <v>1</v>
      </c>
      <c r="M6" s="29"/>
    </row>
    <row r="7" spans="1:13" hidden="1" x14ac:dyDescent="0.25">
      <c r="A7" s="631"/>
      <c r="B7" s="13">
        <v>42691</v>
      </c>
      <c r="C7" s="9" t="s">
        <v>11</v>
      </c>
      <c r="D7" s="9">
        <v>1</v>
      </c>
      <c r="E7" s="9">
        <v>2</v>
      </c>
      <c r="F7" s="9">
        <v>0</v>
      </c>
      <c r="G7" s="9">
        <v>2</v>
      </c>
      <c r="H7" s="9">
        <v>0</v>
      </c>
      <c r="I7" s="29">
        <v>1</v>
      </c>
      <c r="J7" s="280"/>
      <c r="K7" s="9"/>
      <c r="L7" s="9">
        <v>1</v>
      </c>
      <c r="M7" s="29"/>
    </row>
    <row r="8" spans="1:13" hidden="1" x14ac:dyDescent="0.25">
      <c r="A8" s="631"/>
      <c r="B8" s="13">
        <v>42684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1"/>
      <c r="B9" s="13">
        <v>42677</v>
      </c>
      <c r="C9" s="9" t="s">
        <v>10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/>
      <c r="K9" s="9"/>
      <c r="L9" s="9">
        <v>1</v>
      </c>
      <c r="M9" s="29"/>
    </row>
    <row r="10" spans="1:13" hidden="1" x14ac:dyDescent="0.25">
      <c r="A10" s="631"/>
      <c r="B10" s="13">
        <v>42670</v>
      </c>
      <c r="C10" s="9" t="s">
        <v>7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42649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13">
        <v>42642</v>
      </c>
      <c r="C12" s="9" t="s">
        <v>10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1"/>
      <c r="B13" s="13">
        <v>42635</v>
      </c>
      <c r="C13" s="9" t="s">
        <v>7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t="18.75" hidden="1" thickBot="1" x14ac:dyDescent="0.3">
      <c r="A14" s="630"/>
      <c r="B14" s="30">
        <v>42628</v>
      </c>
      <c r="C14" s="31" t="s">
        <v>27</v>
      </c>
      <c r="D14" s="31">
        <v>1</v>
      </c>
      <c r="E14" s="31">
        <v>1</v>
      </c>
      <c r="F14" s="31">
        <v>0</v>
      </c>
      <c r="G14" s="31">
        <v>1</v>
      </c>
      <c r="H14" s="31">
        <v>0</v>
      </c>
      <c r="I14" s="32">
        <v>0</v>
      </c>
      <c r="J14" s="280">
        <v>1</v>
      </c>
      <c r="K14" s="9"/>
      <c r="L14" s="9"/>
      <c r="M14" s="29"/>
    </row>
    <row r="15" spans="1:13" ht="19.5" thickTop="1" thickBot="1" x14ac:dyDescent="0.3">
      <c r="A15" s="142" t="s">
        <v>45</v>
      </c>
      <c r="B15" s="126" t="s">
        <v>18</v>
      </c>
      <c r="C15" s="124" t="s">
        <v>9</v>
      </c>
      <c r="D15" s="124">
        <f t="shared" ref="D15:I15" si="0">SUM(D3:D14)</f>
        <v>12</v>
      </c>
      <c r="E15" s="124">
        <f t="shared" si="0"/>
        <v>3</v>
      </c>
      <c r="F15" s="124">
        <f t="shared" si="0"/>
        <v>5</v>
      </c>
      <c r="G15" s="124">
        <f t="shared" si="0"/>
        <v>8</v>
      </c>
      <c r="H15" s="124">
        <f t="shared" si="0"/>
        <v>0</v>
      </c>
      <c r="I15" s="125">
        <f t="shared" si="0"/>
        <v>1</v>
      </c>
      <c r="J15" s="191">
        <f>SUM(J3:J14)</f>
        <v>3</v>
      </c>
      <c r="K15" s="124">
        <f>SUM(K3:K14)</f>
        <v>5</v>
      </c>
      <c r="L15" s="124">
        <f>SUM(L3:L14)</f>
        <v>4</v>
      </c>
      <c r="M15" s="294">
        <f>SUM(J15/(J15+K15))</f>
        <v>0.375</v>
      </c>
    </row>
    <row r="16" spans="1:13" ht="18.75" hidden="1" thickTop="1" x14ac:dyDescent="0.25">
      <c r="A16" s="659" t="s">
        <v>17</v>
      </c>
      <c r="B16" s="26">
        <v>42432</v>
      </c>
      <c r="C16" s="27" t="s">
        <v>10</v>
      </c>
      <c r="D16" s="27">
        <v>1</v>
      </c>
      <c r="E16" s="27">
        <v>0</v>
      </c>
      <c r="F16" s="27">
        <v>0</v>
      </c>
      <c r="G16" s="27">
        <v>0</v>
      </c>
      <c r="H16" s="27">
        <v>0</v>
      </c>
      <c r="I16" s="28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13">
        <v>42425</v>
      </c>
      <c r="C17" s="9" t="s">
        <v>7</v>
      </c>
      <c r="D17" s="9">
        <v>1</v>
      </c>
      <c r="E17" s="9">
        <v>2</v>
      </c>
      <c r="F17" s="9">
        <v>0</v>
      </c>
      <c r="G17" s="9">
        <v>2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13">
        <v>42418</v>
      </c>
      <c r="C18" s="9" t="s">
        <v>14</v>
      </c>
      <c r="D18" s="9">
        <v>1</v>
      </c>
      <c r="E18" s="9">
        <v>1</v>
      </c>
      <c r="F18" s="9">
        <v>1</v>
      </c>
      <c r="G18" s="9">
        <v>2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13">
        <v>42411</v>
      </c>
      <c r="C19" s="9" t="s">
        <v>12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42404</v>
      </c>
      <c r="C20" s="9" t="s">
        <v>13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1"/>
      <c r="B21" s="13">
        <v>42383</v>
      </c>
      <c r="C21" s="9" t="s">
        <v>14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/>
      <c r="L21" s="9">
        <v>1</v>
      </c>
      <c r="M21" s="29"/>
    </row>
    <row r="22" spans="1:13" hidden="1" x14ac:dyDescent="0.25">
      <c r="A22" s="631"/>
      <c r="B22" s="13">
        <v>42376</v>
      </c>
      <c r="C22" s="9" t="s">
        <v>12</v>
      </c>
      <c r="D22" s="9">
        <v>1</v>
      </c>
      <c r="E22" s="9">
        <v>1</v>
      </c>
      <c r="F22" s="9">
        <v>1</v>
      </c>
      <c r="G22" s="9">
        <v>2</v>
      </c>
      <c r="H22" s="9">
        <v>0</v>
      </c>
      <c r="I22" s="29">
        <v>0</v>
      </c>
      <c r="J22" s="280"/>
      <c r="K22" s="9"/>
      <c r="L22" s="9">
        <v>1</v>
      </c>
      <c r="M22" s="29"/>
    </row>
    <row r="23" spans="1:13" hidden="1" x14ac:dyDescent="0.25">
      <c r="A23" s="631"/>
      <c r="B23" s="13">
        <v>42355</v>
      </c>
      <c r="C23" s="9" t="s">
        <v>13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13">
        <v>42348</v>
      </c>
      <c r="C24" s="9" t="s">
        <v>10</v>
      </c>
      <c r="D24" s="9">
        <v>1</v>
      </c>
      <c r="E24" s="9">
        <v>1</v>
      </c>
      <c r="F24" s="9">
        <v>1</v>
      </c>
      <c r="G24" s="9">
        <v>2</v>
      </c>
      <c r="H24" s="9">
        <v>0</v>
      </c>
      <c r="I24" s="29">
        <v>0</v>
      </c>
      <c r="J24" s="280">
        <v>1</v>
      </c>
      <c r="K24" s="9"/>
      <c r="L24" s="9"/>
      <c r="M24" s="29"/>
    </row>
    <row r="25" spans="1:13" hidden="1" x14ac:dyDescent="0.25">
      <c r="A25" s="631"/>
      <c r="B25" s="13">
        <v>42341</v>
      </c>
      <c r="C25" s="9" t="s">
        <v>7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42334</v>
      </c>
      <c r="C26" s="9" t="s">
        <v>14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13">
        <v>42320</v>
      </c>
      <c r="C27" s="9" t="s">
        <v>13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1"/>
      <c r="B28" s="13">
        <v>42313</v>
      </c>
      <c r="C28" s="9" t="s">
        <v>10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42306</v>
      </c>
      <c r="C29" s="9" t="s">
        <v>7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42299</v>
      </c>
      <c r="C30" s="9" t="s">
        <v>14</v>
      </c>
      <c r="D30" s="9">
        <v>1</v>
      </c>
      <c r="E30" s="9">
        <v>2</v>
      </c>
      <c r="F30" s="9">
        <v>0</v>
      </c>
      <c r="G30" s="9">
        <v>2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42292</v>
      </c>
      <c r="C31" s="9" t="s">
        <v>12</v>
      </c>
      <c r="D31" s="9">
        <v>1</v>
      </c>
      <c r="E31" s="9">
        <v>1</v>
      </c>
      <c r="F31" s="9">
        <v>1</v>
      </c>
      <c r="G31" s="9">
        <v>2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42285</v>
      </c>
      <c r="C32" s="9" t="s">
        <v>13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1"/>
      <c r="B33" s="13">
        <v>42278</v>
      </c>
      <c r="C33" s="9" t="s">
        <v>10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42271</v>
      </c>
      <c r="C34" s="9" t="s">
        <v>7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t="18.75" hidden="1" thickBot="1" x14ac:dyDescent="0.3">
      <c r="A35" s="630"/>
      <c r="B35" s="30">
        <v>42264</v>
      </c>
      <c r="C35" s="31" t="s">
        <v>14</v>
      </c>
      <c r="D35" s="31">
        <v>1</v>
      </c>
      <c r="E35" s="31">
        <v>1</v>
      </c>
      <c r="F35" s="31">
        <v>0</v>
      </c>
      <c r="G35" s="31">
        <v>1</v>
      </c>
      <c r="H35" s="31">
        <v>0</v>
      </c>
      <c r="I35" s="32">
        <v>0</v>
      </c>
      <c r="J35" s="280">
        <v>1</v>
      </c>
      <c r="K35" s="9"/>
      <c r="L35" s="9"/>
      <c r="M35" s="29"/>
    </row>
    <row r="36" spans="1:13" ht="19.5" thickTop="1" thickBot="1" x14ac:dyDescent="0.3">
      <c r="A36" s="142" t="s">
        <v>45</v>
      </c>
      <c r="B36" s="126" t="s">
        <v>17</v>
      </c>
      <c r="C36" s="124" t="s">
        <v>8</v>
      </c>
      <c r="D36" s="124">
        <f t="shared" ref="D36:I36" si="1">SUM(D16:D35)</f>
        <v>20</v>
      </c>
      <c r="E36" s="124">
        <f t="shared" si="1"/>
        <v>10</v>
      </c>
      <c r="F36" s="124">
        <f t="shared" si="1"/>
        <v>6</v>
      </c>
      <c r="G36" s="124">
        <f t="shared" si="1"/>
        <v>16</v>
      </c>
      <c r="H36" s="124">
        <f t="shared" si="1"/>
        <v>0</v>
      </c>
      <c r="I36" s="125">
        <f t="shared" si="1"/>
        <v>0</v>
      </c>
      <c r="J36" s="191">
        <f>SUM(J16:J35)</f>
        <v>8</v>
      </c>
      <c r="K36" s="124">
        <f>SUM(K16:K35)</f>
        <v>10</v>
      </c>
      <c r="L36" s="124">
        <f>SUM(L16:L35)</f>
        <v>2</v>
      </c>
      <c r="M36" s="294">
        <f>SUM(J36/(J36+K36))</f>
        <v>0.44444444444444442</v>
      </c>
    </row>
    <row r="37" spans="1:13" ht="18.75" hidden="1" thickTop="1" x14ac:dyDescent="0.25">
      <c r="A37" s="659" t="s">
        <v>16</v>
      </c>
      <c r="B37" s="26">
        <v>42068</v>
      </c>
      <c r="C37" s="27" t="s">
        <v>13</v>
      </c>
      <c r="D37" s="27">
        <v>1</v>
      </c>
      <c r="E37" s="27">
        <v>0</v>
      </c>
      <c r="F37" s="27">
        <v>0</v>
      </c>
      <c r="G37" s="27">
        <v>0</v>
      </c>
      <c r="H37" s="27">
        <v>0</v>
      </c>
      <c r="I37" s="28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13">
        <v>42054</v>
      </c>
      <c r="C38" s="9" t="s">
        <v>7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/>
      <c r="K38" s="9"/>
      <c r="L38" s="9">
        <v>1</v>
      </c>
      <c r="M38" s="29"/>
    </row>
    <row r="39" spans="1:13" hidden="1" x14ac:dyDescent="0.25">
      <c r="A39" s="631"/>
      <c r="B39" s="13">
        <v>42047</v>
      </c>
      <c r="C39" s="9" t="s">
        <v>14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42033</v>
      </c>
      <c r="C40" s="9" t="s">
        <v>13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42026</v>
      </c>
      <c r="C41" s="9" t="s">
        <v>10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idden="1" x14ac:dyDescent="0.25">
      <c r="A42" s="631"/>
      <c r="B42" s="13">
        <v>42019</v>
      </c>
      <c r="C42" s="9" t="s">
        <v>7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13">
        <v>41963</v>
      </c>
      <c r="C43" s="9" t="s">
        <v>14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t="18.75" hidden="1" thickBot="1" x14ac:dyDescent="0.3">
      <c r="A44" s="630"/>
      <c r="B44" s="30">
        <v>41956</v>
      </c>
      <c r="C44" s="31" t="s">
        <v>12</v>
      </c>
      <c r="D44" s="31">
        <v>1</v>
      </c>
      <c r="E44" s="31">
        <v>0</v>
      </c>
      <c r="F44" s="31">
        <v>2</v>
      </c>
      <c r="G44" s="31">
        <v>2</v>
      </c>
      <c r="H44" s="31">
        <v>0</v>
      </c>
      <c r="I44" s="32">
        <v>0</v>
      </c>
      <c r="J44" s="280"/>
      <c r="K44" s="9">
        <v>1</v>
      </c>
      <c r="L44" s="9"/>
      <c r="M44" s="29"/>
    </row>
    <row r="45" spans="1:13" ht="19.5" thickTop="1" thickBot="1" x14ac:dyDescent="0.3">
      <c r="A45" s="142" t="s">
        <v>45</v>
      </c>
      <c r="B45" s="126" t="s">
        <v>16</v>
      </c>
      <c r="C45" s="124" t="s">
        <v>8</v>
      </c>
      <c r="D45" s="124">
        <f t="shared" ref="D45:I45" si="2">SUM(D37:D44)</f>
        <v>8</v>
      </c>
      <c r="E45" s="124">
        <f t="shared" si="2"/>
        <v>2</v>
      </c>
      <c r="F45" s="124">
        <f t="shared" si="2"/>
        <v>3</v>
      </c>
      <c r="G45" s="124">
        <f t="shared" si="2"/>
        <v>5</v>
      </c>
      <c r="H45" s="124">
        <f t="shared" si="2"/>
        <v>0</v>
      </c>
      <c r="I45" s="125">
        <f t="shared" si="2"/>
        <v>0</v>
      </c>
      <c r="J45" s="191">
        <f>SUM(J37:J44)</f>
        <v>3</v>
      </c>
      <c r="K45" s="124">
        <f>SUM(K37:K44)</f>
        <v>4</v>
      </c>
      <c r="L45" s="124">
        <f>SUM(L37:L44)</f>
        <v>1</v>
      </c>
      <c r="M45" s="294">
        <f>SUM(J45/(J45+K45))</f>
        <v>0.42857142857142855</v>
      </c>
    </row>
    <row r="46" spans="1:13" ht="18.75" hidden="1" thickTop="1" x14ac:dyDescent="0.25">
      <c r="A46" s="659" t="s">
        <v>15</v>
      </c>
      <c r="B46" s="26">
        <v>41697</v>
      </c>
      <c r="C46" s="27" t="s">
        <v>14</v>
      </c>
      <c r="D46" s="27">
        <v>1</v>
      </c>
      <c r="E46" s="27">
        <v>2</v>
      </c>
      <c r="F46" s="27">
        <v>0</v>
      </c>
      <c r="G46" s="27">
        <v>2</v>
      </c>
      <c r="H46" s="27">
        <v>0</v>
      </c>
      <c r="I46" s="28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13">
        <v>41676</v>
      </c>
      <c r="C47" s="9" t="s">
        <v>13</v>
      </c>
      <c r="D47" s="9">
        <v>1</v>
      </c>
      <c r="E47" s="9">
        <v>1</v>
      </c>
      <c r="F47" s="9">
        <v>1</v>
      </c>
      <c r="G47" s="9">
        <v>2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13">
        <v>41669</v>
      </c>
      <c r="C48" s="9" t="s">
        <v>10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41655</v>
      </c>
      <c r="C49" s="9" t="s">
        <v>8</v>
      </c>
      <c r="D49" s="9">
        <v>1</v>
      </c>
      <c r="E49" s="9">
        <v>1</v>
      </c>
      <c r="F49" s="9">
        <v>1</v>
      </c>
      <c r="G49" s="9">
        <v>2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13">
        <v>41648</v>
      </c>
      <c r="C50" s="9" t="s">
        <v>12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41627</v>
      </c>
      <c r="C51" s="9" t="s">
        <v>13</v>
      </c>
      <c r="D51" s="9">
        <v>1</v>
      </c>
      <c r="E51" s="9">
        <v>1</v>
      </c>
      <c r="F51" s="9">
        <v>0</v>
      </c>
      <c r="G51" s="9">
        <v>1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13">
        <v>41620</v>
      </c>
      <c r="C52" s="9" t="s">
        <v>10</v>
      </c>
      <c r="D52" s="9">
        <v>1</v>
      </c>
      <c r="E52" s="9">
        <v>0</v>
      </c>
      <c r="F52" s="9">
        <v>2</v>
      </c>
      <c r="G52" s="9">
        <v>2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41613</v>
      </c>
      <c r="C53" s="9" t="s">
        <v>14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13">
        <v>41606</v>
      </c>
      <c r="C54" s="9" t="s">
        <v>8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41599</v>
      </c>
      <c r="C55" s="9" t="s">
        <v>12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41571</v>
      </c>
      <c r="C56" s="9" t="s">
        <v>8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280"/>
      <c r="K56" s="9"/>
      <c r="L56" s="9">
        <v>1</v>
      </c>
      <c r="M56" s="29"/>
    </row>
    <row r="57" spans="1:13" hidden="1" x14ac:dyDescent="0.25">
      <c r="A57" s="631"/>
      <c r="B57" s="13">
        <v>41557</v>
      </c>
      <c r="C57" s="9" t="s">
        <v>13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41550</v>
      </c>
      <c r="C58" s="9" t="s">
        <v>10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41543</v>
      </c>
      <c r="C59" s="9" t="s">
        <v>14</v>
      </c>
      <c r="D59" s="9">
        <v>1</v>
      </c>
      <c r="E59" s="9">
        <v>1</v>
      </c>
      <c r="F59" s="9">
        <v>2</v>
      </c>
      <c r="G59" s="9">
        <v>3</v>
      </c>
      <c r="H59" s="9">
        <v>1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41536</v>
      </c>
      <c r="C60" s="9" t="s">
        <v>8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t="18.75" hidden="1" thickBot="1" x14ac:dyDescent="0.3">
      <c r="A61" s="630"/>
      <c r="B61" s="30">
        <v>41529</v>
      </c>
      <c r="C61" s="31" t="s">
        <v>12</v>
      </c>
      <c r="D61" s="31">
        <v>1</v>
      </c>
      <c r="E61" s="31">
        <v>0</v>
      </c>
      <c r="F61" s="31">
        <v>1</v>
      </c>
      <c r="G61" s="31">
        <v>1</v>
      </c>
      <c r="H61" s="31">
        <v>0</v>
      </c>
      <c r="I61" s="32">
        <v>0</v>
      </c>
      <c r="J61" s="280">
        <v>1</v>
      </c>
      <c r="K61" s="9"/>
      <c r="L61" s="9"/>
      <c r="M61" s="29"/>
    </row>
    <row r="62" spans="1:13" ht="19.5" thickTop="1" thickBot="1" x14ac:dyDescent="0.3">
      <c r="A62" s="142" t="s">
        <v>45</v>
      </c>
      <c r="B62" s="126" t="s">
        <v>15</v>
      </c>
      <c r="C62" s="124" t="s">
        <v>7</v>
      </c>
      <c r="D62" s="124">
        <f t="shared" ref="D62:I62" si="3">SUM(D46:D61)</f>
        <v>16</v>
      </c>
      <c r="E62" s="124">
        <f t="shared" si="3"/>
        <v>6</v>
      </c>
      <c r="F62" s="124">
        <f t="shared" si="3"/>
        <v>11</v>
      </c>
      <c r="G62" s="124">
        <f t="shared" si="3"/>
        <v>17</v>
      </c>
      <c r="H62" s="124">
        <f t="shared" si="3"/>
        <v>1</v>
      </c>
      <c r="I62" s="125">
        <f t="shared" si="3"/>
        <v>0</v>
      </c>
      <c r="J62" s="191">
        <f>SUM(J46:J61)</f>
        <v>11</v>
      </c>
      <c r="K62" s="124">
        <f>SUM(K46:K61)</f>
        <v>4</v>
      </c>
      <c r="L62" s="124">
        <f>SUM(L46:L61)</f>
        <v>1</v>
      </c>
      <c r="M62" s="294">
        <f>SUM(J62/(J62+K62))</f>
        <v>0.73333333333333328</v>
      </c>
    </row>
    <row r="63" spans="1:13" ht="18.75" hidden="1" thickTop="1" x14ac:dyDescent="0.25">
      <c r="A63" s="659" t="s">
        <v>22</v>
      </c>
      <c r="B63" s="26">
        <v>41333</v>
      </c>
      <c r="C63" s="27" t="s">
        <v>21</v>
      </c>
      <c r="D63" s="27">
        <v>1</v>
      </c>
      <c r="E63" s="27">
        <v>0</v>
      </c>
      <c r="F63" s="27">
        <v>1</v>
      </c>
      <c r="G63" s="27">
        <v>1</v>
      </c>
      <c r="H63" s="27">
        <v>0</v>
      </c>
      <c r="I63" s="2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41319</v>
      </c>
      <c r="C64" s="9" t="s">
        <v>12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41312</v>
      </c>
      <c r="C65" s="9" t="s">
        <v>13</v>
      </c>
      <c r="D65" s="9">
        <v>1</v>
      </c>
      <c r="E65" s="9">
        <v>2</v>
      </c>
      <c r="F65" s="9">
        <v>2</v>
      </c>
      <c r="G65" s="9">
        <v>4</v>
      </c>
      <c r="H65" s="9">
        <v>1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41305</v>
      </c>
      <c r="C66" s="9" t="s">
        <v>20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41298</v>
      </c>
      <c r="C67" s="9" t="s">
        <v>21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41291</v>
      </c>
      <c r="C68" s="9" t="s">
        <v>19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/>
      <c r="K68" s="9"/>
      <c r="L68" s="9">
        <v>1</v>
      </c>
      <c r="M68" s="29"/>
    </row>
    <row r="69" spans="1:13" hidden="1" x14ac:dyDescent="0.25">
      <c r="A69" s="631"/>
      <c r="B69" s="13">
        <v>41263</v>
      </c>
      <c r="C69" s="9" t="s">
        <v>13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13">
        <v>41256</v>
      </c>
      <c r="C70" s="9" t="s">
        <v>20</v>
      </c>
      <c r="D70" s="9">
        <v>1</v>
      </c>
      <c r="E70" s="9">
        <v>1</v>
      </c>
      <c r="F70" s="9">
        <v>0</v>
      </c>
      <c r="G70" s="9">
        <v>1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41249</v>
      </c>
      <c r="C71" s="9" t="s">
        <v>21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13">
        <v>41242</v>
      </c>
      <c r="C72" s="9" t="s">
        <v>19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41235</v>
      </c>
      <c r="C73" s="9" t="s">
        <v>12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13">
        <v>41228</v>
      </c>
      <c r="C74" s="9" t="s">
        <v>13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13">
        <v>41214</v>
      </c>
      <c r="C75" s="9" t="s">
        <v>21</v>
      </c>
      <c r="D75" s="9">
        <v>1</v>
      </c>
      <c r="E75" s="9">
        <v>1</v>
      </c>
      <c r="F75" s="9">
        <v>0</v>
      </c>
      <c r="G75" s="9">
        <v>1</v>
      </c>
      <c r="H75" s="9">
        <v>0</v>
      </c>
      <c r="I75" s="29">
        <v>1</v>
      </c>
      <c r="J75" s="280"/>
      <c r="K75" s="9"/>
      <c r="L75" s="9">
        <v>1</v>
      </c>
      <c r="M75" s="29"/>
    </row>
    <row r="76" spans="1:13" hidden="1" x14ac:dyDescent="0.25">
      <c r="A76" s="631"/>
      <c r="B76" s="13">
        <v>41207</v>
      </c>
      <c r="C76" s="9" t="s">
        <v>19</v>
      </c>
      <c r="D76" s="9">
        <v>1</v>
      </c>
      <c r="E76" s="9">
        <v>2</v>
      </c>
      <c r="F76" s="9">
        <v>1</v>
      </c>
      <c r="G76" s="9">
        <v>3</v>
      </c>
      <c r="H76" s="9">
        <v>1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13">
        <v>41200</v>
      </c>
      <c r="C77" s="9" t="s">
        <v>12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41193</v>
      </c>
      <c r="C78" s="9" t="s">
        <v>13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41186</v>
      </c>
      <c r="C79" s="9" t="s">
        <v>20</v>
      </c>
      <c r="D79" s="9">
        <v>1</v>
      </c>
      <c r="E79" s="9">
        <v>1</v>
      </c>
      <c r="F79" s="9">
        <v>1</v>
      </c>
      <c r="G79" s="9">
        <v>2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41179</v>
      </c>
      <c r="C80" s="9" t="s">
        <v>21</v>
      </c>
      <c r="D80" s="9">
        <v>1</v>
      </c>
      <c r="E80" s="9">
        <v>0</v>
      </c>
      <c r="F80" s="9">
        <v>1</v>
      </c>
      <c r="G80" s="9">
        <v>1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41172</v>
      </c>
      <c r="C81" s="9" t="s">
        <v>19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t="18.75" hidden="1" thickBot="1" x14ac:dyDescent="0.3">
      <c r="A82" s="630"/>
      <c r="B82" s="30">
        <v>41165</v>
      </c>
      <c r="C82" s="31" t="s">
        <v>12</v>
      </c>
      <c r="D82" s="31">
        <v>1</v>
      </c>
      <c r="E82" s="31">
        <v>1</v>
      </c>
      <c r="F82" s="31">
        <v>2</v>
      </c>
      <c r="G82" s="31">
        <v>3</v>
      </c>
      <c r="H82" s="31">
        <v>0</v>
      </c>
      <c r="I82" s="32">
        <v>0</v>
      </c>
      <c r="J82" s="280">
        <v>1</v>
      </c>
      <c r="K82" s="9"/>
      <c r="L82" s="9"/>
      <c r="M82" s="29"/>
    </row>
    <row r="83" spans="1:13" ht="19.5" thickTop="1" thickBot="1" x14ac:dyDescent="0.3">
      <c r="A83" s="142" t="s">
        <v>45</v>
      </c>
      <c r="B83" s="126" t="s">
        <v>22</v>
      </c>
      <c r="C83" s="124" t="s">
        <v>7</v>
      </c>
      <c r="D83" s="124">
        <f t="shared" ref="D83:I83" si="4">SUM(D63:D82)</f>
        <v>20</v>
      </c>
      <c r="E83" s="124">
        <f t="shared" si="4"/>
        <v>9</v>
      </c>
      <c r="F83" s="124">
        <f t="shared" si="4"/>
        <v>11</v>
      </c>
      <c r="G83" s="124">
        <f t="shared" si="4"/>
        <v>20</v>
      </c>
      <c r="H83" s="247">
        <f t="shared" si="4"/>
        <v>2</v>
      </c>
      <c r="I83" s="248">
        <f t="shared" si="4"/>
        <v>1</v>
      </c>
      <c r="J83" s="191">
        <f>SUM(J63:J82)</f>
        <v>16</v>
      </c>
      <c r="K83" s="124">
        <f>SUM(K63:K82)</f>
        <v>2</v>
      </c>
      <c r="L83" s="124">
        <f>SUM(L63:L82)</f>
        <v>2</v>
      </c>
      <c r="M83" s="294">
        <f>SUM(J83/(J83+K83))</f>
        <v>0.88888888888888884</v>
      </c>
    </row>
    <row r="84" spans="1:13" ht="19.5" thickTop="1" thickBot="1" x14ac:dyDescent="0.3">
      <c r="C84" s="136" t="s">
        <v>24</v>
      </c>
      <c r="D84" s="137">
        <f t="shared" ref="D84:I84" si="5">SUM(D15+D36+D45+D62+D83)</f>
        <v>76</v>
      </c>
      <c r="E84" s="137">
        <f t="shared" si="5"/>
        <v>30</v>
      </c>
      <c r="F84" s="137">
        <f t="shared" si="5"/>
        <v>36</v>
      </c>
      <c r="G84" s="139">
        <f t="shared" si="5"/>
        <v>66</v>
      </c>
      <c r="H84" s="140">
        <f t="shared" si="5"/>
        <v>3</v>
      </c>
      <c r="I84" s="141">
        <f t="shared" si="5"/>
        <v>2</v>
      </c>
      <c r="J84" s="136">
        <f>SUM(J15+J36+J45+J62+J83)</f>
        <v>41</v>
      </c>
      <c r="K84" s="168">
        <f>SUM(K15+K36+K45+K62+K83)</f>
        <v>25</v>
      </c>
      <c r="L84" s="168">
        <f>SUM(L15+L36+L45+L62+L83)</f>
        <v>10</v>
      </c>
      <c r="M84" s="333">
        <f>SUM(J84/(J84+K84))</f>
        <v>0.62121212121212122</v>
      </c>
    </row>
    <row r="85" spans="1:13" ht="18.75" thickBot="1" x14ac:dyDescent="0.3">
      <c r="C85" s="143" t="s">
        <v>25</v>
      </c>
      <c r="D85" s="24"/>
      <c r="E85" s="25">
        <f>SUM(E84/D84)</f>
        <v>0.39473684210526316</v>
      </c>
      <c r="F85" s="25">
        <f>SUM(F84/D84)</f>
        <v>0.47368421052631576</v>
      </c>
      <c r="G85" s="144">
        <f>SUM(G84/D84)</f>
        <v>0.86842105263157898</v>
      </c>
      <c r="H85" s="20"/>
      <c r="I85" s="20"/>
      <c r="J85" s="283">
        <f>SUM(J84/D84)</f>
        <v>0.53947368421052633</v>
      </c>
      <c r="K85" s="21">
        <f>SUM(K84/D84)</f>
        <v>0.32894736842105265</v>
      </c>
      <c r="L85" s="132">
        <f>SUM(L84/D84)</f>
        <v>0.13157894736842105</v>
      </c>
    </row>
    <row r="86" spans="1:13" ht="18.75" thickBot="1" x14ac:dyDescent="0.3">
      <c r="C86" s="133" t="s">
        <v>26</v>
      </c>
      <c r="D86" s="134">
        <f>SUM(D84/5)</f>
        <v>15.2</v>
      </c>
      <c r="E86" s="134">
        <f>SUM(E85*D86)</f>
        <v>6</v>
      </c>
      <c r="F86" s="134">
        <f>SUM(F85*D86)</f>
        <v>7.1999999999999993</v>
      </c>
      <c r="G86" s="135">
        <f>SUM(G85*D86)</f>
        <v>13.2</v>
      </c>
      <c r="J86" s="284">
        <f>SUM(J84/5)</f>
        <v>8.1999999999999993</v>
      </c>
      <c r="K86" s="134">
        <f>SUM(K84/5)</f>
        <v>5</v>
      </c>
      <c r="L86" s="135">
        <f>SUM(L84/5)</f>
        <v>2</v>
      </c>
    </row>
    <row r="87" spans="1:13" ht="19.5" thickTop="1" thickBot="1" x14ac:dyDescent="0.3">
      <c r="A87" s="61" t="s">
        <v>50</v>
      </c>
      <c r="B87" s="45" t="s">
        <v>36</v>
      </c>
      <c r="C87" s="46" t="s">
        <v>20</v>
      </c>
      <c r="D87" s="47"/>
      <c r="E87" s="27">
        <v>8</v>
      </c>
      <c r="F87" s="27">
        <v>10</v>
      </c>
      <c r="G87" s="28">
        <v>18</v>
      </c>
    </row>
    <row r="88" spans="1:13" ht="18.75" thickBot="1" x14ac:dyDescent="0.3">
      <c r="A88" s="49" t="s">
        <v>45</v>
      </c>
      <c r="B88" s="41" t="s">
        <v>50</v>
      </c>
      <c r="C88" s="42"/>
      <c r="D88" s="42"/>
      <c r="E88" s="43">
        <f>SUM(E87:E87)</f>
        <v>8</v>
      </c>
      <c r="F88" s="43">
        <f>SUM(F87:F87)</f>
        <v>10</v>
      </c>
      <c r="G88" s="50">
        <f>SUM(G87:G87)</f>
        <v>18</v>
      </c>
    </row>
    <row r="89" spans="1:13" ht="18.75" thickBot="1" x14ac:dyDescent="0.3">
      <c r="A89" s="51" t="s">
        <v>46</v>
      </c>
      <c r="B89" s="52" t="s">
        <v>51</v>
      </c>
      <c r="C89" s="53"/>
      <c r="D89" s="53"/>
      <c r="E89" s="54">
        <f>SUM(E84+E88)</f>
        <v>38</v>
      </c>
      <c r="F89" s="54">
        <f>SUM(F84+F88)</f>
        <v>46</v>
      </c>
      <c r="G89" s="55">
        <f>SUM(E89+F89)</f>
        <v>84</v>
      </c>
    </row>
    <row r="90" spans="1:13" ht="18.75" thickTop="1" x14ac:dyDescent="0.25"/>
  </sheetData>
  <mergeCells count="6">
    <mergeCell ref="A1:M1"/>
    <mergeCell ref="A16:A35"/>
    <mergeCell ref="A37:A44"/>
    <mergeCell ref="A46:A61"/>
    <mergeCell ref="A63:A82"/>
    <mergeCell ref="A3:A14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M22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380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45694</v>
      </c>
      <c r="C4" s="9" t="s">
        <v>453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45687</v>
      </c>
      <c r="C5" s="9" t="s">
        <v>20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45680</v>
      </c>
      <c r="C6" s="9" t="s">
        <v>553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45645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45638</v>
      </c>
      <c r="C8" s="9" t="s">
        <v>20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45631</v>
      </c>
      <c r="C9" s="9" t="s">
        <v>553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45624</v>
      </c>
      <c r="C10" s="9" t="s">
        <v>625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45610</v>
      </c>
      <c r="C11" s="9" t="s">
        <v>453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45603</v>
      </c>
      <c r="C12" s="9" t="s">
        <v>20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45596</v>
      </c>
      <c r="C13" s="9" t="s">
        <v>553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45589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45582</v>
      </c>
      <c r="C15" s="9" t="s">
        <v>10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45575</v>
      </c>
      <c r="C16" s="9" t="s">
        <v>453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.75" thickBot="1" x14ac:dyDescent="0.3">
      <c r="A17" s="637"/>
      <c r="B17" s="256">
        <v>45561</v>
      </c>
      <c r="C17" s="31" t="s">
        <v>553</v>
      </c>
      <c r="D17" s="31">
        <v>1</v>
      </c>
      <c r="E17" s="31">
        <v>0</v>
      </c>
      <c r="F17" s="31">
        <v>1</v>
      </c>
      <c r="G17" s="31">
        <v>1</v>
      </c>
      <c r="H17" s="31">
        <v>0</v>
      </c>
      <c r="I17" s="32">
        <v>0</v>
      </c>
      <c r="J17" s="366"/>
      <c r="K17" s="31"/>
      <c r="L17" s="31">
        <v>1</v>
      </c>
      <c r="M17" s="32"/>
    </row>
    <row r="18" spans="1:13" ht="19.5" thickTop="1" thickBot="1" x14ac:dyDescent="0.3">
      <c r="A18" s="487" t="s">
        <v>45</v>
      </c>
      <c r="B18" s="488" t="s">
        <v>624</v>
      </c>
      <c r="C18" s="355" t="s">
        <v>8</v>
      </c>
      <c r="D18" s="355">
        <f t="shared" ref="D18:L18" si="0">SUM(D3:D17)</f>
        <v>15</v>
      </c>
      <c r="E18" s="355">
        <f t="shared" si="0"/>
        <v>0</v>
      </c>
      <c r="F18" s="355">
        <f t="shared" si="0"/>
        <v>6</v>
      </c>
      <c r="G18" s="355">
        <f t="shared" si="0"/>
        <v>6</v>
      </c>
      <c r="H18" s="355">
        <f t="shared" si="0"/>
        <v>0</v>
      </c>
      <c r="I18" s="489">
        <f t="shared" si="0"/>
        <v>0</v>
      </c>
      <c r="J18" s="458">
        <f t="shared" si="0"/>
        <v>10</v>
      </c>
      <c r="K18" s="355">
        <f t="shared" si="0"/>
        <v>3</v>
      </c>
      <c r="L18" s="355">
        <f t="shared" si="0"/>
        <v>2</v>
      </c>
      <c r="M18" s="356">
        <f>SUM(J18/(J18+K18))</f>
        <v>0.76923076923076927</v>
      </c>
    </row>
    <row r="19" spans="1:13" ht="18.75" hidden="1" thickTop="1" x14ac:dyDescent="0.25">
      <c r="A19" s="642" t="s">
        <v>580</v>
      </c>
      <c r="B19" s="254">
        <v>45351</v>
      </c>
      <c r="C19" s="27" t="s">
        <v>552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8">
        <v>0</v>
      </c>
      <c r="J19" s="364"/>
      <c r="K19" s="27">
        <v>1</v>
      </c>
      <c r="L19" s="27"/>
      <c r="M19" s="28"/>
    </row>
    <row r="20" spans="1:13" hidden="1" x14ac:dyDescent="0.25">
      <c r="A20" s="636"/>
      <c r="B20" s="255">
        <v>45344</v>
      </c>
      <c r="C20" s="9" t="s">
        <v>553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hidden="1" x14ac:dyDescent="0.25">
      <c r="A21" s="636"/>
      <c r="B21" s="255">
        <v>45330</v>
      </c>
      <c r="C21" s="9" t="s">
        <v>452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6"/>
      <c r="B22" s="255">
        <v>45323</v>
      </c>
      <c r="C22" s="9" t="s">
        <v>453</v>
      </c>
      <c r="D22" s="9">
        <v>1</v>
      </c>
      <c r="E22" s="9">
        <v>1</v>
      </c>
      <c r="F22" s="9">
        <v>2</v>
      </c>
      <c r="G22" s="9">
        <v>3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6"/>
      <c r="B23" s="255">
        <v>45316</v>
      </c>
      <c r="C23" s="9" t="s">
        <v>552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6"/>
      <c r="B24" s="255">
        <v>45281</v>
      </c>
      <c r="C24" s="9" t="s">
        <v>452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45267</v>
      </c>
      <c r="C25" s="9" t="s">
        <v>552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6"/>
      <c r="B26" s="255">
        <v>45260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45246</v>
      </c>
      <c r="C27" s="9" t="s">
        <v>452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45239</v>
      </c>
      <c r="C28" s="9" t="s">
        <v>453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/>
      <c r="K28" s="9"/>
      <c r="L28" s="9">
        <v>1</v>
      </c>
      <c r="M28" s="29"/>
    </row>
    <row r="29" spans="1:13" hidden="1" x14ac:dyDescent="0.25">
      <c r="A29" s="636"/>
      <c r="B29" s="255">
        <v>45232</v>
      </c>
      <c r="C29" s="9" t="s">
        <v>552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45218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/>
      <c r="L30" s="9">
        <v>1</v>
      </c>
      <c r="M30" s="29"/>
    </row>
    <row r="31" spans="1:13" hidden="1" x14ac:dyDescent="0.25">
      <c r="A31" s="636"/>
      <c r="B31" s="255">
        <v>45211</v>
      </c>
      <c r="C31" s="9" t="s">
        <v>452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6"/>
      <c r="B32" s="255">
        <v>45204</v>
      </c>
      <c r="C32" s="9" t="s">
        <v>453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6"/>
      <c r="B33" s="255">
        <v>45197</v>
      </c>
      <c r="C33" s="9" t="s">
        <v>552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t="18.75" hidden="1" thickBot="1" x14ac:dyDescent="0.3">
      <c r="A34" s="637"/>
      <c r="B34" s="256">
        <v>45190</v>
      </c>
      <c r="C34" s="31" t="s">
        <v>553</v>
      </c>
      <c r="D34" s="31">
        <v>1</v>
      </c>
      <c r="E34" s="31">
        <v>0</v>
      </c>
      <c r="F34" s="31">
        <v>0</v>
      </c>
      <c r="G34" s="31">
        <v>0</v>
      </c>
      <c r="H34" s="31">
        <v>0</v>
      </c>
      <c r="I34" s="32">
        <v>0</v>
      </c>
      <c r="J34" s="366"/>
      <c r="K34" s="31"/>
      <c r="L34" s="31">
        <v>1</v>
      </c>
      <c r="M34" s="32"/>
    </row>
    <row r="35" spans="1:13" ht="19.5" thickTop="1" thickBot="1" x14ac:dyDescent="0.3">
      <c r="A35" s="487" t="s">
        <v>45</v>
      </c>
      <c r="B35" s="488" t="s">
        <v>580</v>
      </c>
      <c r="C35" s="355" t="s">
        <v>555</v>
      </c>
      <c r="D35" s="355">
        <f t="shared" ref="D35:L35" si="1">SUM(D19:D34)</f>
        <v>16</v>
      </c>
      <c r="E35" s="355">
        <f t="shared" si="1"/>
        <v>1</v>
      </c>
      <c r="F35" s="355">
        <f t="shared" si="1"/>
        <v>6</v>
      </c>
      <c r="G35" s="355">
        <f t="shared" si="1"/>
        <v>7</v>
      </c>
      <c r="H35" s="355">
        <f t="shared" si="1"/>
        <v>0</v>
      </c>
      <c r="I35" s="489">
        <f t="shared" si="1"/>
        <v>0</v>
      </c>
      <c r="J35" s="458">
        <f t="shared" si="1"/>
        <v>3</v>
      </c>
      <c r="K35" s="355">
        <f t="shared" si="1"/>
        <v>9</v>
      </c>
      <c r="L35" s="355">
        <f t="shared" si="1"/>
        <v>4</v>
      </c>
      <c r="M35" s="356">
        <f>SUM(J35/(J35+K35))</f>
        <v>0.25</v>
      </c>
    </row>
    <row r="36" spans="1:13" ht="18.75" hidden="1" thickTop="1" x14ac:dyDescent="0.25">
      <c r="A36" s="632" t="s">
        <v>554</v>
      </c>
      <c r="B36" s="254">
        <v>44952</v>
      </c>
      <c r="C36" s="27" t="s">
        <v>552</v>
      </c>
      <c r="D36" s="27">
        <v>1</v>
      </c>
      <c r="E36" s="27">
        <v>0</v>
      </c>
      <c r="F36" s="27">
        <v>0</v>
      </c>
      <c r="G36" s="27">
        <v>0</v>
      </c>
      <c r="H36" s="27">
        <v>0</v>
      </c>
      <c r="I36" s="297">
        <v>0</v>
      </c>
      <c r="J36" s="279"/>
      <c r="K36" s="27">
        <v>1</v>
      </c>
      <c r="L36" s="27"/>
      <c r="M36" s="28"/>
    </row>
    <row r="37" spans="1:13" hidden="1" x14ac:dyDescent="0.25">
      <c r="A37" s="633"/>
      <c r="B37" s="255">
        <v>44945</v>
      </c>
      <c r="C37" s="9" t="s">
        <v>553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8">
        <v>0</v>
      </c>
      <c r="J37" s="280">
        <v>1</v>
      </c>
      <c r="K37" s="9"/>
      <c r="L37" s="9"/>
      <c r="M37" s="29"/>
    </row>
    <row r="38" spans="1:13" hidden="1" x14ac:dyDescent="0.25">
      <c r="A38" s="633"/>
      <c r="B38" s="255">
        <v>44938</v>
      </c>
      <c r="C38" s="9" t="s">
        <v>8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idden="1" x14ac:dyDescent="0.25">
      <c r="A39" s="633"/>
      <c r="B39" s="255">
        <v>44917</v>
      </c>
      <c r="C39" s="9" t="s">
        <v>452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44903</v>
      </c>
      <c r="C40" s="9" t="s">
        <v>552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44882</v>
      </c>
      <c r="C41" s="9" t="s">
        <v>452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3"/>
      <c r="B42" s="255">
        <v>44875</v>
      </c>
      <c r="C42" s="9" t="s">
        <v>453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44861</v>
      </c>
      <c r="C43" s="9" t="s">
        <v>553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44854</v>
      </c>
      <c r="C44" s="9" t="s">
        <v>8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44847</v>
      </c>
      <c r="C45" s="9" t="s">
        <v>452</v>
      </c>
      <c r="D45" s="9">
        <v>1</v>
      </c>
      <c r="E45" s="9">
        <v>0</v>
      </c>
      <c r="F45" s="9">
        <v>2</v>
      </c>
      <c r="G45" s="9">
        <v>2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3"/>
      <c r="B46" s="255">
        <v>44833</v>
      </c>
      <c r="C46" s="9" t="s">
        <v>552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255">
        <v>44826</v>
      </c>
      <c r="C47" s="9" t="s">
        <v>553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t="18.75" hidden="1" thickBot="1" x14ac:dyDescent="0.3">
      <c r="A48" s="634"/>
      <c r="B48" s="256">
        <v>44819</v>
      </c>
      <c r="C48" s="31" t="s">
        <v>8</v>
      </c>
      <c r="D48" s="31">
        <v>1</v>
      </c>
      <c r="E48" s="31">
        <v>0</v>
      </c>
      <c r="F48" s="31">
        <v>0</v>
      </c>
      <c r="G48" s="31">
        <v>0</v>
      </c>
      <c r="H48" s="31">
        <v>0</v>
      </c>
      <c r="I48" s="299">
        <v>0</v>
      </c>
      <c r="J48" s="341"/>
      <c r="K48" s="31">
        <v>1</v>
      </c>
      <c r="L48" s="31"/>
      <c r="M48" s="32"/>
    </row>
    <row r="49" spans="1:13" ht="19.5" thickTop="1" thickBot="1" x14ac:dyDescent="0.3">
      <c r="A49" s="433" t="s">
        <v>45</v>
      </c>
      <c r="B49" s="414" t="s">
        <v>554</v>
      </c>
      <c r="C49" s="355" t="s">
        <v>555</v>
      </c>
      <c r="D49" s="355">
        <f t="shared" ref="D49:L49" si="2">SUM(D36:D48)</f>
        <v>13</v>
      </c>
      <c r="E49" s="355">
        <f t="shared" si="2"/>
        <v>0</v>
      </c>
      <c r="F49" s="355">
        <f t="shared" si="2"/>
        <v>5</v>
      </c>
      <c r="G49" s="355">
        <f t="shared" si="2"/>
        <v>5</v>
      </c>
      <c r="H49" s="355">
        <f t="shared" si="2"/>
        <v>0</v>
      </c>
      <c r="I49" s="467">
        <f t="shared" si="2"/>
        <v>0</v>
      </c>
      <c r="J49" s="191">
        <f t="shared" si="2"/>
        <v>6</v>
      </c>
      <c r="K49" s="124">
        <f t="shared" si="2"/>
        <v>7</v>
      </c>
      <c r="L49" s="124">
        <f t="shared" si="2"/>
        <v>0</v>
      </c>
      <c r="M49" s="294">
        <f>SUM(J49/(J49+K49))</f>
        <v>0.46153846153846156</v>
      </c>
    </row>
    <row r="50" spans="1:13" ht="18.75" hidden="1" thickTop="1" x14ac:dyDescent="0.25">
      <c r="A50" s="659" t="s">
        <v>540</v>
      </c>
      <c r="B50" s="254">
        <v>44641</v>
      </c>
      <c r="C50" s="27" t="s">
        <v>8</v>
      </c>
      <c r="D50" s="27">
        <v>1</v>
      </c>
      <c r="E50" s="27">
        <v>0</v>
      </c>
      <c r="F50" s="27">
        <v>1</v>
      </c>
      <c r="G50" s="27">
        <v>1</v>
      </c>
      <c r="H50" s="27">
        <v>0</v>
      </c>
      <c r="I50" s="297">
        <v>0</v>
      </c>
      <c r="J50" s="279">
        <v>1</v>
      </c>
      <c r="K50" s="27"/>
      <c r="L50" s="27"/>
      <c r="M50" s="28"/>
    </row>
    <row r="51" spans="1:13" hidden="1" x14ac:dyDescent="0.25">
      <c r="A51" s="631"/>
      <c r="B51" s="255">
        <v>44637</v>
      </c>
      <c r="C51" s="9" t="s">
        <v>453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255">
        <v>44630</v>
      </c>
      <c r="C52" s="9" t="s">
        <v>48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255">
        <v>44623</v>
      </c>
      <c r="C53" s="9" t="s">
        <v>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255">
        <v>44616</v>
      </c>
      <c r="C54" s="9" t="s">
        <v>453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255">
        <v>44609</v>
      </c>
      <c r="C55" s="9" t="s">
        <v>48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255">
        <v>44602</v>
      </c>
      <c r="C56" s="9" t="s">
        <v>8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44595</v>
      </c>
      <c r="C57" s="9" t="s">
        <v>453</v>
      </c>
      <c r="D57" s="9">
        <v>1</v>
      </c>
      <c r="E57" s="9">
        <v>0</v>
      </c>
      <c r="F57" s="9">
        <v>2</v>
      </c>
      <c r="G57" s="9">
        <v>2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44546</v>
      </c>
      <c r="C58" s="9" t="s">
        <v>48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255">
        <v>44532</v>
      </c>
      <c r="C59" s="9" t="s">
        <v>453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/>
      <c r="L59" s="9">
        <v>1</v>
      </c>
      <c r="M59" s="29"/>
    </row>
    <row r="60" spans="1:13" hidden="1" x14ac:dyDescent="0.25">
      <c r="A60" s="631"/>
      <c r="B60" s="255">
        <v>44525</v>
      </c>
      <c r="C60" s="9" t="s">
        <v>48</v>
      </c>
      <c r="D60" s="9">
        <v>1</v>
      </c>
      <c r="E60" s="9">
        <v>0</v>
      </c>
      <c r="F60" s="9">
        <v>1</v>
      </c>
      <c r="G60" s="9">
        <v>1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255">
        <v>44518</v>
      </c>
      <c r="C61" s="9" t="s">
        <v>8</v>
      </c>
      <c r="D61" s="9">
        <v>1</v>
      </c>
      <c r="E61" s="9">
        <v>1</v>
      </c>
      <c r="F61" s="9">
        <v>1</v>
      </c>
      <c r="G61" s="9">
        <v>2</v>
      </c>
      <c r="H61" s="9">
        <v>1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255">
        <v>44511</v>
      </c>
      <c r="C62" s="9" t="s">
        <v>453</v>
      </c>
      <c r="D62" s="9">
        <v>1</v>
      </c>
      <c r="E62" s="9">
        <v>0</v>
      </c>
      <c r="F62" s="9">
        <v>2</v>
      </c>
      <c r="G62" s="9">
        <v>2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255">
        <v>44504</v>
      </c>
      <c r="C63" s="9" t="s">
        <v>48</v>
      </c>
      <c r="D63" s="9">
        <v>1</v>
      </c>
      <c r="E63" s="9">
        <v>0</v>
      </c>
      <c r="F63" s="9">
        <v>2</v>
      </c>
      <c r="G63" s="9">
        <v>2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44497</v>
      </c>
      <c r="C64" s="9" t="s">
        <v>8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t="18.75" hidden="1" thickBot="1" x14ac:dyDescent="0.3">
      <c r="A65" s="630"/>
      <c r="B65" s="256">
        <v>44490</v>
      </c>
      <c r="C65" s="31" t="s">
        <v>453</v>
      </c>
      <c r="D65" s="31">
        <v>1</v>
      </c>
      <c r="E65" s="31">
        <v>0</v>
      </c>
      <c r="F65" s="31">
        <v>0</v>
      </c>
      <c r="G65" s="31">
        <v>0</v>
      </c>
      <c r="H65" s="31">
        <v>0</v>
      </c>
      <c r="I65" s="299">
        <v>0</v>
      </c>
      <c r="J65" s="341"/>
      <c r="K65" s="31">
        <v>1</v>
      </c>
      <c r="L65" s="31"/>
      <c r="M65" s="32"/>
    </row>
    <row r="66" spans="1:13" ht="19.5" thickTop="1" thickBot="1" x14ac:dyDescent="0.3">
      <c r="A66" s="142" t="s">
        <v>45</v>
      </c>
      <c r="B66" s="126" t="s">
        <v>540</v>
      </c>
      <c r="C66" s="124" t="s">
        <v>455</v>
      </c>
      <c r="D66" s="124">
        <f t="shared" ref="D66:L66" si="3">SUM(D50:D65)</f>
        <v>16</v>
      </c>
      <c r="E66" s="124">
        <f t="shared" si="3"/>
        <v>2</v>
      </c>
      <c r="F66" s="124">
        <f t="shared" si="3"/>
        <v>12</v>
      </c>
      <c r="G66" s="124">
        <f t="shared" si="3"/>
        <v>14</v>
      </c>
      <c r="H66" s="124">
        <f t="shared" si="3"/>
        <v>1</v>
      </c>
      <c r="I66" s="247">
        <f t="shared" si="3"/>
        <v>0</v>
      </c>
      <c r="J66" s="191">
        <f t="shared" si="3"/>
        <v>9</v>
      </c>
      <c r="K66" s="124">
        <f t="shared" si="3"/>
        <v>6</v>
      </c>
      <c r="L66" s="124">
        <f t="shared" si="3"/>
        <v>1</v>
      </c>
      <c r="M66" s="294">
        <f>SUM(J66/(J66+K66))</f>
        <v>0.6</v>
      </c>
    </row>
    <row r="67" spans="1:13" ht="18.75" hidden="1" thickTop="1" x14ac:dyDescent="0.25">
      <c r="A67" s="659" t="s">
        <v>500</v>
      </c>
      <c r="B67" s="254">
        <v>43888</v>
      </c>
      <c r="C67" s="27" t="s">
        <v>9</v>
      </c>
      <c r="D67" s="27">
        <v>1</v>
      </c>
      <c r="E67" s="27">
        <v>0</v>
      </c>
      <c r="F67" s="27">
        <v>0</v>
      </c>
      <c r="G67" s="27">
        <v>0</v>
      </c>
      <c r="H67" s="27">
        <v>0</v>
      </c>
      <c r="I67" s="297">
        <v>0</v>
      </c>
      <c r="J67" s="279">
        <v>1</v>
      </c>
      <c r="K67" s="27"/>
      <c r="L67" s="27"/>
      <c r="M67" s="28"/>
    </row>
    <row r="68" spans="1:13" hidden="1" x14ac:dyDescent="0.25">
      <c r="A68" s="631"/>
      <c r="B68" s="255">
        <v>43881</v>
      </c>
      <c r="C68" s="9" t="s">
        <v>48</v>
      </c>
      <c r="D68" s="9">
        <v>1</v>
      </c>
      <c r="E68" s="9">
        <v>1</v>
      </c>
      <c r="F68" s="9">
        <v>1</v>
      </c>
      <c r="G68" s="9">
        <v>2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43874</v>
      </c>
      <c r="C69" s="9" t="s">
        <v>8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8">
        <v>0</v>
      </c>
      <c r="J69" s="280"/>
      <c r="K69" s="9"/>
      <c r="L69" s="9">
        <v>1</v>
      </c>
      <c r="M69" s="29"/>
    </row>
    <row r="70" spans="1:13" hidden="1" x14ac:dyDescent="0.25">
      <c r="A70" s="631"/>
      <c r="B70" s="255">
        <v>43867</v>
      </c>
      <c r="C70" s="9" t="s">
        <v>452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43853</v>
      </c>
      <c r="C71" s="9" t="s">
        <v>9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255">
        <v>43839</v>
      </c>
      <c r="C72" s="9" t="s">
        <v>48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255">
        <v>43832</v>
      </c>
      <c r="C73" s="9" t="s">
        <v>8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255">
        <v>43818</v>
      </c>
      <c r="C74" s="9" t="s">
        <v>452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43811</v>
      </c>
      <c r="C75" s="9" t="s">
        <v>453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255">
        <v>43804</v>
      </c>
      <c r="C76" s="9" t="s">
        <v>9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255">
        <v>43790</v>
      </c>
      <c r="C77" s="9" t="s">
        <v>8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255">
        <v>43776</v>
      </c>
      <c r="C78" s="9" t="s">
        <v>453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8">
        <v>0</v>
      </c>
      <c r="J78" s="280"/>
      <c r="K78" s="9"/>
      <c r="L78" s="9">
        <v>1</v>
      </c>
      <c r="M78" s="29"/>
    </row>
    <row r="79" spans="1:13" hidden="1" x14ac:dyDescent="0.25">
      <c r="A79" s="631"/>
      <c r="B79" s="255">
        <v>43769</v>
      </c>
      <c r="C79" s="9" t="s">
        <v>9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255">
        <v>43762</v>
      </c>
      <c r="C80" s="9" t="s">
        <v>48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/>
      <c r="K80" s="9"/>
      <c r="L80" s="9">
        <v>1</v>
      </c>
      <c r="M80" s="29"/>
    </row>
    <row r="81" spans="1:13" hidden="1" x14ac:dyDescent="0.25">
      <c r="A81" s="631"/>
      <c r="B81" s="255">
        <v>43755</v>
      </c>
      <c r="C81" s="9" t="s">
        <v>8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255">
        <v>43748</v>
      </c>
      <c r="C82" s="9" t="s">
        <v>452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8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255">
        <v>43727</v>
      </c>
      <c r="C83" s="9" t="s">
        <v>48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>
        <v>1</v>
      </c>
      <c r="K83" s="9"/>
      <c r="L83" s="9"/>
      <c r="M83" s="29"/>
    </row>
    <row r="84" spans="1:13" ht="18.75" hidden="1" thickBot="1" x14ac:dyDescent="0.3">
      <c r="A84" s="630"/>
      <c r="B84" s="256">
        <v>43720</v>
      </c>
      <c r="C84" s="31" t="s">
        <v>8</v>
      </c>
      <c r="D84" s="31">
        <v>1</v>
      </c>
      <c r="E84" s="31">
        <v>0</v>
      </c>
      <c r="F84" s="31">
        <v>0</v>
      </c>
      <c r="G84" s="31">
        <v>0</v>
      </c>
      <c r="H84" s="31">
        <v>0</v>
      </c>
      <c r="I84" s="299">
        <v>0</v>
      </c>
      <c r="J84" s="341"/>
      <c r="K84" s="31">
        <v>1</v>
      </c>
      <c r="L84" s="31"/>
      <c r="M84" s="32"/>
    </row>
    <row r="85" spans="1:13" ht="19.5" thickTop="1" thickBot="1" x14ac:dyDescent="0.3">
      <c r="A85" s="142" t="s">
        <v>45</v>
      </c>
      <c r="B85" s="126" t="s">
        <v>500</v>
      </c>
      <c r="C85" s="124" t="s">
        <v>455</v>
      </c>
      <c r="D85" s="124">
        <f t="shared" ref="D85:L85" si="4">SUM(D67:D84)</f>
        <v>18</v>
      </c>
      <c r="E85" s="124">
        <f t="shared" si="4"/>
        <v>2</v>
      </c>
      <c r="F85" s="124">
        <f t="shared" si="4"/>
        <v>5</v>
      </c>
      <c r="G85" s="124">
        <f t="shared" si="4"/>
        <v>7</v>
      </c>
      <c r="H85" s="124">
        <f t="shared" si="4"/>
        <v>0</v>
      </c>
      <c r="I85" s="247">
        <f t="shared" si="4"/>
        <v>0</v>
      </c>
      <c r="J85" s="191">
        <f t="shared" si="4"/>
        <v>9</v>
      </c>
      <c r="K85" s="124">
        <f t="shared" si="4"/>
        <v>6</v>
      </c>
      <c r="L85" s="124">
        <f t="shared" si="4"/>
        <v>3</v>
      </c>
      <c r="M85" s="294">
        <f>SUM(J85/(J85+K85))</f>
        <v>0.6</v>
      </c>
    </row>
    <row r="86" spans="1:13" ht="18.75" hidden="1" thickTop="1" x14ac:dyDescent="0.25">
      <c r="A86" s="659" t="s">
        <v>454</v>
      </c>
      <c r="B86" s="254">
        <v>43496</v>
      </c>
      <c r="C86" s="27" t="s">
        <v>453</v>
      </c>
      <c r="D86" s="27">
        <v>1</v>
      </c>
      <c r="E86" s="27">
        <v>0</v>
      </c>
      <c r="F86" s="27">
        <v>0</v>
      </c>
      <c r="G86" s="27">
        <v>0</v>
      </c>
      <c r="H86" s="27">
        <v>0</v>
      </c>
      <c r="I86" s="28">
        <v>0</v>
      </c>
      <c r="J86" s="364"/>
      <c r="K86" s="27"/>
      <c r="L86" s="27">
        <v>1</v>
      </c>
      <c r="M86" s="28"/>
    </row>
    <row r="87" spans="1:13" hidden="1" x14ac:dyDescent="0.25">
      <c r="A87" s="631"/>
      <c r="B87" s="255">
        <v>43468</v>
      </c>
      <c r="C87" s="9" t="s">
        <v>8</v>
      </c>
      <c r="D87" s="9">
        <v>1</v>
      </c>
      <c r="E87" s="9">
        <v>0</v>
      </c>
      <c r="F87" s="9">
        <v>1</v>
      </c>
      <c r="G87" s="9">
        <v>1</v>
      </c>
      <c r="H87" s="9">
        <v>0</v>
      </c>
      <c r="I87" s="29">
        <v>0</v>
      </c>
      <c r="J87" s="365"/>
      <c r="K87" s="9">
        <v>1</v>
      </c>
      <c r="L87" s="9"/>
      <c r="M87" s="29"/>
    </row>
    <row r="88" spans="1:13" hidden="1" x14ac:dyDescent="0.25">
      <c r="A88" s="631"/>
      <c r="B88" s="255">
        <v>43454</v>
      </c>
      <c r="C88" s="9" t="s">
        <v>452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365"/>
      <c r="K88" s="9">
        <v>1</v>
      </c>
      <c r="L88" s="9"/>
      <c r="M88" s="29"/>
    </row>
    <row r="89" spans="1:13" hidden="1" x14ac:dyDescent="0.25">
      <c r="A89" s="631"/>
      <c r="B89" s="255">
        <v>43440</v>
      </c>
      <c r="C89" s="9" t="s">
        <v>9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365"/>
      <c r="K89" s="9">
        <v>1</v>
      </c>
      <c r="L89" s="9"/>
      <c r="M89" s="29"/>
    </row>
    <row r="90" spans="1:13" hidden="1" x14ac:dyDescent="0.25">
      <c r="A90" s="631"/>
      <c r="B90" s="255">
        <v>43433</v>
      </c>
      <c r="C90" s="9" t="s">
        <v>48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365"/>
      <c r="K90" s="9">
        <v>1</v>
      </c>
      <c r="L90" s="9"/>
      <c r="M90" s="29"/>
    </row>
    <row r="91" spans="1:13" hidden="1" x14ac:dyDescent="0.25">
      <c r="A91" s="631"/>
      <c r="B91" s="255">
        <v>43412</v>
      </c>
      <c r="C91" s="9" t="s">
        <v>453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365"/>
      <c r="K91" s="9">
        <v>1</v>
      </c>
      <c r="L91" s="9"/>
      <c r="M91" s="29"/>
    </row>
    <row r="92" spans="1:13" hidden="1" x14ac:dyDescent="0.25">
      <c r="A92" s="631"/>
      <c r="B92" s="255">
        <v>43405</v>
      </c>
      <c r="C92" s="9" t="s">
        <v>9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365"/>
      <c r="K92" s="9">
        <v>1</v>
      </c>
      <c r="L92" s="9"/>
      <c r="M92" s="29"/>
    </row>
    <row r="93" spans="1:13" hidden="1" x14ac:dyDescent="0.25">
      <c r="A93" s="631"/>
      <c r="B93" s="255">
        <v>43391</v>
      </c>
      <c r="C93" s="9" t="s">
        <v>8</v>
      </c>
      <c r="D93" s="9">
        <v>1</v>
      </c>
      <c r="E93" s="9">
        <v>0</v>
      </c>
      <c r="F93" s="9">
        <v>1</v>
      </c>
      <c r="G93" s="9">
        <v>1</v>
      </c>
      <c r="H93" s="9">
        <v>0</v>
      </c>
      <c r="I93" s="29">
        <v>0</v>
      </c>
      <c r="J93" s="365"/>
      <c r="K93" s="9">
        <v>1</v>
      </c>
      <c r="L93" s="9"/>
      <c r="M93" s="29"/>
    </row>
    <row r="94" spans="1:13" hidden="1" x14ac:dyDescent="0.25">
      <c r="A94" s="631"/>
      <c r="B94" s="255">
        <v>43377</v>
      </c>
      <c r="C94" s="9" t="s">
        <v>453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365"/>
      <c r="K94" s="9">
        <v>1</v>
      </c>
      <c r="L94" s="9"/>
      <c r="M94" s="29"/>
    </row>
    <row r="95" spans="1:13" ht="18.75" hidden="1" thickBot="1" x14ac:dyDescent="0.3">
      <c r="A95" s="630"/>
      <c r="B95" s="256">
        <v>43356</v>
      </c>
      <c r="C95" s="31" t="s">
        <v>8</v>
      </c>
      <c r="D95" s="31">
        <v>1</v>
      </c>
      <c r="E95" s="31">
        <v>0</v>
      </c>
      <c r="F95" s="31">
        <v>0</v>
      </c>
      <c r="G95" s="31">
        <v>0</v>
      </c>
      <c r="H95" s="31">
        <v>0</v>
      </c>
      <c r="I95" s="32">
        <v>0</v>
      </c>
      <c r="J95" s="366">
        <v>1</v>
      </c>
      <c r="K95" s="31"/>
      <c r="L95" s="31"/>
      <c r="M95" s="32"/>
    </row>
    <row r="96" spans="1:13" ht="19.5" thickTop="1" thickBot="1" x14ac:dyDescent="0.3">
      <c r="A96" s="142" t="s">
        <v>45</v>
      </c>
      <c r="B96" s="126" t="s">
        <v>454</v>
      </c>
      <c r="C96" s="124" t="s">
        <v>455</v>
      </c>
      <c r="D96" s="124">
        <f t="shared" ref="D96:I96" si="5">SUM(D86:D95)</f>
        <v>10</v>
      </c>
      <c r="E96" s="124">
        <f t="shared" si="5"/>
        <v>0</v>
      </c>
      <c r="F96" s="124">
        <f t="shared" si="5"/>
        <v>2</v>
      </c>
      <c r="G96" s="124">
        <f t="shared" si="5"/>
        <v>2</v>
      </c>
      <c r="H96" s="124">
        <f t="shared" si="5"/>
        <v>0</v>
      </c>
      <c r="I96" s="124">
        <f t="shared" si="5"/>
        <v>0</v>
      </c>
      <c r="J96" s="191">
        <f>SUM(J86:J95)</f>
        <v>1</v>
      </c>
      <c r="K96" s="124">
        <f>SUM(K86:K95)</f>
        <v>8</v>
      </c>
      <c r="L96" s="124">
        <f>SUM(L86:L95)</f>
        <v>1</v>
      </c>
      <c r="M96" s="294">
        <f>SUM(J96/(J96+K96))</f>
        <v>0.1111111111111111</v>
      </c>
    </row>
    <row r="97" spans="1:13" ht="18.75" hidden="1" thickTop="1" x14ac:dyDescent="0.25">
      <c r="A97" s="659" t="s">
        <v>285</v>
      </c>
      <c r="B97" s="26">
        <v>43160</v>
      </c>
      <c r="C97" s="27" t="s">
        <v>27</v>
      </c>
      <c r="D97" s="27">
        <v>1</v>
      </c>
      <c r="E97" s="27">
        <v>0</v>
      </c>
      <c r="F97" s="27">
        <v>0</v>
      </c>
      <c r="G97" s="27">
        <v>0</v>
      </c>
      <c r="H97" s="27">
        <v>0</v>
      </c>
      <c r="I97" s="28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43153</v>
      </c>
      <c r="C98" s="9" t="s">
        <v>9</v>
      </c>
      <c r="D98" s="9">
        <v>1</v>
      </c>
      <c r="E98" s="9">
        <v>1</v>
      </c>
      <c r="F98" s="9">
        <v>3</v>
      </c>
      <c r="G98" s="9">
        <v>4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43146</v>
      </c>
      <c r="C99" s="9" t="s">
        <v>11</v>
      </c>
      <c r="D99" s="9">
        <v>1</v>
      </c>
      <c r="E99" s="9">
        <v>0</v>
      </c>
      <c r="F99" s="9">
        <v>1</v>
      </c>
      <c r="G99" s="9">
        <v>1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43139</v>
      </c>
      <c r="C100" s="9" t="s">
        <v>8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43125</v>
      </c>
      <c r="C101" s="9" t="s">
        <v>27</v>
      </c>
      <c r="D101" s="9">
        <v>1</v>
      </c>
      <c r="E101" s="9">
        <v>1</v>
      </c>
      <c r="F101" s="9">
        <v>1</v>
      </c>
      <c r="G101" s="9">
        <v>2</v>
      </c>
      <c r="H101" s="9">
        <v>1</v>
      </c>
      <c r="I101" s="29">
        <v>0</v>
      </c>
      <c r="J101" s="280">
        <v>1</v>
      </c>
      <c r="K101" s="9"/>
      <c r="L101" s="9"/>
      <c r="M101" s="29"/>
    </row>
    <row r="102" spans="1:13" ht="18.75" hidden="1" thickTop="1" x14ac:dyDescent="0.25">
      <c r="A102" s="631"/>
      <c r="B102" s="13">
        <v>43118</v>
      </c>
      <c r="C102" s="9" t="s">
        <v>9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43104</v>
      </c>
      <c r="C103" s="9" t="s">
        <v>11</v>
      </c>
      <c r="D103" s="9">
        <v>1</v>
      </c>
      <c r="E103" s="9">
        <v>1</v>
      </c>
      <c r="F103" s="9">
        <v>0</v>
      </c>
      <c r="G103" s="9">
        <v>1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13">
        <v>43090</v>
      </c>
      <c r="C104" s="9" t="s">
        <v>8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31"/>
      <c r="B105" s="13">
        <v>43083</v>
      </c>
      <c r="C105" s="9" t="s">
        <v>10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43076</v>
      </c>
      <c r="C106" s="9" t="s">
        <v>27</v>
      </c>
      <c r="D106" s="9">
        <v>1</v>
      </c>
      <c r="E106" s="9">
        <v>1</v>
      </c>
      <c r="F106" s="9">
        <v>0</v>
      </c>
      <c r="G106" s="9">
        <v>1</v>
      </c>
      <c r="H106" s="9">
        <v>1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43062</v>
      </c>
      <c r="C107" s="9" t="s">
        <v>11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43048</v>
      </c>
      <c r="C108" s="9" t="s">
        <v>10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43020</v>
      </c>
      <c r="C109" s="9" t="s">
        <v>8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43013</v>
      </c>
      <c r="C110" s="9" t="s">
        <v>10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42999</v>
      </c>
      <c r="C111" s="9" t="s">
        <v>9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/>
      <c r="K111" s="9"/>
      <c r="L111" s="9">
        <v>1</v>
      </c>
      <c r="M111" s="29"/>
    </row>
    <row r="112" spans="1:13" ht="18.75" hidden="1" thickBot="1" x14ac:dyDescent="0.3">
      <c r="A112" s="630"/>
      <c r="B112" s="30">
        <v>42992</v>
      </c>
      <c r="C112" s="31" t="s">
        <v>11</v>
      </c>
      <c r="D112" s="31">
        <v>1</v>
      </c>
      <c r="E112" s="31">
        <v>0</v>
      </c>
      <c r="F112" s="31">
        <v>0</v>
      </c>
      <c r="G112" s="31">
        <v>0</v>
      </c>
      <c r="H112" s="31">
        <v>0</v>
      </c>
      <c r="I112" s="32">
        <v>0</v>
      </c>
      <c r="J112" s="280"/>
      <c r="K112" s="9">
        <v>1</v>
      </c>
      <c r="L112" s="9"/>
      <c r="M112" s="29"/>
    </row>
    <row r="113" spans="1:13" ht="19.5" thickTop="1" thickBot="1" x14ac:dyDescent="0.3">
      <c r="A113" s="142" t="s">
        <v>45</v>
      </c>
      <c r="B113" s="126" t="s">
        <v>285</v>
      </c>
      <c r="C113" s="124" t="s">
        <v>7</v>
      </c>
      <c r="D113" s="124">
        <f t="shared" ref="D113:I113" si="6">SUM(D97:D112)</f>
        <v>16</v>
      </c>
      <c r="E113" s="124">
        <f t="shared" si="6"/>
        <v>4</v>
      </c>
      <c r="F113" s="124">
        <f t="shared" si="6"/>
        <v>7</v>
      </c>
      <c r="G113" s="124">
        <f t="shared" si="6"/>
        <v>11</v>
      </c>
      <c r="H113" s="124">
        <f t="shared" si="6"/>
        <v>2</v>
      </c>
      <c r="I113" s="125">
        <f t="shared" si="6"/>
        <v>0</v>
      </c>
      <c r="J113" s="191">
        <f>SUM(J97:J112)</f>
        <v>4</v>
      </c>
      <c r="K113" s="124">
        <f>SUM(K97:K112)</f>
        <v>11</v>
      </c>
      <c r="L113" s="124">
        <f>SUM(L97:L112)</f>
        <v>1</v>
      </c>
      <c r="M113" s="294">
        <f>SUM(J113/(J113+K113))</f>
        <v>0.26666666666666666</v>
      </c>
    </row>
    <row r="114" spans="1:13" ht="18.75" hidden="1" thickTop="1" x14ac:dyDescent="0.25">
      <c r="A114" s="659" t="s">
        <v>18</v>
      </c>
      <c r="B114" s="26">
        <v>42789</v>
      </c>
      <c r="C114" s="27" t="s">
        <v>9</v>
      </c>
      <c r="D114" s="27">
        <v>1</v>
      </c>
      <c r="E114" s="27">
        <v>0</v>
      </c>
      <c r="F114" s="27">
        <v>1</v>
      </c>
      <c r="G114" s="27">
        <v>1</v>
      </c>
      <c r="H114" s="27">
        <v>0</v>
      </c>
      <c r="I114" s="28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42775</v>
      </c>
      <c r="C115" s="9" t="s">
        <v>8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42768</v>
      </c>
      <c r="C116" s="9" t="s">
        <v>10</v>
      </c>
      <c r="D116" s="9">
        <v>1</v>
      </c>
      <c r="E116" s="9">
        <v>1</v>
      </c>
      <c r="F116" s="9">
        <v>2</v>
      </c>
      <c r="G116" s="9">
        <v>3</v>
      </c>
      <c r="H116" s="9">
        <v>1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42761</v>
      </c>
      <c r="C117" s="9" t="s">
        <v>27</v>
      </c>
      <c r="D117" s="9">
        <v>1</v>
      </c>
      <c r="E117" s="9">
        <v>0</v>
      </c>
      <c r="F117" s="9">
        <v>2</v>
      </c>
      <c r="G117" s="9">
        <v>2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42754</v>
      </c>
      <c r="C118" s="9" t="s">
        <v>9</v>
      </c>
      <c r="D118" s="9">
        <v>1</v>
      </c>
      <c r="E118" s="9">
        <v>0</v>
      </c>
      <c r="F118" s="9">
        <v>1</v>
      </c>
      <c r="G118" s="9">
        <v>1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42747</v>
      </c>
      <c r="C119" s="9" t="s">
        <v>11</v>
      </c>
      <c r="D119" s="9">
        <v>1</v>
      </c>
      <c r="E119" s="9">
        <v>1</v>
      </c>
      <c r="F119" s="9">
        <v>0</v>
      </c>
      <c r="G119" s="9">
        <v>1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42740</v>
      </c>
      <c r="C120" s="9" t="s">
        <v>8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42712</v>
      </c>
      <c r="C121" s="9" t="s">
        <v>27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42705</v>
      </c>
      <c r="C122" s="9" t="s">
        <v>9</v>
      </c>
      <c r="D122" s="9">
        <v>1</v>
      </c>
      <c r="E122" s="9">
        <v>1</v>
      </c>
      <c r="F122" s="9">
        <v>2</v>
      </c>
      <c r="G122" s="9">
        <v>3</v>
      </c>
      <c r="H122" s="9">
        <v>0</v>
      </c>
      <c r="I122" s="29">
        <v>0</v>
      </c>
      <c r="J122" s="280"/>
      <c r="K122" s="9"/>
      <c r="L122" s="9">
        <v>1</v>
      </c>
      <c r="M122" s="29"/>
    </row>
    <row r="123" spans="1:13" hidden="1" x14ac:dyDescent="0.25">
      <c r="A123" s="631"/>
      <c r="B123" s="13">
        <v>42677</v>
      </c>
      <c r="C123" s="9" t="s">
        <v>27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42670</v>
      </c>
      <c r="C124" s="9" t="s">
        <v>9</v>
      </c>
      <c r="D124" s="9">
        <v>1</v>
      </c>
      <c r="E124" s="9">
        <v>1</v>
      </c>
      <c r="F124" s="9">
        <v>1</v>
      </c>
      <c r="G124" s="9">
        <v>2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42663</v>
      </c>
      <c r="C125" s="9" t="s">
        <v>11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42656</v>
      </c>
      <c r="C126" s="9" t="s">
        <v>8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42649</v>
      </c>
      <c r="C127" s="9" t="s">
        <v>10</v>
      </c>
      <c r="D127" s="9">
        <v>1</v>
      </c>
      <c r="E127" s="9">
        <v>0</v>
      </c>
      <c r="F127" s="9">
        <v>2</v>
      </c>
      <c r="G127" s="9">
        <v>2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t="18.75" hidden="1" thickBot="1" x14ac:dyDescent="0.3">
      <c r="A128" s="630"/>
      <c r="B128" s="30">
        <v>42628</v>
      </c>
      <c r="C128" s="31" t="s">
        <v>11</v>
      </c>
      <c r="D128" s="31">
        <v>1</v>
      </c>
      <c r="E128" s="31">
        <v>0</v>
      </c>
      <c r="F128" s="31">
        <v>1</v>
      </c>
      <c r="G128" s="31">
        <v>1</v>
      </c>
      <c r="H128" s="31">
        <v>0</v>
      </c>
      <c r="I128" s="32">
        <v>0</v>
      </c>
      <c r="J128" s="280">
        <v>1</v>
      </c>
      <c r="K128" s="9"/>
      <c r="L128" s="9"/>
      <c r="M128" s="29"/>
    </row>
    <row r="129" spans="1:13" ht="19.5" thickTop="1" thickBot="1" x14ac:dyDescent="0.3">
      <c r="A129" s="142" t="s">
        <v>45</v>
      </c>
      <c r="B129" s="126" t="s">
        <v>18</v>
      </c>
      <c r="C129" s="124" t="s">
        <v>7</v>
      </c>
      <c r="D129" s="124">
        <f t="shared" ref="D129:L129" si="7">SUM(D114:D128)</f>
        <v>15</v>
      </c>
      <c r="E129" s="124">
        <f t="shared" si="7"/>
        <v>4</v>
      </c>
      <c r="F129" s="124">
        <f t="shared" si="7"/>
        <v>12</v>
      </c>
      <c r="G129" s="124">
        <f t="shared" si="7"/>
        <v>16</v>
      </c>
      <c r="H129" s="124">
        <f t="shared" si="7"/>
        <v>1</v>
      </c>
      <c r="I129" s="124">
        <f t="shared" si="7"/>
        <v>0</v>
      </c>
      <c r="J129" s="191">
        <f t="shared" si="7"/>
        <v>9</v>
      </c>
      <c r="K129" s="124">
        <f t="shared" si="7"/>
        <v>5</v>
      </c>
      <c r="L129" s="124">
        <f t="shared" si="7"/>
        <v>1</v>
      </c>
      <c r="M129" s="294">
        <f>SUM(J129/(J129+K129))</f>
        <v>0.6428571428571429</v>
      </c>
    </row>
    <row r="130" spans="1:13" ht="18.75" hidden="1" thickTop="1" x14ac:dyDescent="0.25">
      <c r="A130" s="659" t="s">
        <v>17</v>
      </c>
      <c r="B130" s="26">
        <v>42432</v>
      </c>
      <c r="C130" s="27" t="s">
        <v>14</v>
      </c>
      <c r="D130" s="27">
        <v>1</v>
      </c>
      <c r="E130" s="27">
        <v>0</v>
      </c>
      <c r="F130" s="27">
        <v>0</v>
      </c>
      <c r="G130" s="27">
        <v>0</v>
      </c>
      <c r="H130" s="27">
        <v>0</v>
      </c>
      <c r="I130" s="28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42425</v>
      </c>
      <c r="C131" s="9" t="s">
        <v>8</v>
      </c>
      <c r="D131" s="9">
        <v>1</v>
      </c>
      <c r="E131" s="9">
        <v>1</v>
      </c>
      <c r="F131" s="9">
        <v>0</v>
      </c>
      <c r="G131" s="9">
        <v>1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42418</v>
      </c>
      <c r="C132" s="9" t="s">
        <v>12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42411</v>
      </c>
      <c r="C133" s="9" t="s">
        <v>13</v>
      </c>
      <c r="D133" s="9">
        <v>1</v>
      </c>
      <c r="E133" s="9">
        <v>0</v>
      </c>
      <c r="F133" s="9">
        <v>1</v>
      </c>
      <c r="G133" s="9">
        <v>1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42404</v>
      </c>
      <c r="C134" s="9" t="s">
        <v>10</v>
      </c>
      <c r="D134" s="9">
        <v>1</v>
      </c>
      <c r="E134" s="9">
        <v>0</v>
      </c>
      <c r="F134" s="9">
        <v>1</v>
      </c>
      <c r="G134" s="9">
        <v>1</v>
      </c>
      <c r="H134" s="9">
        <v>0</v>
      </c>
      <c r="I134" s="29">
        <v>0</v>
      </c>
      <c r="J134" s="280"/>
      <c r="K134" s="9"/>
      <c r="L134" s="9">
        <v>1</v>
      </c>
      <c r="M134" s="29"/>
    </row>
    <row r="135" spans="1:13" hidden="1" x14ac:dyDescent="0.25">
      <c r="A135" s="631"/>
      <c r="B135" s="13">
        <v>42397</v>
      </c>
      <c r="C135" s="9" t="s">
        <v>14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42383</v>
      </c>
      <c r="C136" s="9" t="s">
        <v>10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42376</v>
      </c>
      <c r="C137" s="9" t="s">
        <v>13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42348</v>
      </c>
      <c r="C138" s="9" t="s">
        <v>14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42327</v>
      </c>
      <c r="C139" s="9" t="s">
        <v>13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42320</v>
      </c>
      <c r="C140" s="9" t="s">
        <v>10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/>
      <c r="L140" s="9">
        <v>1</v>
      </c>
      <c r="M140" s="29"/>
    </row>
    <row r="141" spans="1:13" hidden="1" x14ac:dyDescent="0.25">
      <c r="A141" s="631"/>
      <c r="B141" s="13">
        <v>42313</v>
      </c>
      <c r="C141" s="9" t="s">
        <v>14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42306</v>
      </c>
      <c r="C142" s="9" t="s">
        <v>8</v>
      </c>
      <c r="D142" s="9">
        <v>1</v>
      </c>
      <c r="E142" s="9">
        <v>0</v>
      </c>
      <c r="F142" s="9">
        <v>2</v>
      </c>
      <c r="G142" s="9">
        <v>2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42299</v>
      </c>
      <c r="C143" s="9" t="s">
        <v>12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42292</v>
      </c>
      <c r="C144" s="9" t="s">
        <v>13</v>
      </c>
      <c r="D144" s="9">
        <v>1</v>
      </c>
      <c r="E144" s="9">
        <v>0</v>
      </c>
      <c r="F144" s="9">
        <v>2</v>
      </c>
      <c r="G144" s="9">
        <v>2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42285</v>
      </c>
      <c r="C145" s="9" t="s">
        <v>10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42278</v>
      </c>
      <c r="C146" s="9" t="s">
        <v>14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42271</v>
      </c>
      <c r="C147" s="9" t="s">
        <v>8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t="18.75" hidden="1" thickBot="1" x14ac:dyDescent="0.3">
      <c r="A148" s="630"/>
      <c r="B148" s="30">
        <v>42264</v>
      </c>
      <c r="C148" s="31" t="s">
        <v>12</v>
      </c>
      <c r="D148" s="31">
        <v>1</v>
      </c>
      <c r="E148" s="31">
        <v>0</v>
      </c>
      <c r="F148" s="31">
        <v>0</v>
      </c>
      <c r="G148" s="31">
        <v>0</v>
      </c>
      <c r="H148" s="31">
        <v>0</v>
      </c>
      <c r="I148" s="32">
        <v>0</v>
      </c>
      <c r="J148" s="280"/>
      <c r="K148" s="9">
        <v>1</v>
      </c>
      <c r="L148" s="9"/>
      <c r="M148" s="29"/>
    </row>
    <row r="149" spans="1:13" ht="19.5" thickTop="1" thickBot="1" x14ac:dyDescent="0.3">
      <c r="A149" s="142" t="s">
        <v>45</v>
      </c>
      <c r="B149" s="126" t="s">
        <v>17</v>
      </c>
      <c r="C149" s="124" t="s">
        <v>7</v>
      </c>
      <c r="D149" s="124">
        <f>SUM(D130:D148)</f>
        <v>19</v>
      </c>
      <c r="E149" s="124">
        <f t="shared" ref="E149:I149" si="8">SUM(E130:E148)</f>
        <v>2</v>
      </c>
      <c r="F149" s="124">
        <f t="shared" si="8"/>
        <v>9</v>
      </c>
      <c r="G149" s="124">
        <f t="shared" si="8"/>
        <v>11</v>
      </c>
      <c r="H149" s="124">
        <f t="shared" si="8"/>
        <v>0</v>
      </c>
      <c r="I149" s="125">
        <f t="shared" si="8"/>
        <v>0</v>
      </c>
      <c r="J149" s="191">
        <f>SUM(J130:J148)</f>
        <v>11</v>
      </c>
      <c r="K149" s="124">
        <f>SUM(K130:K148)</f>
        <v>6</v>
      </c>
      <c r="L149" s="124">
        <f>SUM(L130:L148)</f>
        <v>2</v>
      </c>
      <c r="M149" s="294">
        <f>SUM(J149/(J149+K149))</f>
        <v>0.6470588235294118</v>
      </c>
    </row>
    <row r="150" spans="1:13" ht="18.75" hidden="1" thickTop="1" x14ac:dyDescent="0.25">
      <c r="A150" s="659" t="s">
        <v>16</v>
      </c>
      <c r="B150" s="26">
        <v>42061</v>
      </c>
      <c r="C150" s="27" t="s">
        <v>14</v>
      </c>
      <c r="D150" s="27">
        <v>1</v>
      </c>
      <c r="E150" s="27">
        <v>0</v>
      </c>
      <c r="F150" s="27">
        <v>0</v>
      </c>
      <c r="G150" s="27">
        <v>0</v>
      </c>
      <c r="H150" s="27">
        <v>0</v>
      </c>
      <c r="I150" s="28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42054</v>
      </c>
      <c r="C151" s="9" t="s">
        <v>8</v>
      </c>
      <c r="D151" s="9">
        <v>1</v>
      </c>
      <c r="E151" s="9">
        <v>1</v>
      </c>
      <c r="F151" s="9">
        <v>0</v>
      </c>
      <c r="G151" s="9">
        <v>1</v>
      </c>
      <c r="H151" s="9">
        <v>0</v>
      </c>
      <c r="I151" s="29">
        <v>0</v>
      </c>
      <c r="J151" s="280"/>
      <c r="K151" s="9"/>
      <c r="L151" s="9">
        <v>1</v>
      </c>
      <c r="M151" s="29"/>
    </row>
    <row r="152" spans="1:13" hidden="1" x14ac:dyDescent="0.25">
      <c r="A152" s="631"/>
      <c r="B152" s="13">
        <v>42047</v>
      </c>
      <c r="C152" s="9" t="s">
        <v>12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42040</v>
      </c>
      <c r="C153" s="9" t="s">
        <v>13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42026</v>
      </c>
      <c r="C154" s="9" t="s">
        <v>14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42019</v>
      </c>
      <c r="C155" s="9" t="s">
        <v>8</v>
      </c>
      <c r="D155" s="9">
        <v>1</v>
      </c>
      <c r="E155" s="9">
        <v>1</v>
      </c>
      <c r="F155" s="9">
        <v>0</v>
      </c>
      <c r="G155" s="9">
        <v>1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41991</v>
      </c>
      <c r="C156" s="9" t="s">
        <v>13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41977</v>
      </c>
      <c r="C157" s="9" t="s">
        <v>14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41970</v>
      </c>
      <c r="C158" s="9" t="s">
        <v>8</v>
      </c>
      <c r="D158" s="9">
        <v>1</v>
      </c>
      <c r="E158" s="9">
        <v>1</v>
      </c>
      <c r="F158" s="9">
        <v>0</v>
      </c>
      <c r="G158" s="9">
        <v>1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41956</v>
      </c>
      <c r="C159" s="9" t="s">
        <v>13</v>
      </c>
      <c r="D159" s="9">
        <v>1</v>
      </c>
      <c r="E159" s="9">
        <v>0</v>
      </c>
      <c r="F159" s="9">
        <v>2</v>
      </c>
      <c r="G159" s="9">
        <v>2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41949</v>
      </c>
      <c r="C160" s="9" t="s">
        <v>10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41942</v>
      </c>
      <c r="C161" s="9" t="s">
        <v>14</v>
      </c>
      <c r="D161" s="9">
        <v>1</v>
      </c>
      <c r="E161" s="9">
        <v>1</v>
      </c>
      <c r="F161" s="9">
        <v>0</v>
      </c>
      <c r="G161" s="9">
        <v>1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41914</v>
      </c>
      <c r="C162" s="9" t="s">
        <v>10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41907</v>
      </c>
      <c r="C163" s="9" t="s">
        <v>14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41900</v>
      </c>
      <c r="C164" s="9" t="s">
        <v>8</v>
      </c>
      <c r="D164" s="9">
        <v>1</v>
      </c>
      <c r="E164" s="9">
        <v>0</v>
      </c>
      <c r="F164" s="9">
        <v>1</v>
      </c>
      <c r="G164" s="9">
        <v>1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t="18.75" hidden="1" thickBot="1" x14ac:dyDescent="0.3">
      <c r="A165" s="630"/>
      <c r="B165" s="30">
        <v>41893</v>
      </c>
      <c r="C165" s="31" t="s">
        <v>12</v>
      </c>
      <c r="D165" s="31">
        <v>1</v>
      </c>
      <c r="E165" s="31">
        <v>0</v>
      </c>
      <c r="F165" s="31">
        <v>0</v>
      </c>
      <c r="G165" s="31">
        <v>0</v>
      </c>
      <c r="H165" s="31">
        <v>0</v>
      </c>
      <c r="I165" s="32">
        <v>0</v>
      </c>
      <c r="J165" s="280">
        <v>1</v>
      </c>
      <c r="K165" s="9"/>
      <c r="L165" s="9"/>
      <c r="M165" s="29"/>
    </row>
    <row r="166" spans="1:13" ht="19.5" thickTop="1" thickBot="1" x14ac:dyDescent="0.3">
      <c r="A166" s="142" t="s">
        <v>45</v>
      </c>
      <c r="B166" s="126" t="s">
        <v>16</v>
      </c>
      <c r="C166" s="124" t="s">
        <v>7</v>
      </c>
      <c r="D166" s="124">
        <f>SUM(D150:D165)</f>
        <v>16</v>
      </c>
      <c r="E166" s="124">
        <f t="shared" ref="E166:I166" si="9">SUM(E150:E165)</f>
        <v>4</v>
      </c>
      <c r="F166" s="124">
        <f t="shared" si="9"/>
        <v>3</v>
      </c>
      <c r="G166" s="124">
        <f t="shared" si="9"/>
        <v>7</v>
      </c>
      <c r="H166" s="124">
        <f t="shared" si="9"/>
        <v>0</v>
      </c>
      <c r="I166" s="125">
        <f t="shared" si="9"/>
        <v>0</v>
      </c>
      <c r="J166" s="191">
        <f>SUM(J150:J165)</f>
        <v>7</v>
      </c>
      <c r="K166" s="124">
        <f>SUM(K150:K165)</f>
        <v>8</v>
      </c>
      <c r="L166" s="124">
        <f>SUM(L150:L165)</f>
        <v>1</v>
      </c>
      <c r="M166" s="294">
        <f>SUM(J166/(J166+K166))</f>
        <v>0.46666666666666667</v>
      </c>
    </row>
    <row r="167" spans="1:13" ht="18.75" hidden="1" thickTop="1" x14ac:dyDescent="0.25">
      <c r="A167" s="659" t="s">
        <v>15</v>
      </c>
      <c r="B167" s="26">
        <v>41697</v>
      </c>
      <c r="C167" s="27" t="s">
        <v>8</v>
      </c>
      <c r="D167" s="27">
        <v>1</v>
      </c>
      <c r="E167" s="27">
        <v>0</v>
      </c>
      <c r="F167" s="27">
        <v>1</v>
      </c>
      <c r="G167" s="27">
        <v>1</v>
      </c>
      <c r="H167" s="27">
        <v>0</v>
      </c>
      <c r="I167" s="28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41690</v>
      </c>
      <c r="C168" s="9" t="s">
        <v>12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/>
      <c r="L168" s="9">
        <v>1</v>
      </c>
      <c r="M168" s="29"/>
    </row>
    <row r="169" spans="1:13" hidden="1" x14ac:dyDescent="0.25">
      <c r="A169" s="631"/>
      <c r="B169" s="13">
        <v>41683</v>
      </c>
      <c r="C169" s="9" t="s">
        <v>13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41676</v>
      </c>
      <c r="C170" s="9" t="s">
        <v>14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41662</v>
      </c>
      <c r="C171" s="9" t="s">
        <v>8</v>
      </c>
      <c r="D171" s="9">
        <v>1</v>
      </c>
      <c r="E171" s="9">
        <v>1</v>
      </c>
      <c r="F171" s="9">
        <v>1</v>
      </c>
      <c r="G171" s="9">
        <v>2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41627</v>
      </c>
      <c r="C172" s="9" t="s">
        <v>14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41620</v>
      </c>
      <c r="C173" s="9" t="s">
        <v>7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idden="1" x14ac:dyDescent="0.25">
      <c r="A174" s="631"/>
      <c r="B174" s="13">
        <v>41613</v>
      </c>
      <c r="C174" s="9" t="s">
        <v>8</v>
      </c>
      <c r="D174" s="9">
        <v>1</v>
      </c>
      <c r="E174" s="9">
        <v>0</v>
      </c>
      <c r="F174" s="9">
        <v>1</v>
      </c>
      <c r="G174" s="9">
        <v>1</v>
      </c>
      <c r="H174" s="9">
        <v>0</v>
      </c>
      <c r="I174" s="29">
        <v>0</v>
      </c>
      <c r="J174" s="280"/>
      <c r="K174" s="9"/>
      <c r="L174" s="9">
        <v>1</v>
      </c>
      <c r="M174" s="29"/>
    </row>
    <row r="175" spans="1:13" hidden="1" x14ac:dyDescent="0.25">
      <c r="A175" s="631"/>
      <c r="B175" s="13">
        <v>41606</v>
      </c>
      <c r="C175" s="9" t="s">
        <v>12</v>
      </c>
      <c r="D175" s="9">
        <v>1</v>
      </c>
      <c r="E175" s="9">
        <v>0</v>
      </c>
      <c r="F175" s="9">
        <v>1</v>
      </c>
      <c r="G175" s="9">
        <v>1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41599</v>
      </c>
      <c r="C176" s="9" t="s">
        <v>13</v>
      </c>
      <c r="D176" s="9">
        <v>1</v>
      </c>
      <c r="E176" s="9">
        <v>0</v>
      </c>
      <c r="F176" s="9">
        <v>3</v>
      </c>
      <c r="G176" s="9">
        <v>3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41592</v>
      </c>
      <c r="C177" s="9" t="s">
        <v>14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41585</v>
      </c>
      <c r="C178" s="9" t="s">
        <v>7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41578</v>
      </c>
      <c r="C179" s="9" t="s">
        <v>8</v>
      </c>
      <c r="D179" s="9">
        <v>1</v>
      </c>
      <c r="E179" s="9">
        <v>0</v>
      </c>
      <c r="F179" s="9">
        <v>0</v>
      </c>
      <c r="G179" s="9">
        <v>0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idden="1" x14ac:dyDescent="0.25">
      <c r="A180" s="631"/>
      <c r="B180" s="13">
        <v>41571</v>
      </c>
      <c r="C180" s="9" t="s">
        <v>12</v>
      </c>
      <c r="D180" s="9">
        <v>1</v>
      </c>
      <c r="E180" s="9">
        <v>0</v>
      </c>
      <c r="F180" s="9">
        <v>1</v>
      </c>
      <c r="G180" s="9">
        <v>1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t="18.75" hidden="1" thickBot="1" x14ac:dyDescent="0.3">
      <c r="A181" s="630"/>
      <c r="B181" s="30">
        <v>41536</v>
      </c>
      <c r="C181" s="31" t="s">
        <v>12</v>
      </c>
      <c r="D181" s="31">
        <v>1</v>
      </c>
      <c r="E181" s="31">
        <v>0</v>
      </c>
      <c r="F181" s="31">
        <v>0</v>
      </c>
      <c r="G181" s="31">
        <v>0</v>
      </c>
      <c r="H181" s="31">
        <v>0</v>
      </c>
      <c r="I181" s="32">
        <v>0</v>
      </c>
      <c r="J181" s="280"/>
      <c r="K181" s="9"/>
      <c r="L181" s="9">
        <v>1</v>
      </c>
      <c r="M181" s="29"/>
    </row>
    <row r="182" spans="1:13" ht="19.5" thickTop="1" thickBot="1" x14ac:dyDescent="0.3">
      <c r="A182" s="142" t="s">
        <v>45</v>
      </c>
      <c r="B182" s="126" t="s">
        <v>15</v>
      </c>
      <c r="C182" s="124" t="s">
        <v>10</v>
      </c>
      <c r="D182" s="124">
        <f>SUM(D167:D181)</f>
        <v>15</v>
      </c>
      <c r="E182" s="124">
        <f t="shared" ref="E182:I182" si="10">SUM(E167:E181)</f>
        <v>1</v>
      </c>
      <c r="F182" s="124">
        <f t="shared" si="10"/>
        <v>8</v>
      </c>
      <c r="G182" s="124">
        <f t="shared" si="10"/>
        <v>9</v>
      </c>
      <c r="H182" s="124">
        <f t="shared" si="10"/>
        <v>0</v>
      </c>
      <c r="I182" s="125">
        <f t="shared" si="10"/>
        <v>0</v>
      </c>
      <c r="J182" s="191">
        <f>SUM(J167:J181)</f>
        <v>6</v>
      </c>
      <c r="K182" s="124">
        <f>SUM(K167:K181)</f>
        <v>6</v>
      </c>
      <c r="L182" s="124">
        <f>SUM(L167:L181)</f>
        <v>3</v>
      </c>
      <c r="M182" s="294">
        <f>SUM(J182/(J182+K182))</f>
        <v>0.5</v>
      </c>
    </row>
    <row r="183" spans="1:13" ht="18" hidden="1" customHeight="1" thickTop="1" x14ac:dyDescent="0.25">
      <c r="A183" s="659" t="s">
        <v>22</v>
      </c>
      <c r="B183" s="26">
        <v>41333</v>
      </c>
      <c r="C183" s="27" t="s">
        <v>19</v>
      </c>
      <c r="D183" s="27">
        <v>1</v>
      </c>
      <c r="E183" s="27">
        <v>0</v>
      </c>
      <c r="F183" s="27">
        <v>0</v>
      </c>
      <c r="G183" s="27">
        <v>0</v>
      </c>
      <c r="H183" s="27">
        <v>0</v>
      </c>
      <c r="I183" s="28">
        <v>0</v>
      </c>
      <c r="J183" s="280">
        <v>1</v>
      </c>
      <c r="K183" s="9"/>
      <c r="L183" s="9"/>
      <c r="M183" s="29"/>
    </row>
    <row r="184" spans="1:13" ht="17.45" hidden="1" customHeight="1" x14ac:dyDescent="0.25">
      <c r="A184" s="631"/>
      <c r="B184" s="13">
        <v>41326</v>
      </c>
      <c r="C184" s="9" t="s">
        <v>12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t="17.45" hidden="1" customHeight="1" x14ac:dyDescent="0.25">
      <c r="A185" s="631"/>
      <c r="B185" s="13">
        <v>41319</v>
      </c>
      <c r="C185" s="9" t="s">
        <v>13</v>
      </c>
      <c r="D185" s="9">
        <v>1</v>
      </c>
      <c r="E185" s="9">
        <v>0</v>
      </c>
      <c r="F185" s="9">
        <v>1</v>
      </c>
      <c r="G185" s="9">
        <v>1</v>
      </c>
      <c r="H185" s="9">
        <v>0</v>
      </c>
      <c r="I185" s="29">
        <v>0</v>
      </c>
      <c r="J185" s="280">
        <v>1</v>
      </c>
      <c r="K185" s="9"/>
      <c r="L185" s="9"/>
      <c r="M185" s="29"/>
    </row>
    <row r="186" spans="1:13" ht="17.45" hidden="1" customHeight="1" x14ac:dyDescent="0.25">
      <c r="A186" s="631"/>
      <c r="B186" s="13">
        <v>41312</v>
      </c>
      <c r="C186" s="9" t="s">
        <v>21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>
        <v>1</v>
      </c>
      <c r="K186" s="9"/>
      <c r="L186" s="9"/>
      <c r="M186" s="29"/>
    </row>
    <row r="187" spans="1:13" ht="17.45" hidden="1" customHeight="1" x14ac:dyDescent="0.25">
      <c r="A187" s="631"/>
      <c r="B187" s="13">
        <v>41305</v>
      </c>
      <c r="C187" s="9" t="s">
        <v>7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>
        <v>1</v>
      </c>
      <c r="K187" s="9"/>
      <c r="L187" s="9"/>
      <c r="M187" s="29"/>
    </row>
    <row r="188" spans="1:13" ht="17.45" hidden="1" customHeight="1" x14ac:dyDescent="0.25">
      <c r="A188" s="631"/>
      <c r="B188" s="13">
        <v>41263</v>
      </c>
      <c r="C188" s="9" t="s">
        <v>21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t="17.45" hidden="1" customHeight="1" x14ac:dyDescent="0.25">
      <c r="A189" s="631"/>
      <c r="B189" s="13">
        <v>41249</v>
      </c>
      <c r="C189" s="9" t="s">
        <v>19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t="17.45" hidden="1" customHeight="1" x14ac:dyDescent="0.25">
      <c r="A190" s="631"/>
      <c r="B190" s="13">
        <v>41242</v>
      </c>
      <c r="C190" s="9" t="s">
        <v>12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t="17.45" hidden="1" customHeight="1" x14ac:dyDescent="0.25">
      <c r="A191" s="631"/>
      <c r="B191" s="13">
        <v>41235</v>
      </c>
      <c r="C191" s="9" t="s">
        <v>13</v>
      </c>
      <c r="D191" s="9">
        <v>1</v>
      </c>
      <c r="E191" s="9">
        <v>0</v>
      </c>
      <c r="F191" s="9">
        <v>2</v>
      </c>
      <c r="G191" s="9">
        <v>2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t="17.45" hidden="1" customHeight="1" x14ac:dyDescent="0.25">
      <c r="A192" s="631"/>
      <c r="B192" s="13">
        <v>41228</v>
      </c>
      <c r="C192" s="9" t="s">
        <v>21</v>
      </c>
      <c r="D192" s="9">
        <v>1</v>
      </c>
      <c r="E192" s="9">
        <v>1</v>
      </c>
      <c r="F192" s="9">
        <v>2</v>
      </c>
      <c r="G192" s="9">
        <v>3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t="17.45" hidden="1" customHeight="1" x14ac:dyDescent="0.25">
      <c r="A193" s="631"/>
      <c r="B193" s="13">
        <v>41221</v>
      </c>
      <c r="C193" s="9" t="s">
        <v>7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t="17.45" hidden="1" customHeight="1" x14ac:dyDescent="0.25">
      <c r="A194" s="631"/>
      <c r="B194" s="13">
        <v>41214</v>
      </c>
      <c r="C194" s="9" t="s">
        <v>19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/>
      <c r="K194" s="9"/>
      <c r="L194" s="9">
        <v>1</v>
      </c>
      <c r="M194" s="29"/>
    </row>
    <row r="195" spans="1:13" ht="17.45" hidden="1" customHeight="1" x14ac:dyDescent="0.25">
      <c r="A195" s="631"/>
      <c r="B195" s="13">
        <v>41207</v>
      </c>
      <c r="C195" s="9" t="s">
        <v>12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>
        <v>1</v>
      </c>
      <c r="K195" s="9"/>
      <c r="L195" s="9"/>
      <c r="M195" s="29"/>
    </row>
    <row r="196" spans="1:13" ht="17.45" hidden="1" customHeight="1" x14ac:dyDescent="0.25">
      <c r="A196" s="631"/>
      <c r="B196" s="13">
        <v>41200</v>
      </c>
      <c r="C196" s="9" t="s">
        <v>13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/>
      <c r="K196" s="9">
        <v>1</v>
      </c>
      <c r="L196" s="9"/>
      <c r="M196" s="29"/>
    </row>
    <row r="197" spans="1:13" ht="17.45" hidden="1" customHeight="1" x14ac:dyDescent="0.25">
      <c r="A197" s="631"/>
      <c r="B197" s="13">
        <v>41193</v>
      </c>
      <c r="C197" s="9" t="s">
        <v>21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t="17.45" hidden="1" customHeight="1" x14ac:dyDescent="0.25">
      <c r="A198" s="631"/>
      <c r="B198" s="13">
        <v>41179</v>
      </c>
      <c r="C198" s="9" t="s">
        <v>19</v>
      </c>
      <c r="D198" s="9">
        <v>1</v>
      </c>
      <c r="E198" s="9">
        <v>0</v>
      </c>
      <c r="F198" s="9">
        <v>0</v>
      </c>
      <c r="G198" s="9">
        <v>0</v>
      </c>
      <c r="H198" s="9">
        <v>0</v>
      </c>
      <c r="I198" s="29">
        <v>0</v>
      </c>
      <c r="J198" s="280">
        <v>1</v>
      </c>
      <c r="K198" s="9"/>
      <c r="L198" s="9"/>
      <c r="M198" s="29"/>
    </row>
    <row r="199" spans="1:13" ht="17.45" hidden="1" customHeight="1" x14ac:dyDescent="0.25">
      <c r="A199" s="631"/>
      <c r="B199" s="13">
        <v>41172</v>
      </c>
      <c r="C199" s="9" t="s">
        <v>12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t="18" hidden="1" customHeight="1" thickBot="1" x14ac:dyDescent="0.3">
      <c r="A200" s="630"/>
      <c r="B200" s="30">
        <v>41165</v>
      </c>
      <c r="C200" s="31" t="s">
        <v>13</v>
      </c>
      <c r="D200" s="31">
        <v>1</v>
      </c>
      <c r="E200" s="31">
        <v>0</v>
      </c>
      <c r="F200" s="31">
        <v>0</v>
      </c>
      <c r="G200" s="31">
        <v>0</v>
      </c>
      <c r="H200" s="31">
        <v>0</v>
      </c>
      <c r="I200" s="32">
        <v>0</v>
      </c>
      <c r="J200" s="280"/>
      <c r="K200" s="9">
        <v>1</v>
      </c>
      <c r="L200" s="9"/>
      <c r="M200" s="29"/>
    </row>
    <row r="201" spans="1:13" ht="19.5" thickTop="1" thickBot="1" x14ac:dyDescent="0.3">
      <c r="A201" s="142" t="s">
        <v>45</v>
      </c>
      <c r="B201" s="126" t="s">
        <v>22</v>
      </c>
      <c r="C201" s="124" t="s">
        <v>20</v>
      </c>
      <c r="D201" s="124">
        <f>SUM(D183:D200)</f>
        <v>18</v>
      </c>
      <c r="E201" s="124">
        <f t="shared" ref="E201:I201" si="11">SUM(E183:E200)</f>
        <v>1</v>
      </c>
      <c r="F201" s="124">
        <f t="shared" si="11"/>
        <v>6</v>
      </c>
      <c r="G201" s="124">
        <f t="shared" si="11"/>
        <v>7</v>
      </c>
      <c r="H201" s="124">
        <f t="shared" si="11"/>
        <v>0</v>
      </c>
      <c r="I201" s="125">
        <f t="shared" si="11"/>
        <v>0</v>
      </c>
      <c r="J201" s="191">
        <f>SUM(J183:J200)</f>
        <v>9</v>
      </c>
      <c r="K201" s="124">
        <f>SUM(K183:K200)</f>
        <v>8</v>
      </c>
      <c r="L201" s="124">
        <f>SUM(L183:L200)</f>
        <v>1</v>
      </c>
      <c r="M201" s="294">
        <f>SUM(J201/(J201+K201))</f>
        <v>0.52941176470588236</v>
      </c>
    </row>
    <row r="202" spans="1:13" ht="18.75" hidden="1" thickTop="1" x14ac:dyDescent="0.25">
      <c r="A202" s="659" t="s">
        <v>23</v>
      </c>
      <c r="B202" s="26">
        <v>40969</v>
      </c>
      <c r="C202" s="27" t="s">
        <v>7</v>
      </c>
      <c r="D202" s="27">
        <v>1</v>
      </c>
      <c r="E202" s="27">
        <v>0</v>
      </c>
      <c r="F202" s="27">
        <v>1</v>
      </c>
      <c r="G202" s="27">
        <v>1</v>
      </c>
      <c r="H202" s="27">
        <v>0</v>
      </c>
      <c r="I202" s="28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40962</v>
      </c>
      <c r="C203" s="9" t="s">
        <v>13</v>
      </c>
      <c r="D203" s="9">
        <v>1</v>
      </c>
      <c r="E203" s="9">
        <v>1</v>
      </c>
      <c r="F203" s="9">
        <v>1</v>
      </c>
      <c r="G203" s="9">
        <v>2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31"/>
      <c r="B204" s="13">
        <v>40955</v>
      </c>
      <c r="C204" s="9" t="s">
        <v>19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40948</v>
      </c>
      <c r="C205" s="9" t="s">
        <v>20</v>
      </c>
      <c r="D205" s="9">
        <v>1</v>
      </c>
      <c r="E205" s="9">
        <v>1</v>
      </c>
      <c r="F205" s="9">
        <v>0</v>
      </c>
      <c r="G205" s="9">
        <v>1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31"/>
      <c r="B206" s="13">
        <v>40941</v>
      </c>
      <c r="C206" s="9" t="s">
        <v>12</v>
      </c>
      <c r="D206" s="9">
        <v>1</v>
      </c>
      <c r="E206" s="9">
        <v>0</v>
      </c>
      <c r="F206" s="9">
        <v>1</v>
      </c>
      <c r="G206" s="9">
        <v>1</v>
      </c>
      <c r="H206" s="9">
        <v>0</v>
      </c>
      <c r="I206" s="29">
        <v>0</v>
      </c>
      <c r="J206" s="280"/>
      <c r="K206" s="9">
        <v>1</v>
      </c>
      <c r="L206" s="9"/>
      <c r="M206" s="29"/>
    </row>
    <row r="207" spans="1:13" hidden="1" x14ac:dyDescent="0.25">
      <c r="A207" s="631"/>
      <c r="B207" s="13">
        <v>40927</v>
      </c>
      <c r="C207" s="9" t="s">
        <v>13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/>
      <c r="K207" s="9">
        <v>1</v>
      </c>
      <c r="L207" s="9"/>
      <c r="M207" s="29"/>
    </row>
    <row r="208" spans="1:13" hidden="1" x14ac:dyDescent="0.25">
      <c r="A208" s="631"/>
      <c r="B208" s="13">
        <v>40920</v>
      </c>
      <c r="C208" s="9" t="s">
        <v>19</v>
      </c>
      <c r="D208" s="9">
        <v>1</v>
      </c>
      <c r="E208" s="9">
        <v>0</v>
      </c>
      <c r="F208" s="9">
        <v>0</v>
      </c>
      <c r="G208" s="9">
        <v>0</v>
      </c>
      <c r="H208" s="9">
        <v>0</v>
      </c>
      <c r="I208" s="29">
        <v>0</v>
      </c>
      <c r="J208" s="280"/>
      <c r="K208" s="9">
        <v>1</v>
      </c>
      <c r="L208" s="9"/>
      <c r="M208" s="29"/>
    </row>
    <row r="209" spans="1:13" hidden="1" x14ac:dyDescent="0.25">
      <c r="A209" s="631"/>
      <c r="B209" s="13">
        <v>40899</v>
      </c>
      <c r="C209" s="9" t="s">
        <v>20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/>
      <c r="K209" s="9"/>
      <c r="L209" s="9">
        <v>1</v>
      </c>
      <c r="M209" s="29"/>
    </row>
    <row r="210" spans="1:13" hidden="1" x14ac:dyDescent="0.25">
      <c r="A210" s="631"/>
      <c r="B210" s="13">
        <v>40892</v>
      </c>
      <c r="C210" s="9" t="s">
        <v>12</v>
      </c>
      <c r="D210" s="9">
        <v>1</v>
      </c>
      <c r="E210" s="9">
        <v>0</v>
      </c>
      <c r="F210" s="9">
        <v>1</v>
      </c>
      <c r="G210" s="9">
        <v>1</v>
      </c>
      <c r="H210" s="9">
        <v>0</v>
      </c>
      <c r="I210" s="29">
        <v>0</v>
      </c>
      <c r="J210" s="280">
        <v>1</v>
      </c>
      <c r="K210" s="9"/>
      <c r="L210" s="9"/>
      <c r="M210" s="29"/>
    </row>
    <row r="211" spans="1:13" hidden="1" x14ac:dyDescent="0.25">
      <c r="A211" s="631"/>
      <c r="B211" s="13">
        <v>40885</v>
      </c>
      <c r="C211" s="9" t="s">
        <v>7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/>
      <c r="K211" s="9">
        <v>1</v>
      </c>
      <c r="L211" s="9"/>
      <c r="M211" s="29"/>
    </row>
    <row r="212" spans="1:13" hidden="1" x14ac:dyDescent="0.25">
      <c r="A212" s="631"/>
      <c r="B212" s="13">
        <v>40878</v>
      </c>
      <c r="C212" s="9" t="s">
        <v>13</v>
      </c>
      <c r="D212" s="9">
        <v>1</v>
      </c>
      <c r="E212" s="9">
        <v>0</v>
      </c>
      <c r="F212" s="9">
        <v>1</v>
      </c>
      <c r="G212" s="9">
        <v>1</v>
      </c>
      <c r="H212" s="9">
        <v>0</v>
      </c>
      <c r="I212" s="29">
        <v>0</v>
      </c>
      <c r="J212" s="280">
        <v>1</v>
      </c>
      <c r="K212" s="9"/>
      <c r="L212" s="9"/>
      <c r="M212" s="29"/>
    </row>
    <row r="213" spans="1:13" hidden="1" x14ac:dyDescent="0.25">
      <c r="A213" s="631"/>
      <c r="B213" s="13">
        <v>40864</v>
      </c>
      <c r="C213" s="9" t="s">
        <v>20</v>
      </c>
      <c r="D213" s="9">
        <v>1</v>
      </c>
      <c r="E213" s="9">
        <v>1</v>
      </c>
      <c r="F213" s="9">
        <v>0</v>
      </c>
      <c r="G213" s="9">
        <v>1</v>
      </c>
      <c r="H213" s="9">
        <v>0</v>
      </c>
      <c r="I213" s="29">
        <v>0</v>
      </c>
      <c r="J213" s="280"/>
      <c r="K213" s="9"/>
      <c r="L213" s="9">
        <v>1</v>
      </c>
      <c r="M213" s="29"/>
    </row>
    <row r="214" spans="1:13" hidden="1" x14ac:dyDescent="0.25">
      <c r="A214" s="631"/>
      <c r="B214" s="13">
        <v>40857</v>
      </c>
      <c r="C214" s="9" t="s">
        <v>12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29">
        <v>0</v>
      </c>
      <c r="J214" s="280"/>
      <c r="K214" s="9">
        <v>1</v>
      </c>
      <c r="L214" s="9"/>
      <c r="M214" s="29"/>
    </row>
    <row r="215" spans="1:13" hidden="1" x14ac:dyDescent="0.25">
      <c r="A215" s="631"/>
      <c r="B215" s="13">
        <v>40850</v>
      </c>
      <c r="C215" s="9" t="s">
        <v>7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29">
        <v>0</v>
      </c>
      <c r="J215" s="280">
        <v>1</v>
      </c>
      <c r="K215" s="9"/>
      <c r="L215" s="9"/>
      <c r="M215" s="29"/>
    </row>
    <row r="216" spans="1:13" hidden="1" x14ac:dyDescent="0.25">
      <c r="A216" s="631"/>
      <c r="B216" s="13">
        <v>40843</v>
      </c>
      <c r="C216" s="9" t="s">
        <v>13</v>
      </c>
      <c r="D216" s="9">
        <v>1</v>
      </c>
      <c r="E216" s="9">
        <v>1</v>
      </c>
      <c r="F216" s="9">
        <v>1</v>
      </c>
      <c r="G216" s="9">
        <v>2</v>
      </c>
      <c r="H216" s="9">
        <v>0</v>
      </c>
      <c r="I216" s="29">
        <v>0</v>
      </c>
      <c r="J216" s="280">
        <v>1</v>
      </c>
      <c r="K216" s="9"/>
      <c r="L216" s="9"/>
      <c r="M216" s="29"/>
    </row>
    <row r="217" spans="1:13" hidden="1" x14ac:dyDescent="0.25">
      <c r="A217" s="631"/>
      <c r="B217" s="13">
        <v>40836</v>
      </c>
      <c r="C217" s="9" t="s">
        <v>19</v>
      </c>
      <c r="D217" s="9">
        <v>1</v>
      </c>
      <c r="E217" s="9">
        <v>0</v>
      </c>
      <c r="F217" s="9">
        <v>0</v>
      </c>
      <c r="G217" s="9">
        <v>0</v>
      </c>
      <c r="H217" s="9">
        <v>0</v>
      </c>
      <c r="I217" s="29">
        <v>0</v>
      </c>
      <c r="J217" s="280">
        <v>1</v>
      </c>
      <c r="K217" s="9"/>
      <c r="L217" s="9"/>
      <c r="M217" s="29"/>
    </row>
    <row r="218" spans="1:13" hidden="1" x14ac:dyDescent="0.25">
      <c r="A218" s="631"/>
      <c r="B218" s="13">
        <v>40829</v>
      </c>
      <c r="C218" s="9" t="s">
        <v>20</v>
      </c>
      <c r="D218" s="9">
        <v>1</v>
      </c>
      <c r="E218" s="9">
        <v>0</v>
      </c>
      <c r="F218" s="9">
        <v>1</v>
      </c>
      <c r="G218" s="9">
        <v>1</v>
      </c>
      <c r="H218" s="9">
        <v>0</v>
      </c>
      <c r="I218" s="29">
        <v>0</v>
      </c>
      <c r="J218" s="280">
        <v>1</v>
      </c>
      <c r="K218" s="9"/>
      <c r="L218" s="9"/>
      <c r="M218" s="29"/>
    </row>
    <row r="219" spans="1:13" ht="18.75" hidden="1" thickBot="1" x14ac:dyDescent="0.3">
      <c r="A219" s="630"/>
      <c r="B219" s="30">
        <v>40801</v>
      </c>
      <c r="C219" s="31" t="s">
        <v>19</v>
      </c>
      <c r="D219" s="31">
        <v>1</v>
      </c>
      <c r="E219" s="31">
        <v>2</v>
      </c>
      <c r="F219" s="31">
        <v>0</v>
      </c>
      <c r="G219" s="31">
        <v>2</v>
      </c>
      <c r="H219" s="31">
        <v>1</v>
      </c>
      <c r="I219" s="32">
        <v>0</v>
      </c>
      <c r="J219" s="280">
        <v>1</v>
      </c>
      <c r="K219" s="9"/>
      <c r="L219" s="9"/>
      <c r="M219" s="29"/>
    </row>
    <row r="220" spans="1:13" ht="19.5" thickTop="1" thickBot="1" x14ac:dyDescent="0.3">
      <c r="A220" s="142" t="s">
        <v>45</v>
      </c>
      <c r="B220" s="126" t="s">
        <v>23</v>
      </c>
      <c r="C220" s="124" t="s">
        <v>21</v>
      </c>
      <c r="D220" s="124">
        <f>SUM(D202:D219)</f>
        <v>18</v>
      </c>
      <c r="E220" s="124">
        <f t="shared" ref="E220:I220" si="12">SUM(E202:E219)</f>
        <v>6</v>
      </c>
      <c r="F220" s="124">
        <f t="shared" si="12"/>
        <v>7</v>
      </c>
      <c r="G220" s="124">
        <f t="shared" si="12"/>
        <v>13</v>
      </c>
      <c r="H220" s="124">
        <f t="shared" si="12"/>
        <v>1</v>
      </c>
      <c r="I220" s="125">
        <f t="shared" si="12"/>
        <v>0</v>
      </c>
      <c r="J220" s="191">
        <f>SUM(J202:J219)</f>
        <v>8</v>
      </c>
      <c r="K220" s="124">
        <f>SUM(K202:K219)</f>
        <v>8</v>
      </c>
      <c r="L220" s="124">
        <f>SUM(L202:L219)</f>
        <v>2</v>
      </c>
      <c r="M220" s="294">
        <f>SUM(J220/(J220+K220))</f>
        <v>0.5</v>
      </c>
    </row>
    <row r="221" spans="1:13" ht="19.5" thickTop="1" thickBot="1" x14ac:dyDescent="0.3">
      <c r="C221" s="136" t="s">
        <v>24</v>
      </c>
      <c r="D221" s="137">
        <f t="shared" ref="D221:L221" si="13">SUM(D85+D96+D113+D129+D149+D166+D182+D201+D220+D66+D49+D35+D18)</f>
        <v>205</v>
      </c>
      <c r="E221" s="137">
        <f t="shared" si="13"/>
        <v>27</v>
      </c>
      <c r="F221" s="137">
        <f t="shared" si="13"/>
        <v>88</v>
      </c>
      <c r="G221" s="137">
        <f t="shared" si="13"/>
        <v>115</v>
      </c>
      <c r="H221" s="137">
        <f t="shared" si="13"/>
        <v>5</v>
      </c>
      <c r="I221" s="139">
        <f t="shared" si="13"/>
        <v>0</v>
      </c>
      <c r="J221" s="444">
        <f t="shared" si="13"/>
        <v>92</v>
      </c>
      <c r="K221" s="91">
        <f t="shared" si="13"/>
        <v>91</v>
      </c>
      <c r="L221" s="450">
        <f t="shared" si="13"/>
        <v>22</v>
      </c>
      <c r="M221" s="396">
        <f>SUM(J221/(J221+K221))</f>
        <v>0.50273224043715847</v>
      </c>
    </row>
    <row r="222" spans="1:13" ht="18.75" thickBot="1" x14ac:dyDescent="0.3">
      <c r="C222" s="143" t="s">
        <v>25</v>
      </c>
      <c r="D222" s="24"/>
      <c r="E222" s="25">
        <f>SUM(E221/D221)</f>
        <v>0.13170731707317074</v>
      </c>
      <c r="F222" s="25">
        <f>SUM(F221/D221)</f>
        <v>0.42926829268292682</v>
      </c>
      <c r="G222" s="144">
        <f>SUM(G221/D221)</f>
        <v>0.56097560975609762</v>
      </c>
      <c r="H222" s="20"/>
      <c r="I222" s="20"/>
      <c r="J222" s="307">
        <f>SUM(J221/D221)</f>
        <v>0.44878048780487806</v>
      </c>
      <c r="K222" s="77">
        <f>SUM(K221/D221)</f>
        <v>0.44390243902439025</v>
      </c>
      <c r="L222" s="95">
        <f>SUM(L221/D221)</f>
        <v>0.10731707317073171</v>
      </c>
    </row>
    <row r="223" spans="1:13" ht="18.75" thickBot="1" x14ac:dyDescent="0.3">
      <c r="C223" s="133" t="s">
        <v>26</v>
      </c>
      <c r="D223" s="134">
        <f>SUM(D221/13)</f>
        <v>15.76923076923077</v>
      </c>
      <c r="E223" s="134">
        <f>SUM(E222*D223)</f>
        <v>2.0769230769230771</v>
      </c>
      <c r="F223" s="134">
        <f>SUM(F222*D223)</f>
        <v>6.7692307692307692</v>
      </c>
      <c r="G223" s="135">
        <f>SUM(G222*D223)</f>
        <v>8.8461538461538467</v>
      </c>
      <c r="J223" s="308">
        <f>SUM(J221/13)</f>
        <v>7.0769230769230766</v>
      </c>
      <c r="K223" s="97">
        <f>SUM(K221/13)</f>
        <v>7</v>
      </c>
      <c r="L223" s="98">
        <f>SUM(L221/13)</f>
        <v>1.6923076923076923</v>
      </c>
    </row>
    <row r="224" spans="1:13" ht="18.75" thickTop="1" x14ac:dyDescent="0.25"/>
  </sheetData>
  <mergeCells count="14">
    <mergeCell ref="A1:M1"/>
    <mergeCell ref="A97:A112"/>
    <mergeCell ref="A114:A128"/>
    <mergeCell ref="A202:A219"/>
    <mergeCell ref="A130:A148"/>
    <mergeCell ref="A150:A165"/>
    <mergeCell ref="A167:A181"/>
    <mergeCell ref="A183:A200"/>
    <mergeCell ref="A86:A95"/>
    <mergeCell ref="A67:A84"/>
    <mergeCell ref="A50:A65"/>
    <mergeCell ref="A36:A48"/>
    <mergeCell ref="A19:A34"/>
    <mergeCell ref="A3:A17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0000"/>
    <pageSetUpPr fitToPage="1"/>
  </sheetPr>
  <dimension ref="A1:M9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381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454</v>
      </c>
      <c r="B3" s="254">
        <v>43517</v>
      </c>
      <c r="C3" s="27" t="s">
        <v>453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hidden="1" x14ac:dyDescent="0.25">
      <c r="A4" s="631"/>
      <c r="B4" s="255">
        <v>43510</v>
      </c>
      <c r="C4" s="9" t="s">
        <v>452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idden="1" x14ac:dyDescent="0.25">
      <c r="A5" s="631"/>
      <c r="B5" s="255">
        <v>43503</v>
      </c>
      <c r="C5" s="9" t="s">
        <v>48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idden="1" x14ac:dyDescent="0.25">
      <c r="A6" s="631"/>
      <c r="B6" s="255">
        <v>43412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idden="1" x14ac:dyDescent="0.25">
      <c r="A7" s="631"/>
      <c r="B7" s="255">
        <v>43405</v>
      </c>
      <c r="C7" s="9" t="s">
        <v>455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idden="1" x14ac:dyDescent="0.25">
      <c r="A8" s="631"/>
      <c r="B8" s="255">
        <v>43398</v>
      </c>
      <c r="C8" s="9" t="s">
        <v>453</v>
      </c>
      <c r="D8" s="9">
        <v>1</v>
      </c>
      <c r="E8" s="9">
        <v>1</v>
      </c>
      <c r="F8" s="9">
        <v>1</v>
      </c>
      <c r="G8" s="9">
        <v>2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hidden="1" x14ac:dyDescent="0.25">
      <c r="A9" s="631"/>
      <c r="B9" s="255">
        <v>43391</v>
      </c>
      <c r="C9" s="9" t="s">
        <v>452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idden="1" x14ac:dyDescent="0.25">
      <c r="A10" s="631"/>
      <c r="B10" s="255">
        <v>43384</v>
      </c>
      <c r="C10" s="9" t="s">
        <v>48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idden="1" x14ac:dyDescent="0.25">
      <c r="A11" s="631"/>
      <c r="B11" s="255">
        <v>43377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ht="18.75" hidden="1" thickBot="1" x14ac:dyDescent="0.3">
      <c r="A12" s="630"/>
      <c r="B12" s="256">
        <v>43370</v>
      </c>
      <c r="C12" s="31" t="s">
        <v>455</v>
      </c>
      <c r="D12" s="31">
        <v>1</v>
      </c>
      <c r="E12" s="31">
        <v>0</v>
      </c>
      <c r="F12" s="31">
        <v>1</v>
      </c>
      <c r="G12" s="31">
        <v>1</v>
      </c>
      <c r="H12" s="31">
        <v>0</v>
      </c>
      <c r="I12" s="32">
        <v>0</v>
      </c>
      <c r="J12" s="366"/>
      <c r="K12" s="31">
        <v>1</v>
      </c>
      <c r="L12" s="31"/>
      <c r="M12" s="32"/>
    </row>
    <row r="13" spans="1:13" ht="19.5" thickTop="1" thickBot="1" x14ac:dyDescent="0.3">
      <c r="A13" s="142" t="s">
        <v>45</v>
      </c>
      <c r="B13" s="126" t="s">
        <v>454</v>
      </c>
      <c r="C13" s="124" t="s">
        <v>9</v>
      </c>
      <c r="D13" s="124">
        <f t="shared" ref="D13:I13" si="0">SUM(D3:D12)</f>
        <v>10</v>
      </c>
      <c r="E13" s="124">
        <f t="shared" si="0"/>
        <v>1</v>
      </c>
      <c r="F13" s="124">
        <f t="shared" si="0"/>
        <v>3</v>
      </c>
      <c r="G13" s="124">
        <f t="shared" si="0"/>
        <v>4</v>
      </c>
      <c r="H13" s="124">
        <f t="shared" si="0"/>
        <v>0</v>
      </c>
      <c r="I13" s="124">
        <f t="shared" si="0"/>
        <v>0</v>
      </c>
      <c r="J13" s="191">
        <f>SUM(J3:J12)</f>
        <v>4</v>
      </c>
      <c r="K13" s="124">
        <f>SUM(K3:K12)</f>
        <v>6</v>
      </c>
      <c r="L13" s="124">
        <f>SUM(L3:L12)</f>
        <v>0</v>
      </c>
      <c r="M13" s="294">
        <f>SUM(J13/(J13+K13))</f>
        <v>0.4</v>
      </c>
    </row>
    <row r="14" spans="1:13" ht="18.75" hidden="1" thickTop="1" x14ac:dyDescent="0.25">
      <c r="A14" s="659" t="s">
        <v>285</v>
      </c>
      <c r="B14" s="26">
        <v>43160</v>
      </c>
      <c r="C14" s="27" t="s">
        <v>7</v>
      </c>
      <c r="D14" s="27">
        <v>1</v>
      </c>
      <c r="E14" s="27">
        <v>0</v>
      </c>
      <c r="F14" s="27">
        <v>0</v>
      </c>
      <c r="G14" s="27">
        <v>0</v>
      </c>
      <c r="H14" s="27">
        <v>0</v>
      </c>
      <c r="I14" s="28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13">
        <v>43153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13">
        <v>43139</v>
      </c>
      <c r="C16" s="9" t="s">
        <v>10</v>
      </c>
      <c r="D16" s="9">
        <v>1</v>
      </c>
      <c r="E16" s="9">
        <v>0</v>
      </c>
      <c r="F16" s="9">
        <v>2</v>
      </c>
      <c r="G16" s="9">
        <v>2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13">
        <v>43132</v>
      </c>
      <c r="C17" s="9" t="s">
        <v>11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1"/>
      <c r="B18" s="13">
        <v>43125</v>
      </c>
      <c r="C18" s="9" t="s">
        <v>7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t="18.75" hidden="1" thickTop="1" x14ac:dyDescent="0.25">
      <c r="A19" s="631"/>
      <c r="B19" s="13">
        <v>43118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43104</v>
      </c>
      <c r="C20" s="9" t="s">
        <v>9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13">
        <v>43090</v>
      </c>
      <c r="C21" s="9" t="s">
        <v>10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13">
        <v>43083</v>
      </c>
      <c r="C22" s="9" t="s">
        <v>11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/>
      <c r="L22" s="9">
        <v>1</v>
      </c>
      <c r="M22" s="29"/>
    </row>
    <row r="23" spans="1:13" hidden="1" x14ac:dyDescent="0.25">
      <c r="A23" s="631"/>
      <c r="B23" s="13">
        <v>43076</v>
      </c>
      <c r="C23" s="9" t="s">
        <v>7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13">
        <v>43062</v>
      </c>
      <c r="C24" s="9" t="s">
        <v>9</v>
      </c>
      <c r="D24" s="9">
        <v>1</v>
      </c>
      <c r="E24" s="9">
        <v>1</v>
      </c>
      <c r="F24" s="9">
        <v>1</v>
      </c>
      <c r="G24" s="9">
        <v>2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43048</v>
      </c>
      <c r="C25" s="9" t="s">
        <v>11</v>
      </c>
      <c r="D25" s="9">
        <v>1</v>
      </c>
      <c r="E25" s="9">
        <v>1</v>
      </c>
      <c r="F25" s="9">
        <v>1</v>
      </c>
      <c r="G25" s="9">
        <v>2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13">
        <v>43041</v>
      </c>
      <c r="C26" s="9" t="s">
        <v>7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/>
      <c r="L26" s="9">
        <v>1</v>
      </c>
      <c r="M26" s="29"/>
    </row>
    <row r="27" spans="1:13" hidden="1" x14ac:dyDescent="0.25">
      <c r="A27" s="631"/>
      <c r="B27" s="13">
        <v>43034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/>
      <c r="K27" s="9"/>
      <c r="L27" s="9">
        <v>1</v>
      </c>
      <c r="M27" s="29"/>
    </row>
    <row r="28" spans="1:13" hidden="1" x14ac:dyDescent="0.25">
      <c r="A28" s="631"/>
      <c r="B28" s="13">
        <v>43027</v>
      </c>
      <c r="C28" s="9" t="s">
        <v>9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/>
      <c r="L28" s="9">
        <v>1</v>
      </c>
      <c r="M28" s="29"/>
    </row>
    <row r="29" spans="1:13" hidden="1" x14ac:dyDescent="0.25">
      <c r="A29" s="631"/>
      <c r="B29" s="13">
        <v>43020</v>
      </c>
      <c r="C29" s="9" t="s">
        <v>10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43013</v>
      </c>
      <c r="C30" s="9" t="s">
        <v>11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43006</v>
      </c>
      <c r="C31" s="9" t="s">
        <v>7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42999</v>
      </c>
      <c r="C32" s="9" t="s">
        <v>8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t="18.75" hidden="1" thickBot="1" x14ac:dyDescent="0.3">
      <c r="A33" s="630"/>
      <c r="B33" s="30">
        <v>42992</v>
      </c>
      <c r="C33" s="31" t="s">
        <v>9</v>
      </c>
      <c r="D33" s="31">
        <v>1</v>
      </c>
      <c r="E33" s="31">
        <v>1</v>
      </c>
      <c r="F33" s="31">
        <v>0</v>
      </c>
      <c r="G33" s="31">
        <v>1</v>
      </c>
      <c r="H33" s="31">
        <v>0</v>
      </c>
      <c r="I33" s="32">
        <v>0</v>
      </c>
      <c r="J33" s="280">
        <v>1</v>
      </c>
      <c r="K33" s="9"/>
      <c r="L33" s="9"/>
      <c r="M33" s="29"/>
    </row>
    <row r="34" spans="1:13" ht="19.5" thickTop="1" thickBot="1" x14ac:dyDescent="0.3">
      <c r="A34" s="142" t="s">
        <v>45</v>
      </c>
      <c r="B34" s="126" t="s">
        <v>285</v>
      </c>
      <c r="C34" s="124" t="s">
        <v>27</v>
      </c>
      <c r="D34" s="124">
        <f t="shared" ref="D34:I34" si="1">SUM(D14:D33)</f>
        <v>20</v>
      </c>
      <c r="E34" s="124">
        <f t="shared" si="1"/>
        <v>3</v>
      </c>
      <c r="F34" s="124">
        <f t="shared" si="1"/>
        <v>8</v>
      </c>
      <c r="G34" s="124">
        <f t="shared" si="1"/>
        <v>11</v>
      </c>
      <c r="H34" s="124">
        <f t="shared" si="1"/>
        <v>0</v>
      </c>
      <c r="I34" s="125">
        <f t="shared" si="1"/>
        <v>0</v>
      </c>
      <c r="J34" s="191">
        <f>SUM(J14:J33)</f>
        <v>5</v>
      </c>
      <c r="K34" s="124">
        <f>SUM(K14:K33)</f>
        <v>11</v>
      </c>
      <c r="L34" s="124">
        <f>SUM(L14:L33)</f>
        <v>4</v>
      </c>
      <c r="M34" s="294">
        <f>SUM(J34/(J34+K34))</f>
        <v>0.3125</v>
      </c>
    </row>
    <row r="35" spans="1:13" ht="18.75" hidden="1" thickTop="1" x14ac:dyDescent="0.25">
      <c r="A35" s="659" t="s">
        <v>18</v>
      </c>
      <c r="B35" s="26">
        <v>42789</v>
      </c>
      <c r="C35" s="27" t="s">
        <v>8</v>
      </c>
      <c r="D35" s="73">
        <v>1</v>
      </c>
      <c r="E35" s="73">
        <v>0</v>
      </c>
      <c r="F35" s="73">
        <v>0</v>
      </c>
      <c r="G35" s="73">
        <v>0</v>
      </c>
      <c r="H35" s="73">
        <v>0</v>
      </c>
      <c r="I35" s="80">
        <v>0</v>
      </c>
      <c r="J35" s="280"/>
      <c r="K35" s="9">
        <v>1</v>
      </c>
      <c r="L35" s="9"/>
      <c r="M35" s="29"/>
    </row>
    <row r="36" spans="1:13" hidden="1" x14ac:dyDescent="0.25">
      <c r="A36" s="631"/>
      <c r="B36" s="13">
        <v>42782</v>
      </c>
      <c r="C36" s="9" t="s">
        <v>9</v>
      </c>
      <c r="D36" s="71">
        <v>1</v>
      </c>
      <c r="E36" s="71">
        <v>0</v>
      </c>
      <c r="F36" s="71">
        <v>2</v>
      </c>
      <c r="G36" s="71">
        <v>2</v>
      </c>
      <c r="H36" s="71">
        <v>0</v>
      </c>
      <c r="I36" s="81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42768</v>
      </c>
      <c r="C37" s="9" t="s">
        <v>11</v>
      </c>
      <c r="D37" s="71">
        <v>1</v>
      </c>
      <c r="E37" s="71">
        <v>0</v>
      </c>
      <c r="F37" s="71">
        <v>0</v>
      </c>
      <c r="G37" s="71">
        <v>0</v>
      </c>
      <c r="H37" s="71">
        <v>0</v>
      </c>
      <c r="I37" s="81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13">
        <v>42761</v>
      </c>
      <c r="C38" s="9" t="s">
        <v>7</v>
      </c>
      <c r="D38" s="71">
        <v>1</v>
      </c>
      <c r="E38" s="71">
        <v>0</v>
      </c>
      <c r="F38" s="71">
        <v>1</v>
      </c>
      <c r="G38" s="71">
        <v>1</v>
      </c>
      <c r="H38" s="71">
        <v>0</v>
      </c>
      <c r="I38" s="81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42754</v>
      </c>
      <c r="C39" s="9" t="s">
        <v>8</v>
      </c>
      <c r="D39" s="71">
        <v>1</v>
      </c>
      <c r="E39" s="71">
        <v>0</v>
      </c>
      <c r="F39" s="71">
        <v>0</v>
      </c>
      <c r="G39" s="71">
        <v>0</v>
      </c>
      <c r="H39" s="71">
        <v>0</v>
      </c>
      <c r="I39" s="81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42740</v>
      </c>
      <c r="C40" s="9" t="s">
        <v>10</v>
      </c>
      <c r="D40" s="71">
        <v>1</v>
      </c>
      <c r="E40" s="71">
        <v>0</v>
      </c>
      <c r="F40" s="71">
        <v>0</v>
      </c>
      <c r="G40" s="71">
        <v>0</v>
      </c>
      <c r="H40" s="71">
        <v>0</v>
      </c>
      <c r="I40" s="81">
        <v>0</v>
      </c>
      <c r="J40" s="280"/>
      <c r="K40" s="9">
        <v>1</v>
      </c>
      <c r="L40" s="9"/>
      <c r="M40" s="29"/>
    </row>
    <row r="41" spans="1:13" hidden="1" x14ac:dyDescent="0.25">
      <c r="A41" s="631"/>
      <c r="B41" s="13">
        <v>42712</v>
      </c>
      <c r="C41" s="9" t="s">
        <v>7</v>
      </c>
      <c r="D41" s="71">
        <v>1</v>
      </c>
      <c r="E41" s="71">
        <v>0</v>
      </c>
      <c r="F41" s="71">
        <v>0</v>
      </c>
      <c r="G41" s="71">
        <v>0</v>
      </c>
      <c r="H41" s="71">
        <v>0</v>
      </c>
      <c r="I41" s="81">
        <v>0</v>
      </c>
      <c r="J41" s="280"/>
      <c r="K41" s="9">
        <v>1</v>
      </c>
      <c r="L41" s="9"/>
      <c r="M41" s="29"/>
    </row>
    <row r="42" spans="1:13" hidden="1" x14ac:dyDescent="0.25">
      <c r="A42" s="631"/>
      <c r="B42" s="13">
        <v>42705</v>
      </c>
      <c r="C42" s="9" t="s">
        <v>8</v>
      </c>
      <c r="D42" s="71">
        <v>1</v>
      </c>
      <c r="E42" s="71">
        <v>0</v>
      </c>
      <c r="F42" s="71">
        <v>0</v>
      </c>
      <c r="G42" s="71">
        <v>0</v>
      </c>
      <c r="H42" s="71">
        <v>0</v>
      </c>
      <c r="I42" s="81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42691</v>
      </c>
      <c r="C43" s="9" t="s">
        <v>10</v>
      </c>
      <c r="D43" s="71">
        <v>1</v>
      </c>
      <c r="E43" s="71">
        <v>0</v>
      </c>
      <c r="F43" s="71">
        <v>0</v>
      </c>
      <c r="G43" s="71">
        <v>0</v>
      </c>
      <c r="H43" s="71">
        <v>0</v>
      </c>
      <c r="I43" s="81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42684</v>
      </c>
      <c r="C44" s="9" t="s">
        <v>11</v>
      </c>
      <c r="D44" s="71">
        <v>1</v>
      </c>
      <c r="E44" s="71">
        <v>0</v>
      </c>
      <c r="F44" s="71">
        <v>0</v>
      </c>
      <c r="G44" s="71">
        <v>0</v>
      </c>
      <c r="H44" s="71">
        <v>0</v>
      </c>
      <c r="I44" s="81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14">
        <v>42677</v>
      </c>
      <c r="C45" s="8" t="s">
        <v>7</v>
      </c>
      <c r="D45" s="397">
        <v>1</v>
      </c>
      <c r="E45" s="397">
        <v>0</v>
      </c>
      <c r="F45" s="397">
        <v>0</v>
      </c>
      <c r="G45" s="397">
        <v>0</v>
      </c>
      <c r="H45" s="397">
        <v>0</v>
      </c>
      <c r="I45" s="398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13">
        <v>42670</v>
      </c>
      <c r="C46" s="9" t="s">
        <v>8</v>
      </c>
      <c r="D46" s="71">
        <v>1</v>
      </c>
      <c r="E46" s="71">
        <v>0</v>
      </c>
      <c r="F46" s="71">
        <v>2</v>
      </c>
      <c r="G46" s="71">
        <v>2</v>
      </c>
      <c r="H46" s="71">
        <v>0</v>
      </c>
      <c r="I46" s="81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13">
        <v>42663</v>
      </c>
      <c r="C47" s="9" t="s">
        <v>9</v>
      </c>
      <c r="D47" s="71">
        <v>1</v>
      </c>
      <c r="E47" s="71">
        <v>2</v>
      </c>
      <c r="F47" s="71">
        <v>1</v>
      </c>
      <c r="G47" s="71">
        <v>3</v>
      </c>
      <c r="H47" s="71">
        <v>1</v>
      </c>
      <c r="I47" s="81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42656</v>
      </c>
      <c r="C48" s="9" t="s">
        <v>10</v>
      </c>
      <c r="D48" s="71">
        <v>1</v>
      </c>
      <c r="E48" s="71">
        <v>0</v>
      </c>
      <c r="F48" s="71">
        <v>1</v>
      </c>
      <c r="G48" s="71">
        <v>1</v>
      </c>
      <c r="H48" s="71">
        <v>0</v>
      </c>
      <c r="I48" s="81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42649</v>
      </c>
      <c r="C49" s="9" t="s">
        <v>11</v>
      </c>
      <c r="D49" s="71">
        <v>1</v>
      </c>
      <c r="E49" s="71">
        <v>0</v>
      </c>
      <c r="F49" s="71">
        <v>0</v>
      </c>
      <c r="G49" s="71">
        <v>0</v>
      </c>
      <c r="H49" s="71">
        <v>0</v>
      </c>
      <c r="I49" s="81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42635</v>
      </c>
      <c r="C50" s="9" t="s">
        <v>8</v>
      </c>
      <c r="D50" s="71">
        <v>1</v>
      </c>
      <c r="E50" s="71">
        <v>0</v>
      </c>
      <c r="F50" s="71">
        <v>1</v>
      </c>
      <c r="G50" s="71">
        <v>1</v>
      </c>
      <c r="H50" s="71">
        <v>0</v>
      </c>
      <c r="I50" s="81">
        <v>0</v>
      </c>
      <c r="J50" s="280"/>
      <c r="K50" s="9">
        <v>1</v>
      </c>
      <c r="L50" s="9"/>
      <c r="M50" s="29"/>
    </row>
    <row r="51" spans="1:13" ht="18.75" hidden="1" thickBot="1" x14ac:dyDescent="0.3">
      <c r="A51" s="630"/>
      <c r="B51" s="30">
        <v>42628</v>
      </c>
      <c r="C51" s="31" t="s">
        <v>9</v>
      </c>
      <c r="D51" s="82">
        <v>1</v>
      </c>
      <c r="E51" s="82">
        <v>0</v>
      </c>
      <c r="F51" s="82">
        <v>0</v>
      </c>
      <c r="G51" s="82">
        <v>0</v>
      </c>
      <c r="H51" s="82">
        <v>0</v>
      </c>
      <c r="I51" s="83">
        <v>0</v>
      </c>
      <c r="J51" s="280"/>
      <c r="K51" s="9">
        <v>1</v>
      </c>
      <c r="L51" s="9"/>
      <c r="M51" s="29"/>
    </row>
    <row r="52" spans="1:13" ht="19.5" thickTop="1" thickBot="1" x14ac:dyDescent="0.3">
      <c r="A52" s="142" t="s">
        <v>45</v>
      </c>
      <c r="B52" s="126" t="s">
        <v>18</v>
      </c>
      <c r="C52" s="124" t="s">
        <v>27</v>
      </c>
      <c r="D52" s="124">
        <f>SUM(D35:D51)</f>
        <v>17</v>
      </c>
      <c r="E52" s="124">
        <f t="shared" ref="E52:I52" si="2">SUM(E35:E51)</f>
        <v>2</v>
      </c>
      <c r="F52" s="124">
        <f t="shared" si="2"/>
        <v>8</v>
      </c>
      <c r="G52" s="124">
        <f t="shared" si="2"/>
        <v>10</v>
      </c>
      <c r="H52" s="124">
        <f t="shared" si="2"/>
        <v>1</v>
      </c>
      <c r="I52" s="125">
        <f t="shared" si="2"/>
        <v>0</v>
      </c>
      <c r="J52" s="191">
        <f>SUM(J35:J51)</f>
        <v>7</v>
      </c>
      <c r="K52" s="124">
        <f>SUM(K35:K51)</f>
        <v>10</v>
      </c>
      <c r="L52" s="124">
        <f>SUM(L35:L51)</f>
        <v>0</v>
      </c>
      <c r="M52" s="294">
        <f>SUM(J52/(J52+K52))</f>
        <v>0.41176470588235292</v>
      </c>
    </row>
    <row r="53" spans="1:13" ht="18.75" hidden="1" thickTop="1" x14ac:dyDescent="0.25">
      <c r="A53" s="638" t="s">
        <v>17</v>
      </c>
      <c r="B53" s="26">
        <v>42425</v>
      </c>
      <c r="C53" s="27" t="s">
        <v>8</v>
      </c>
      <c r="D53" s="73">
        <v>1</v>
      </c>
      <c r="E53" s="73">
        <v>0</v>
      </c>
      <c r="F53" s="73">
        <v>0</v>
      </c>
      <c r="G53" s="73">
        <v>0</v>
      </c>
      <c r="H53" s="73">
        <v>0</v>
      </c>
      <c r="I53" s="80">
        <v>0</v>
      </c>
      <c r="J53" s="280">
        <v>1</v>
      </c>
      <c r="K53" s="9"/>
      <c r="L53" s="9"/>
      <c r="M53" s="29"/>
    </row>
    <row r="54" spans="1:13" hidden="1" x14ac:dyDescent="0.25">
      <c r="A54" s="639"/>
      <c r="B54" s="13">
        <v>42418</v>
      </c>
      <c r="C54" s="9" t="s">
        <v>12</v>
      </c>
      <c r="D54" s="71">
        <v>1</v>
      </c>
      <c r="E54" s="71">
        <v>1</v>
      </c>
      <c r="F54" s="71">
        <v>0</v>
      </c>
      <c r="G54" s="71">
        <v>1</v>
      </c>
      <c r="H54" s="71">
        <v>0</v>
      </c>
      <c r="I54" s="81">
        <v>0</v>
      </c>
      <c r="J54" s="280"/>
      <c r="K54" s="9">
        <v>1</v>
      </c>
      <c r="L54" s="9"/>
      <c r="M54" s="29"/>
    </row>
    <row r="55" spans="1:13" hidden="1" x14ac:dyDescent="0.25">
      <c r="A55" s="639"/>
      <c r="B55" s="13">
        <v>42411</v>
      </c>
      <c r="C55" s="9" t="s">
        <v>13</v>
      </c>
      <c r="D55" s="71">
        <v>1</v>
      </c>
      <c r="E55" s="71">
        <v>0</v>
      </c>
      <c r="F55" s="71">
        <v>0</v>
      </c>
      <c r="G55" s="71">
        <v>0</v>
      </c>
      <c r="H55" s="71">
        <v>0</v>
      </c>
      <c r="I55" s="81">
        <v>0</v>
      </c>
      <c r="J55" s="280">
        <v>1</v>
      </c>
      <c r="K55" s="9"/>
      <c r="L55" s="9"/>
      <c r="M55" s="29"/>
    </row>
    <row r="56" spans="1:13" hidden="1" x14ac:dyDescent="0.25">
      <c r="A56" s="639"/>
      <c r="B56" s="13">
        <v>42404</v>
      </c>
      <c r="C56" s="9" t="s">
        <v>10</v>
      </c>
      <c r="D56" s="71">
        <v>1</v>
      </c>
      <c r="E56" s="71">
        <v>0</v>
      </c>
      <c r="F56" s="71">
        <v>0</v>
      </c>
      <c r="G56" s="71">
        <v>0</v>
      </c>
      <c r="H56" s="71">
        <v>0</v>
      </c>
      <c r="I56" s="81">
        <v>0</v>
      </c>
      <c r="J56" s="280"/>
      <c r="K56" s="9"/>
      <c r="L56" s="9">
        <v>1</v>
      </c>
      <c r="M56" s="29"/>
    </row>
    <row r="57" spans="1:13" hidden="1" x14ac:dyDescent="0.25">
      <c r="A57" s="639"/>
      <c r="B57" s="13">
        <v>42397</v>
      </c>
      <c r="C57" s="9" t="s">
        <v>14</v>
      </c>
      <c r="D57" s="71">
        <v>1</v>
      </c>
      <c r="E57" s="71">
        <v>0</v>
      </c>
      <c r="F57" s="71">
        <v>0</v>
      </c>
      <c r="G57" s="71">
        <v>0</v>
      </c>
      <c r="H57" s="71">
        <v>0</v>
      </c>
      <c r="I57" s="81">
        <v>0</v>
      </c>
      <c r="J57" s="280"/>
      <c r="K57" s="9">
        <v>1</v>
      </c>
      <c r="L57" s="9"/>
      <c r="M57" s="29"/>
    </row>
    <row r="58" spans="1:13" hidden="1" x14ac:dyDescent="0.25">
      <c r="A58" s="639"/>
      <c r="B58" s="13">
        <v>42390</v>
      </c>
      <c r="C58" s="9" t="s">
        <v>8</v>
      </c>
      <c r="D58" s="71">
        <v>1</v>
      </c>
      <c r="E58" s="71">
        <v>0</v>
      </c>
      <c r="F58" s="71">
        <v>1</v>
      </c>
      <c r="G58" s="71">
        <v>1</v>
      </c>
      <c r="H58" s="71">
        <v>0</v>
      </c>
      <c r="I58" s="81">
        <v>0</v>
      </c>
      <c r="J58" s="280">
        <v>1</v>
      </c>
      <c r="K58" s="9"/>
      <c r="L58" s="9"/>
      <c r="M58" s="29"/>
    </row>
    <row r="59" spans="1:13" hidden="1" x14ac:dyDescent="0.25">
      <c r="A59" s="639"/>
      <c r="B59" s="13">
        <v>42383</v>
      </c>
      <c r="C59" s="9" t="s">
        <v>10</v>
      </c>
      <c r="D59" s="71">
        <v>1</v>
      </c>
      <c r="E59" s="71">
        <v>1</v>
      </c>
      <c r="F59" s="71">
        <v>2</v>
      </c>
      <c r="G59" s="71">
        <v>3</v>
      </c>
      <c r="H59" s="71">
        <v>0</v>
      </c>
      <c r="I59" s="81">
        <v>0</v>
      </c>
      <c r="J59" s="280">
        <v>1</v>
      </c>
      <c r="K59" s="9"/>
      <c r="L59" s="9"/>
      <c r="M59" s="29"/>
    </row>
    <row r="60" spans="1:13" hidden="1" x14ac:dyDescent="0.25">
      <c r="A60" s="639"/>
      <c r="B60" s="13">
        <v>42376</v>
      </c>
      <c r="C60" s="9" t="s">
        <v>13</v>
      </c>
      <c r="D60" s="71">
        <v>1</v>
      </c>
      <c r="E60" s="71">
        <v>0</v>
      </c>
      <c r="F60" s="71">
        <v>1</v>
      </c>
      <c r="G60" s="71">
        <v>1</v>
      </c>
      <c r="H60" s="71">
        <v>0</v>
      </c>
      <c r="I60" s="81">
        <v>0</v>
      </c>
      <c r="J60" s="280">
        <v>1</v>
      </c>
      <c r="K60" s="9"/>
      <c r="L60" s="9"/>
      <c r="M60" s="29"/>
    </row>
    <row r="61" spans="1:13" hidden="1" x14ac:dyDescent="0.25">
      <c r="A61" s="639"/>
      <c r="B61" s="13">
        <v>42341</v>
      </c>
      <c r="C61" s="9" t="s">
        <v>8</v>
      </c>
      <c r="D61" s="71">
        <v>1</v>
      </c>
      <c r="E61" s="71">
        <v>0</v>
      </c>
      <c r="F61" s="71">
        <v>0</v>
      </c>
      <c r="G61" s="71">
        <v>0</v>
      </c>
      <c r="H61" s="71">
        <v>0</v>
      </c>
      <c r="I61" s="81">
        <v>0</v>
      </c>
      <c r="J61" s="280">
        <v>1</v>
      </c>
      <c r="K61" s="9"/>
      <c r="L61" s="9"/>
      <c r="M61" s="29"/>
    </row>
    <row r="62" spans="1:13" hidden="1" x14ac:dyDescent="0.25">
      <c r="A62" s="639"/>
      <c r="B62" s="13">
        <v>42327</v>
      </c>
      <c r="C62" s="9" t="s">
        <v>13</v>
      </c>
      <c r="D62" s="71">
        <v>1</v>
      </c>
      <c r="E62" s="71">
        <v>0</v>
      </c>
      <c r="F62" s="71">
        <v>1</v>
      </c>
      <c r="G62" s="71">
        <v>1</v>
      </c>
      <c r="H62" s="71">
        <v>0</v>
      </c>
      <c r="I62" s="81">
        <v>0</v>
      </c>
      <c r="J62" s="280">
        <v>1</v>
      </c>
      <c r="K62" s="9"/>
      <c r="L62" s="9"/>
      <c r="M62" s="29"/>
    </row>
    <row r="63" spans="1:13" hidden="1" x14ac:dyDescent="0.25">
      <c r="A63" s="639"/>
      <c r="B63" s="13">
        <v>42313</v>
      </c>
      <c r="C63" s="9" t="s">
        <v>14</v>
      </c>
      <c r="D63" s="71">
        <v>1</v>
      </c>
      <c r="E63" s="71">
        <v>1</v>
      </c>
      <c r="F63" s="71">
        <v>0</v>
      </c>
      <c r="G63" s="71">
        <v>1</v>
      </c>
      <c r="H63" s="71">
        <v>0</v>
      </c>
      <c r="I63" s="81">
        <v>0</v>
      </c>
      <c r="J63" s="280">
        <v>1</v>
      </c>
      <c r="K63" s="9"/>
      <c r="L63" s="9"/>
      <c r="M63" s="29"/>
    </row>
    <row r="64" spans="1:13" hidden="1" x14ac:dyDescent="0.25">
      <c r="A64" s="639"/>
      <c r="B64" s="13">
        <v>42306</v>
      </c>
      <c r="C64" s="9" t="s">
        <v>8</v>
      </c>
      <c r="D64" s="71">
        <v>1</v>
      </c>
      <c r="E64" s="71">
        <v>0</v>
      </c>
      <c r="F64" s="71">
        <v>1</v>
      </c>
      <c r="G64" s="71">
        <v>1</v>
      </c>
      <c r="H64" s="71">
        <v>0</v>
      </c>
      <c r="I64" s="81">
        <v>0</v>
      </c>
      <c r="J64" s="280">
        <v>1</v>
      </c>
      <c r="K64" s="9"/>
      <c r="L64" s="9"/>
      <c r="M64" s="29"/>
    </row>
    <row r="65" spans="1:13" ht="18.75" hidden="1" thickBot="1" x14ac:dyDescent="0.3">
      <c r="A65" s="640"/>
      <c r="B65" s="30">
        <v>42299</v>
      </c>
      <c r="C65" s="31" t="s">
        <v>12</v>
      </c>
      <c r="D65" s="82">
        <v>1</v>
      </c>
      <c r="E65" s="82">
        <v>0</v>
      </c>
      <c r="F65" s="82">
        <v>0</v>
      </c>
      <c r="G65" s="82">
        <v>0</v>
      </c>
      <c r="H65" s="82">
        <v>0</v>
      </c>
      <c r="I65" s="83">
        <v>0</v>
      </c>
      <c r="J65" s="280">
        <v>1</v>
      </c>
      <c r="K65" s="9"/>
      <c r="L65" s="9"/>
      <c r="M65" s="29"/>
    </row>
    <row r="66" spans="1:13" ht="19.5" thickTop="1" thickBot="1" x14ac:dyDescent="0.3">
      <c r="A66" s="142" t="s">
        <v>45</v>
      </c>
      <c r="B66" s="126" t="s">
        <v>17</v>
      </c>
      <c r="C66" s="124" t="s">
        <v>7</v>
      </c>
      <c r="D66" s="124">
        <f>SUM(D53:D65)</f>
        <v>13</v>
      </c>
      <c r="E66" s="124">
        <f t="shared" ref="E66:I66" si="3">SUM(E53:E65)</f>
        <v>3</v>
      </c>
      <c r="F66" s="124">
        <f t="shared" si="3"/>
        <v>6</v>
      </c>
      <c r="G66" s="124">
        <f t="shared" si="3"/>
        <v>9</v>
      </c>
      <c r="H66" s="124">
        <f t="shared" si="3"/>
        <v>0</v>
      </c>
      <c r="I66" s="125">
        <f t="shared" si="3"/>
        <v>0</v>
      </c>
      <c r="J66" s="191">
        <f>SUM(J53:J65)</f>
        <v>10</v>
      </c>
      <c r="K66" s="124">
        <f>SUM(K53:K65)</f>
        <v>2</v>
      </c>
      <c r="L66" s="124">
        <f>SUM(L53:L65)</f>
        <v>1</v>
      </c>
      <c r="M66" s="294">
        <f>SUM(J66/(J66+K66))</f>
        <v>0.83333333333333337</v>
      </c>
    </row>
    <row r="67" spans="1:13" ht="18.75" hidden="1" thickTop="1" x14ac:dyDescent="0.25">
      <c r="A67" s="659" t="s">
        <v>16</v>
      </c>
      <c r="B67" s="26">
        <v>42068</v>
      </c>
      <c r="C67" s="27" t="s">
        <v>10</v>
      </c>
      <c r="D67" s="73">
        <v>1</v>
      </c>
      <c r="E67" s="73">
        <v>0</v>
      </c>
      <c r="F67" s="73">
        <v>0</v>
      </c>
      <c r="G67" s="73">
        <v>0</v>
      </c>
      <c r="H67" s="73">
        <v>0</v>
      </c>
      <c r="I67" s="80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42047</v>
      </c>
      <c r="C68" s="9" t="s">
        <v>12</v>
      </c>
      <c r="D68" s="71">
        <v>1</v>
      </c>
      <c r="E68" s="71">
        <v>1</v>
      </c>
      <c r="F68" s="71">
        <v>0</v>
      </c>
      <c r="G68" s="71">
        <v>1</v>
      </c>
      <c r="H68" s="71">
        <v>0</v>
      </c>
      <c r="I68" s="81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13">
        <v>42040</v>
      </c>
      <c r="C69" s="9" t="s">
        <v>13</v>
      </c>
      <c r="D69" s="71">
        <v>1</v>
      </c>
      <c r="E69" s="71">
        <v>1</v>
      </c>
      <c r="F69" s="71">
        <v>0</v>
      </c>
      <c r="G69" s="71">
        <v>1</v>
      </c>
      <c r="H69" s="71">
        <v>0</v>
      </c>
      <c r="I69" s="81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13">
        <v>42033</v>
      </c>
      <c r="C70" s="9" t="s">
        <v>10</v>
      </c>
      <c r="D70" s="71">
        <v>1</v>
      </c>
      <c r="E70" s="71">
        <v>0</v>
      </c>
      <c r="F70" s="71">
        <v>0</v>
      </c>
      <c r="G70" s="71">
        <v>0</v>
      </c>
      <c r="H70" s="71">
        <v>0</v>
      </c>
      <c r="I70" s="81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13">
        <v>42019</v>
      </c>
      <c r="C71" s="9" t="s">
        <v>8</v>
      </c>
      <c r="D71" s="71">
        <v>1</v>
      </c>
      <c r="E71" s="71">
        <v>0</v>
      </c>
      <c r="F71" s="71">
        <v>0</v>
      </c>
      <c r="G71" s="71">
        <v>0</v>
      </c>
      <c r="H71" s="71">
        <v>0</v>
      </c>
      <c r="I71" s="81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13">
        <v>41991</v>
      </c>
      <c r="C72" s="9" t="s">
        <v>13</v>
      </c>
      <c r="D72" s="71">
        <v>1</v>
      </c>
      <c r="E72" s="71">
        <v>0</v>
      </c>
      <c r="F72" s="71">
        <v>0</v>
      </c>
      <c r="G72" s="71">
        <v>0</v>
      </c>
      <c r="H72" s="71">
        <v>0</v>
      </c>
      <c r="I72" s="81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13">
        <v>41963</v>
      </c>
      <c r="C73" s="9" t="s">
        <v>12</v>
      </c>
      <c r="D73" s="71">
        <v>1</v>
      </c>
      <c r="E73" s="71">
        <v>1</v>
      </c>
      <c r="F73" s="71">
        <v>0</v>
      </c>
      <c r="G73" s="71">
        <v>1</v>
      </c>
      <c r="H73" s="71">
        <v>0</v>
      </c>
      <c r="I73" s="81">
        <v>0</v>
      </c>
      <c r="J73" s="280"/>
      <c r="K73" s="9"/>
      <c r="L73" s="9">
        <v>1</v>
      </c>
      <c r="M73" s="29"/>
    </row>
    <row r="74" spans="1:13" hidden="1" x14ac:dyDescent="0.25">
      <c r="A74" s="631"/>
      <c r="B74" s="13">
        <v>41956</v>
      </c>
      <c r="C74" s="9" t="s">
        <v>13</v>
      </c>
      <c r="D74" s="71">
        <v>1</v>
      </c>
      <c r="E74" s="71">
        <v>1</v>
      </c>
      <c r="F74" s="71">
        <v>0</v>
      </c>
      <c r="G74" s="71">
        <v>1</v>
      </c>
      <c r="H74" s="71">
        <v>0</v>
      </c>
      <c r="I74" s="81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41949</v>
      </c>
      <c r="C75" s="9" t="s">
        <v>10</v>
      </c>
      <c r="D75" s="71">
        <v>1</v>
      </c>
      <c r="E75" s="71">
        <v>0</v>
      </c>
      <c r="F75" s="71">
        <v>0</v>
      </c>
      <c r="G75" s="71">
        <v>0</v>
      </c>
      <c r="H75" s="71">
        <v>0</v>
      </c>
      <c r="I75" s="81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13">
        <v>41935</v>
      </c>
      <c r="C76" s="9" t="s">
        <v>8</v>
      </c>
      <c r="D76" s="71">
        <v>1</v>
      </c>
      <c r="E76" s="71">
        <v>1</v>
      </c>
      <c r="F76" s="71">
        <v>0</v>
      </c>
      <c r="G76" s="71">
        <v>1</v>
      </c>
      <c r="H76" s="71">
        <v>0</v>
      </c>
      <c r="I76" s="81">
        <v>1</v>
      </c>
      <c r="J76" s="280"/>
      <c r="K76" s="9"/>
      <c r="L76" s="9">
        <v>1</v>
      </c>
      <c r="M76" s="29"/>
    </row>
    <row r="77" spans="1:13" hidden="1" x14ac:dyDescent="0.25">
      <c r="A77" s="631"/>
      <c r="B77" s="13">
        <v>41928</v>
      </c>
      <c r="C77" s="9" t="s">
        <v>12</v>
      </c>
      <c r="D77" s="71">
        <v>1</v>
      </c>
      <c r="E77" s="71">
        <v>1</v>
      </c>
      <c r="F77" s="71">
        <v>1</v>
      </c>
      <c r="G77" s="71">
        <v>2</v>
      </c>
      <c r="H77" s="71">
        <v>0</v>
      </c>
      <c r="I77" s="81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41921</v>
      </c>
      <c r="C78" s="9" t="s">
        <v>13</v>
      </c>
      <c r="D78" s="71">
        <v>1</v>
      </c>
      <c r="E78" s="71">
        <v>0</v>
      </c>
      <c r="F78" s="71">
        <v>1</v>
      </c>
      <c r="G78" s="71">
        <v>1</v>
      </c>
      <c r="H78" s="71">
        <v>0</v>
      </c>
      <c r="I78" s="81">
        <v>0</v>
      </c>
      <c r="J78" s="280"/>
      <c r="K78" s="9"/>
      <c r="L78" s="9">
        <v>1</v>
      </c>
      <c r="M78" s="29"/>
    </row>
    <row r="79" spans="1:13" hidden="1" x14ac:dyDescent="0.25">
      <c r="A79" s="631"/>
      <c r="B79" s="13">
        <v>41914</v>
      </c>
      <c r="C79" s="9" t="s">
        <v>10</v>
      </c>
      <c r="D79" s="71">
        <v>1</v>
      </c>
      <c r="E79" s="71">
        <v>0</v>
      </c>
      <c r="F79" s="71">
        <v>1</v>
      </c>
      <c r="G79" s="71">
        <v>1</v>
      </c>
      <c r="H79" s="71">
        <v>0</v>
      </c>
      <c r="I79" s="81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41900</v>
      </c>
      <c r="C80" s="9" t="s">
        <v>8</v>
      </c>
      <c r="D80" s="71">
        <v>1</v>
      </c>
      <c r="E80" s="71">
        <v>1</v>
      </c>
      <c r="F80" s="71">
        <v>0</v>
      </c>
      <c r="G80" s="71">
        <v>1</v>
      </c>
      <c r="H80" s="71">
        <v>0</v>
      </c>
      <c r="I80" s="81">
        <v>0</v>
      </c>
      <c r="J80" s="280">
        <v>1</v>
      </c>
      <c r="K80" s="9"/>
      <c r="L80" s="9"/>
      <c r="M80" s="29"/>
    </row>
    <row r="81" spans="1:13" ht="18.75" hidden="1" thickBot="1" x14ac:dyDescent="0.3">
      <c r="A81" s="630"/>
      <c r="B81" s="30">
        <v>41893</v>
      </c>
      <c r="C81" s="31" t="s">
        <v>12</v>
      </c>
      <c r="D81" s="82">
        <v>1</v>
      </c>
      <c r="E81" s="82">
        <v>1</v>
      </c>
      <c r="F81" s="82">
        <v>0</v>
      </c>
      <c r="G81" s="82">
        <v>1</v>
      </c>
      <c r="H81" s="82">
        <v>1</v>
      </c>
      <c r="I81" s="83">
        <v>0</v>
      </c>
      <c r="J81" s="280">
        <v>1</v>
      </c>
      <c r="K81" s="9"/>
      <c r="L81" s="9"/>
      <c r="M81" s="29"/>
    </row>
    <row r="82" spans="1:13" ht="19.5" thickTop="1" thickBot="1" x14ac:dyDescent="0.3">
      <c r="A82" s="142" t="s">
        <v>45</v>
      </c>
      <c r="B82" s="126" t="s">
        <v>16</v>
      </c>
      <c r="C82" s="124" t="s">
        <v>7</v>
      </c>
      <c r="D82" s="124">
        <f>SUM(D67:D81)</f>
        <v>15</v>
      </c>
      <c r="E82" s="124">
        <f t="shared" ref="E82:I82" si="4">SUM(E67:E81)</f>
        <v>8</v>
      </c>
      <c r="F82" s="124">
        <f t="shared" si="4"/>
        <v>3</v>
      </c>
      <c r="G82" s="124">
        <f t="shared" si="4"/>
        <v>11</v>
      </c>
      <c r="H82" s="124">
        <f t="shared" si="4"/>
        <v>1</v>
      </c>
      <c r="I82" s="125">
        <f t="shared" si="4"/>
        <v>1</v>
      </c>
      <c r="J82" s="191">
        <f>SUM(J67:J81)</f>
        <v>6</v>
      </c>
      <c r="K82" s="124">
        <f>SUM(K67:K81)</f>
        <v>6</v>
      </c>
      <c r="L82" s="124">
        <f>SUM(L67:L81)</f>
        <v>3</v>
      </c>
      <c r="M82" s="294">
        <f>SUM(J82/(J82+K82))</f>
        <v>0.5</v>
      </c>
    </row>
    <row r="83" spans="1:13" ht="18.75" hidden="1" thickTop="1" x14ac:dyDescent="0.25">
      <c r="A83" s="659" t="s">
        <v>15</v>
      </c>
      <c r="B83" s="26">
        <v>41697</v>
      </c>
      <c r="C83" s="27" t="s">
        <v>12</v>
      </c>
      <c r="D83" s="73">
        <v>1</v>
      </c>
      <c r="E83" s="73">
        <v>0</v>
      </c>
      <c r="F83" s="73">
        <v>0</v>
      </c>
      <c r="G83" s="73">
        <v>0</v>
      </c>
      <c r="H83" s="73">
        <v>0</v>
      </c>
      <c r="I83" s="80">
        <v>0</v>
      </c>
      <c r="J83" s="280"/>
      <c r="K83" s="9"/>
      <c r="L83" s="9">
        <v>1</v>
      </c>
      <c r="M83" s="29"/>
    </row>
    <row r="84" spans="1:13" hidden="1" x14ac:dyDescent="0.25">
      <c r="A84" s="631"/>
      <c r="B84" s="13">
        <v>41690</v>
      </c>
      <c r="C84" s="9" t="s">
        <v>14</v>
      </c>
      <c r="D84" s="71">
        <v>1</v>
      </c>
      <c r="E84" s="71">
        <v>0</v>
      </c>
      <c r="F84" s="71">
        <v>1</v>
      </c>
      <c r="G84" s="71">
        <v>1</v>
      </c>
      <c r="H84" s="71">
        <v>0</v>
      </c>
      <c r="I84" s="81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41669</v>
      </c>
      <c r="C85" s="9" t="s">
        <v>8</v>
      </c>
      <c r="D85" s="71">
        <v>1</v>
      </c>
      <c r="E85" s="71">
        <v>0</v>
      </c>
      <c r="F85" s="71">
        <v>0</v>
      </c>
      <c r="G85" s="71">
        <v>0</v>
      </c>
      <c r="H85" s="71">
        <v>0</v>
      </c>
      <c r="I85" s="81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41662</v>
      </c>
      <c r="C86" s="9" t="s">
        <v>12</v>
      </c>
      <c r="D86" s="71">
        <v>1</v>
      </c>
      <c r="E86" s="71">
        <v>0</v>
      </c>
      <c r="F86" s="71">
        <v>0</v>
      </c>
      <c r="G86" s="71">
        <v>0</v>
      </c>
      <c r="H86" s="71">
        <v>0</v>
      </c>
      <c r="I86" s="81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13">
        <v>41620</v>
      </c>
      <c r="C87" s="9" t="s">
        <v>8</v>
      </c>
      <c r="D87" s="71">
        <v>1</v>
      </c>
      <c r="E87" s="71">
        <v>0</v>
      </c>
      <c r="F87" s="71">
        <v>0</v>
      </c>
      <c r="G87" s="71">
        <v>0</v>
      </c>
      <c r="H87" s="71">
        <v>0</v>
      </c>
      <c r="I87" s="81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41578</v>
      </c>
      <c r="C88" s="9" t="s">
        <v>12</v>
      </c>
      <c r="D88" s="71">
        <v>1</v>
      </c>
      <c r="E88" s="71">
        <v>0</v>
      </c>
      <c r="F88" s="71">
        <v>0</v>
      </c>
      <c r="G88" s="71">
        <v>0</v>
      </c>
      <c r="H88" s="71">
        <v>0</v>
      </c>
      <c r="I88" s="81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41564</v>
      </c>
      <c r="C89" s="9" t="s">
        <v>10</v>
      </c>
      <c r="D89" s="71">
        <v>1</v>
      </c>
      <c r="E89" s="71">
        <v>0</v>
      </c>
      <c r="F89" s="71">
        <v>0</v>
      </c>
      <c r="G89" s="71">
        <v>0</v>
      </c>
      <c r="H89" s="71">
        <v>0</v>
      </c>
      <c r="I89" s="81">
        <v>0</v>
      </c>
      <c r="J89" s="280">
        <v>1</v>
      </c>
      <c r="K89" s="9"/>
      <c r="L89" s="9"/>
      <c r="M89" s="29"/>
    </row>
    <row r="90" spans="1:13" ht="18.75" hidden="1" thickBot="1" x14ac:dyDescent="0.3">
      <c r="A90" s="630"/>
      <c r="B90" s="30">
        <v>41543</v>
      </c>
      <c r="C90" s="31" t="s">
        <v>12</v>
      </c>
      <c r="D90" s="82">
        <v>1</v>
      </c>
      <c r="E90" s="82">
        <v>0</v>
      </c>
      <c r="F90" s="82">
        <v>0</v>
      </c>
      <c r="G90" s="82">
        <v>0</v>
      </c>
      <c r="H90" s="82">
        <v>0</v>
      </c>
      <c r="I90" s="83">
        <v>0</v>
      </c>
      <c r="J90" s="280"/>
      <c r="K90" s="9">
        <v>1</v>
      </c>
      <c r="L90" s="9"/>
      <c r="M90" s="29"/>
    </row>
    <row r="91" spans="1:13" ht="19.5" thickTop="1" thickBot="1" x14ac:dyDescent="0.3">
      <c r="A91" s="142" t="s">
        <v>45</v>
      </c>
      <c r="B91" s="126" t="s">
        <v>15</v>
      </c>
      <c r="C91" s="124" t="s">
        <v>13</v>
      </c>
      <c r="D91" s="124">
        <f>SUM(D83:D90)</f>
        <v>8</v>
      </c>
      <c r="E91" s="124">
        <f t="shared" ref="E91:I91" si="5">SUM(E83:E90)</f>
        <v>0</v>
      </c>
      <c r="F91" s="124">
        <f t="shared" si="5"/>
        <v>1</v>
      </c>
      <c r="G91" s="124">
        <f t="shared" si="5"/>
        <v>1</v>
      </c>
      <c r="H91" s="124">
        <f t="shared" si="5"/>
        <v>0</v>
      </c>
      <c r="I91" s="125">
        <f t="shared" si="5"/>
        <v>0</v>
      </c>
      <c r="J91" s="191">
        <f>SUM(J83:J90)</f>
        <v>6</v>
      </c>
      <c r="K91" s="124">
        <f>SUM(K83:K90)</f>
        <v>1</v>
      </c>
      <c r="L91" s="124">
        <f>SUM(L83:L90)</f>
        <v>1</v>
      </c>
      <c r="M91" s="294">
        <f>SUM(J91/(J91+K91))</f>
        <v>0.8571428571428571</v>
      </c>
    </row>
    <row r="92" spans="1:13" ht="19.5" thickTop="1" thickBot="1" x14ac:dyDescent="0.3">
      <c r="C92" s="136" t="s">
        <v>24</v>
      </c>
      <c r="D92" s="137">
        <f t="shared" ref="D92:I92" si="6">SUM(D13+D34+D52+D66+D82+D91)</f>
        <v>83</v>
      </c>
      <c r="E92" s="137">
        <f t="shared" si="6"/>
        <v>17</v>
      </c>
      <c r="F92" s="137">
        <f t="shared" si="6"/>
        <v>29</v>
      </c>
      <c r="G92" s="137">
        <f t="shared" si="6"/>
        <v>46</v>
      </c>
      <c r="H92" s="137">
        <f t="shared" si="6"/>
        <v>2</v>
      </c>
      <c r="I92" s="137">
        <f t="shared" si="6"/>
        <v>1</v>
      </c>
      <c r="J92" s="136">
        <f>SUM(J13+J34+J52+J66+J82+J91)</f>
        <v>38</v>
      </c>
      <c r="K92" s="168">
        <f>SUM(K13+K34+K52+K66+K82+K91)</f>
        <v>36</v>
      </c>
      <c r="L92" s="168">
        <f>SUM(L13+L34+L52+L66+L82+L91)</f>
        <v>9</v>
      </c>
      <c r="M92" s="333">
        <f>SUM(J92/(J92+K92))</f>
        <v>0.51351351351351349</v>
      </c>
    </row>
    <row r="93" spans="1:13" ht="18.75" thickBot="1" x14ac:dyDescent="0.3">
      <c r="C93" s="143" t="s">
        <v>25</v>
      </c>
      <c r="D93" s="24"/>
      <c r="E93" s="25">
        <f>SUM(E92/D92)</f>
        <v>0.20481927710843373</v>
      </c>
      <c r="F93" s="25">
        <f>SUM(F92/D92)</f>
        <v>0.3493975903614458</v>
      </c>
      <c r="G93" s="144">
        <f>SUM(G92/D92)</f>
        <v>0.55421686746987953</v>
      </c>
      <c r="H93" s="20"/>
      <c r="I93" s="20"/>
      <c r="J93" s="283">
        <f>SUM(J92/D92)</f>
        <v>0.45783132530120479</v>
      </c>
      <c r="K93" s="21">
        <f>SUM(K92/D92)</f>
        <v>0.43373493975903615</v>
      </c>
      <c r="L93" s="132">
        <f>SUM(L92/D92)</f>
        <v>0.10843373493975904</v>
      </c>
    </row>
    <row r="94" spans="1:13" ht="18.75" thickBot="1" x14ac:dyDescent="0.3">
      <c r="C94" s="133" t="s">
        <v>26</v>
      </c>
      <c r="D94" s="134">
        <f>SUM(D92/6)</f>
        <v>13.833333333333334</v>
      </c>
      <c r="E94" s="134">
        <f>SUM(E93*D94)</f>
        <v>2.8333333333333335</v>
      </c>
      <c r="F94" s="134">
        <f>SUM(F93*D94)</f>
        <v>4.8333333333333339</v>
      </c>
      <c r="G94" s="135">
        <f>SUM(G93*D94)</f>
        <v>7.666666666666667</v>
      </c>
      <c r="J94" s="284">
        <f>SUM(J92/6)</f>
        <v>6.333333333333333</v>
      </c>
      <c r="K94" s="134">
        <f>SUM(K92/6)</f>
        <v>6</v>
      </c>
      <c r="L94" s="135">
        <f>SUM(L92/6)</f>
        <v>1.5</v>
      </c>
    </row>
    <row r="95" spans="1:13" ht="18.75" thickTop="1" x14ac:dyDescent="0.25"/>
  </sheetData>
  <mergeCells count="7">
    <mergeCell ref="A1:M1"/>
    <mergeCell ref="A53:A65"/>
    <mergeCell ref="A67:A81"/>
    <mergeCell ref="A83:A90"/>
    <mergeCell ref="A35:A51"/>
    <mergeCell ref="A14:A33"/>
    <mergeCell ref="A3:A12"/>
  </mergeCells>
  <printOptions horizontalCentered="1" verticalCentered="1"/>
  <pageMargins left="0.2" right="0.2" top="0.25" bottom="0.25" header="0.25" footer="0.3"/>
  <pageSetup scale="87" orientation="landscape" r:id="rId1"/>
  <rowBreaks count="1" manualBreakCount="1">
    <brk id="5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0000"/>
    <pageSetUpPr fitToPage="1"/>
  </sheetPr>
  <dimension ref="A1:M14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8.140625" style="16" bestFit="1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382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285</v>
      </c>
      <c r="B3" s="26">
        <v>43153</v>
      </c>
      <c r="C3" s="27" t="s">
        <v>11</v>
      </c>
      <c r="D3" s="27">
        <v>1</v>
      </c>
      <c r="E3" s="27">
        <v>0</v>
      </c>
      <c r="F3" s="27">
        <v>1</v>
      </c>
      <c r="G3" s="34">
        <v>1</v>
      </c>
      <c r="H3" s="27">
        <v>0</v>
      </c>
      <c r="I3" s="28">
        <v>0</v>
      </c>
      <c r="J3" s="280"/>
      <c r="K3" s="9">
        <v>1</v>
      </c>
      <c r="L3" s="9"/>
      <c r="M3" s="29"/>
    </row>
    <row r="4" spans="1:13" hidden="1" x14ac:dyDescent="0.25">
      <c r="A4" s="631"/>
      <c r="B4" s="13">
        <v>43146</v>
      </c>
      <c r="C4" s="9" t="s">
        <v>8</v>
      </c>
      <c r="D4" s="9">
        <v>1</v>
      </c>
      <c r="E4" s="9">
        <v>1</v>
      </c>
      <c r="F4" s="9">
        <v>0</v>
      </c>
      <c r="G4" s="15">
        <v>1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1"/>
      <c r="B5" s="13">
        <v>43139</v>
      </c>
      <c r="C5" s="9" t="s">
        <v>27</v>
      </c>
      <c r="D5" s="9">
        <v>1</v>
      </c>
      <c r="E5" s="9">
        <v>1</v>
      </c>
      <c r="F5" s="9">
        <v>2</v>
      </c>
      <c r="G5" s="15">
        <v>3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1"/>
      <c r="B6" s="13">
        <v>43118</v>
      </c>
      <c r="C6" s="9" t="s">
        <v>11</v>
      </c>
      <c r="D6" s="9">
        <v>1</v>
      </c>
      <c r="E6" s="9">
        <v>0</v>
      </c>
      <c r="F6" s="9">
        <v>1</v>
      </c>
      <c r="G6" s="15">
        <v>1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1"/>
      <c r="B7" s="13">
        <v>43104</v>
      </c>
      <c r="C7" s="9" t="s">
        <v>8</v>
      </c>
      <c r="D7" s="9">
        <v>1</v>
      </c>
      <c r="E7" s="9">
        <v>0</v>
      </c>
      <c r="F7" s="9">
        <v>1</v>
      </c>
      <c r="G7" s="15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43090</v>
      </c>
      <c r="C8" s="9" t="s">
        <v>27</v>
      </c>
      <c r="D8" s="9">
        <v>1</v>
      </c>
      <c r="E8" s="9">
        <v>2</v>
      </c>
      <c r="F8" s="9">
        <v>0</v>
      </c>
      <c r="G8" s="15">
        <v>2</v>
      </c>
      <c r="H8" s="9">
        <v>1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1"/>
      <c r="B9" s="13">
        <v>43076</v>
      </c>
      <c r="C9" s="9" t="s">
        <v>9</v>
      </c>
      <c r="D9" s="9">
        <v>1</v>
      </c>
      <c r="E9" s="9">
        <v>0</v>
      </c>
      <c r="F9" s="9">
        <v>1</v>
      </c>
      <c r="G9" s="15">
        <v>1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1"/>
      <c r="B10" s="13">
        <v>43069</v>
      </c>
      <c r="C10" s="9" t="s">
        <v>11</v>
      </c>
      <c r="D10" s="9">
        <v>1</v>
      </c>
      <c r="E10" s="9">
        <v>1</v>
      </c>
      <c r="F10" s="9">
        <v>3</v>
      </c>
      <c r="G10" s="15">
        <v>4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43055</v>
      </c>
      <c r="C11" s="9" t="s">
        <v>27</v>
      </c>
      <c r="D11" s="9">
        <v>1</v>
      </c>
      <c r="E11" s="9">
        <v>0</v>
      </c>
      <c r="F11" s="9">
        <v>1</v>
      </c>
      <c r="G11" s="15">
        <v>1</v>
      </c>
      <c r="H11" s="9">
        <v>0</v>
      </c>
      <c r="I11" s="29">
        <v>0</v>
      </c>
      <c r="J11" s="280"/>
      <c r="K11" s="9"/>
      <c r="L11" s="9">
        <v>1</v>
      </c>
      <c r="M11" s="29"/>
    </row>
    <row r="12" spans="1:13" hidden="1" x14ac:dyDescent="0.25">
      <c r="A12" s="631"/>
      <c r="B12" s="13">
        <v>43048</v>
      </c>
      <c r="C12" s="9" t="s">
        <v>7</v>
      </c>
      <c r="D12" s="9">
        <v>1</v>
      </c>
      <c r="E12" s="9">
        <v>0</v>
      </c>
      <c r="F12" s="9">
        <v>1</v>
      </c>
      <c r="G12" s="15">
        <v>1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13">
        <v>43041</v>
      </c>
      <c r="C13" s="9" t="s">
        <v>9</v>
      </c>
      <c r="D13" s="9">
        <v>1</v>
      </c>
      <c r="E13" s="9">
        <v>0</v>
      </c>
      <c r="F13" s="9">
        <v>1</v>
      </c>
      <c r="G13" s="15">
        <v>1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1"/>
      <c r="B14" s="13">
        <v>43034</v>
      </c>
      <c r="C14" s="9" t="s">
        <v>11</v>
      </c>
      <c r="D14" s="9">
        <v>1</v>
      </c>
      <c r="E14" s="9">
        <v>1</v>
      </c>
      <c r="F14" s="9">
        <v>1</v>
      </c>
      <c r="G14" s="15">
        <v>2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13">
        <v>43013</v>
      </c>
      <c r="C15" s="9" t="s">
        <v>7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13">
        <v>42999</v>
      </c>
      <c r="C16" s="9" t="s">
        <v>11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/>
      <c r="K16" s="9"/>
      <c r="L16" s="9">
        <v>1</v>
      </c>
      <c r="M16" s="29"/>
    </row>
    <row r="17" spans="1:13" ht="18.75" hidden="1" thickBot="1" x14ac:dyDescent="0.3">
      <c r="A17" s="630"/>
      <c r="B17" s="30">
        <v>42992</v>
      </c>
      <c r="C17" s="31" t="s">
        <v>8</v>
      </c>
      <c r="D17" s="31">
        <v>1</v>
      </c>
      <c r="E17" s="31">
        <v>0</v>
      </c>
      <c r="F17" s="31">
        <v>0</v>
      </c>
      <c r="G17" s="31">
        <v>0</v>
      </c>
      <c r="H17" s="31">
        <v>0</v>
      </c>
      <c r="I17" s="32">
        <v>0</v>
      </c>
      <c r="J17" s="280"/>
      <c r="K17" s="9">
        <v>1</v>
      </c>
      <c r="L17" s="9"/>
      <c r="M17" s="29"/>
    </row>
    <row r="18" spans="1:13" ht="19.5" thickTop="1" thickBot="1" x14ac:dyDescent="0.3">
      <c r="A18" s="142" t="s">
        <v>45</v>
      </c>
      <c r="B18" s="126" t="s">
        <v>285</v>
      </c>
      <c r="C18" s="124" t="s">
        <v>10</v>
      </c>
      <c r="D18" s="124">
        <f t="shared" ref="D18:I18" si="0">SUM(D3:D17)</f>
        <v>15</v>
      </c>
      <c r="E18" s="124">
        <f t="shared" si="0"/>
        <v>6</v>
      </c>
      <c r="F18" s="124">
        <f t="shared" si="0"/>
        <v>14</v>
      </c>
      <c r="G18" s="124">
        <f t="shared" si="0"/>
        <v>20</v>
      </c>
      <c r="H18" s="124">
        <f t="shared" si="0"/>
        <v>1</v>
      </c>
      <c r="I18" s="125">
        <f t="shared" si="0"/>
        <v>0</v>
      </c>
      <c r="J18" s="191">
        <f>SUM(J3:J17)</f>
        <v>4</v>
      </c>
      <c r="K18" s="124">
        <f>SUM(K3:K17)</f>
        <v>9</v>
      </c>
      <c r="L18" s="124">
        <f>SUM(L3:L17)</f>
        <v>2</v>
      </c>
      <c r="M18" s="294">
        <f>SUM(J18/(J18+K18))</f>
        <v>0.30769230769230771</v>
      </c>
    </row>
    <row r="19" spans="1:13" ht="18.75" hidden="1" thickTop="1" x14ac:dyDescent="0.25">
      <c r="A19" s="659" t="s">
        <v>35</v>
      </c>
      <c r="B19" s="26">
        <v>42796</v>
      </c>
      <c r="C19" s="27" t="s">
        <v>9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8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42789</v>
      </c>
      <c r="C20" s="9" t="s">
        <v>11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13">
        <v>42782</v>
      </c>
      <c r="C21" s="9" t="s">
        <v>8</v>
      </c>
      <c r="D21" s="9">
        <v>1</v>
      </c>
      <c r="E21" s="9">
        <v>0</v>
      </c>
      <c r="F21" s="9">
        <v>2</v>
      </c>
      <c r="G21" s="9">
        <v>2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13">
        <v>42775</v>
      </c>
      <c r="C22" s="9" t="s">
        <v>27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13">
        <v>42761</v>
      </c>
      <c r="C23" s="9" t="s">
        <v>9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13">
        <v>42747</v>
      </c>
      <c r="C24" s="9" t="s">
        <v>8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42740</v>
      </c>
      <c r="C25" s="9" t="s">
        <v>27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13">
        <v>42712</v>
      </c>
      <c r="C26" s="9" t="s">
        <v>9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42698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1"/>
      <c r="B28" s="13">
        <v>42691</v>
      </c>
      <c r="C28" s="9" t="s">
        <v>27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13">
        <v>42684</v>
      </c>
      <c r="C29" s="9" t="s">
        <v>7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42677</v>
      </c>
      <c r="C30" s="9" t="s">
        <v>9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/>
      <c r="L30" s="9">
        <v>1</v>
      </c>
      <c r="M30" s="29"/>
    </row>
    <row r="31" spans="1:13" hidden="1" x14ac:dyDescent="0.25">
      <c r="A31" s="631"/>
      <c r="B31" s="13">
        <v>42670</v>
      </c>
      <c r="C31" s="9" t="s">
        <v>11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1"/>
      <c r="B32" s="13">
        <v>42663</v>
      </c>
      <c r="C32" s="9" t="s">
        <v>8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42642</v>
      </c>
      <c r="C33" s="9" t="s">
        <v>9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>
        <v>1</v>
      </c>
      <c r="K33" s="9"/>
      <c r="L33" s="9"/>
      <c r="M33" s="29"/>
    </row>
    <row r="34" spans="1:13" hidden="1" x14ac:dyDescent="0.25">
      <c r="A34" s="631"/>
      <c r="B34" s="13">
        <v>42635</v>
      </c>
      <c r="C34" s="9" t="s">
        <v>11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t="18.75" hidden="1" thickBot="1" x14ac:dyDescent="0.3">
      <c r="A35" s="630"/>
      <c r="B35" s="30">
        <v>42628</v>
      </c>
      <c r="C35" s="31" t="s">
        <v>8</v>
      </c>
      <c r="D35" s="31">
        <v>1</v>
      </c>
      <c r="E35" s="31">
        <v>1</v>
      </c>
      <c r="F35" s="31">
        <v>0</v>
      </c>
      <c r="G35" s="31">
        <v>1</v>
      </c>
      <c r="H35" s="31">
        <v>0</v>
      </c>
      <c r="I35" s="32">
        <v>0</v>
      </c>
      <c r="J35" s="280"/>
      <c r="K35" s="9">
        <v>1</v>
      </c>
      <c r="L35" s="9"/>
      <c r="M35" s="29"/>
    </row>
    <row r="36" spans="1:13" ht="19.5" thickTop="1" thickBot="1" x14ac:dyDescent="0.3">
      <c r="A36" s="142" t="s">
        <v>45</v>
      </c>
      <c r="B36" s="126" t="s">
        <v>18</v>
      </c>
      <c r="C36" s="124" t="s">
        <v>10</v>
      </c>
      <c r="D36" s="124">
        <f t="shared" ref="D36:I36" si="1">SUM(D19:D35)</f>
        <v>17</v>
      </c>
      <c r="E36" s="124">
        <f t="shared" si="1"/>
        <v>2</v>
      </c>
      <c r="F36" s="124">
        <f t="shared" si="1"/>
        <v>5</v>
      </c>
      <c r="G36" s="124">
        <f t="shared" si="1"/>
        <v>7</v>
      </c>
      <c r="H36" s="124">
        <f t="shared" si="1"/>
        <v>0</v>
      </c>
      <c r="I36" s="125">
        <f t="shared" si="1"/>
        <v>0</v>
      </c>
      <c r="J36" s="191">
        <f>SUM(J19:J35)</f>
        <v>5</v>
      </c>
      <c r="K36" s="124">
        <f>SUM(K19:K35)</f>
        <v>11</v>
      </c>
      <c r="L36" s="124">
        <f>SUM(L19:L35)</f>
        <v>1</v>
      </c>
      <c r="M36" s="294">
        <f>SUM(J36/(J36+K36))</f>
        <v>0.3125</v>
      </c>
    </row>
    <row r="37" spans="1:13" ht="18.75" hidden="1" thickTop="1" x14ac:dyDescent="0.25">
      <c r="A37" s="659" t="s">
        <v>17</v>
      </c>
      <c r="B37" s="26">
        <v>42432</v>
      </c>
      <c r="C37" s="27" t="s">
        <v>8</v>
      </c>
      <c r="D37" s="27">
        <v>1</v>
      </c>
      <c r="E37" s="27">
        <v>0</v>
      </c>
      <c r="F37" s="27">
        <v>2</v>
      </c>
      <c r="G37" s="27">
        <v>2</v>
      </c>
      <c r="H37" s="27">
        <v>0</v>
      </c>
      <c r="I37" s="28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13">
        <v>42425</v>
      </c>
      <c r="C38" s="9" t="s">
        <v>12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/>
      <c r="K38" s="9"/>
      <c r="L38" s="9">
        <v>1</v>
      </c>
      <c r="M38" s="29"/>
    </row>
    <row r="39" spans="1:13" hidden="1" x14ac:dyDescent="0.25">
      <c r="A39" s="631"/>
      <c r="B39" s="13">
        <v>42418</v>
      </c>
      <c r="C39" s="9" t="s">
        <v>13</v>
      </c>
      <c r="D39" s="9">
        <v>1</v>
      </c>
      <c r="E39" s="9">
        <v>1</v>
      </c>
      <c r="F39" s="9">
        <v>0</v>
      </c>
      <c r="G39" s="9">
        <v>1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42411</v>
      </c>
      <c r="C40" s="9" t="s">
        <v>14</v>
      </c>
      <c r="D40" s="9">
        <v>1</v>
      </c>
      <c r="E40" s="9">
        <v>0</v>
      </c>
      <c r="F40" s="9">
        <v>2</v>
      </c>
      <c r="G40" s="9">
        <v>2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42404</v>
      </c>
      <c r="C41" s="9" t="s">
        <v>7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/>
      <c r="L41" s="9">
        <v>1</v>
      </c>
      <c r="M41" s="29"/>
    </row>
    <row r="42" spans="1:13" hidden="1" x14ac:dyDescent="0.25">
      <c r="A42" s="631"/>
      <c r="B42" s="13">
        <v>42397</v>
      </c>
      <c r="C42" s="9" t="s">
        <v>8</v>
      </c>
      <c r="D42" s="9">
        <v>1</v>
      </c>
      <c r="E42" s="9">
        <v>1</v>
      </c>
      <c r="F42" s="9">
        <v>1</v>
      </c>
      <c r="G42" s="9">
        <v>2</v>
      </c>
      <c r="H42" s="9">
        <v>1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13">
        <v>42390</v>
      </c>
      <c r="C43" s="9" t="s">
        <v>12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42376</v>
      </c>
      <c r="C44" s="9" t="s">
        <v>14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13">
        <v>42355</v>
      </c>
      <c r="C45" s="9" t="s">
        <v>7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/>
      <c r="L45" s="9">
        <v>1</v>
      </c>
      <c r="M45" s="29"/>
    </row>
    <row r="46" spans="1:13" hidden="1" x14ac:dyDescent="0.25">
      <c r="A46" s="631"/>
      <c r="B46" s="13">
        <v>42348</v>
      </c>
      <c r="C46" s="9" t="s">
        <v>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13">
        <v>42341</v>
      </c>
      <c r="C47" s="9" t="s">
        <v>12</v>
      </c>
      <c r="D47" s="9">
        <v>1</v>
      </c>
      <c r="E47" s="9">
        <v>4</v>
      </c>
      <c r="F47" s="9">
        <v>2</v>
      </c>
      <c r="G47" s="9">
        <v>6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42334</v>
      </c>
      <c r="C48" s="9" t="s">
        <v>13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42327</v>
      </c>
      <c r="C49" s="9" t="s">
        <v>14</v>
      </c>
      <c r="D49" s="9">
        <v>1</v>
      </c>
      <c r="E49" s="9">
        <v>2</v>
      </c>
      <c r="F49" s="9">
        <v>0</v>
      </c>
      <c r="G49" s="9">
        <v>2</v>
      </c>
      <c r="H49" s="9">
        <v>0</v>
      </c>
      <c r="I49" s="29">
        <v>1</v>
      </c>
      <c r="J49" s="280"/>
      <c r="K49" s="9"/>
      <c r="L49" s="9">
        <v>1</v>
      </c>
      <c r="M49" s="29"/>
    </row>
    <row r="50" spans="1:13" hidden="1" x14ac:dyDescent="0.25">
      <c r="A50" s="631"/>
      <c r="B50" s="13">
        <v>42320</v>
      </c>
      <c r="C50" s="9" t="s">
        <v>7</v>
      </c>
      <c r="D50" s="9">
        <v>1</v>
      </c>
      <c r="E50" s="9">
        <v>1</v>
      </c>
      <c r="F50" s="9">
        <v>1</v>
      </c>
      <c r="G50" s="9">
        <v>2</v>
      </c>
      <c r="H50" s="9">
        <v>0</v>
      </c>
      <c r="I50" s="29">
        <v>1</v>
      </c>
      <c r="J50" s="280"/>
      <c r="K50" s="9"/>
      <c r="L50" s="9">
        <v>1</v>
      </c>
      <c r="M50" s="29"/>
    </row>
    <row r="51" spans="1:13" hidden="1" x14ac:dyDescent="0.25">
      <c r="A51" s="631"/>
      <c r="B51" s="13">
        <v>42306</v>
      </c>
      <c r="C51" s="9" t="s">
        <v>12</v>
      </c>
      <c r="D51" s="9">
        <v>1</v>
      </c>
      <c r="E51" s="9">
        <v>2</v>
      </c>
      <c r="F51" s="9">
        <v>1</v>
      </c>
      <c r="G51" s="9">
        <v>3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13">
        <v>42299</v>
      </c>
      <c r="C52" s="9" t="s">
        <v>13</v>
      </c>
      <c r="D52" s="9">
        <v>1</v>
      </c>
      <c r="E52" s="9">
        <v>1</v>
      </c>
      <c r="F52" s="9">
        <v>1</v>
      </c>
      <c r="G52" s="9">
        <v>2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42292</v>
      </c>
      <c r="C53" s="9" t="s">
        <v>14</v>
      </c>
      <c r="D53" s="9">
        <v>1</v>
      </c>
      <c r="E53" s="9">
        <v>4</v>
      </c>
      <c r="F53" s="9">
        <v>2</v>
      </c>
      <c r="G53" s="9">
        <v>6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13">
        <v>42285</v>
      </c>
      <c r="C54" s="9" t="s">
        <v>7</v>
      </c>
      <c r="D54" s="9">
        <v>1</v>
      </c>
      <c r="E54" s="9">
        <v>1</v>
      </c>
      <c r="F54" s="9">
        <v>1</v>
      </c>
      <c r="G54" s="9">
        <v>2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13">
        <v>42278</v>
      </c>
      <c r="C55" s="9" t="s">
        <v>8</v>
      </c>
      <c r="D55" s="9">
        <v>1</v>
      </c>
      <c r="E55" s="9">
        <v>1</v>
      </c>
      <c r="F55" s="9">
        <v>1</v>
      </c>
      <c r="G55" s="9">
        <v>2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t="18.75" hidden="1" thickBot="1" x14ac:dyDescent="0.3">
      <c r="A56" s="630"/>
      <c r="B56" s="30">
        <v>42264</v>
      </c>
      <c r="C56" s="31" t="s">
        <v>13</v>
      </c>
      <c r="D56" s="31">
        <v>1</v>
      </c>
      <c r="E56" s="31">
        <v>0</v>
      </c>
      <c r="F56" s="31">
        <v>0</v>
      </c>
      <c r="G56" s="31">
        <v>0</v>
      </c>
      <c r="H56" s="31">
        <v>0</v>
      </c>
      <c r="I56" s="32">
        <v>0</v>
      </c>
      <c r="J56" s="280"/>
      <c r="K56" s="9">
        <v>1</v>
      </c>
      <c r="L56" s="9"/>
      <c r="M56" s="29"/>
    </row>
    <row r="57" spans="1:13" ht="19.5" thickTop="1" thickBot="1" x14ac:dyDescent="0.3">
      <c r="A57" s="142" t="s">
        <v>45</v>
      </c>
      <c r="B57" s="126" t="s">
        <v>17</v>
      </c>
      <c r="C57" s="124" t="s">
        <v>10</v>
      </c>
      <c r="D57" s="124">
        <f t="shared" ref="D57:I57" si="2">SUM(D37:D56)</f>
        <v>20</v>
      </c>
      <c r="E57" s="124">
        <f t="shared" si="2"/>
        <v>18</v>
      </c>
      <c r="F57" s="124">
        <f t="shared" si="2"/>
        <v>16</v>
      </c>
      <c r="G57" s="124">
        <f t="shared" si="2"/>
        <v>34</v>
      </c>
      <c r="H57" s="124">
        <f t="shared" si="2"/>
        <v>1</v>
      </c>
      <c r="I57" s="125">
        <f t="shared" si="2"/>
        <v>2</v>
      </c>
      <c r="J57" s="191">
        <f>SUM(J37:J56)</f>
        <v>10</v>
      </c>
      <c r="K57" s="124">
        <f>SUM(K37:K56)</f>
        <v>5</v>
      </c>
      <c r="L57" s="124">
        <f>SUM(L37:L56)</f>
        <v>5</v>
      </c>
      <c r="M57" s="294">
        <f>SUM(J57/(J57+K57))</f>
        <v>0.66666666666666663</v>
      </c>
    </row>
    <row r="58" spans="1:13" ht="18.75" hidden="1" thickTop="1" x14ac:dyDescent="0.25">
      <c r="A58" s="659" t="s">
        <v>16</v>
      </c>
      <c r="B58" s="26">
        <v>42068</v>
      </c>
      <c r="C58" s="27" t="s">
        <v>7</v>
      </c>
      <c r="D58" s="27">
        <v>1</v>
      </c>
      <c r="E58" s="27">
        <v>1</v>
      </c>
      <c r="F58" s="27">
        <v>1</v>
      </c>
      <c r="G58" s="27">
        <v>2</v>
      </c>
      <c r="H58" s="27">
        <v>0</v>
      </c>
      <c r="I58" s="2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42061</v>
      </c>
      <c r="C59" s="9" t="s">
        <v>8</v>
      </c>
      <c r="D59" s="9">
        <v>1</v>
      </c>
      <c r="E59" s="9">
        <v>1</v>
      </c>
      <c r="F59" s="9">
        <v>1</v>
      </c>
      <c r="G59" s="9">
        <v>2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42033</v>
      </c>
      <c r="C60" s="9" t="s">
        <v>7</v>
      </c>
      <c r="D60" s="9">
        <v>1</v>
      </c>
      <c r="E60" s="9">
        <v>1</v>
      </c>
      <c r="F60" s="9">
        <v>2</v>
      </c>
      <c r="G60" s="9">
        <v>3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42026</v>
      </c>
      <c r="C61" s="9" t="s">
        <v>8</v>
      </c>
      <c r="D61" s="9">
        <v>1</v>
      </c>
      <c r="E61" s="9">
        <v>3</v>
      </c>
      <c r="F61" s="9">
        <v>2</v>
      </c>
      <c r="G61" s="9">
        <v>5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42019</v>
      </c>
      <c r="C62" s="9" t="s">
        <v>12</v>
      </c>
      <c r="D62" s="9">
        <v>1</v>
      </c>
      <c r="E62" s="9">
        <v>0</v>
      </c>
      <c r="F62" s="9">
        <v>2</v>
      </c>
      <c r="G62" s="9">
        <v>2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42012</v>
      </c>
      <c r="C63" s="9" t="s">
        <v>13</v>
      </c>
      <c r="D63" s="9">
        <v>1</v>
      </c>
      <c r="E63" s="9">
        <v>1</v>
      </c>
      <c r="F63" s="9">
        <v>0</v>
      </c>
      <c r="G63" s="9">
        <v>1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13">
        <v>41991</v>
      </c>
      <c r="C64" s="9" t="s">
        <v>14</v>
      </c>
      <c r="D64" s="9">
        <v>1</v>
      </c>
      <c r="E64" s="9">
        <v>0</v>
      </c>
      <c r="F64" s="9">
        <v>2</v>
      </c>
      <c r="G64" s="9">
        <v>2</v>
      </c>
      <c r="H64" s="9">
        <v>0</v>
      </c>
      <c r="I64" s="29">
        <v>0</v>
      </c>
      <c r="J64" s="280"/>
      <c r="K64" s="9"/>
      <c r="L64" s="9">
        <v>1</v>
      </c>
      <c r="M64" s="29"/>
    </row>
    <row r="65" spans="1:13" hidden="1" x14ac:dyDescent="0.25">
      <c r="A65" s="631"/>
      <c r="B65" s="13">
        <v>41977</v>
      </c>
      <c r="C65" s="9" t="s">
        <v>8</v>
      </c>
      <c r="D65" s="9">
        <v>1</v>
      </c>
      <c r="E65" s="9">
        <v>0</v>
      </c>
      <c r="F65" s="9">
        <v>2</v>
      </c>
      <c r="G65" s="9">
        <v>2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41970</v>
      </c>
      <c r="C66" s="9" t="s">
        <v>12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41963</v>
      </c>
      <c r="C67" s="9" t="s">
        <v>13</v>
      </c>
      <c r="D67" s="9">
        <v>1</v>
      </c>
      <c r="E67" s="9">
        <v>0</v>
      </c>
      <c r="F67" s="9">
        <v>2</v>
      </c>
      <c r="G67" s="9">
        <v>2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41949</v>
      </c>
      <c r="C68" s="9" t="s">
        <v>7</v>
      </c>
      <c r="D68" s="9">
        <v>1</v>
      </c>
      <c r="E68" s="9">
        <v>1</v>
      </c>
      <c r="F68" s="9">
        <v>1</v>
      </c>
      <c r="G68" s="9">
        <v>2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13">
        <v>41942</v>
      </c>
      <c r="C69" s="9" t="s">
        <v>8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41935</v>
      </c>
      <c r="C70" s="9" t="s">
        <v>12</v>
      </c>
      <c r="D70" s="9">
        <v>1</v>
      </c>
      <c r="E70" s="9">
        <v>2</v>
      </c>
      <c r="F70" s="9">
        <v>1</v>
      </c>
      <c r="G70" s="9">
        <v>3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41928</v>
      </c>
      <c r="C71" s="9" t="s">
        <v>13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13">
        <v>41921</v>
      </c>
      <c r="C72" s="9" t="s">
        <v>14</v>
      </c>
      <c r="D72" s="9">
        <v>1</v>
      </c>
      <c r="E72" s="9">
        <v>1</v>
      </c>
      <c r="F72" s="9">
        <v>0</v>
      </c>
      <c r="G72" s="9">
        <v>1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41914</v>
      </c>
      <c r="C73" s="9" t="s">
        <v>7</v>
      </c>
      <c r="D73" s="9">
        <v>1</v>
      </c>
      <c r="E73" s="9">
        <v>2</v>
      </c>
      <c r="F73" s="9">
        <v>0</v>
      </c>
      <c r="G73" s="9">
        <v>2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13">
        <v>41907</v>
      </c>
      <c r="C74" s="9" t="s">
        <v>8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41900</v>
      </c>
      <c r="C75" s="9" t="s">
        <v>12</v>
      </c>
      <c r="D75" s="9">
        <v>1</v>
      </c>
      <c r="E75" s="9">
        <v>1</v>
      </c>
      <c r="F75" s="9">
        <v>4</v>
      </c>
      <c r="G75" s="9">
        <v>5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t="18.75" hidden="1" thickBot="1" x14ac:dyDescent="0.3">
      <c r="A76" s="630"/>
      <c r="B76" s="30">
        <v>41893</v>
      </c>
      <c r="C76" s="31" t="s">
        <v>13</v>
      </c>
      <c r="D76" s="31">
        <v>1</v>
      </c>
      <c r="E76" s="31">
        <v>3</v>
      </c>
      <c r="F76" s="31">
        <v>0</v>
      </c>
      <c r="G76" s="31">
        <v>3</v>
      </c>
      <c r="H76" s="31">
        <v>0</v>
      </c>
      <c r="I76" s="32">
        <v>0</v>
      </c>
      <c r="J76" s="280">
        <v>1</v>
      </c>
      <c r="K76" s="9"/>
      <c r="L76" s="9"/>
      <c r="M76" s="29"/>
    </row>
    <row r="77" spans="1:13" ht="19.5" thickTop="1" thickBot="1" x14ac:dyDescent="0.3">
      <c r="A77" s="142" t="s">
        <v>45</v>
      </c>
      <c r="B77" s="126" t="s">
        <v>16</v>
      </c>
      <c r="C77" s="124" t="s">
        <v>10</v>
      </c>
      <c r="D77" s="124">
        <f t="shared" ref="D77:I77" si="3">SUM(D58:D76)</f>
        <v>19</v>
      </c>
      <c r="E77" s="124">
        <f t="shared" si="3"/>
        <v>17</v>
      </c>
      <c r="F77" s="124">
        <f t="shared" si="3"/>
        <v>22</v>
      </c>
      <c r="G77" s="124">
        <f t="shared" si="3"/>
        <v>39</v>
      </c>
      <c r="H77" s="124">
        <f t="shared" si="3"/>
        <v>0</v>
      </c>
      <c r="I77" s="125">
        <f t="shared" si="3"/>
        <v>0</v>
      </c>
      <c r="J77" s="191">
        <f>SUM(J58:J76)</f>
        <v>14</v>
      </c>
      <c r="K77" s="124">
        <f>SUM(K58:K76)</f>
        <v>4</v>
      </c>
      <c r="L77" s="124">
        <f>SUM(L58:L76)</f>
        <v>1</v>
      </c>
      <c r="M77" s="294">
        <f>SUM(J77/(J77+K77))</f>
        <v>0.77777777777777779</v>
      </c>
    </row>
    <row r="78" spans="1:13" ht="18.75" hidden="1" thickTop="1" x14ac:dyDescent="0.25">
      <c r="A78" s="659" t="s">
        <v>15</v>
      </c>
      <c r="B78" s="26">
        <v>41697</v>
      </c>
      <c r="C78" s="27" t="s">
        <v>8</v>
      </c>
      <c r="D78" s="27">
        <v>1</v>
      </c>
      <c r="E78" s="27">
        <v>0</v>
      </c>
      <c r="F78" s="27">
        <v>3</v>
      </c>
      <c r="G78" s="27">
        <v>3</v>
      </c>
      <c r="H78" s="27">
        <v>0</v>
      </c>
      <c r="I78" s="28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41690</v>
      </c>
      <c r="C79" s="9" t="s">
        <v>12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/>
      <c r="L79" s="9">
        <v>1</v>
      </c>
      <c r="M79" s="29"/>
    </row>
    <row r="80" spans="1:13" hidden="1" x14ac:dyDescent="0.25">
      <c r="A80" s="631"/>
      <c r="B80" s="13">
        <v>41683</v>
      </c>
      <c r="C80" s="9" t="s">
        <v>13</v>
      </c>
      <c r="D80" s="9">
        <v>1</v>
      </c>
      <c r="E80" s="9">
        <v>0</v>
      </c>
      <c r="F80" s="9">
        <v>1</v>
      </c>
      <c r="G80" s="9">
        <v>1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41669</v>
      </c>
      <c r="C81" s="9" t="s">
        <v>7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13">
        <v>41662</v>
      </c>
      <c r="C82" s="9" t="s">
        <v>8</v>
      </c>
      <c r="D82" s="9">
        <v>1</v>
      </c>
      <c r="E82" s="9">
        <v>1</v>
      </c>
      <c r="F82" s="9">
        <v>1</v>
      </c>
      <c r="G82" s="9">
        <v>2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41655</v>
      </c>
      <c r="C83" s="9" t="s">
        <v>12</v>
      </c>
      <c r="D83" s="9">
        <v>1</v>
      </c>
      <c r="E83" s="9">
        <v>1</v>
      </c>
      <c r="F83" s="9">
        <v>1</v>
      </c>
      <c r="G83" s="9">
        <v>2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41648</v>
      </c>
      <c r="C84" s="9" t="s">
        <v>13</v>
      </c>
      <c r="D84" s="9">
        <v>1</v>
      </c>
      <c r="E84" s="9">
        <v>1</v>
      </c>
      <c r="F84" s="9">
        <v>1</v>
      </c>
      <c r="G84" s="9">
        <v>2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41627</v>
      </c>
      <c r="C85" s="9" t="s">
        <v>14</v>
      </c>
      <c r="D85" s="9">
        <v>1</v>
      </c>
      <c r="E85" s="9">
        <v>1</v>
      </c>
      <c r="F85" s="9">
        <v>1</v>
      </c>
      <c r="G85" s="9">
        <v>2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41620</v>
      </c>
      <c r="C86" s="9" t="s">
        <v>7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41613</v>
      </c>
      <c r="C87" s="9" t="s">
        <v>8</v>
      </c>
      <c r="D87" s="9">
        <v>1</v>
      </c>
      <c r="E87" s="9">
        <v>1</v>
      </c>
      <c r="F87" s="9">
        <v>2</v>
      </c>
      <c r="G87" s="9">
        <v>3</v>
      </c>
      <c r="H87" s="9">
        <v>0</v>
      </c>
      <c r="I87" s="29">
        <v>0</v>
      </c>
      <c r="J87" s="280"/>
      <c r="K87" s="9"/>
      <c r="L87" s="9">
        <v>1</v>
      </c>
      <c r="M87" s="29"/>
    </row>
    <row r="88" spans="1:13" hidden="1" x14ac:dyDescent="0.25">
      <c r="A88" s="631"/>
      <c r="B88" s="13">
        <v>41606</v>
      </c>
      <c r="C88" s="9" t="s">
        <v>12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41599</v>
      </c>
      <c r="C89" s="9" t="s">
        <v>13</v>
      </c>
      <c r="D89" s="9">
        <v>1</v>
      </c>
      <c r="E89" s="9">
        <v>1</v>
      </c>
      <c r="F89" s="9">
        <v>3</v>
      </c>
      <c r="G89" s="9">
        <v>4</v>
      </c>
      <c r="H89" s="9">
        <v>0</v>
      </c>
      <c r="I89" s="29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41592</v>
      </c>
      <c r="C90" s="9" t="s">
        <v>14</v>
      </c>
      <c r="D90" s="9">
        <v>1</v>
      </c>
      <c r="E90" s="9">
        <v>0</v>
      </c>
      <c r="F90" s="9">
        <v>3</v>
      </c>
      <c r="G90" s="9">
        <v>3</v>
      </c>
      <c r="H90" s="9">
        <v>0</v>
      </c>
      <c r="I90" s="29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13">
        <v>41585</v>
      </c>
      <c r="C91" s="9" t="s">
        <v>7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41578</v>
      </c>
      <c r="C92" s="9" t="s">
        <v>8</v>
      </c>
      <c r="D92" s="9">
        <v>1</v>
      </c>
      <c r="E92" s="9">
        <v>0</v>
      </c>
      <c r="F92" s="9">
        <v>2</v>
      </c>
      <c r="G92" s="9">
        <v>2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41571</v>
      </c>
      <c r="C93" s="9" t="s">
        <v>12</v>
      </c>
      <c r="D93" s="9">
        <v>1</v>
      </c>
      <c r="E93" s="9">
        <v>1</v>
      </c>
      <c r="F93" s="9">
        <v>2</v>
      </c>
      <c r="G93" s="9">
        <v>3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41564</v>
      </c>
      <c r="C94" s="9" t="s">
        <v>13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41557</v>
      </c>
      <c r="C95" s="9" t="s">
        <v>14</v>
      </c>
      <c r="D95" s="9">
        <v>1</v>
      </c>
      <c r="E95" s="9">
        <v>2</v>
      </c>
      <c r="F95" s="9">
        <v>1</v>
      </c>
      <c r="G95" s="9">
        <v>3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41550</v>
      </c>
      <c r="C96" s="9" t="s">
        <v>7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41543</v>
      </c>
      <c r="C97" s="9" t="s">
        <v>8</v>
      </c>
      <c r="D97" s="9">
        <v>1</v>
      </c>
      <c r="E97" s="9">
        <v>1</v>
      </c>
      <c r="F97" s="9">
        <v>1</v>
      </c>
      <c r="G97" s="9">
        <v>2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t="18.75" hidden="1" thickBot="1" x14ac:dyDescent="0.3">
      <c r="A98" s="630"/>
      <c r="B98" s="30">
        <v>41529</v>
      </c>
      <c r="C98" s="31" t="s">
        <v>13</v>
      </c>
      <c r="D98" s="31">
        <v>1</v>
      </c>
      <c r="E98" s="31">
        <v>0</v>
      </c>
      <c r="F98" s="31">
        <v>1</v>
      </c>
      <c r="G98" s="31">
        <v>1</v>
      </c>
      <c r="H98" s="31">
        <v>0</v>
      </c>
      <c r="I98" s="32">
        <v>0</v>
      </c>
      <c r="J98" s="280"/>
      <c r="K98" s="9">
        <v>1</v>
      </c>
      <c r="L98" s="9"/>
      <c r="M98" s="29"/>
    </row>
    <row r="99" spans="1:13" ht="19.5" thickTop="1" thickBot="1" x14ac:dyDescent="0.3">
      <c r="A99" s="142" t="s">
        <v>45</v>
      </c>
      <c r="B99" s="126" t="s">
        <v>15</v>
      </c>
      <c r="C99" s="124" t="s">
        <v>10</v>
      </c>
      <c r="D99" s="124">
        <f t="shared" ref="D99:I99" si="4">SUM(D78:D98)</f>
        <v>21</v>
      </c>
      <c r="E99" s="124">
        <f t="shared" si="4"/>
        <v>10</v>
      </c>
      <c r="F99" s="124">
        <f t="shared" si="4"/>
        <v>24</v>
      </c>
      <c r="G99" s="124">
        <f t="shared" si="4"/>
        <v>34</v>
      </c>
      <c r="H99" s="124">
        <f t="shared" si="4"/>
        <v>0</v>
      </c>
      <c r="I99" s="125">
        <f t="shared" si="4"/>
        <v>0</v>
      </c>
      <c r="J99" s="191">
        <f>SUM(J78:J98)</f>
        <v>7</v>
      </c>
      <c r="K99" s="124">
        <f>SUM(K78:K98)</f>
        <v>12</v>
      </c>
      <c r="L99" s="124">
        <f>SUM(L78:L98)</f>
        <v>2</v>
      </c>
      <c r="M99" s="294">
        <f>SUM(J99/(J99+K99))</f>
        <v>0.36842105263157893</v>
      </c>
    </row>
    <row r="100" spans="1:13" ht="18.75" hidden="1" thickTop="1" x14ac:dyDescent="0.25">
      <c r="A100" s="659" t="s">
        <v>22</v>
      </c>
      <c r="B100" s="26">
        <v>41333</v>
      </c>
      <c r="C100" s="27" t="s">
        <v>19</v>
      </c>
      <c r="D100" s="27">
        <v>1</v>
      </c>
      <c r="E100" s="27">
        <v>1</v>
      </c>
      <c r="F100" s="27">
        <v>0</v>
      </c>
      <c r="G100" s="27">
        <v>1</v>
      </c>
      <c r="H100" s="27">
        <v>0</v>
      </c>
      <c r="I100" s="28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13">
        <v>41326</v>
      </c>
      <c r="C101" s="9" t="s">
        <v>12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41312</v>
      </c>
      <c r="C102" s="9" t="s">
        <v>21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41305</v>
      </c>
      <c r="C103" s="9" t="s">
        <v>7</v>
      </c>
      <c r="D103" s="9">
        <v>1</v>
      </c>
      <c r="E103" s="9">
        <v>1</v>
      </c>
      <c r="F103" s="9">
        <v>0</v>
      </c>
      <c r="G103" s="9">
        <v>1</v>
      </c>
      <c r="H103" s="9">
        <v>1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41291</v>
      </c>
      <c r="C104" s="9" t="s">
        <v>12</v>
      </c>
      <c r="D104" s="9">
        <v>1</v>
      </c>
      <c r="E104" s="9">
        <v>1</v>
      </c>
      <c r="F104" s="9">
        <v>1</v>
      </c>
      <c r="G104" s="9">
        <v>2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31"/>
      <c r="B105" s="13">
        <v>41263</v>
      </c>
      <c r="C105" s="9" t="s">
        <v>21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41256</v>
      </c>
      <c r="C106" s="9" t="s">
        <v>7</v>
      </c>
      <c r="D106" s="9">
        <v>1</v>
      </c>
      <c r="E106" s="9">
        <v>2</v>
      </c>
      <c r="F106" s="9">
        <v>1</v>
      </c>
      <c r="G106" s="9">
        <v>3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idden="1" x14ac:dyDescent="0.25">
      <c r="A107" s="631"/>
      <c r="B107" s="13">
        <v>41242</v>
      </c>
      <c r="C107" s="9" t="s">
        <v>12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41235</v>
      </c>
      <c r="C108" s="9" t="s">
        <v>13</v>
      </c>
      <c r="D108" s="9">
        <v>1</v>
      </c>
      <c r="E108" s="9">
        <v>1</v>
      </c>
      <c r="F108" s="9">
        <v>0</v>
      </c>
      <c r="G108" s="9">
        <v>1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41221</v>
      </c>
      <c r="C109" s="9" t="s">
        <v>7</v>
      </c>
      <c r="D109" s="9">
        <v>1</v>
      </c>
      <c r="E109" s="9">
        <v>1</v>
      </c>
      <c r="F109" s="9">
        <v>0</v>
      </c>
      <c r="G109" s="9">
        <v>1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41214</v>
      </c>
      <c r="C110" s="9" t="s">
        <v>19</v>
      </c>
      <c r="D110" s="9">
        <v>1</v>
      </c>
      <c r="E110" s="9">
        <v>3</v>
      </c>
      <c r="F110" s="9">
        <v>0</v>
      </c>
      <c r="G110" s="9">
        <v>3</v>
      </c>
      <c r="H110" s="9">
        <v>0</v>
      </c>
      <c r="I110" s="29">
        <v>1</v>
      </c>
      <c r="J110" s="280"/>
      <c r="K110" s="9"/>
      <c r="L110" s="9">
        <v>1</v>
      </c>
      <c r="M110" s="29"/>
    </row>
    <row r="111" spans="1:13" hidden="1" x14ac:dyDescent="0.25">
      <c r="A111" s="631"/>
      <c r="B111" s="13">
        <v>41207</v>
      </c>
      <c r="C111" s="9" t="s">
        <v>12</v>
      </c>
      <c r="D111" s="9">
        <v>1</v>
      </c>
      <c r="E111" s="9">
        <v>1</v>
      </c>
      <c r="F111" s="9">
        <v>0</v>
      </c>
      <c r="G111" s="9">
        <v>1</v>
      </c>
      <c r="H111" s="9">
        <v>1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41200</v>
      </c>
      <c r="C112" s="9" t="s">
        <v>13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/>
      <c r="K112" s="9">
        <v>1</v>
      </c>
      <c r="L112" s="9"/>
      <c r="M112" s="29"/>
    </row>
    <row r="113" spans="1:13" hidden="1" x14ac:dyDescent="0.25">
      <c r="A113" s="631"/>
      <c r="B113" s="13">
        <v>41193</v>
      </c>
      <c r="C113" s="9" t="s">
        <v>21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41179</v>
      </c>
      <c r="C114" s="9" t="s">
        <v>19</v>
      </c>
      <c r="D114" s="9">
        <v>1</v>
      </c>
      <c r="E114" s="9">
        <v>2</v>
      </c>
      <c r="F114" s="9">
        <v>1</v>
      </c>
      <c r="G114" s="9">
        <v>3</v>
      </c>
      <c r="H114" s="9">
        <v>1</v>
      </c>
      <c r="I114" s="29">
        <v>0</v>
      </c>
      <c r="J114" s="280">
        <v>1</v>
      </c>
      <c r="K114" s="9"/>
      <c r="L114" s="9"/>
      <c r="M114" s="29"/>
    </row>
    <row r="115" spans="1:13" ht="18.75" hidden="1" thickBot="1" x14ac:dyDescent="0.3">
      <c r="A115" s="630"/>
      <c r="B115" s="30">
        <v>41172</v>
      </c>
      <c r="C115" s="31" t="s">
        <v>12</v>
      </c>
      <c r="D115" s="31">
        <v>1</v>
      </c>
      <c r="E115" s="31">
        <v>0</v>
      </c>
      <c r="F115" s="31">
        <v>2</v>
      </c>
      <c r="G115" s="31">
        <v>2</v>
      </c>
      <c r="H115" s="31">
        <v>0</v>
      </c>
      <c r="I115" s="32">
        <v>0</v>
      </c>
      <c r="J115" s="280"/>
      <c r="K115" s="9">
        <v>1</v>
      </c>
      <c r="L115" s="9"/>
      <c r="M115" s="29"/>
    </row>
    <row r="116" spans="1:13" ht="19.5" thickTop="1" thickBot="1" x14ac:dyDescent="0.3">
      <c r="A116" s="142" t="s">
        <v>45</v>
      </c>
      <c r="B116" s="126" t="s">
        <v>22</v>
      </c>
      <c r="C116" s="124" t="s">
        <v>20</v>
      </c>
      <c r="D116" s="124">
        <f t="shared" ref="D116:I116" si="5">SUM(D100:D115)</f>
        <v>16</v>
      </c>
      <c r="E116" s="124">
        <f t="shared" si="5"/>
        <v>14</v>
      </c>
      <c r="F116" s="124">
        <f t="shared" si="5"/>
        <v>6</v>
      </c>
      <c r="G116" s="124">
        <f t="shared" si="5"/>
        <v>20</v>
      </c>
      <c r="H116" s="247">
        <f t="shared" si="5"/>
        <v>3</v>
      </c>
      <c r="I116" s="248">
        <f t="shared" si="5"/>
        <v>1</v>
      </c>
      <c r="J116" s="191">
        <f>SUM(J100:J115)</f>
        <v>6</v>
      </c>
      <c r="K116" s="124">
        <f>SUM(K100:K115)</f>
        <v>9</v>
      </c>
      <c r="L116" s="124">
        <f>SUM(L100:L115)</f>
        <v>1</v>
      </c>
      <c r="M116" s="294">
        <f>SUM(J116/(J116+K116))</f>
        <v>0.4</v>
      </c>
    </row>
    <row r="117" spans="1:13" ht="18.75" hidden="1" thickTop="1" x14ac:dyDescent="0.25">
      <c r="A117" s="659" t="s">
        <v>23</v>
      </c>
      <c r="B117" s="26">
        <v>40969</v>
      </c>
      <c r="C117" s="27" t="s">
        <v>12</v>
      </c>
      <c r="D117" s="27">
        <v>1</v>
      </c>
      <c r="E117" s="27">
        <v>1</v>
      </c>
      <c r="F117" s="27">
        <v>0</v>
      </c>
      <c r="G117" s="27">
        <v>1</v>
      </c>
      <c r="H117" s="27">
        <v>0</v>
      </c>
      <c r="I117" s="28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40962</v>
      </c>
      <c r="C118" s="9" t="s">
        <v>21</v>
      </c>
      <c r="D118" s="9">
        <v>1</v>
      </c>
      <c r="E118" s="9">
        <v>0</v>
      </c>
      <c r="F118" s="9">
        <v>1</v>
      </c>
      <c r="G118" s="9">
        <v>1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40955</v>
      </c>
      <c r="C119" s="9" t="s">
        <v>20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40948</v>
      </c>
      <c r="C120" s="9" t="s">
        <v>7</v>
      </c>
      <c r="D120" s="9">
        <v>1</v>
      </c>
      <c r="E120" s="9">
        <v>1</v>
      </c>
      <c r="F120" s="9">
        <v>0</v>
      </c>
      <c r="G120" s="9">
        <v>1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40941</v>
      </c>
      <c r="C121" s="9" t="s">
        <v>19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40934</v>
      </c>
      <c r="C122" s="9" t="s">
        <v>12</v>
      </c>
      <c r="D122" s="9">
        <v>1</v>
      </c>
      <c r="E122" s="9">
        <v>3</v>
      </c>
      <c r="F122" s="9">
        <v>0</v>
      </c>
      <c r="G122" s="15">
        <v>3</v>
      </c>
      <c r="H122" s="9">
        <v>0</v>
      </c>
      <c r="I122" s="29">
        <v>0</v>
      </c>
      <c r="J122" s="280"/>
      <c r="K122" s="9"/>
      <c r="L122" s="9">
        <v>1</v>
      </c>
      <c r="M122" s="29"/>
    </row>
    <row r="123" spans="1:13" hidden="1" x14ac:dyDescent="0.25">
      <c r="A123" s="631"/>
      <c r="B123" s="13">
        <v>40927</v>
      </c>
      <c r="C123" s="9" t="s">
        <v>21</v>
      </c>
      <c r="D123" s="9">
        <v>1</v>
      </c>
      <c r="E123" s="9">
        <v>1</v>
      </c>
      <c r="F123" s="9">
        <v>0</v>
      </c>
      <c r="G123" s="15">
        <v>1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40920</v>
      </c>
      <c r="C124" s="9" t="s">
        <v>20</v>
      </c>
      <c r="D124" s="9">
        <v>1</v>
      </c>
      <c r="E124" s="9">
        <v>0</v>
      </c>
      <c r="F124" s="9">
        <v>1</v>
      </c>
      <c r="G124" s="15">
        <v>1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40885</v>
      </c>
      <c r="C125" s="9" t="s">
        <v>12</v>
      </c>
      <c r="D125" s="9">
        <v>1</v>
      </c>
      <c r="E125" s="9">
        <v>3</v>
      </c>
      <c r="F125" s="9">
        <v>0</v>
      </c>
      <c r="G125" s="15">
        <v>3</v>
      </c>
      <c r="H125" s="9">
        <v>1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40878</v>
      </c>
      <c r="C126" s="9" t="s">
        <v>21</v>
      </c>
      <c r="D126" s="9">
        <v>1</v>
      </c>
      <c r="E126" s="9">
        <v>1</v>
      </c>
      <c r="F126" s="9">
        <v>0</v>
      </c>
      <c r="G126" s="15">
        <v>1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40871</v>
      </c>
      <c r="C127" s="9" t="s">
        <v>20</v>
      </c>
      <c r="D127" s="9">
        <v>1</v>
      </c>
      <c r="E127" s="9">
        <v>1</v>
      </c>
      <c r="F127" s="9">
        <v>0</v>
      </c>
      <c r="G127" s="15">
        <v>1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40864</v>
      </c>
      <c r="C128" s="9" t="s">
        <v>7</v>
      </c>
      <c r="D128" s="9">
        <v>1</v>
      </c>
      <c r="E128" s="9">
        <v>4</v>
      </c>
      <c r="F128" s="9">
        <v>0</v>
      </c>
      <c r="G128" s="15">
        <v>4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40857</v>
      </c>
      <c r="C129" s="9" t="s">
        <v>19</v>
      </c>
      <c r="D129" s="9">
        <v>1</v>
      </c>
      <c r="E129" s="9">
        <v>0</v>
      </c>
      <c r="F129" s="9">
        <v>1</v>
      </c>
      <c r="G129" s="15">
        <v>1</v>
      </c>
      <c r="H129" s="9">
        <v>0</v>
      </c>
      <c r="I129" s="29">
        <v>0</v>
      </c>
      <c r="J129" s="280"/>
      <c r="K129" s="9"/>
      <c r="L129" s="9">
        <v>1</v>
      </c>
      <c r="M129" s="29"/>
    </row>
    <row r="130" spans="1:13" hidden="1" x14ac:dyDescent="0.25">
      <c r="A130" s="631"/>
      <c r="B130" s="13">
        <v>40843</v>
      </c>
      <c r="C130" s="9" t="s">
        <v>21</v>
      </c>
      <c r="D130" s="9">
        <v>1</v>
      </c>
      <c r="E130" s="9">
        <v>1</v>
      </c>
      <c r="F130" s="9">
        <v>0</v>
      </c>
      <c r="G130" s="15">
        <v>1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40836</v>
      </c>
      <c r="C131" s="9" t="s">
        <v>20</v>
      </c>
      <c r="D131" s="9">
        <v>1</v>
      </c>
      <c r="E131" s="9">
        <v>0</v>
      </c>
      <c r="F131" s="9">
        <v>2</v>
      </c>
      <c r="G131" s="15">
        <v>2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40829</v>
      </c>
      <c r="C132" s="9" t="s">
        <v>7</v>
      </c>
      <c r="D132" s="9">
        <v>1</v>
      </c>
      <c r="E132" s="9">
        <v>0</v>
      </c>
      <c r="F132" s="9">
        <v>2</v>
      </c>
      <c r="G132" s="15">
        <v>2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40822</v>
      </c>
      <c r="C133" s="9" t="s">
        <v>19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40808</v>
      </c>
      <c r="C134" s="9" t="s">
        <v>21</v>
      </c>
      <c r="D134" s="9">
        <v>1</v>
      </c>
      <c r="E134" s="9">
        <v>0</v>
      </c>
      <c r="F134" s="9">
        <v>1</v>
      </c>
      <c r="G134" s="9">
        <v>1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t="18.75" hidden="1" thickBot="1" x14ac:dyDescent="0.3">
      <c r="A135" s="630"/>
      <c r="B135" s="30">
        <v>40801</v>
      </c>
      <c r="C135" s="31" t="s">
        <v>20</v>
      </c>
      <c r="D135" s="31">
        <v>1</v>
      </c>
      <c r="E135" s="31">
        <v>0</v>
      </c>
      <c r="F135" s="31">
        <v>0</v>
      </c>
      <c r="G135" s="31">
        <v>0</v>
      </c>
      <c r="H135" s="31">
        <v>0</v>
      </c>
      <c r="I135" s="32">
        <v>0</v>
      </c>
      <c r="J135" s="280"/>
      <c r="K135" s="9"/>
      <c r="L135" s="9">
        <v>1</v>
      </c>
      <c r="M135" s="29"/>
    </row>
    <row r="136" spans="1:13" ht="19.5" thickTop="1" thickBot="1" x14ac:dyDescent="0.3">
      <c r="A136" s="142" t="s">
        <v>45</v>
      </c>
      <c r="B136" s="126" t="s">
        <v>23</v>
      </c>
      <c r="C136" s="160" t="s">
        <v>13</v>
      </c>
      <c r="D136" s="160">
        <f t="shared" ref="D136:I136" si="6">SUM(D117:D135)</f>
        <v>19</v>
      </c>
      <c r="E136" s="160">
        <f t="shared" si="6"/>
        <v>16</v>
      </c>
      <c r="F136" s="160">
        <f t="shared" si="6"/>
        <v>8</v>
      </c>
      <c r="G136" s="160">
        <f t="shared" si="6"/>
        <v>24</v>
      </c>
      <c r="H136" s="124">
        <f t="shared" si="6"/>
        <v>1</v>
      </c>
      <c r="I136" s="125">
        <f t="shared" si="6"/>
        <v>0</v>
      </c>
      <c r="J136" s="191">
        <f>SUM(J117:J135)</f>
        <v>6</v>
      </c>
      <c r="K136" s="124">
        <f>SUM(K117:K135)</f>
        <v>10</v>
      </c>
      <c r="L136" s="124">
        <f>SUM(L117:L135)</f>
        <v>3</v>
      </c>
      <c r="M136" s="294">
        <f>SUM(J136/(J136+K136))</f>
        <v>0.375</v>
      </c>
    </row>
    <row r="137" spans="1:13" ht="19.5" thickTop="1" thickBot="1" x14ac:dyDescent="0.3">
      <c r="C137" s="136" t="s">
        <v>24</v>
      </c>
      <c r="D137" s="137">
        <f t="shared" ref="D137:I137" si="7">SUM(D18+D36+D57+D77+D99+D116+D136)</f>
        <v>127</v>
      </c>
      <c r="E137" s="137">
        <f t="shared" si="7"/>
        <v>83</v>
      </c>
      <c r="F137" s="137">
        <f t="shared" si="7"/>
        <v>95</v>
      </c>
      <c r="G137" s="139">
        <f t="shared" si="7"/>
        <v>178</v>
      </c>
      <c r="H137" s="140">
        <f t="shared" si="7"/>
        <v>6</v>
      </c>
      <c r="I137" s="141">
        <f t="shared" si="7"/>
        <v>3</v>
      </c>
      <c r="J137" s="136">
        <f>SUM(J18+J36+J57+J77+J99+J116+J136)</f>
        <v>52</v>
      </c>
      <c r="K137" s="168">
        <f>SUM(K18+K36+K57+K77+K99+K116+K136)</f>
        <v>60</v>
      </c>
      <c r="L137" s="168">
        <f>SUM(L18+L36+L57+L77+L99+L116+L136)</f>
        <v>15</v>
      </c>
      <c r="M137" s="333">
        <f>SUM(J137/(J137+K137))</f>
        <v>0.4642857142857143</v>
      </c>
    </row>
    <row r="138" spans="1:13" ht="18.75" thickBot="1" x14ac:dyDescent="0.3">
      <c r="C138" s="143" t="s">
        <v>25</v>
      </c>
      <c r="D138" s="24"/>
      <c r="E138" s="25">
        <f>SUM(E137/D137)</f>
        <v>0.65354330708661412</v>
      </c>
      <c r="F138" s="25">
        <f>SUM(F137/D137)</f>
        <v>0.74803149606299213</v>
      </c>
      <c r="G138" s="144">
        <f>SUM(G137/D137)</f>
        <v>1.4015748031496063</v>
      </c>
      <c r="H138" s="20"/>
      <c r="I138" s="20"/>
      <c r="J138" s="283">
        <f>SUM(J137/D137)</f>
        <v>0.40944881889763779</v>
      </c>
      <c r="K138" s="21">
        <f>SUM(K137/D137)</f>
        <v>0.47244094488188976</v>
      </c>
      <c r="L138" s="132">
        <f>SUM(L137/D137)</f>
        <v>0.11811023622047244</v>
      </c>
    </row>
    <row r="139" spans="1:13" ht="18.75" thickBot="1" x14ac:dyDescent="0.3">
      <c r="C139" s="133" t="s">
        <v>26</v>
      </c>
      <c r="D139" s="134">
        <f>SUM(D137/7)</f>
        <v>18.142857142857142</v>
      </c>
      <c r="E139" s="134">
        <f>SUM(E138*D139)</f>
        <v>11.857142857142856</v>
      </c>
      <c r="F139" s="134">
        <f>SUM(F138*D139)</f>
        <v>13.571428571428571</v>
      </c>
      <c r="G139" s="135">
        <f>SUM(G138*D139)</f>
        <v>25.428571428571427</v>
      </c>
      <c r="J139" s="284">
        <f>SUM(J137/7)</f>
        <v>7.4285714285714288</v>
      </c>
      <c r="K139" s="134">
        <f>SUM(K137/7)</f>
        <v>8.5714285714285712</v>
      </c>
      <c r="L139" s="135">
        <f>SUM(L137/7)</f>
        <v>2.1428571428571428</v>
      </c>
    </row>
    <row r="140" spans="1:13" ht="19.5" thickTop="1" thickBot="1" x14ac:dyDescent="0.3">
      <c r="A140" s="61" t="s">
        <v>50</v>
      </c>
      <c r="B140" s="45" t="s">
        <v>36</v>
      </c>
      <c r="C140" s="4" t="s">
        <v>13</v>
      </c>
      <c r="D140" s="204"/>
      <c r="E140" s="8">
        <v>10</v>
      </c>
      <c r="F140" s="8">
        <v>10</v>
      </c>
      <c r="G140" s="113">
        <v>20</v>
      </c>
    </row>
    <row r="141" spans="1:13" ht="18.75" thickBot="1" x14ac:dyDescent="0.3">
      <c r="A141" s="49" t="s">
        <v>45</v>
      </c>
      <c r="B141" s="41" t="s">
        <v>50</v>
      </c>
      <c r="C141" s="42"/>
      <c r="D141" s="42"/>
      <c r="E141" s="43">
        <f>SUM(E140:E140)</f>
        <v>10</v>
      </c>
      <c r="F141" s="43">
        <f>SUM(F140:F140)</f>
        <v>10</v>
      </c>
      <c r="G141" s="50">
        <f>SUM(G140:G140)</f>
        <v>20</v>
      </c>
    </row>
    <row r="142" spans="1:13" ht="18.75" thickBot="1" x14ac:dyDescent="0.3">
      <c r="A142" s="51" t="s">
        <v>46</v>
      </c>
      <c r="B142" s="52" t="s">
        <v>482</v>
      </c>
      <c r="C142" s="53"/>
      <c r="D142" s="53"/>
      <c r="E142" s="54">
        <f>SUM(E137+E141)</f>
        <v>93</v>
      </c>
      <c r="F142" s="54">
        <f>SUM(F137+F141)</f>
        <v>105</v>
      </c>
      <c r="G142" s="55">
        <f>SUM(E142+F142)</f>
        <v>198</v>
      </c>
    </row>
    <row r="143" spans="1:13" ht="18.75" thickTop="1" x14ac:dyDescent="0.25"/>
  </sheetData>
  <autoFilter ref="A2:I142" xr:uid="{00000000-0009-0000-0000-0000A8000000}"/>
  <mergeCells count="8">
    <mergeCell ref="A1:M1"/>
    <mergeCell ref="A3:A17"/>
    <mergeCell ref="A19:A35"/>
    <mergeCell ref="A117:A135"/>
    <mergeCell ref="A37:A56"/>
    <mergeCell ref="A58:A76"/>
    <mergeCell ref="A78:A98"/>
    <mergeCell ref="A100:A115"/>
  </mergeCells>
  <printOptions horizontalCentered="1" verticalCentered="1"/>
  <pageMargins left="0.2" right="0.2" top="0.25" bottom="0.25" header="0.25" footer="0.3"/>
  <pageSetup scale="87" orientation="landscape" r:id="rId1"/>
  <rowBreaks count="2" manualBreakCount="2">
    <brk id="57" max="16383" man="1"/>
    <brk id="11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95"/>
  <sheetViews>
    <sheetView zoomScale="75" zoomScaleNormal="75" workbookViewId="0">
      <pane ySplit="2" topLeftCell="A3" activePane="bottomLeft" state="frozen"/>
      <selection activeCell="D156" sqref="D156"/>
      <selection pane="bottomLeft" activeCell="V8" sqref="V8"/>
    </sheetView>
  </sheetViews>
  <sheetFormatPr defaultRowHeight="18" x14ac:dyDescent="0.25"/>
  <cols>
    <col min="1" max="2" width="15.7109375" style="6" customWidth="1"/>
    <col min="3" max="3" width="25.7109375" style="6" customWidth="1"/>
    <col min="4" max="4" width="19.140625" style="6" bestFit="1" customWidth="1"/>
    <col min="5" max="7" width="12.7109375" style="6" customWidth="1"/>
    <col min="8" max="8" width="12.7109375" style="200" customWidth="1"/>
    <col min="9" max="10" width="12.7109375" style="6" customWidth="1"/>
    <col min="11" max="13" width="12.7109375" style="104" customWidth="1"/>
    <col min="14" max="14" width="10.85546875" style="6" bestFit="1" customWidth="1"/>
    <col min="15" max="16" width="9.140625" style="6"/>
    <col min="17" max="17" width="11.42578125" style="314" bestFit="1" customWidth="1"/>
  </cols>
  <sheetData>
    <row r="1" spans="1:17" ht="19.5" thickTop="1" thickBot="1" x14ac:dyDescent="0.3">
      <c r="A1" s="610" t="s">
        <v>296</v>
      </c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2"/>
      <c r="N1" s="610" t="s">
        <v>451</v>
      </c>
      <c r="O1" s="611"/>
      <c r="P1" s="611"/>
      <c r="Q1" s="613"/>
    </row>
    <row r="2" spans="1:17" ht="19.5" thickTop="1" thickBot="1" x14ac:dyDescent="0.3">
      <c r="A2" s="594" t="s">
        <v>637</v>
      </c>
      <c r="B2" s="556" t="s">
        <v>620</v>
      </c>
      <c r="C2" s="556" t="s">
        <v>60</v>
      </c>
      <c r="D2" s="556" t="s">
        <v>480</v>
      </c>
      <c r="E2" s="556" t="s">
        <v>1</v>
      </c>
      <c r="F2" s="556" t="s">
        <v>61</v>
      </c>
      <c r="G2" s="595" t="s">
        <v>62</v>
      </c>
      <c r="H2" s="565" t="s">
        <v>63</v>
      </c>
      <c r="I2" s="563" t="s">
        <v>64</v>
      </c>
      <c r="J2" s="556" t="s">
        <v>65</v>
      </c>
      <c r="K2" s="557" t="s">
        <v>149</v>
      </c>
      <c r="L2" s="557" t="s">
        <v>150</v>
      </c>
      <c r="M2" s="558" t="s">
        <v>151</v>
      </c>
      <c r="N2" s="562" t="s">
        <v>29</v>
      </c>
      <c r="O2" s="557" t="s">
        <v>30</v>
      </c>
      <c r="P2" s="557" t="s">
        <v>31</v>
      </c>
      <c r="Q2" s="566" t="s">
        <v>294</v>
      </c>
    </row>
    <row r="3" spans="1:17" ht="18.75" thickTop="1" x14ac:dyDescent="0.25">
      <c r="A3" s="597">
        <v>1</v>
      </c>
      <c r="B3" s="46">
        <v>1</v>
      </c>
      <c r="C3" s="46" t="s">
        <v>69</v>
      </c>
      <c r="D3" s="46" t="s">
        <v>553</v>
      </c>
      <c r="E3" s="46">
        <f>'BELL, MIKE'!D253</f>
        <v>237</v>
      </c>
      <c r="F3" s="46">
        <f>'BELL, MIKE'!E253</f>
        <v>232</v>
      </c>
      <c r="G3" s="85">
        <f>'BELL, MIKE'!F253</f>
        <v>292</v>
      </c>
      <c r="H3" s="596">
        <f>'BELL, MIKE'!G253</f>
        <v>524</v>
      </c>
      <c r="I3" s="564">
        <f>'BELL, MIKE'!H253</f>
        <v>24</v>
      </c>
      <c r="J3" s="4">
        <f>'BELL, MIKE'!I253</f>
        <v>7</v>
      </c>
      <c r="K3" s="554">
        <f>SUM(F3/E3)</f>
        <v>0.97890295358649793</v>
      </c>
      <c r="L3" s="554">
        <f>SUM(G3/E3)</f>
        <v>1.2320675105485233</v>
      </c>
      <c r="M3" s="559">
        <f>SUM(H3/E3)</f>
        <v>2.2109704641350212</v>
      </c>
      <c r="N3" s="282">
        <f>'BELL, MIKE'!J253</f>
        <v>132</v>
      </c>
      <c r="O3" s="8">
        <f>'BELL, MIKE'!K253</f>
        <v>83</v>
      </c>
      <c r="P3" s="8">
        <f>'BELL, MIKE'!L253</f>
        <v>22</v>
      </c>
      <c r="Q3" s="555">
        <f>'BELL, MIKE'!M253</f>
        <v>0.61395348837209307</v>
      </c>
    </row>
    <row r="4" spans="1:17" x14ac:dyDescent="0.25">
      <c r="A4" s="549">
        <v>2</v>
      </c>
      <c r="B4" s="5">
        <v>2</v>
      </c>
      <c r="C4" s="5" t="s">
        <v>79</v>
      </c>
      <c r="D4" s="5" t="s">
        <v>625</v>
      </c>
      <c r="E4" s="5">
        <f>'CHAPMAN, BOBBY'!D240</f>
        <v>225</v>
      </c>
      <c r="F4" s="5">
        <f>'CHAPMAN, BOBBY'!E240</f>
        <v>231</v>
      </c>
      <c r="G4" s="86">
        <f>'CHAPMAN, BOBBY'!F240</f>
        <v>273</v>
      </c>
      <c r="H4" s="485">
        <f>'CHAPMAN, BOBBY'!G240</f>
        <v>504</v>
      </c>
      <c r="I4" s="368">
        <f>'CHAPMAN, BOBBY'!H240</f>
        <v>10</v>
      </c>
      <c r="J4" s="5">
        <f>'CHAPMAN, BOBBY'!I240</f>
        <v>5</v>
      </c>
      <c r="K4" s="12">
        <f>SUM(F4/E4)</f>
        <v>1.0266666666666666</v>
      </c>
      <c r="L4" s="12">
        <f>SUM(G4/E4)</f>
        <v>1.2133333333333334</v>
      </c>
      <c r="M4" s="560">
        <f>SUM(H4/E4)</f>
        <v>2.2400000000000002</v>
      </c>
      <c r="N4" s="280">
        <f>'CHAPMAN, BOBBY'!J240</f>
        <v>111</v>
      </c>
      <c r="O4" s="9">
        <f>'CHAPMAN, BOBBY'!K240</f>
        <v>91</v>
      </c>
      <c r="P4" s="9">
        <f>'CHAPMAN, BOBBY'!L240</f>
        <v>23</v>
      </c>
      <c r="Q4" s="550">
        <f>'CHAPMAN, BOBBY'!M240</f>
        <v>0.54950495049504955</v>
      </c>
    </row>
    <row r="5" spans="1:17" x14ac:dyDescent="0.25">
      <c r="A5" s="549">
        <v>3</v>
      </c>
      <c r="B5" s="5">
        <v>3</v>
      </c>
      <c r="C5" s="5" t="s">
        <v>112</v>
      </c>
      <c r="D5" s="5" t="s">
        <v>553</v>
      </c>
      <c r="E5" s="5">
        <f>'MCLINDEN, JOHNNY'!D231</f>
        <v>215</v>
      </c>
      <c r="F5" s="5">
        <f>'MCLINDEN, JOHNNY'!E231</f>
        <v>248</v>
      </c>
      <c r="G5" s="86">
        <f>'MCLINDEN, JOHNNY'!F231</f>
        <v>221</v>
      </c>
      <c r="H5" s="485">
        <f>'MCLINDEN, JOHNNY'!G231</f>
        <v>469</v>
      </c>
      <c r="I5" s="368">
        <f>'MCLINDEN, JOHNNY'!H231</f>
        <v>25</v>
      </c>
      <c r="J5" s="5">
        <f>'MCLINDEN, JOHNNY'!I231</f>
        <v>6</v>
      </c>
      <c r="K5" s="12">
        <f>SUM(F5/E5)</f>
        <v>1.1534883720930234</v>
      </c>
      <c r="L5" s="12">
        <f>SUM(G5/E5)</f>
        <v>1.027906976744186</v>
      </c>
      <c r="M5" s="560">
        <f>SUM(H5/E5)</f>
        <v>2.1813953488372091</v>
      </c>
      <c r="N5" s="280">
        <f>'MCLINDEN, JOHNNY'!J231</f>
        <v>119</v>
      </c>
      <c r="O5" s="9">
        <f>'MCLINDEN, JOHNNY'!K231</f>
        <v>69</v>
      </c>
      <c r="P5" s="9">
        <f>'MCLINDEN, JOHNNY'!L231</f>
        <v>27</v>
      </c>
      <c r="Q5" s="550">
        <f>'MCLINDEN, JOHNNY'!M231</f>
        <v>0.63297872340425532</v>
      </c>
    </row>
    <row r="6" spans="1:17" x14ac:dyDescent="0.25">
      <c r="A6" s="549">
        <v>4</v>
      </c>
      <c r="B6" s="5">
        <v>4</v>
      </c>
      <c r="C6" s="5" t="s">
        <v>96</v>
      </c>
      <c r="D6" s="5" t="s">
        <v>453</v>
      </c>
      <c r="E6" s="5">
        <f>'HIBRANT, STEVE'!D184</f>
        <v>171</v>
      </c>
      <c r="F6" s="5">
        <f>'HIBRANT, STEVE'!E184</f>
        <v>219</v>
      </c>
      <c r="G6" s="86">
        <f>'HIBRANT, STEVE'!F184</f>
        <v>193</v>
      </c>
      <c r="H6" s="485">
        <f>'HIBRANT, STEVE'!G184</f>
        <v>412</v>
      </c>
      <c r="I6" s="368">
        <f>'HIBRANT, STEVE'!H184</f>
        <v>24</v>
      </c>
      <c r="J6" s="5">
        <f>'HIBRANT, STEVE'!I184</f>
        <v>6</v>
      </c>
      <c r="K6" s="12">
        <f>SUM(F6/E6)</f>
        <v>1.2807017543859649</v>
      </c>
      <c r="L6" s="12">
        <f>SUM(G6/E6)</f>
        <v>1.128654970760234</v>
      </c>
      <c r="M6" s="560">
        <f>SUM(H6/E6)</f>
        <v>2.4093567251461989</v>
      </c>
      <c r="N6" s="280">
        <f>'HIBRANT, STEVE'!J184</f>
        <v>87</v>
      </c>
      <c r="O6" s="9">
        <f>'HIBRANT, STEVE'!K184</f>
        <v>66</v>
      </c>
      <c r="P6" s="9">
        <f>'HIBRANT, STEVE'!L184</f>
        <v>18</v>
      </c>
      <c r="Q6" s="550">
        <f>'HIBRANT, STEVE'!M184</f>
        <v>0.56862745098039214</v>
      </c>
    </row>
    <row r="7" spans="1:17" x14ac:dyDescent="0.25">
      <c r="A7" s="549">
        <v>5</v>
      </c>
      <c r="B7" s="5">
        <v>5</v>
      </c>
      <c r="C7" s="5" t="s">
        <v>71</v>
      </c>
      <c r="D7" s="5" t="s">
        <v>625</v>
      </c>
      <c r="E7" s="5">
        <f>'BORSCH, MIKE'!D225</f>
        <v>209</v>
      </c>
      <c r="F7" s="5">
        <f>'BORSCH, MIKE'!E225</f>
        <v>236</v>
      </c>
      <c r="G7" s="86">
        <f>'BORSCH, MIKE'!F225</f>
        <v>170</v>
      </c>
      <c r="H7" s="485">
        <f>'BORSCH, MIKE'!G225</f>
        <v>406</v>
      </c>
      <c r="I7" s="368">
        <f>'BORSCH, MIKE'!H225</f>
        <v>22</v>
      </c>
      <c r="J7" s="5">
        <f>'BORSCH, MIKE'!I225</f>
        <v>8</v>
      </c>
      <c r="K7" s="12">
        <f>SUM(F7/E7)</f>
        <v>1.1291866028708133</v>
      </c>
      <c r="L7" s="12">
        <f>SUM(G7/E7)</f>
        <v>0.8133971291866029</v>
      </c>
      <c r="M7" s="560">
        <f>SUM(H7/E7)</f>
        <v>1.9425837320574162</v>
      </c>
      <c r="N7" s="280">
        <f>'BORSCH, MIKE'!J225</f>
        <v>88</v>
      </c>
      <c r="O7" s="9">
        <f>'BORSCH, MIKE'!K225</f>
        <v>92</v>
      </c>
      <c r="P7" s="9">
        <f>'BORSCH, MIKE'!L225</f>
        <v>29</v>
      </c>
      <c r="Q7" s="550">
        <f>'BORSCH, MIKE'!M225</f>
        <v>0.48888888888888887</v>
      </c>
    </row>
    <row r="8" spans="1:17" x14ac:dyDescent="0.25">
      <c r="A8" s="549">
        <v>6</v>
      </c>
      <c r="B8" s="5">
        <v>6</v>
      </c>
      <c r="C8" s="5" t="s">
        <v>97</v>
      </c>
      <c r="D8" s="5" t="s">
        <v>453</v>
      </c>
      <c r="E8" s="5">
        <f>'HOHENDORF, JEFF'!D168</f>
        <v>156</v>
      </c>
      <c r="F8" s="5">
        <f>'HOHENDORF, JEFF'!E168</f>
        <v>257</v>
      </c>
      <c r="G8" s="86">
        <f>'HOHENDORF, JEFF'!F168</f>
        <v>149</v>
      </c>
      <c r="H8" s="485">
        <f>'HOHENDORF, JEFF'!G168</f>
        <v>406</v>
      </c>
      <c r="I8" s="368">
        <f>'HOHENDORF, JEFF'!H168</f>
        <v>26</v>
      </c>
      <c r="J8" s="5">
        <f>'HOHENDORF, JEFF'!I168</f>
        <v>7</v>
      </c>
      <c r="K8" s="12">
        <f>SUM(F8/E8)</f>
        <v>1.6474358974358974</v>
      </c>
      <c r="L8" s="12">
        <f>SUM(G8/E8)</f>
        <v>0.95512820512820518</v>
      </c>
      <c r="M8" s="560">
        <f>SUM(H8/E8)</f>
        <v>2.6025641025641026</v>
      </c>
      <c r="N8" s="280">
        <f>'HOHENDORF, JEFF'!J168</f>
        <v>76</v>
      </c>
      <c r="O8" s="9">
        <f>'HOHENDORF, JEFF'!K168</f>
        <v>63</v>
      </c>
      <c r="P8" s="9">
        <f>'HOHENDORF, JEFF'!L168</f>
        <v>17</v>
      </c>
      <c r="Q8" s="550">
        <f>'HOHENDORF, JEFF'!M168</f>
        <v>0.5467625899280576</v>
      </c>
    </row>
    <row r="9" spans="1:17" x14ac:dyDescent="0.25">
      <c r="A9" s="549">
        <v>7</v>
      </c>
      <c r="B9" s="5">
        <v>7</v>
      </c>
      <c r="C9" s="5" t="s">
        <v>141</v>
      </c>
      <c r="D9" s="5" t="s">
        <v>8</v>
      </c>
      <c r="E9" s="5">
        <f>'THIBODEAU, BERT'!D266</f>
        <v>250</v>
      </c>
      <c r="F9" s="5">
        <f>'THIBODEAU, BERT'!E266</f>
        <v>213</v>
      </c>
      <c r="G9" s="86">
        <f>'THIBODEAU, BERT'!F266</f>
        <v>166</v>
      </c>
      <c r="H9" s="485">
        <f>'THIBODEAU, BERT'!G266</f>
        <v>379</v>
      </c>
      <c r="I9" s="368">
        <f>'THIBODEAU, BERT'!H266</f>
        <v>20</v>
      </c>
      <c r="J9" s="5">
        <f>'THIBODEAU, BERT'!I266</f>
        <v>2</v>
      </c>
      <c r="K9" s="12">
        <f>SUM(F9/E9)</f>
        <v>0.85199999999999998</v>
      </c>
      <c r="L9" s="12">
        <f>SUM(G9/E9)</f>
        <v>0.66400000000000003</v>
      </c>
      <c r="M9" s="560">
        <f>SUM(H9/E9)</f>
        <v>1.516</v>
      </c>
      <c r="N9" s="280">
        <f>'THIBODEAU, BERT'!J266</f>
        <v>127</v>
      </c>
      <c r="O9" s="9">
        <f>'THIBODEAU, BERT'!K266</f>
        <v>98</v>
      </c>
      <c r="P9" s="9">
        <f>'THIBODEAU, BERT'!L266</f>
        <v>25</v>
      </c>
      <c r="Q9" s="550">
        <f>'THIBODEAU, BERT'!M266</f>
        <v>0.56444444444444442</v>
      </c>
    </row>
    <row r="10" spans="1:17" x14ac:dyDescent="0.25">
      <c r="A10" s="549">
        <v>8</v>
      </c>
      <c r="B10" s="5">
        <v>8</v>
      </c>
      <c r="C10" s="5" t="s">
        <v>139</v>
      </c>
      <c r="D10" s="5" t="s">
        <v>8</v>
      </c>
      <c r="E10" s="5">
        <f>'STEVENS, BRETT'!D174</f>
        <v>163</v>
      </c>
      <c r="F10" s="5">
        <f>'STEVENS, BRETT'!E174</f>
        <v>167</v>
      </c>
      <c r="G10" s="86">
        <f>'STEVENS, BRETT'!F174</f>
        <v>168</v>
      </c>
      <c r="H10" s="485">
        <f>'STEVENS, BRETT'!G174</f>
        <v>335</v>
      </c>
      <c r="I10" s="368">
        <f>'STEVENS, BRETT'!H174</f>
        <v>16</v>
      </c>
      <c r="J10" s="5">
        <f>'STEVENS, BRETT'!I174</f>
        <v>2</v>
      </c>
      <c r="K10" s="12">
        <f>SUM(F10/E10)</f>
        <v>1.0245398773006136</v>
      </c>
      <c r="L10" s="12">
        <f>SUM(G10/E10)</f>
        <v>1.0306748466257669</v>
      </c>
      <c r="M10" s="560">
        <f>SUM(H10/E10)</f>
        <v>2.0552147239263805</v>
      </c>
      <c r="N10" s="280">
        <f>'STEVENS, BRETT'!J174</f>
        <v>89</v>
      </c>
      <c r="O10" s="9">
        <f>'STEVENS, BRETT'!K174</f>
        <v>57</v>
      </c>
      <c r="P10" s="9">
        <f>'STEVENS, BRETT'!L174</f>
        <v>17</v>
      </c>
      <c r="Q10" s="550">
        <f>'STEVENS, BRETT'!M174</f>
        <v>0.6095890410958904</v>
      </c>
    </row>
    <row r="11" spans="1:17" x14ac:dyDescent="0.25">
      <c r="A11" s="549">
        <v>9</v>
      </c>
      <c r="B11" s="5">
        <v>12</v>
      </c>
      <c r="C11" s="5" t="s">
        <v>456</v>
      </c>
      <c r="D11" s="5" t="s">
        <v>20</v>
      </c>
      <c r="E11" s="5">
        <f>'ALONZI, DANIEL'!D111</f>
        <v>103</v>
      </c>
      <c r="F11" s="5">
        <f>'ALONZI, DANIEL'!E111</f>
        <v>125</v>
      </c>
      <c r="G11" s="86">
        <f>'ALONZI, DANIEL'!F111</f>
        <v>157</v>
      </c>
      <c r="H11" s="485">
        <f>'ALONZI, DANIEL'!G111</f>
        <v>282</v>
      </c>
      <c r="I11" s="368">
        <f>'ALONZI, DANIEL'!H111</f>
        <v>12</v>
      </c>
      <c r="J11" s="5">
        <f>'ALONZI, DANIEL'!I111</f>
        <v>3</v>
      </c>
      <c r="K11" s="12">
        <f>SUM(F11/E11)</f>
        <v>1.2135922330097086</v>
      </c>
      <c r="L11" s="12">
        <f>SUM(G11/E11)</f>
        <v>1.5242718446601942</v>
      </c>
      <c r="M11" s="560">
        <f>SUM(H11/E11)</f>
        <v>2.737864077669903</v>
      </c>
      <c r="N11" s="280">
        <f>'ALONZI, DANIEL'!J111</f>
        <v>45</v>
      </c>
      <c r="O11" s="9">
        <f>'ALONZI, DANIEL'!K111</f>
        <v>47</v>
      </c>
      <c r="P11" s="9">
        <f>'ALONZI, DANIEL'!L111</f>
        <v>11</v>
      </c>
      <c r="Q11" s="550">
        <f>'ALONZI, DANIEL'!M111</f>
        <v>0.4891304347826087</v>
      </c>
    </row>
    <row r="12" spans="1:17" x14ac:dyDescent="0.25">
      <c r="A12" s="549">
        <v>10</v>
      </c>
      <c r="B12" s="5">
        <v>13</v>
      </c>
      <c r="C12" s="5" t="s">
        <v>67</v>
      </c>
      <c r="D12" s="5" t="s">
        <v>20</v>
      </c>
      <c r="E12" s="5">
        <f>'ALONZI, ROCCO'!D187</f>
        <v>174</v>
      </c>
      <c r="F12" s="5">
        <f>'ALONZI, ROCCO'!E187</f>
        <v>103</v>
      </c>
      <c r="G12" s="86">
        <f>'ALONZI, ROCCO'!F187</f>
        <v>170</v>
      </c>
      <c r="H12" s="485">
        <f>'ALONZI, ROCCO'!G187</f>
        <v>273</v>
      </c>
      <c r="I12" s="368">
        <f>'ALONZI, ROCCO'!H187</f>
        <v>8</v>
      </c>
      <c r="J12" s="5">
        <f>'ALONZI, ROCCO'!I187</f>
        <v>2</v>
      </c>
      <c r="K12" s="12">
        <f>SUM(F12/E12)</f>
        <v>0.59195402298850575</v>
      </c>
      <c r="L12" s="12">
        <f>SUM(G12/E12)</f>
        <v>0.97701149425287359</v>
      </c>
      <c r="M12" s="560">
        <f>SUM(H12/E12)</f>
        <v>1.5689655172413792</v>
      </c>
      <c r="N12" s="280">
        <f>'ALONZI, ROCCO'!J187</f>
        <v>83</v>
      </c>
      <c r="O12" s="9">
        <f>'ALONZI, ROCCO'!K187</f>
        <v>69</v>
      </c>
      <c r="P12" s="9">
        <f>'ALONZI, ROCCO'!L187</f>
        <v>22</v>
      </c>
      <c r="Q12" s="550">
        <f>'ALONZI, ROCCO'!M187</f>
        <v>0.54605263157894735</v>
      </c>
    </row>
    <row r="13" spans="1:17" x14ac:dyDescent="0.25">
      <c r="A13" s="549">
        <v>11</v>
      </c>
      <c r="B13" s="5">
        <v>9</v>
      </c>
      <c r="C13" s="5" t="s">
        <v>132</v>
      </c>
      <c r="D13" s="5" t="s">
        <v>8</v>
      </c>
      <c r="E13" s="5">
        <f>'SCHNEIDER, GARY'!D260</f>
        <v>244</v>
      </c>
      <c r="F13" s="5">
        <f>'SCHNEIDER, GARY'!E260</f>
        <v>107</v>
      </c>
      <c r="G13" s="86">
        <f>'SCHNEIDER, GARY'!F260</f>
        <v>155</v>
      </c>
      <c r="H13" s="485">
        <f>'SCHNEIDER, GARY'!G260</f>
        <v>262</v>
      </c>
      <c r="I13" s="368">
        <f>'SCHNEIDER, GARY'!H260</f>
        <v>6</v>
      </c>
      <c r="J13" s="5">
        <f>'SCHNEIDER, GARY'!I260</f>
        <v>4</v>
      </c>
      <c r="K13" s="12">
        <f>SUM(F13/E13)</f>
        <v>0.43852459016393441</v>
      </c>
      <c r="L13" s="12">
        <f>SUM(G13/E13)</f>
        <v>0.63524590163934425</v>
      </c>
      <c r="M13" s="560">
        <f>SUM(H13/E13)</f>
        <v>1.0737704918032787</v>
      </c>
      <c r="N13" s="280">
        <f>'SCHNEIDER, GARY'!J260</f>
        <v>111</v>
      </c>
      <c r="O13" s="9">
        <f>'SCHNEIDER, GARY'!K260</f>
        <v>108</v>
      </c>
      <c r="P13" s="9">
        <f>'SCHNEIDER, GARY'!L260</f>
        <v>24</v>
      </c>
      <c r="Q13" s="550">
        <f>'SCHNEIDER, GARY'!M260</f>
        <v>0.50684931506849318</v>
      </c>
    </row>
    <row r="14" spans="1:17" x14ac:dyDescent="0.25">
      <c r="A14" s="549">
        <v>12</v>
      </c>
      <c r="B14" s="5">
        <v>10</v>
      </c>
      <c r="C14" s="5" t="s">
        <v>147</v>
      </c>
      <c r="D14" s="5"/>
      <c r="E14" s="5">
        <f>'WANG, NIK'!D137</f>
        <v>127</v>
      </c>
      <c r="F14" s="5">
        <f>'WANG, NIK'!E137</f>
        <v>129</v>
      </c>
      <c r="G14" s="86">
        <f>'WANG, NIK'!F137</f>
        <v>124</v>
      </c>
      <c r="H14" s="485">
        <f>'WANG, NIK'!G137</f>
        <v>253</v>
      </c>
      <c r="I14" s="368">
        <f>'WANG, NIK'!H137</f>
        <v>13</v>
      </c>
      <c r="J14" s="5">
        <f>'WANG, NIK'!I137</f>
        <v>4</v>
      </c>
      <c r="K14" s="12">
        <f>SUM(F14/E14)</f>
        <v>1.015748031496063</v>
      </c>
      <c r="L14" s="12">
        <f>SUM(G14/E14)</f>
        <v>0.97637795275590555</v>
      </c>
      <c r="M14" s="560">
        <f>SUM(H14/E14)</f>
        <v>1.9921259842519685</v>
      </c>
      <c r="N14" s="280">
        <f>'WANG, NIK'!J137</f>
        <v>64</v>
      </c>
      <c r="O14" s="9">
        <f>'WANG, NIK'!K137</f>
        <v>50</v>
      </c>
      <c r="P14" s="9">
        <f>'WANG, NIK'!L137</f>
        <v>13</v>
      </c>
      <c r="Q14" s="550">
        <f>'WANG, NIK'!M137</f>
        <v>0.56140350877192979</v>
      </c>
    </row>
    <row r="15" spans="1:17" x14ac:dyDescent="0.25">
      <c r="A15" s="549">
        <v>13</v>
      </c>
      <c r="B15" s="5">
        <v>14</v>
      </c>
      <c r="C15" s="5" t="s">
        <v>130</v>
      </c>
      <c r="D15" s="5" t="s">
        <v>10</v>
      </c>
      <c r="E15" s="5">
        <f>'SARMIENTO, ROB'!D250</f>
        <v>235</v>
      </c>
      <c r="F15" s="5">
        <f>'SARMIENTO, ROB'!E250</f>
        <v>90</v>
      </c>
      <c r="G15" s="86">
        <f>'SARMIENTO, ROB'!F250</f>
        <v>162</v>
      </c>
      <c r="H15" s="485">
        <f>'SARMIENTO, ROB'!G250</f>
        <v>252</v>
      </c>
      <c r="I15" s="368">
        <f>'SARMIENTO, ROB'!H250</f>
        <v>4</v>
      </c>
      <c r="J15" s="5">
        <f>'SARMIENTO, ROB'!I250</f>
        <v>1</v>
      </c>
      <c r="K15" s="12">
        <f>SUM(F15/E15)</f>
        <v>0.38297872340425532</v>
      </c>
      <c r="L15" s="12">
        <f>SUM(G15/E15)</f>
        <v>0.68936170212765957</v>
      </c>
      <c r="M15" s="560">
        <f>SUM(H15/E15)</f>
        <v>1.0723404255319149</v>
      </c>
      <c r="N15" s="280">
        <f>'SARMIENTO, ROB'!J250</f>
        <v>114</v>
      </c>
      <c r="O15" s="9">
        <f>'SARMIENTO, ROB'!K250</f>
        <v>100</v>
      </c>
      <c r="P15" s="9">
        <f>'SARMIENTO, ROB'!L250</f>
        <v>21</v>
      </c>
      <c r="Q15" s="550">
        <f>'SARMIENTO, ROB'!M250</f>
        <v>0.53271028037383172</v>
      </c>
    </row>
    <row r="16" spans="1:17" x14ac:dyDescent="0.25">
      <c r="A16" s="549">
        <v>14</v>
      </c>
      <c r="B16" s="5">
        <v>11</v>
      </c>
      <c r="C16" s="5" t="s">
        <v>120</v>
      </c>
      <c r="D16" s="5" t="s">
        <v>20</v>
      </c>
      <c r="E16" s="5">
        <f>'PANDZA, NICK'!D152</f>
        <v>140</v>
      </c>
      <c r="F16" s="5">
        <f>'PANDZA, NICK'!E152</f>
        <v>155</v>
      </c>
      <c r="G16" s="86">
        <f>'PANDZA, NICK'!F152</f>
        <v>90</v>
      </c>
      <c r="H16" s="485">
        <f>'PANDZA, NICK'!G152</f>
        <v>245</v>
      </c>
      <c r="I16" s="368">
        <f>'PANDZA, NICK'!H152</f>
        <v>14</v>
      </c>
      <c r="J16" s="5">
        <f>'PANDZA, NICK'!I152</f>
        <v>1</v>
      </c>
      <c r="K16" s="12">
        <f>SUM(F16/E16)</f>
        <v>1.1071428571428572</v>
      </c>
      <c r="L16" s="12">
        <f>SUM(G16/E16)</f>
        <v>0.6428571428571429</v>
      </c>
      <c r="M16" s="560">
        <f>SUM(H16/E16)</f>
        <v>1.75</v>
      </c>
      <c r="N16" s="280">
        <f>'PANDZA, NICK'!J152</f>
        <v>63</v>
      </c>
      <c r="O16" s="9">
        <f>'PANDZA, NICK'!K152</f>
        <v>60</v>
      </c>
      <c r="P16" s="9">
        <f>'PANDZA, NICK'!L152</f>
        <v>17</v>
      </c>
      <c r="Q16" s="550">
        <f>'PANDZA, NICK'!M152</f>
        <v>0.51219512195121952</v>
      </c>
    </row>
    <row r="17" spans="1:17" x14ac:dyDescent="0.25">
      <c r="A17" s="549">
        <v>15</v>
      </c>
      <c r="B17" s="5">
        <v>15</v>
      </c>
      <c r="C17" s="5" t="s">
        <v>99</v>
      </c>
      <c r="D17" s="5"/>
      <c r="E17" s="5">
        <f>'HONKAWA, JUSTIN'!D113</f>
        <v>104</v>
      </c>
      <c r="F17" s="5">
        <f>'HONKAWA, JUSTIN'!E113</f>
        <v>103</v>
      </c>
      <c r="G17" s="86">
        <f>'HONKAWA, JUSTIN'!F113</f>
        <v>122</v>
      </c>
      <c r="H17" s="485">
        <f>'HONKAWA, JUSTIN'!G113</f>
        <v>225</v>
      </c>
      <c r="I17" s="368">
        <f>'HONKAWA, JUSTIN'!H113</f>
        <v>7</v>
      </c>
      <c r="J17" s="5">
        <f>'HONKAWA, JUSTIN'!I113</f>
        <v>4</v>
      </c>
      <c r="K17" s="12">
        <f>SUM(F17/E17)</f>
        <v>0.99038461538461542</v>
      </c>
      <c r="L17" s="12">
        <f>SUM(G17/E17)</f>
        <v>1.1730769230769231</v>
      </c>
      <c r="M17" s="560">
        <f>SUM(H17/E17)</f>
        <v>2.1634615384615383</v>
      </c>
      <c r="N17" s="280">
        <f>'HONKAWA, JUSTIN'!J113</f>
        <v>48</v>
      </c>
      <c r="O17" s="9">
        <f>'HONKAWA, JUSTIN'!K113</f>
        <v>42</v>
      </c>
      <c r="P17" s="9">
        <f>'HONKAWA, JUSTIN'!L113</f>
        <v>14</v>
      </c>
      <c r="Q17" s="550">
        <f>'HONKAWA, JUSTIN'!M113</f>
        <v>0.53333333333333333</v>
      </c>
    </row>
    <row r="18" spans="1:17" x14ac:dyDescent="0.25">
      <c r="A18" s="549">
        <v>16</v>
      </c>
      <c r="B18" s="5">
        <v>18</v>
      </c>
      <c r="C18" s="5" t="s">
        <v>74</v>
      </c>
      <c r="D18" s="5" t="s">
        <v>453</v>
      </c>
      <c r="E18" s="5">
        <f>'BROS, KEVIN'!D228</f>
        <v>214</v>
      </c>
      <c r="F18" s="5">
        <f>'BROS, KEVIN'!E228</f>
        <v>88</v>
      </c>
      <c r="G18" s="86">
        <f>'BROS, KEVIN'!F228</f>
        <v>128</v>
      </c>
      <c r="H18" s="485">
        <f>'BROS, KEVIN'!G228</f>
        <v>216</v>
      </c>
      <c r="I18" s="368">
        <f>'BROS, KEVIN'!H228</f>
        <v>11</v>
      </c>
      <c r="J18" s="5">
        <f>'BROS, KEVIN'!I228</f>
        <v>1</v>
      </c>
      <c r="K18" s="12">
        <f>SUM(F18/E18)</f>
        <v>0.41121495327102803</v>
      </c>
      <c r="L18" s="12">
        <f>SUM(G18/E18)</f>
        <v>0.59813084112149528</v>
      </c>
      <c r="M18" s="560">
        <f>SUM(H18/E18)</f>
        <v>1.0093457943925233</v>
      </c>
      <c r="N18" s="280">
        <f>'BROS, KEVIN'!J228</f>
        <v>100</v>
      </c>
      <c r="O18" s="9">
        <f>'BROS, KEVIN'!K228</f>
        <v>88</v>
      </c>
      <c r="P18" s="9">
        <f>'BROS, KEVIN'!L228</f>
        <v>26</v>
      </c>
      <c r="Q18" s="550">
        <f>'BROS, KEVIN'!M228</f>
        <v>0.53191489361702127</v>
      </c>
    </row>
    <row r="19" spans="1:17" x14ac:dyDescent="0.25">
      <c r="A19" s="549">
        <v>17</v>
      </c>
      <c r="B19" s="5">
        <v>19</v>
      </c>
      <c r="C19" s="5" t="s">
        <v>73</v>
      </c>
      <c r="D19" s="5" t="s">
        <v>553</v>
      </c>
      <c r="E19" s="5">
        <f>'BREWER, ROB'!D254</f>
        <v>238</v>
      </c>
      <c r="F19" s="5">
        <f>'BREWER, ROB'!E254</f>
        <v>75</v>
      </c>
      <c r="G19" s="86">
        <f>'BREWER, ROB'!F254</f>
        <v>139</v>
      </c>
      <c r="H19" s="485">
        <f>'BREWER, ROB'!G254</f>
        <v>214</v>
      </c>
      <c r="I19" s="368">
        <f>'BREWER, ROB'!H254</f>
        <v>12</v>
      </c>
      <c r="J19" s="5">
        <f>'BREWER, ROB'!I254</f>
        <v>1</v>
      </c>
      <c r="K19" s="12">
        <f>SUM(F19/E19)</f>
        <v>0.31512605042016806</v>
      </c>
      <c r="L19" s="12">
        <f>SUM(G19/E19)</f>
        <v>0.58403361344537819</v>
      </c>
      <c r="M19" s="560">
        <f>SUM(H19/E19)</f>
        <v>0.89915966386554624</v>
      </c>
      <c r="N19" s="280">
        <f>'BREWER, ROB'!J254</f>
        <v>96</v>
      </c>
      <c r="O19" s="9">
        <f>'BREWER, ROB'!K254</f>
        <v>111</v>
      </c>
      <c r="P19" s="9">
        <f>'BREWER, ROB'!L254</f>
        <v>31</v>
      </c>
      <c r="Q19" s="550">
        <f>'BREWER, ROB'!M254</f>
        <v>0.46376811594202899</v>
      </c>
    </row>
    <row r="20" spans="1:17" x14ac:dyDescent="0.25">
      <c r="A20" s="549">
        <v>18</v>
      </c>
      <c r="B20" s="5">
        <v>17</v>
      </c>
      <c r="C20" s="5" t="s">
        <v>140</v>
      </c>
      <c r="D20" s="5" t="s">
        <v>8</v>
      </c>
      <c r="E20" s="5">
        <f>'STEVENS, DENNIS'!D244</f>
        <v>228</v>
      </c>
      <c r="F20" s="5">
        <f>'STEVENS, DENNIS'!E244</f>
        <v>70</v>
      </c>
      <c r="G20" s="86">
        <f>'STEVENS, DENNIS'!F244</f>
        <v>141</v>
      </c>
      <c r="H20" s="485">
        <f>'STEVENS, DENNIS'!G244</f>
        <v>211</v>
      </c>
      <c r="I20" s="368">
        <f>'STEVENS, DENNIS'!H244</f>
        <v>9</v>
      </c>
      <c r="J20" s="5">
        <f>'STEVENS, DENNIS'!I244</f>
        <v>3</v>
      </c>
      <c r="K20" s="12">
        <f>SUM(F20/E20)</f>
        <v>0.30701754385964913</v>
      </c>
      <c r="L20" s="12">
        <f>SUM(G20/E20)</f>
        <v>0.61842105263157898</v>
      </c>
      <c r="M20" s="560">
        <f>SUM(H20/E20)</f>
        <v>0.92543859649122806</v>
      </c>
      <c r="N20" s="280">
        <f>'STEVENS, DENNIS'!J244</f>
        <v>113</v>
      </c>
      <c r="O20" s="9">
        <f>'STEVENS, DENNIS'!K244</f>
        <v>88</v>
      </c>
      <c r="P20" s="9">
        <f>'STEVENS, DENNIS'!L244</f>
        <v>27</v>
      </c>
      <c r="Q20" s="550">
        <f>'STEVENS, DENNIS'!M244</f>
        <v>0.56218905472636815</v>
      </c>
    </row>
    <row r="21" spans="1:17" x14ac:dyDescent="0.25">
      <c r="A21" s="549">
        <v>19</v>
      </c>
      <c r="B21" s="5">
        <v>16</v>
      </c>
      <c r="C21" s="5" t="s">
        <v>88</v>
      </c>
      <c r="D21" s="5"/>
      <c r="E21" s="5">
        <f>'FACCA, MAURO'!D180</f>
        <v>168</v>
      </c>
      <c r="F21" s="5">
        <f>'FACCA, MAURO'!E180</f>
        <v>105</v>
      </c>
      <c r="G21" s="86">
        <f>'FACCA, MAURO'!F180</f>
        <v>106</v>
      </c>
      <c r="H21" s="485">
        <f>'FACCA, MAURO'!G180</f>
        <v>211</v>
      </c>
      <c r="I21" s="368">
        <f>'FACCA, MAURO'!H180</f>
        <v>12</v>
      </c>
      <c r="J21" s="5">
        <f>'FACCA, MAURO'!I180</f>
        <v>3</v>
      </c>
      <c r="K21" s="12">
        <f>SUM(F21/E21)</f>
        <v>0.625</v>
      </c>
      <c r="L21" s="12">
        <f>SUM(G21/E21)</f>
        <v>0.63095238095238093</v>
      </c>
      <c r="M21" s="560">
        <f>SUM(H21/E21)</f>
        <v>1.2559523809523809</v>
      </c>
      <c r="N21" s="280">
        <f>'FACCA, MAURO'!J180</f>
        <v>64</v>
      </c>
      <c r="O21" s="9">
        <f>'FACCA, MAURO'!K180</f>
        <v>79</v>
      </c>
      <c r="P21" s="9">
        <f>'FACCA, MAURO'!L180</f>
        <v>25</v>
      </c>
      <c r="Q21" s="550">
        <f>'FACCA, MAURO'!M180</f>
        <v>0.44755244755244755</v>
      </c>
    </row>
    <row r="22" spans="1:17" x14ac:dyDescent="0.25">
      <c r="A22" s="549">
        <v>20</v>
      </c>
      <c r="B22" s="5">
        <v>26</v>
      </c>
      <c r="C22" s="5" t="s">
        <v>287</v>
      </c>
      <c r="D22" s="5" t="s">
        <v>8</v>
      </c>
      <c r="E22" s="5">
        <f>'GULLIVER, ALEX'!D144</f>
        <v>134</v>
      </c>
      <c r="F22" s="5">
        <f>'GULLIVER, ALEX'!E144</f>
        <v>99</v>
      </c>
      <c r="G22" s="86">
        <f>'GULLIVER, ALEX'!F144</f>
        <v>111</v>
      </c>
      <c r="H22" s="485">
        <f>'GULLIVER, ALEX'!G144</f>
        <v>210</v>
      </c>
      <c r="I22" s="368">
        <f>'GULLIVER, ALEX'!H144</f>
        <v>12</v>
      </c>
      <c r="J22" s="5">
        <f>'GULLIVER, ALEX'!I144</f>
        <v>3</v>
      </c>
      <c r="K22" s="12">
        <f>SUM(F22/E22)</f>
        <v>0.73880597014925375</v>
      </c>
      <c r="L22" s="12">
        <f>SUM(G22/E22)</f>
        <v>0.82835820895522383</v>
      </c>
      <c r="M22" s="560">
        <f>SUM(H22/E22)</f>
        <v>1.5671641791044777</v>
      </c>
      <c r="N22" s="280">
        <f>'GULLIVER, ALEX'!J144</f>
        <v>72</v>
      </c>
      <c r="O22" s="9">
        <f>'GULLIVER, ALEX'!K144</f>
        <v>47</v>
      </c>
      <c r="P22" s="9">
        <f>'GULLIVER, ALEX'!L144</f>
        <v>15</v>
      </c>
      <c r="Q22" s="550">
        <f>'GULLIVER, ALEX'!M144</f>
        <v>0.60504201680672265</v>
      </c>
    </row>
    <row r="23" spans="1:17" x14ac:dyDescent="0.25">
      <c r="A23" s="549">
        <v>21</v>
      </c>
      <c r="B23" s="5">
        <v>21</v>
      </c>
      <c r="C23" s="5" t="s">
        <v>133</v>
      </c>
      <c r="D23" s="5" t="s">
        <v>20</v>
      </c>
      <c r="E23" s="5">
        <f>'SIMOES, LUIS'!D236</f>
        <v>220</v>
      </c>
      <c r="F23" s="5">
        <f>'SIMOES, LUIS'!E236</f>
        <v>67</v>
      </c>
      <c r="G23" s="86">
        <f>'SIMOES, LUIS'!F236</f>
        <v>127</v>
      </c>
      <c r="H23" s="485">
        <f>'SIMOES, LUIS'!G236</f>
        <v>194</v>
      </c>
      <c r="I23" s="368">
        <f>'SIMOES, LUIS'!H236</f>
        <v>8</v>
      </c>
      <c r="J23" s="5">
        <f>'SIMOES, LUIS'!I236</f>
        <v>5</v>
      </c>
      <c r="K23" s="12">
        <f>SUM(F23/E23)</f>
        <v>0.30454545454545456</v>
      </c>
      <c r="L23" s="12">
        <f>SUM(G23/E23)</f>
        <v>0.57727272727272727</v>
      </c>
      <c r="M23" s="560">
        <f>SUM(H23/E23)</f>
        <v>0.88181818181818183</v>
      </c>
      <c r="N23" s="280">
        <f>'SIMOES, LUIS'!J236</f>
        <v>95</v>
      </c>
      <c r="O23" s="9">
        <f>'SIMOES, LUIS'!K236</f>
        <v>102</v>
      </c>
      <c r="P23" s="9">
        <f>'SIMOES, LUIS'!L236</f>
        <v>23</v>
      </c>
      <c r="Q23" s="550">
        <f>'SIMOES, LUIS'!M236</f>
        <v>0.48223350253807107</v>
      </c>
    </row>
    <row r="24" spans="1:17" x14ac:dyDescent="0.25">
      <c r="A24" s="549">
        <v>22</v>
      </c>
      <c r="B24" s="5">
        <v>28</v>
      </c>
      <c r="C24" s="5" t="s">
        <v>84</v>
      </c>
      <c r="D24" s="5" t="s">
        <v>10</v>
      </c>
      <c r="E24" s="5">
        <f>'DOOLITTLE, ROBIN'!D207</f>
        <v>192</v>
      </c>
      <c r="F24" s="5">
        <f>'DOOLITTLE, ROBIN'!E207</f>
        <v>68</v>
      </c>
      <c r="G24" s="86">
        <f>'DOOLITTLE, ROBIN'!F207</f>
        <v>125</v>
      </c>
      <c r="H24" s="485">
        <f>'DOOLITTLE, ROBIN'!G207</f>
        <v>193</v>
      </c>
      <c r="I24" s="368">
        <f>'DOOLITTLE, ROBIN'!H207</f>
        <v>8</v>
      </c>
      <c r="J24" s="5">
        <f>'DOOLITTLE, ROBIN'!I207</f>
        <v>3</v>
      </c>
      <c r="K24" s="12">
        <f>SUM(F24/E24)</f>
        <v>0.35416666666666669</v>
      </c>
      <c r="L24" s="12">
        <f>SUM(G24/E24)</f>
        <v>0.65104166666666663</v>
      </c>
      <c r="M24" s="560">
        <f>SUM(H24/E24)</f>
        <v>1.0052083333333333</v>
      </c>
      <c r="N24" s="280">
        <f>'DOOLITTLE, ROBIN'!J207</f>
        <v>106</v>
      </c>
      <c r="O24" s="9">
        <f>'DOOLITTLE, ROBIN'!K207</f>
        <v>65</v>
      </c>
      <c r="P24" s="9">
        <f>'DOOLITTLE, ROBIN'!L207</f>
        <v>21</v>
      </c>
      <c r="Q24" s="550">
        <f>'DOOLITTLE, ROBIN'!M207</f>
        <v>0.61988304093567248</v>
      </c>
    </row>
    <row r="25" spans="1:17" x14ac:dyDescent="0.25">
      <c r="A25" s="549">
        <v>23</v>
      </c>
      <c r="B25" s="5">
        <v>31</v>
      </c>
      <c r="C25" s="5" t="s">
        <v>66</v>
      </c>
      <c r="D25" s="5" t="s">
        <v>10</v>
      </c>
      <c r="E25" s="5">
        <f>'AGAR, TIM'!D171</f>
        <v>158</v>
      </c>
      <c r="F25" s="5">
        <f>'AGAR, TIM'!E171</f>
        <v>83</v>
      </c>
      <c r="G25" s="86">
        <f>'AGAR, TIM'!F171</f>
        <v>107</v>
      </c>
      <c r="H25" s="485">
        <f>'AGAR, TIM'!G171</f>
        <v>190</v>
      </c>
      <c r="I25" s="368">
        <f>'AGAR, TIM'!H171</f>
        <v>4</v>
      </c>
      <c r="J25" s="5">
        <f>'AGAR, TIM'!I171</f>
        <v>0</v>
      </c>
      <c r="K25" s="12">
        <f>SUM(F25/E25)</f>
        <v>0.52531645569620256</v>
      </c>
      <c r="L25" s="12">
        <f>SUM(G25/E25)</f>
        <v>0.67721518987341767</v>
      </c>
      <c r="M25" s="560">
        <f>SUM(H25/E25)</f>
        <v>1.2025316455696202</v>
      </c>
      <c r="N25" s="280">
        <f>'AGAR, TIM'!J171</f>
        <v>63</v>
      </c>
      <c r="O25" s="9">
        <f>'AGAR, TIM'!K171</f>
        <v>79</v>
      </c>
      <c r="P25" s="9">
        <f>'AGAR, TIM'!L171</f>
        <v>16</v>
      </c>
      <c r="Q25" s="550">
        <f>'AGAR, TIM'!M171</f>
        <v>0.44366197183098594</v>
      </c>
    </row>
    <row r="26" spans="1:17" x14ac:dyDescent="0.25">
      <c r="A26" s="549">
        <v>24</v>
      </c>
      <c r="B26" s="5">
        <v>20</v>
      </c>
      <c r="C26" s="5" t="s">
        <v>137</v>
      </c>
      <c r="D26" s="5"/>
      <c r="E26" s="5">
        <f>'SMITH, BRAD'!D150</f>
        <v>140</v>
      </c>
      <c r="F26" s="5">
        <f>'SMITH, BRAD'!E150</f>
        <v>115</v>
      </c>
      <c r="G26" s="86">
        <f>'SMITH, BRAD'!F150</f>
        <v>74</v>
      </c>
      <c r="H26" s="485">
        <f>'SMITH, BRAD'!G150</f>
        <v>189</v>
      </c>
      <c r="I26" s="368">
        <f>'SMITH, BRAD'!H150</f>
        <v>11</v>
      </c>
      <c r="J26" s="5">
        <f>'SMITH, BRAD'!I150</f>
        <v>5</v>
      </c>
      <c r="K26" s="12">
        <f>SUM(F26/E26)</f>
        <v>0.8214285714285714</v>
      </c>
      <c r="L26" s="12">
        <f>SUM(G26/E26)</f>
        <v>0.52857142857142858</v>
      </c>
      <c r="M26" s="560">
        <f>SUM(H26/E26)</f>
        <v>1.35</v>
      </c>
      <c r="N26" s="280">
        <f>'SMITH, BRAD'!J150</f>
        <v>54</v>
      </c>
      <c r="O26" s="9">
        <f>'SMITH, BRAD'!K150</f>
        <v>69</v>
      </c>
      <c r="P26" s="9">
        <f>'SMITH, BRAD'!L150</f>
        <v>17</v>
      </c>
      <c r="Q26" s="550">
        <f>'SMITH, BRAD'!M150</f>
        <v>0.43902439024390244</v>
      </c>
    </row>
    <row r="27" spans="1:17" x14ac:dyDescent="0.25">
      <c r="A27" s="549">
        <v>25</v>
      </c>
      <c r="B27" s="5">
        <v>22</v>
      </c>
      <c r="C27" s="5" t="s">
        <v>91</v>
      </c>
      <c r="D27" s="5"/>
      <c r="E27" s="5">
        <f>'GLASGOW, PAUL'!D150</f>
        <v>140</v>
      </c>
      <c r="F27" s="5">
        <f>'GLASGOW, PAUL'!E150</f>
        <v>91</v>
      </c>
      <c r="G27" s="86">
        <f>'GLASGOW, PAUL'!F150</f>
        <v>98</v>
      </c>
      <c r="H27" s="485">
        <f>'GLASGOW, PAUL'!G150</f>
        <v>189</v>
      </c>
      <c r="I27" s="368">
        <f>'GLASGOW, PAUL'!H150</f>
        <v>8</v>
      </c>
      <c r="J27" s="5">
        <f>'GLASGOW, PAUL'!I150</f>
        <v>2</v>
      </c>
      <c r="K27" s="12">
        <f>SUM(F27/E27)</f>
        <v>0.65</v>
      </c>
      <c r="L27" s="12">
        <f>SUM(G27/E27)</f>
        <v>0.7</v>
      </c>
      <c r="M27" s="560">
        <f>SUM(H27/E27)</f>
        <v>1.35</v>
      </c>
      <c r="N27" s="280">
        <f>'GLASGOW, PAUL'!J150</f>
        <v>74</v>
      </c>
      <c r="O27" s="9">
        <f>'GLASGOW, PAUL'!K150</f>
        <v>51</v>
      </c>
      <c r="P27" s="9">
        <f>'GLASGOW, PAUL'!L150</f>
        <v>15</v>
      </c>
      <c r="Q27" s="550">
        <f>'GLASGOW, PAUL'!M150</f>
        <v>0.59199999999999997</v>
      </c>
    </row>
    <row r="28" spans="1:17" x14ac:dyDescent="0.25">
      <c r="A28" s="549">
        <v>26</v>
      </c>
      <c r="B28" s="5">
        <v>23</v>
      </c>
      <c r="C28" s="5" t="s">
        <v>110</v>
      </c>
      <c r="D28" s="5"/>
      <c r="E28" s="5">
        <f>'MCCLELLAND, JODY'!D104</f>
        <v>95</v>
      </c>
      <c r="F28" s="5">
        <f>'MCCLELLAND, JODY'!E104</f>
        <v>108</v>
      </c>
      <c r="G28" s="86">
        <f>'MCCLELLAND, JODY'!F104</f>
        <v>79</v>
      </c>
      <c r="H28" s="485">
        <f>'MCCLELLAND, JODY'!G104</f>
        <v>187</v>
      </c>
      <c r="I28" s="368">
        <f>'MCCLELLAND, JODY'!H104</f>
        <v>12</v>
      </c>
      <c r="J28" s="5">
        <f>'MCCLELLAND, JODY'!I104</f>
        <v>1</v>
      </c>
      <c r="K28" s="12">
        <f>SUM(F28/E28)</f>
        <v>1.1368421052631579</v>
      </c>
      <c r="L28" s="12">
        <f>SUM(G28/E28)</f>
        <v>0.83157894736842108</v>
      </c>
      <c r="M28" s="560">
        <f>SUM(H28/E28)</f>
        <v>1.9684210526315788</v>
      </c>
      <c r="N28" s="280">
        <f>'MCCLELLAND, JODY'!J104</f>
        <v>49</v>
      </c>
      <c r="O28" s="9">
        <f>'MCCLELLAND, JODY'!K104</f>
        <v>36</v>
      </c>
      <c r="P28" s="9">
        <f>'MCCLELLAND, JODY'!L104</f>
        <v>10</v>
      </c>
      <c r="Q28" s="550">
        <f>'MCCLELLAND, JODY'!M104</f>
        <v>0.57647058823529407</v>
      </c>
    </row>
    <row r="29" spans="1:17" x14ac:dyDescent="0.25">
      <c r="A29" s="549">
        <v>27</v>
      </c>
      <c r="B29" s="5">
        <v>24</v>
      </c>
      <c r="C29" s="5" t="s">
        <v>105</v>
      </c>
      <c r="D29" s="5"/>
      <c r="E29" s="5">
        <f>'KELSEY, MIKE'!D230</f>
        <v>215</v>
      </c>
      <c r="F29" s="5">
        <f>'KELSEY, MIKE'!E230</f>
        <v>70</v>
      </c>
      <c r="G29" s="86">
        <f>'KELSEY, MIKE'!F230</f>
        <v>116</v>
      </c>
      <c r="H29" s="485">
        <f>'KELSEY, MIKE'!G230</f>
        <v>186</v>
      </c>
      <c r="I29" s="368">
        <f>'KELSEY, MIKE'!H230</f>
        <v>6</v>
      </c>
      <c r="J29" s="5">
        <f>'KELSEY, MIKE'!I230</f>
        <v>2</v>
      </c>
      <c r="K29" s="12">
        <f>SUM(F29/E29)</f>
        <v>0.32558139534883723</v>
      </c>
      <c r="L29" s="12">
        <f>SUM(G29/E29)</f>
        <v>0.53953488372093028</v>
      </c>
      <c r="M29" s="560">
        <f>SUM(H29/E29)</f>
        <v>0.8651162790697674</v>
      </c>
      <c r="N29" s="280">
        <f>'KELSEY, MIKE'!J230</f>
        <v>93</v>
      </c>
      <c r="O29" s="9">
        <f>'KELSEY, MIKE'!K230</f>
        <v>99</v>
      </c>
      <c r="P29" s="9">
        <f>'KELSEY, MIKE'!L230</f>
        <v>23</v>
      </c>
      <c r="Q29" s="550">
        <f>'KELSEY, MIKE'!M230</f>
        <v>0.484375</v>
      </c>
    </row>
    <row r="30" spans="1:17" x14ac:dyDescent="0.25">
      <c r="A30" s="549">
        <v>28</v>
      </c>
      <c r="B30" s="5">
        <v>25</v>
      </c>
      <c r="C30" s="5" t="s">
        <v>111</v>
      </c>
      <c r="D30" s="5"/>
      <c r="E30" s="5">
        <f>'MCINTYRE, IAN'!D203</f>
        <v>190</v>
      </c>
      <c r="F30" s="5">
        <f>'MCINTYRE, IAN'!E203</f>
        <v>60</v>
      </c>
      <c r="G30" s="86">
        <f>'MCINTYRE, IAN'!F203</f>
        <v>124</v>
      </c>
      <c r="H30" s="485">
        <f>'MCINTYRE, IAN'!G203</f>
        <v>184</v>
      </c>
      <c r="I30" s="368">
        <f>'MCINTYRE, IAN'!H203</f>
        <v>3</v>
      </c>
      <c r="J30" s="5">
        <f>'MCINTYRE, IAN'!I203</f>
        <v>1</v>
      </c>
      <c r="K30" s="12">
        <f>SUM(F30/E30)</f>
        <v>0.31578947368421051</v>
      </c>
      <c r="L30" s="12">
        <f>SUM(G30/E30)</f>
        <v>0.65263157894736845</v>
      </c>
      <c r="M30" s="560">
        <f>SUM(H30/E30)</f>
        <v>0.96842105263157896</v>
      </c>
      <c r="N30" s="280">
        <f>'MCINTYRE, IAN'!J203</f>
        <v>89</v>
      </c>
      <c r="O30" s="9">
        <f>'MCINTYRE, IAN'!K203</f>
        <v>79</v>
      </c>
      <c r="P30" s="9">
        <f>'MCINTYRE, IAN'!L203</f>
        <v>22</v>
      </c>
      <c r="Q30" s="550">
        <f>'MCINTYRE, IAN'!M203</f>
        <v>0.52976190476190477</v>
      </c>
    </row>
    <row r="31" spans="1:17" x14ac:dyDescent="0.25">
      <c r="A31" s="549">
        <v>29</v>
      </c>
      <c r="B31" s="5">
        <v>29</v>
      </c>
      <c r="C31" s="5" t="s">
        <v>114</v>
      </c>
      <c r="D31" s="5" t="s">
        <v>625</v>
      </c>
      <c r="E31" s="5">
        <f>'MORGAN, HERSCHEL'!D150</f>
        <v>137</v>
      </c>
      <c r="F31" s="5">
        <f>'MORGAN, HERSCHEL'!E150</f>
        <v>83</v>
      </c>
      <c r="G31" s="86">
        <f>'MORGAN, HERSCHEL'!F150</f>
        <v>98</v>
      </c>
      <c r="H31" s="485">
        <f>'MORGAN, HERSCHEL'!G150</f>
        <v>181</v>
      </c>
      <c r="I31" s="368">
        <f>'MORGAN, HERSCHEL'!H150</f>
        <v>12</v>
      </c>
      <c r="J31" s="5">
        <f>'MORGAN, HERSCHEL'!I150</f>
        <v>1</v>
      </c>
      <c r="K31" s="12">
        <f>SUM(F31/E31)</f>
        <v>0.6058394160583942</v>
      </c>
      <c r="L31" s="12">
        <f>SUM(G31/E31)</f>
        <v>0.71532846715328469</v>
      </c>
      <c r="M31" s="560">
        <f>SUM(H31/E31)</f>
        <v>1.3211678832116789</v>
      </c>
      <c r="N31" s="280">
        <f>'MORGAN, HERSCHEL'!J150</f>
        <v>59</v>
      </c>
      <c r="O31" s="9">
        <f>'MORGAN, HERSCHEL'!K150</f>
        <v>53</v>
      </c>
      <c r="P31" s="9">
        <f>'MORGAN, HERSCHEL'!L150</f>
        <v>15</v>
      </c>
      <c r="Q31" s="550">
        <f>'MORGAN, HERSCHEL'!M150</f>
        <v>0.5267857142857143</v>
      </c>
    </row>
    <row r="32" spans="1:17" x14ac:dyDescent="0.25">
      <c r="A32" s="549">
        <v>30</v>
      </c>
      <c r="B32" s="5">
        <v>27</v>
      </c>
      <c r="C32" s="5" t="s">
        <v>145</v>
      </c>
      <c r="D32" s="5"/>
      <c r="E32" s="5">
        <f>'TOWNSEND, DAN'!D137</f>
        <v>127</v>
      </c>
      <c r="F32" s="5">
        <f>'TOWNSEND, DAN'!E137</f>
        <v>83</v>
      </c>
      <c r="G32" s="86">
        <f>'TOWNSEND, DAN'!F137</f>
        <v>95</v>
      </c>
      <c r="H32" s="485">
        <f>'TOWNSEND, DAN'!G137</f>
        <v>178</v>
      </c>
      <c r="I32" s="368">
        <f>'TOWNSEND, DAN'!H137</f>
        <v>6</v>
      </c>
      <c r="J32" s="5">
        <f>'TOWNSEND, DAN'!I137</f>
        <v>3</v>
      </c>
      <c r="K32" s="12">
        <f>SUM(F32/E32)</f>
        <v>0.65354330708661412</v>
      </c>
      <c r="L32" s="12">
        <f>SUM(G32/E32)</f>
        <v>0.74803149606299213</v>
      </c>
      <c r="M32" s="560">
        <f>SUM(H32/E32)</f>
        <v>1.4015748031496063</v>
      </c>
      <c r="N32" s="280">
        <f>'TOWNSEND, DAN'!J137</f>
        <v>52</v>
      </c>
      <c r="O32" s="9">
        <f>'TOWNSEND, DAN'!K137</f>
        <v>60</v>
      </c>
      <c r="P32" s="9">
        <f>'TOWNSEND, DAN'!L137</f>
        <v>15</v>
      </c>
      <c r="Q32" s="550">
        <f>'TOWNSEND, DAN'!M137</f>
        <v>0.4642857142857143</v>
      </c>
    </row>
    <row r="33" spans="1:17" x14ac:dyDescent="0.25">
      <c r="A33" s="549">
        <v>31</v>
      </c>
      <c r="B33" s="5">
        <v>33</v>
      </c>
      <c r="C33" s="5" t="s">
        <v>129</v>
      </c>
      <c r="D33" s="5" t="s">
        <v>20</v>
      </c>
      <c r="E33" s="5">
        <f>'SARMIENTO, PETER'!D237</f>
        <v>222</v>
      </c>
      <c r="F33" s="5">
        <f>'SARMIENTO, PETER'!E237</f>
        <v>38</v>
      </c>
      <c r="G33" s="86">
        <f>'SARMIENTO, PETER'!F237</f>
        <v>137</v>
      </c>
      <c r="H33" s="485">
        <f>'SARMIENTO, PETER'!G237</f>
        <v>175</v>
      </c>
      <c r="I33" s="368">
        <f>'SARMIENTO, PETER'!H237</f>
        <v>2</v>
      </c>
      <c r="J33" s="5">
        <f>'SARMIENTO, PETER'!I237</f>
        <v>0</v>
      </c>
      <c r="K33" s="12">
        <f>SUM(F33/E33)</f>
        <v>0.17117117117117117</v>
      </c>
      <c r="L33" s="12">
        <f>SUM(G33/E33)</f>
        <v>0.61711711711711714</v>
      </c>
      <c r="M33" s="560">
        <f>SUM(H33/E33)</f>
        <v>0.78828828828828834</v>
      </c>
      <c r="N33" s="280">
        <f>'SARMIENTO, PETER'!J237</f>
        <v>95</v>
      </c>
      <c r="O33" s="9">
        <f>'SARMIENTO, PETER'!K237</f>
        <v>95</v>
      </c>
      <c r="P33" s="9">
        <f>'SARMIENTO, PETER'!L237</f>
        <v>32</v>
      </c>
      <c r="Q33" s="550">
        <f>'SARMIENTO, PETER'!M237</f>
        <v>0.5</v>
      </c>
    </row>
    <row r="34" spans="1:17" x14ac:dyDescent="0.25">
      <c r="A34" s="549">
        <v>32</v>
      </c>
      <c r="B34" s="5">
        <v>34</v>
      </c>
      <c r="C34" s="5" t="s">
        <v>126</v>
      </c>
      <c r="D34" s="5" t="s">
        <v>625</v>
      </c>
      <c r="E34" s="5">
        <f>'ROLSTON, KEVIN'!D230</f>
        <v>214</v>
      </c>
      <c r="F34" s="5">
        <f>'ROLSTON, KEVIN'!E230</f>
        <v>68</v>
      </c>
      <c r="G34" s="86">
        <f>'ROLSTON, KEVIN'!F230</f>
        <v>107</v>
      </c>
      <c r="H34" s="485">
        <f>'ROLSTON, KEVIN'!G230</f>
        <v>175</v>
      </c>
      <c r="I34" s="368">
        <f>'ROLSTON, KEVIN'!H230</f>
        <v>11</v>
      </c>
      <c r="J34" s="5">
        <f>'ROLSTON, KEVIN'!I230</f>
        <v>1</v>
      </c>
      <c r="K34" s="12">
        <f>SUM(F34/E34)</f>
        <v>0.31775700934579437</v>
      </c>
      <c r="L34" s="12">
        <f>SUM(G34/E34)</f>
        <v>0.5</v>
      </c>
      <c r="M34" s="560">
        <f>SUM(H34/E34)</f>
        <v>0.81775700934579443</v>
      </c>
      <c r="N34" s="280">
        <f>'ROLSTON, KEVIN'!J230</f>
        <v>104</v>
      </c>
      <c r="O34" s="9">
        <f>'ROLSTON, KEVIN'!K230</f>
        <v>79</v>
      </c>
      <c r="P34" s="9">
        <f>'ROLSTON, KEVIN'!L230</f>
        <v>31</v>
      </c>
      <c r="Q34" s="550">
        <f>'ROLSTON, KEVIN'!M230</f>
        <v>0.56830601092896171</v>
      </c>
    </row>
    <row r="35" spans="1:17" x14ac:dyDescent="0.25">
      <c r="A35" s="549">
        <v>33</v>
      </c>
      <c r="B35" s="5">
        <v>42</v>
      </c>
      <c r="C35" s="5" t="s">
        <v>166</v>
      </c>
      <c r="D35" s="5" t="s">
        <v>553</v>
      </c>
      <c r="E35" s="5">
        <f>'BOWNESS, BRAD'!D106</f>
        <v>96</v>
      </c>
      <c r="F35" s="5">
        <f>'BOWNESS, BRAD'!E106</f>
        <v>93</v>
      </c>
      <c r="G35" s="86">
        <f>'BOWNESS, BRAD'!F106</f>
        <v>81</v>
      </c>
      <c r="H35" s="485">
        <f>'BOWNESS, BRAD'!G106</f>
        <v>174</v>
      </c>
      <c r="I35" s="368">
        <f>'BOWNESS, BRAD'!H106</f>
        <v>12</v>
      </c>
      <c r="J35" s="5">
        <f>'BOWNESS, BRAD'!I106</f>
        <v>3</v>
      </c>
      <c r="K35" s="12">
        <f>SUM(F35/E35)</f>
        <v>0.96875</v>
      </c>
      <c r="L35" s="12">
        <f>SUM(G35/E35)</f>
        <v>0.84375</v>
      </c>
      <c r="M35" s="560">
        <f>SUM(H35/E35)</f>
        <v>1.8125</v>
      </c>
      <c r="N35" s="280">
        <f>'BOWNESS, BRAD'!J106</f>
        <v>41</v>
      </c>
      <c r="O35" s="9">
        <f>'BOWNESS, BRAD'!K106</f>
        <v>40</v>
      </c>
      <c r="P35" s="9">
        <f>'BOWNESS, BRAD'!L106</f>
        <v>15</v>
      </c>
      <c r="Q35" s="550">
        <f>'BOWNESS, BRAD'!M106</f>
        <v>0.50617283950617287</v>
      </c>
    </row>
    <row r="36" spans="1:17" x14ac:dyDescent="0.25">
      <c r="A36" s="549">
        <v>34</v>
      </c>
      <c r="B36" s="5">
        <v>38</v>
      </c>
      <c r="C36" s="5" t="s">
        <v>471</v>
      </c>
      <c r="D36" s="5" t="s">
        <v>20</v>
      </c>
      <c r="E36" s="5">
        <f>'MCKEOWN, CHRIS'!D74</f>
        <v>67</v>
      </c>
      <c r="F36" s="5">
        <f>'MCKEOWN, CHRIS'!E74</f>
        <v>84</v>
      </c>
      <c r="G36" s="86">
        <f>'MCKEOWN, CHRIS'!F74</f>
        <v>89</v>
      </c>
      <c r="H36" s="485">
        <f>'MCKEOWN, CHRIS'!G74</f>
        <v>173</v>
      </c>
      <c r="I36" s="368">
        <f>'MCKEOWN, CHRIS'!H74</f>
        <v>8</v>
      </c>
      <c r="J36" s="5">
        <f>'MCKEOWN, CHRIS'!I74</f>
        <v>1</v>
      </c>
      <c r="K36" s="12">
        <f>SUM(F36/E36)</f>
        <v>1.2537313432835822</v>
      </c>
      <c r="L36" s="12">
        <f>SUM(G36/E36)</f>
        <v>1.3283582089552239</v>
      </c>
      <c r="M36" s="560">
        <f>SUM(H36/E36)</f>
        <v>2.5820895522388061</v>
      </c>
      <c r="N36" s="280">
        <f>'MCKEOWN, CHRIS'!J74</f>
        <v>32</v>
      </c>
      <c r="O36" s="9">
        <f>'MCKEOWN, CHRIS'!K74</f>
        <v>29</v>
      </c>
      <c r="P36" s="9">
        <f>'MCKEOWN, CHRIS'!L74</f>
        <v>6</v>
      </c>
      <c r="Q36" s="550">
        <f>'MCKEOWN, CHRIS'!M74</f>
        <v>0.52459016393442626</v>
      </c>
    </row>
    <row r="37" spans="1:17" x14ac:dyDescent="0.25">
      <c r="A37" s="549">
        <v>35</v>
      </c>
      <c r="B37" s="5">
        <v>30</v>
      </c>
      <c r="C37" s="5" t="s">
        <v>68</v>
      </c>
      <c r="D37" s="5"/>
      <c r="E37" s="5">
        <f>'AMODEO, SAM'!D208</f>
        <v>195</v>
      </c>
      <c r="F37" s="5">
        <f>'AMODEO, SAM'!E208</f>
        <v>47</v>
      </c>
      <c r="G37" s="86">
        <f>'AMODEO, SAM'!F208</f>
        <v>124</v>
      </c>
      <c r="H37" s="485">
        <f>'AMODEO, SAM'!G208</f>
        <v>171</v>
      </c>
      <c r="I37" s="368">
        <f>'AMODEO, SAM'!H208</f>
        <v>4</v>
      </c>
      <c r="J37" s="5">
        <f>'AMODEO, SAM'!I208</f>
        <v>0</v>
      </c>
      <c r="K37" s="12">
        <f>SUM(F37/E37)</f>
        <v>0.24102564102564103</v>
      </c>
      <c r="L37" s="12">
        <f>SUM(G37/E37)</f>
        <v>0.63589743589743586</v>
      </c>
      <c r="M37" s="560">
        <f>SUM(H37/E37)</f>
        <v>0.87692307692307692</v>
      </c>
      <c r="N37" s="280">
        <f>'AMODEO, SAM'!J208</f>
        <v>84</v>
      </c>
      <c r="O37" s="9">
        <f>'AMODEO, SAM'!K208</f>
        <v>87</v>
      </c>
      <c r="P37" s="9">
        <f>'AMODEO, SAM'!L208</f>
        <v>24</v>
      </c>
      <c r="Q37" s="550">
        <f>'AMODEO, SAM'!M208</f>
        <v>0.49122807017543857</v>
      </c>
    </row>
    <row r="38" spans="1:17" x14ac:dyDescent="0.25">
      <c r="A38" s="549">
        <v>36</v>
      </c>
      <c r="B38" s="5">
        <v>35</v>
      </c>
      <c r="C38" s="5" t="s">
        <v>128</v>
      </c>
      <c r="D38" s="5" t="s">
        <v>20</v>
      </c>
      <c r="E38" s="5">
        <f>'SANDBROOK, BRAD'!D154</f>
        <v>139</v>
      </c>
      <c r="F38" s="5">
        <f>'SANDBROOK, BRAD'!E154</f>
        <v>89</v>
      </c>
      <c r="G38" s="86">
        <f>'SANDBROOK, BRAD'!F154</f>
        <v>79</v>
      </c>
      <c r="H38" s="485">
        <f>'SANDBROOK, BRAD'!G154</f>
        <v>168</v>
      </c>
      <c r="I38" s="368">
        <f>'SANDBROOK, BRAD'!H154</f>
        <v>4</v>
      </c>
      <c r="J38" s="5">
        <f>'SANDBROOK, BRAD'!I154</f>
        <v>1</v>
      </c>
      <c r="K38" s="12">
        <f>SUM(F38/E38)</f>
        <v>0.64028776978417268</v>
      </c>
      <c r="L38" s="12">
        <f>SUM(G38/E38)</f>
        <v>0.56834532374100721</v>
      </c>
      <c r="M38" s="560">
        <f>SUM(H38/E38)</f>
        <v>1.2086330935251799</v>
      </c>
      <c r="N38" s="280">
        <f>'SANDBROOK, BRAD'!J154</f>
        <v>45</v>
      </c>
      <c r="O38" s="9">
        <f>'SANDBROOK, BRAD'!K154</f>
        <v>78</v>
      </c>
      <c r="P38" s="9">
        <f>'SANDBROOK, BRAD'!L154</f>
        <v>16</v>
      </c>
      <c r="Q38" s="550">
        <f>'SANDBROOK, BRAD'!M154</f>
        <v>0.36585365853658536</v>
      </c>
    </row>
    <row r="39" spans="1:17" x14ac:dyDescent="0.25">
      <c r="A39" s="549">
        <v>37</v>
      </c>
      <c r="B39" s="5">
        <v>32</v>
      </c>
      <c r="C39" s="5" t="s">
        <v>108</v>
      </c>
      <c r="D39" s="5"/>
      <c r="E39" s="5">
        <f>'MACARTHUR, MIKE'!D137</f>
        <v>127</v>
      </c>
      <c r="F39" s="5">
        <f>'MACARTHUR, MIKE'!E137</f>
        <v>55</v>
      </c>
      <c r="G39" s="86">
        <f>'MACARTHUR, MIKE'!F137</f>
        <v>110</v>
      </c>
      <c r="H39" s="485">
        <f>'MACARTHUR, MIKE'!G137</f>
        <v>165</v>
      </c>
      <c r="I39" s="368">
        <f>'MACARTHUR, MIKE'!H137</f>
        <v>7</v>
      </c>
      <c r="J39" s="5">
        <f>'MACARTHUR, MIKE'!I137</f>
        <v>0</v>
      </c>
      <c r="K39" s="12">
        <f>SUM(F39/E39)</f>
        <v>0.43307086614173229</v>
      </c>
      <c r="L39" s="12">
        <f>SUM(G39/E39)</f>
        <v>0.86614173228346458</v>
      </c>
      <c r="M39" s="560">
        <f>SUM(H39/E39)</f>
        <v>1.2992125984251968</v>
      </c>
      <c r="N39" s="280">
        <f>'MACARTHUR, MIKE'!J137</f>
        <v>62</v>
      </c>
      <c r="O39" s="9">
        <f>'MACARTHUR, MIKE'!K137</f>
        <v>52</v>
      </c>
      <c r="P39" s="9">
        <f>'MACARTHUR, MIKE'!L137</f>
        <v>13</v>
      </c>
      <c r="Q39" s="550">
        <f>'MACARTHUR, MIKE'!M137</f>
        <v>0.54385964912280704</v>
      </c>
    </row>
    <row r="40" spans="1:17" x14ac:dyDescent="0.25">
      <c r="A40" s="549">
        <v>38</v>
      </c>
      <c r="B40" s="5">
        <v>41</v>
      </c>
      <c r="C40" s="5" t="s">
        <v>93</v>
      </c>
      <c r="D40" s="5" t="s">
        <v>553</v>
      </c>
      <c r="E40" s="5">
        <f>'GOWAN, GREG'!D127</f>
        <v>117</v>
      </c>
      <c r="F40" s="5">
        <f>'GOWAN, GREG'!E127</f>
        <v>81</v>
      </c>
      <c r="G40" s="86">
        <f>'GOWAN, GREG'!F127</f>
        <v>76</v>
      </c>
      <c r="H40" s="485">
        <f>'GOWAN, GREG'!G127</f>
        <v>157</v>
      </c>
      <c r="I40" s="368">
        <f>'GOWAN, GREG'!H127</f>
        <v>8</v>
      </c>
      <c r="J40" s="5">
        <f>'GOWAN, GREG'!I127</f>
        <v>2</v>
      </c>
      <c r="K40" s="12">
        <f>SUM(F40/E40)</f>
        <v>0.69230769230769229</v>
      </c>
      <c r="L40" s="12">
        <f>SUM(G40/E40)</f>
        <v>0.6495726495726496</v>
      </c>
      <c r="M40" s="560">
        <f>SUM(H40/E40)</f>
        <v>1.3418803418803418</v>
      </c>
      <c r="N40" s="280">
        <f>'GOWAN, GREG'!J127</f>
        <v>62</v>
      </c>
      <c r="O40" s="9">
        <f>'GOWAN, GREG'!K127</f>
        <v>39</v>
      </c>
      <c r="P40" s="9">
        <f>'GOWAN, GREG'!L127</f>
        <v>16</v>
      </c>
      <c r="Q40" s="550">
        <f>'GOWAN, GREG'!M127</f>
        <v>0.61386138613861385</v>
      </c>
    </row>
    <row r="41" spans="1:17" x14ac:dyDescent="0.25">
      <c r="A41" s="549">
        <v>39</v>
      </c>
      <c r="B41" s="5">
        <v>37</v>
      </c>
      <c r="C41" s="5" t="s">
        <v>122</v>
      </c>
      <c r="D41" s="5" t="s">
        <v>20</v>
      </c>
      <c r="E41" s="5">
        <f>'PHAN, KEN'!D214</f>
        <v>199</v>
      </c>
      <c r="F41" s="5">
        <f>'PHAN, KEN'!E214</f>
        <v>52</v>
      </c>
      <c r="G41" s="86">
        <f>'PHAN, KEN'!F214</f>
        <v>103</v>
      </c>
      <c r="H41" s="485">
        <f>'PHAN, KEN'!G214</f>
        <v>155</v>
      </c>
      <c r="I41" s="368">
        <f>'PHAN, KEN'!H214</f>
        <v>4</v>
      </c>
      <c r="J41" s="5">
        <f>'PHAN, KEN'!I214</f>
        <v>2</v>
      </c>
      <c r="K41" s="12">
        <f>SUM(F41/E41)</f>
        <v>0.2613065326633166</v>
      </c>
      <c r="L41" s="12">
        <f>SUM(G41/E41)</f>
        <v>0.51758793969849248</v>
      </c>
      <c r="M41" s="560">
        <f>SUM(H41/E41)</f>
        <v>0.77889447236180909</v>
      </c>
      <c r="N41" s="280">
        <f>'PHAN, KEN'!J214</f>
        <v>80</v>
      </c>
      <c r="O41" s="9">
        <f>'PHAN, KEN'!K214</f>
        <v>102</v>
      </c>
      <c r="P41" s="9">
        <f>'PHAN, KEN'!L214</f>
        <v>17</v>
      </c>
      <c r="Q41" s="550">
        <f>'PHAN, KEN'!M214</f>
        <v>0.43956043956043955</v>
      </c>
    </row>
    <row r="42" spans="1:17" x14ac:dyDescent="0.25">
      <c r="A42" s="549">
        <v>40</v>
      </c>
      <c r="B42" s="5">
        <v>36</v>
      </c>
      <c r="C42" s="5" t="s">
        <v>89</v>
      </c>
      <c r="D42" s="5" t="s">
        <v>453</v>
      </c>
      <c r="E42" s="5">
        <f>'FISHER, TOM'!D261</f>
        <v>245</v>
      </c>
      <c r="F42" s="5">
        <f>'FISHER, TOM'!E261</f>
        <v>53</v>
      </c>
      <c r="G42" s="86">
        <f>'FISHER, TOM'!F261</f>
        <v>97</v>
      </c>
      <c r="H42" s="485">
        <f>'FISHER, TOM'!G261</f>
        <v>150</v>
      </c>
      <c r="I42" s="368">
        <f>'FISHER, TOM'!H261</f>
        <v>3</v>
      </c>
      <c r="J42" s="5">
        <f>'FISHER, TOM'!I261</f>
        <v>1</v>
      </c>
      <c r="K42" s="12">
        <f>SUM(F42/E42)</f>
        <v>0.21632653061224491</v>
      </c>
      <c r="L42" s="12">
        <f>SUM(G42/E42)</f>
        <v>0.39591836734693875</v>
      </c>
      <c r="M42" s="560">
        <f>SUM(H42/E42)</f>
        <v>0.61224489795918369</v>
      </c>
      <c r="N42" s="280">
        <f>'FISHER, TOM'!J261</f>
        <v>116</v>
      </c>
      <c r="O42" s="9">
        <f>'FISHER, TOM'!K261</f>
        <v>101</v>
      </c>
      <c r="P42" s="9">
        <f>'FISHER, TOM'!L261</f>
        <v>28</v>
      </c>
      <c r="Q42" s="550">
        <f>'FISHER, TOM'!M261</f>
        <v>0.53456221198156684</v>
      </c>
    </row>
    <row r="43" spans="1:17" x14ac:dyDescent="0.25">
      <c r="A43" s="549">
        <v>41</v>
      </c>
      <c r="B43" s="5">
        <v>40</v>
      </c>
      <c r="C43" s="5" t="s">
        <v>83</v>
      </c>
      <c r="D43" s="5" t="s">
        <v>553</v>
      </c>
      <c r="E43" s="5">
        <f>'DESCARY, RICK'!D243</f>
        <v>227</v>
      </c>
      <c r="F43" s="5">
        <f>'DESCARY, RICK'!E243</f>
        <v>37</v>
      </c>
      <c r="G43" s="86">
        <f>'DESCARY, RICK'!F243</f>
        <v>112</v>
      </c>
      <c r="H43" s="485">
        <f>'DESCARY, RICK'!G243</f>
        <v>149</v>
      </c>
      <c r="I43" s="368">
        <f>'DESCARY, RICK'!H243</f>
        <v>3</v>
      </c>
      <c r="J43" s="5">
        <f>'DESCARY, RICK'!I243</f>
        <v>2</v>
      </c>
      <c r="K43" s="12">
        <f>SUM(F43/E43)</f>
        <v>0.16299559471365638</v>
      </c>
      <c r="L43" s="12">
        <f>SUM(G43/E43)</f>
        <v>0.4933920704845815</v>
      </c>
      <c r="M43" s="560">
        <f>SUM(H43/E43)</f>
        <v>0.65638766519823788</v>
      </c>
      <c r="N43" s="280">
        <f>'DESCARY, RICK'!J243</f>
        <v>85</v>
      </c>
      <c r="O43" s="9">
        <f>'DESCARY, RICK'!K243</f>
        <v>115</v>
      </c>
      <c r="P43" s="9">
        <f>'DESCARY, RICK'!L243</f>
        <v>27</v>
      </c>
      <c r="Q43" s="550">
        <f>'DESCARY, RICK'!M243</f>
        <v>0.42499999999999999</v>
      </c>
    </row>
    <row r="44" spans="1:17" x14ac:dyDescent="0.25">
      <c r="A44" s="549">
        <v>42</v>
      </c>
      <c r="B44" s="5">
        <v>39</v>
      </c>
      <c r="C44" s="5" t="s">
        <v>113</v>
      </c>
      <c r="D44" s="5" t="s">
        <v>8</v>
      </c>
      <c r="E44" s="5">
        <f>'MCVICARS, JOANNA'!D262</f>
        <v>246</v>
      </c>
      <c r="F44" s="5">
        <f>'MCVICARS, JOANNA'!E262</f>
        <v>14</v>
      </c>
      <c r="G44" s="86">
        <f>'MCVICARS, JOANNA'!F262</f>
        <v>133</v>
      </c>
      <c r="H44" s="485">
        <f>'MCVICARS, JOANNA'!G262</f>
        <v>147</v>
      </c>
      <c r="I44" s="368">
        <f>'MCVICARS, JOANNA'!H262</f>
        <v>1</v>
      </c>
      <c r="J44" s="5">
        <f>'MCVICARS, JOANNA'!I262</f>
        <v>1</v>
      </c>
      <c r="K44" s="12">
        <f>SUM(F44/E44)</f>
        <v>5.6910569105691054E-2</v>
      </c>
      <c r="L44" s="12">
        <f>SUM(G44/E44)</f>
        <v>0.54065040650406504</v>
      </c>
      <c r="M44" s="560">
        <f>SUM(H44/E44)</f>
        <v>0.59756097560975607</v>
      </c>
      <c r="N44" s="280">
        <f>'MCVICARS, JOANNA'!J262</f>
        <v>90</v>
      </c>
      <c r="O44" s="9">
        <f>'MCVICARS, JOANNA'!K262</f>
        <v>122</v>
      </c>
      <c r="P44" s="9">
        <f>'MCVICARS, JOANNA'!L262</f>
        <v>34</v>
      </c>
      <c r="Q44" s="550">
        <f>'MCVICARS, JOANNA'!M262</f>
        <v>0.42452830188679247</v>
      </c>
    </row>
    <row r="45" spans="1:17" x14ac:dyDescent="0.25">
      <c r="A45" s="549">
        <v>43</v>
      </c>
      <c r="B45" s="5">
        <v>44</v>
      </c>
      <c r="C45" s="5" t="s">
        <v>396</v>
      </c>
      <c r="D45" s="5" t="s">
        <v>10</v>
      </c>
      <c r="E45" s="5">
        <f>'VILLETT, MARC'!D207</f>
        <v>191</v>
      </c>
      <c r="F45" s="5">
        <f>'VILLETT, MARC'!E207</f>
        <v>71</v>
      </c>
      <c r="G45" s="86">
        <f>'VILLETT, MARC'!F207</f>
        <v>71</v>
      </c>
      <c r="H45" s="485">
        <f>'VILLETT, MARC'!G207</f>
        <v>142</v>
      </c>
      <c r="I45" s="368">
        <f>'VILLETT, MARC'!H207</f>
        <v>5</v>
      </c>
      <c r="J45" s="5">
        <f>'VILLETT, MARC'!I207</f>
        <v>2</v>
      </c>
      <c r="K45" s="12">
        <f>SUM(F45/E45)</f>
        <v>0.37172774869109948</v>
      </c>
      <c r="L45" s="12">
        <f>SUM(G45/E45)</f>
        <v>0.37172774869109948</v>
      </c>
      <c r="M45" s="560">
        <f>SUM(H45/E45)</f>
        <v>0.74345549738219896</v>
      </c>
      <c r="N45" s="280">
        <f>'VILLETT, MARC'!J207</f>
        <v>73</v>
      </c>
      <c r="O45" s="9">
        <f>'VILLETT, MARC'!K207</f>
        <v>94</v>
      </c>
      <c r="P45" s="9">
        <f>'VILLETT, MARC'!L207</f>
        <v>24</v>
      </c>
      <c r="Q45" s="550">
        <f>'VILLETT, MARC'!M207</f>
        <v>0.43712574850299402</v>
      </c>
    </row>
    <row r="46" spans="1:17" x14ac:dyDescent="0.25">
      <c r="A46" s="549">
        <v>44</v>
      </c>
      <c r="B46" s="5">
        <v>47</v>
      </c>
      <c r="C46" s="5" t="s">
        <v>72</v>
      </c>
      <c r="D46" s="5" t="s">
        <v>625</v>
      </c>
      <c r="E46" s="5">
        <f>'BOUTIN, GAETAN'!D130</f>
        <v>120</v>
      </c>
      <c r="F46" s="5">
        <f>'BOUTIN, GAETAN'!E130</f>
        <v>52</v>
      </c>
      <c r="G46" s="86">
        <f>'BOUTIN, GAETAN'!F130</f>
        <v>83</v>
      </c>
      <c r="H46" s="485">
        <f>'BOUTIN, GAETAN'!G130</f>
        <v>135</v>
      </c>
      <c r="I46" s="368">
        <f>'BOUTIN, GAETAN'!H130</f>
        <v>4</v>
      </c>
      <c r="J46" s="5">
        <f>'BOUTIN, GAETAN'!I130</f>
        <v>0</v>
      </c>
      <c r="K46" s="12">
        <f>SUM(F46/E46)</f>
        <v>0.43333333333333335</v>
      </c>
      <c r="L46" s="12">
        <f>SUM(G46/E46)</f>
        <v>0.69166666666666665</v>
      </c>
      <c r="M46" s="560">
        <f>SUM(H46/E46)</f>
        <v>1.125</v>
      </c>
      <c r="N46" s="280">
        <f>'BOUTIN, GAETAN'!J130</f>
        <v>56</v>
      </c>
      <c r="O46" s="9">
        <f>'BOUTIN, GAETAN'!K130</f>
        <v>51</v>
      </c>
      <c r="P46" s="9">
        <f>'BOUTIN, GAETAN'!L130</f>
        <v>13</v>
      </c>
      <c r="Q46" s="550">
        <f>'BOUTIN, GAETAN'!M130</f>
        <v>0.52336448598130836</v>
      </c>
    </row>
    <row r="47" spans="1:17" x14ac:dyDescent="0.25">
      <c r="A47" s="549">
        <v>45</v>
      </c>
      <c r="B47" s="5">
        <v>49</v>
      </c>
      <c r="C47" s="5" t="s">
        <v>90</v>
      </c>
      <c r="D47" s="5" t="s">
        <v>453</v>
      </c>
      <c r="E47" s="5">
        <f>'FORTINI, LOU'!D179</f>
        <v>166</v>
      </c>
      <c r="F47" s="5">
        <f>'FORTINI, LOU'!E179</f>
        <v>54</v>
      </c>
      <c r="G47" s="86">
        <f>'FORTINI, LOU'!F179</f>
        <v>78</v>
      </c>
      <c r="H47" s="485">
        <f>'FORTINI, LOU'!G179</f>
        <v>132</v>
      </c>
      <c r="I47" s="368">
        <f>'FORTINI, LOU'!H179</f>
        <v>7</v>
      </c>
      <c r="J47" s="5">
        <f>'FORTINI, LOU'!I179</f>
        <v>1</v>
      </c>
      <c r="K47" s="12">
        <f>SUM(F47/E47)</f>
        <v>0.3253012048192771</v>
      </c>
      <c r="L47" s="12">
        <f>SUM(G47/E47)</f>
        <v>0.46987951807228917</v>
      </c>
      <c r="M47" s="560">
        <f>SUM(H47/E47)</f>
        <v>0.79518072289156627</v>
      </c>
      <c r="N47" s="280">
        <f>'FORTINI, LOU'!J179</f>
        <v>71</v>
      </c>
      <c r="O47" s="9">
        <f>'FORTINI, LOU'!K179</f>
        <v>78</v>
      </c>
      <c r="P47" s="9">
        <f>'FORTINI, LOU'!L179</f>
        <v>17</v>
      </c>
      <c r="Q47" s="550">
        <f>'FORTINI, LOU'!M179</f>
        <v>0.47651006711409394</v>
      </c>
    </row>
    <row r="48" spans="1:17" x14ac:dyDescent="0.25">
      <c r="A48" s="549">
        <v>46</v>
      </c>
      <c r="B48" s="5">
        <v>43</v>
      </c>
      <c r="C48" s="5" t="s">
        <v>104</v>
      </c>
      <c r="D48" s="5"/>
      <c r="E48" s="5">
        <f>'KELNER, KEVIN'!D184</f>
        <v>171</v>
      </c>
      <c r="F48" s="5">
        <f>'KELNER, KEVIN'!E184</f>
        <v>48</v>
      </c>
      <c r="G48" s="86">
        <f>'KELNER, KEVIN'!F184</f>
        <v>82</v>
      </c>
      <c r="H48" s="485">
        <f>'KELNER, KEVIN'!G184</f>
        <v>130</v>
      </c>
      <c r="I48" s="368">
        <f>'KELNER, KEVIN'!H184</f>
        <v>8</v>
      </c>
      <c r="J48" s="5">
        <f>'KELNER, KEVIN'!I184</f>
        <v>1</v>
      </c>
      <c r="K48" s="12">
        <f>SUM(F48/E48)</f>
        <v>0.2807017543859649</v>
      </c>
      <c r="L48" s="12">
        <f>SUM(G48/E48)</f>
        <v>0.47953216374269003</v>
      </c>
      <c r="M48" s="560">
        <f>SUM(H48/E48)</f>
        <v>0.76023391812865493</v>
      </c>
      <c r="N48" s="280">
        <f>'KELNER, KEVIN'!J184</f>
        <v>78</v>
      </c>
      <c r="O48" s="9">
        <f>'KELNER, KEVIN'!K184</f>
        <v>78</v>
      </c>
      <c r="P48" s="9">
        <f>'KELNER, KEVIN'!L184</f>
        <v>15</v>
      </c>
      <c r="Q48" s="550">
        <f>'KELNER, KEVIN'!M184</f>
        <v>0.5</v>
      </c>
    </row>
    <row r="49" spans="1:17" x14ac:dyDescent="0.25">
      <c r="A49" s="549">
        <v>47</v>
      </c>
      <c r="B49" s="5">
        <v>54</v>
      </c>
      <c r="C49" s="5" t="s">
        <v>80</v>
      </c>
      <c r="D49" s="5" t="s">
        <v>553</v>
      </c>
      <c r="E49" s="5">
        <f>'CHONG, ERWIN'!D260</f>
        <v>244</v>
      </c>
      <c r="F49" s="5">
        <f>'CHONG, ERWIN'!E260</f>
        <v>29</v>
      </c>
      <c r="G49" s="86">
        <f>'CHONG, ERWIN'!F260</f>
        <v>91</v>
      </c>
      <c r="H49" s="485">
        <f>'CHONG, ERWIN'!G260</f>
        <v>120</v>
      </c>
      <c r="I49" s="368">
        <f>'CHONG, ERWIN'!H260</f>
        <v>1</v>
      </c>
      <c r="J49" s="5">
        <f>'CHONG, ERWIN'!I260</f>
        <v>1</v>
      </c>
      <c r="K49" s="12">
        <f>SUM(F49/E49)</f>
        <v>0.11885245901639344</v>
      </c>
      <c r="L49" s="12">
        <f>SUM(G49/E49)</f>
        <v>0.37295081967213117</v>
      </c>
      <c r="M49" s="560">
        <f>SUM(H49/E49)</f>
        <v>0.49180327868852458</v>
      </c>
      <c r="N49" s="280">
        <f>'CHONG, ERWIN'!J260</f>
        <v>94</v>
      </c>
      <c r="O49" s="9">
        <f>'CHONG, ERWIN'!K260</f>
        <v>124</v>
      </c>
      <c r="P49" s="9">
        <f>'CHONG, ERWIN'!L260</f>
        <v>26</v>
      </c>
      <c r="Q49" s="550">
        <f>'CHONG, ERWIN'!M260</f>
        <v>0.43119266055045874</v>
      </c>
    </row>
    <row r="50" spans="1:17" x14ac:dyDescent="0.25">
      <c r="A50" s="549">
        <v>48</v>
      </c>
      <c r="B50" s="5">
        <v>45</v>
      </c>
      <c r="C50" s="5" t="s">
        <v>77</v>
      </c>
      <c r="D50" s="5"/>
      <c r="E50" s="5">
        <f>'CARBONELL, HENRY'!D184</f>
        <v>172</v>
      </c>
      <c r="F50" s="5">
        <f>'CARBONELL, HENRY'!E184</f>
        <v>48</v>
      </c>
      <c r="G50" s="86">
        <f>'CARBONELL, HENRY'!F184</f>
        <v>72</v>
      </c>
      <c r="H50" s="485">
        <f>'CARBONELL, HENRY'!G184</f>
        <v>120</v>
      </c>
      <c r="I50" s="368">
        <f>'CARBONELL, HENRY'!H184</f>
        <v>6</v>
      </c>
      <c r="J50" s="5">
        <f>'CARBONELL, HENRY'!I184</f>
        <v>1</v>
      </c>
      <c r="K50" s="12">
        <f>SUM(F50/E50)</f>
        <v>0.27906976744186046</v>
      </c>
      <c r="L50" s="12">
        <f>SUM(G50/E50)</f>
        <v>0.41860465116279072</v>
      </c>
      <c r="M50" s="560">
        <f>SUM(H50/E50)</f>
        <v>0.69767441860465118</v>
      </c>
      <c r="N50" s="280">
        <f>'CARBONELL, HENRY'!J184</f>
        <v>73</v>
      </c>
      <c r="O50" s="9">
        <f>'CARBONELL, HENRY'!K184</f>
        <v>79</v>
      </c>
      <c r="P50" s="9">
        <f>'CARBONELL, HENRY'!L184</f>
        <v>20</v>
      </c>
      <c r="Q50" s="550">
        <f>'CARBONELL, HENRY'!M184</f>
        <v>0.48026315789473684</v>
      </c>
    </row>
    <row r="51" spans="1:17" x14ac:dyDescent="0.25">
      <c r="A51" s="549">
        <v>49</v>
      </c>
      <c r="B51" s="5">
        <v>46</v>
      </c>
      <c r="C51" s="5" t="s">
        <v>127</v>
      </c>
      <c r="D51" s="5"/>
      <c r="E51" s="5">
        <f>'RONSON, KEN'!D129</f>
        <v>117</v>
      </c>
      <c r="F51" s="5">
        <f>'RONSON, KEN'!E129</f>
        <v>51</v>
      </c>
      <c r="G51" s="86">
        <f>'RONSON, KEN'!F129</f>
        <v>69</v>
      </c>
      <c r="H51" s="485">
        <f>'RONSON, KEN'!G129</f>
        <v>120</v>
      </c>
      <c r="I51" s="368">
        <f>'RONSON, KEN'!H129</f>
        <v>3</v>
      </c>
      <c r="J51" s="5">
        <f>'RONSON, KEN'!I129</f>
        <v>1</v>
      </c>
      <c r="K51" s="12">
        <f>SUM(F51/E51)</f>
        <v>0.4358974358974359</v>
      </c>
      <c r="L51" s="12">
        <f>SUM(G51/E51)</f>
        <v>0.58974358974358976</v>
      </c>
      <c r="M51" s="560">
        <f>SUM(H51/E51)</f>
        <v>1.0256410256410255</v>
      </c>
      <c r="N51" s="280">
        <f>'RONSON, KEN'!J129</f>
        <v>62</v>
      </c>
      <c r="O51" s="9">
        <f>'RONSON, KEN'!K129</f>
        <v>46</v>
      </c>
      <c r="P51" s="9">
        <f>'RONSON, KEN'!L129</f>
        <v>9</v>
      </c>
      <c r="Q51" s="550">
        <f>'RONSON, KEN'!M129</f>
        <v>0.57407407407407407</v>
      </c>
    </row>
    <row r="52" spans="1:17" x14ac:dyDescent="0.25">
      <c r="A52" s="549">
        <v>50</v>
      </c>
      <c r="B52" s="5">
        <v>50</v>
      </c>
      <c r="C52" s="5" t="s">
        <v>117</v>
      </c>
      <c r="D52" s="5" t="s">
        <v>20</v>
      </c>
      <c r="E52" s="5">
        <f>'NATHONSON, RICK'!D181</f>
        <v>165</v>
      </c>
      <c r="F52" s="5">
        <f>'NATHONSON, RICK'!E181</f>
        <v>41</v>
      </c>
      <c r="G52" s="86">
        <f>'NATHONSON, RICK'!F181</f>
        <v>77</v>
      </c>
      <c r="H52" s="485">
        <f>'NATHONSON, RICK'!G181</f>
        <v>118</v>
      </c>
      <c r="I52" s="368">
        <f>'NATHONSON, RICK'!H181</f>
        <v>4</v>
      </c>
      <c r="J52" s="5">
        <f>'NATHONSON, RICK'!I181</f>
        <v>1</v>
      </c>
      <c r="K52" s="12">
        <f>SUM(F52/E52)</f>
        <v>0.24848484848484848</v>
      </c>
      <c r="L52" s="12">
        <f>SUM(G52/E52)</f>
        <v>0.46666666666666667</v>
      </c>
      <c r="M52" s="560">
        <f>SUM(H52/E52)</f>
        <v>0.7151515151515152</v>
      </c>
      <c r="N52" s="280">
        <f>'NATHONSON, RICK'!J181</f>
        <v>68</v>
      </c>
      <c r="O52" s="9">
        <f>'NATHONSON, RICK'!K181</f>
        <v>79</v>
      </c>
      <c r="P52" s="9">
        <f>'NATHONSON, RICK'!L181</f>
        <v>18</v>
      </c>
      <c r="Q52" s="550">
        <f>'NATHONSON, RICK'!M181</f>
        <v>0.46258503401360546</v>
      </c>
    </row>
    <row r="53" spans="1:17" x14ac:dyDescent="0.25">
      <c r="A53" s="549">
        <v>51</v>
      </c>
      <c r="B53" s="5">
        <v>64</v>
      </c>
      <c r="C53" s="5" t="s">
        <v>542</v>
      </c>
      <c r="D53" s="5" t="s">
        <v>625</v>
      </c>
      <c r="E53" s="5">
        <f>'LORETT, AUSTIN'!D80</f>
        <v>73</v>
      </c>
      <c r="F53" s="5">
        <f>'LORETT, AUSTIN'!E80</f>
        <v>52</v>
      </c>
      <c r="G53" s="86">
        <f>'LORETT, AUSTIN'!F80</f>
        <v>66</v>
      </c>
      <c r="H53" s="485">
        <f>'LORETT, AUSTIN'!G80</f>
        <v>118</v>
      </c>
      <c r="I53" s="368">
        <f>'LORETT, AUSTIN'!H80</f>
        <v>5</v>
      </c>
      <c r="J53" s="5">
        <f>'LORETT, AUSTIN'!I80</f>
        <v>1</v>
      </c>
      <c r="K53" s="12">
        <f>SUM(F53/E53)</f>
        <v>0.71232876712328763</v>
      </c>
      <c r="L53" s="12">
        <f>SUM(G53/E53)</f>
        <v>0.90410958904109584</v>
      </c>
      <c r="M53" s="560">
        <f>SUM(H53/E53)</f>
        <v>1.6164383561643836</v>
      </c>
      <c r="N53" s="266">
        <f>'LORETT, AUSTIN'!J80</f>
        <v>36</v>
      </c>
      <c r="O53" s="5">
        <f>'LORETT, AUSTIN'!K80</f>
        <v>24</v>
      </c>
      <c r="P53" s="5">
        <f>'LORETT, AUSTIN'!L80</f>
        <v>13</v>
      </c>
      <c r="Q53" s="551">
        <f>'LORETT, AUSTIN'!M80</f>
        <v>0.6</v>
      </c>
    </row>
    <row r="54" spans="1:17" x14ac:dyDescent="0.25">
      <c r="A54" s="549">
        <v>52</v>
      </c>
      <c r="B54" s="5">
        <v>56</v>
      </c>
      <c r="C54" s="5" t="s">
        <v>125</v>
      </c>
      <c r="D54" s="5" t="s">
        <v>625</v>
      </c>
      <c r="E54" s="5">
        <f>'ROCHA, RUI'!D153</f>
        <v>139</v>
      </c>
      <c r="F54" s="5">
        <f>'ROCHA, RUI'!E153</f>
        <v>47</v>
      </c>
      <c r="G54" s="86">
        <f>'ROCHA, RUI'!F153</f>
        <v>69</v>
      </c>
      <c r="H54" s="485">
        <f>'ROCHA, RUI'!G153</f>
        <v>116</v>
      </c>
      <c r="I54" s="368">
        <f>'ROCHA, RUI'!H153</f>
        <v>4</v>
      </c>
      <c r="J54" s="5">
        <f>'ROCHA, RUI'!I153</f>
        <v>0</v>
      </c>
      <c r="K54" s="12">
        <f>SUM(F54/E54)</f>
        <v>0.33812949640287771</v>
      </c>
      <c r="L54" s="12">
        <f>SUM(G54/E54)</f>
        <v>0.49640287769784175</v>
      </c>
      <c r="M54" s="560">
        <f>SUM(H54/E54)</f>
        <v>0.83453237410071945</v>
      </c>
      <c r="N54" s="280">
        <f>'ROCHA, RUI'!J153</f>
        <v>55</v>
      </c>
      <c r="O54" s="9">
        <f>'ROCHA, RUI'!K153</f>
        <v>68</v>
      </c>
      <c r="P54" s="9">
        <f>'ROCHA, RUI'!L153</f>
        <v>12</v>
      </c>
      <c r="Q54" s="550">
        <f>'ROCHA, RUI'!M153</f>
        <v>0.44715447154471544</v>
      </c>
    </row>
    <row r="55" spans="1:17" x14ac:dyDescent="0.25">
      <c r="A55" s="549">
        <v>53</v>
      </c>
      <c r="B55" s="5">
        <v>48</v>
      </c>
      <c r="C55" s="5" t="s">
        <v>280</v>
      </c>
      <c r="D55" s="5"/>
      <c r="E55" s="5">
        <f>'BURKE, STEPHEN'!D108</f>
        <v>99</v>
      </c>
      <c r="F55" s="5">
        <f>'BURKE, STEPHEN'!E108</f>
        <v>74</v>
      </c>
      <c r="G55" s="86">
        <f>'BURKE, STEPHEN'!F108</f>
        <v>42</v>
      </c>
      <c r="H55" s="485">
        <f>'BURKE, STEPHEN'!G108</f>
        <v>116</v>
      </c>
      <c r="I55" s="368">
        <f>'BURKE, STEPHEN'!H108</f>
        <v>4</v>
      </c>
      <c r="J55" s="5">
        <f>'BURKE, STEPHEN'!I108</f>
        <v>2</v>
      </c>
      <c r="K55" s="12">
        <f>SUM(F55/E55)</f>
        <v>0.74747474747474751</v>
      </c>
      <c r="L55" s="12">
        <f>SUM(G55/E55)</f>
        <v>0.42424242424242425</v>
      </c>
      <c r="M55" s="560">
        <f>SUM(H55/E55)</f>
        <v>1.1717171717171717</v>
      </c>
      <c r="N55" s="280">
        <f>'BURKE, STEPHEN'!J108</f>
        <v>42</v>
      </c>
      <c r="O55" s="9">
        <f>'BURKE, STEPHEN'!K108</f>
        <v>42</v>
      </c>
      <c r="P55" s="9">
        <f>'BURKE, STEPHEN'!L108</f>
        <v>15</v>
      </c>
      <c r="Q55" s="550">
        <f>'BURKE, STEPHEN'!M108</f>
        <v>0.5</v>
      </c>
    </row>
    <row r="56" spans="1:17" x14ac:dyDescent="0.25">
      <c r="A56" s="549">
        <v>54</v>
      </c>
      <c r="B56" s="5">
        <v>55</v>
      </c>
      <c r="C56" s="5" t="s">
        <v>143</v>
      </c>
      <c r="D56" s="5" t="s">
        <v>8</v>
      </c>
      <c r="E56" s="5">
        <f>'THOMPSON, CHRIS'!D221</f>
        <v>205</v>
      </c>
      <c r="F56" s="5">
        <f>'THOMPSON, CHRIS'!E221</f>
        <v>27</v>
      </c>
      <c r="G56" s="86">
        <f>'THOMPSON, CHRIS'!F221</f>
        <v>88</v>
      </c>
      <c r="H56" s="485">
        <f>'THOMPSON, CHRIS'!G221</f>
        <v>115</v>
      </c>
      <c r="I56" s="368">
        <f>'THOMPSON, CHRIS'!H221</f>
        <v>5</v>
      </c>
      <c r="J56" s="5">
        <f>'THOMPSON, CHRIS'!I221</f>
        <v>0</v>
      </c>
      <c r="K56" s="12">
        <f>SUM(F56/E56)</f>
        <v>0.13170731707317074</v>
      </c>
      <c r="L56" s="12">
        <f>SUM(G56/E56)</f>
        <v>0.42926829268292682</v>
      </c>
      <c r="M56" s="560">
        <f>SUM(H56/E56)</f>
        <v>0.56097560975609762</v>
      </c>
      <c r="N56" s="280">
        <f>'THOMPSON, CHRIS'!J221</f>
        <v>92</v>
      </c>
      <c r="O56" s="9">
        <f>'THOMPSON, CHRIS'!K221</f>
        <v>91</v>
      </c>
      <c r="P56" s="9">
        <f>'THOMPSON, CHRIS'!L221</f>
        <v>22</v>
      </c>
      <c r="Q56" s="550">
        <f>'THOMPSON, CHRIS'!M221</f>
        <v>0.50273224043715847</v>
      </c>
    </row>
    <row r="57" spans="1:17" x14ac:dyDescent="0.25">
      <c r="A57" s="549">
        <v>55</v>
      </c>
      <c r="B57" s="5">
        <v>51</v>
      </c>
      <c r="C57" s="5" t="s">
        <v>163</v>
      </c>
      <c r="D57" s="5"/>
      <c r="E57" s="5">
        <f>'MCCURDY, JOSH'!D46</f>
        <v>41</v>
      </c>
      <c r="F57" s="5">
        <f>'MCCURDY, JOSH'!E46</f>
        <v>63</v>
      </c>
      <c r="G57" s="86">
        <f>'MCCURDY, JOSH'!F46</f>
        <v>50</v>
      </c>
      <c r="H57" s="485">
        <f>'MCCURDY, JOSH'!G46</f>
        <v>113</v>
      </c>
      <c r="I57" s="368">
        <f>'MCCURDY, JOSH'!H46</f>
        <v>5</v>
      </c>
      <c r="J57" s="5">
        <f>'MCCURDY, JOSH'!I46</f>
        <v>1</v>
      </c>
      <c r="K57" s="12">
        <f>SUM(F57/E57)</f>
        <v>1.5365853658536586</v>
      </c>
      <c r="L57" s="12">
        <f>SUM(G57/E57)</f>
        <v>1.2195121951219512</v>
      </c>
      <c r="M57" s="560">
        <f>SUM(H57/E57)</f>
        <v>2.7560975609756095</v>
      </c>
      <c r="N57" s="280">
        <f>'MCCURDY, JOSH'!J46</f>
        <v>16</v>
      </c>
      <c r="O57" s="9">
        <f>'MCCURDY, JOSH'!K46</f>
        <v>22</v>
      </c>
      <c r="P57" s="9">
        <f>'MCCURDY, JOSH'!L46</f>
        <v>3</v>
      </c>
      <c r="Q57" s="550">
        <f>'MCCURDY, JOSH'!M46</f>
        <v>0.42105263157894735</v>
      </c>
    </row>
    <row r="58" spans="1:17" x14ac:dyDescent="0.25">
      <c r="A58" s="549">
        <v>56</v>
      </c>
      <c r="B58" s="5">
        <v>62</v>
      </c>
      <c r="C58" s="5" t="s">
        <v>78</v>
      </c>
      <c r="D58" s="5" t="s">
        <v>553</v>
      </c>
      <c r="E58" s="5">
        <f>'CHAN, DUNSTAN'!D166</f>
        <v>155</v>
      </c>
      <c r="F58" s="5">
        <f>'CHAN, DUNSTAN'!E166</f>
        <v>33</v>
      </c>
      <c r="G58" s="86">
        <f>'CHAN, DUNSTAN'!F166</f>
        <v>78</v>
      </c>
      <c r="H58" s="485">
        <f>'CHAN, DUNSTAN'!G166</f>
        <v>111</v>
      </c>
      <c r="I58" s="368">
        <f>'CHAN, DUNSTAN'!H166</f>
        <v>4</v>
      </c>
      <c r="J58" s="5">
        <f>'CHAN, DUNSTAN'!I166</f>
        <v>1</v>
      </c>
      <c r="K58" s="12">
        <f>SUM(F58/E58)</f>
        <v>0.2129032258064516</v>
      </c>
      <c r="L58" s="12">
        <f>SUM(G58/E58)</f>
        <v>0.50322580645161286</v>
      </c>
      <c r="M58" s="560">
        <f>SUM(H58/E58)</f>
        <v>0.71612903225806457</v>
      </c>
      <c r="N58" s="280">
        <f>'CHAN, DUNSTAN'!J166</f>
        <v>64</v>
      </c>
      <c r="O58" s="9">
        <f>'CHAN, DUNSTAN'!K166</f>
        <v>70</v>
      </c>
      <c r="P58" s="9">
        <f>'CHAN, DUNSTAN'!L166</f>
        <v>21</v>
      </c>
      <c r="Q58" s="550">
        <f>'CHAN, DUNSTAN'!M166</f>
        <v>0.47761194029850745</v>
      </c>
    </row>
    <row r="59" spans="1:17" x14ac:dyDescent="0.25">
      <c r="A59" s="549">
        <v>57</v>
      </c>
      <c r="B59" s="5">
        <v>52</v>
      </c>
      <c r="C59" s="5" t="s">
        <v>472</v>
      </c>
      <c r="D59" s="5"/>
      <c r="E59" s="5">
        <f>'KEITH, DREW'!D71</f>
        <v>63</v>
      </c>
      <c r="F59" s="5">
        <f>'KEITH, DREW'!E71</f>
        <v>58</v>
      </c>
      <c r="G59" s="86">
        <f>'KEITH, DREW'!F71</f>
        <v>53</v>
      </c>
      <c r="H59" s="485">
        <f>'KEITH, DREW'!G71</f>
        <v>111</v>
      </c>
      <c r="I59" s="368">
        <f>'KEITH, DREW'!H71</f>
        <v>5</v>
      </c>
      <c r="J59" s="5">
        <f>'KEITH, DREW'!I71</f>
        <v>1</v>
      </c>
      <c r="K59" s="12">
        <f>SUM(F59/E59)</f>
        <v>0.92063492063492058</v>
      </c>
      <c r="L59" s="12">
        <f>SUM(G59/E59)</f>
        <v>0.84126984126984128</v>
      </c>
      <c r="M59" s="560">
        <f>SUM(H59/E59)</f>
        <v>1.7619047619047619</v>
      </c>
      <c r="N59" s="280">
        <f>'KEITH, DREW'!J71</f>
        <v>31</v>
      </c>
      <c r="O59" s="9">
        <f>'KEITH, DREW'!K71</f>
        <v>25</v>
      </c>
      <c r="P59" s="9">
        <f>'KEITH, DREW'!L71</f>
        <v>7</v>
      </c>
      <c r="Q59" s="550">
        <f>'KEITH, DREW'!M71</f>
        <v>0.5535714285714286</v>
      </c>
    </row>
    <row r="60" spans="1:17" x14ac:dyDescent="0.25">
      <c r="A60" s="549">
        <v>58</v>
      </c>
      <c r="B60" s="5">
        <v>57</v>
      </c>
      <c r="C60" s="5" t="s">
        <v>134</v>
      </c>
      <c r="D60" s="5" t="s">
        <v>20</v>
      </c>
      <c r="E60" s="5">
        <f>'SKJARUM, DAVE'!D190</f>
        <v>177</v>
      </c>
      <c r="F60" s="5">
        <f>'SKJARUM, DAVE'!E190</f>
        <v>46</v>
      </c>
      <c r="G60" s="86">
        <f>'SKJARUM, DAVE'!F190</f>
        <v>64</v>
      </c>
      <c r="H60" s="485">
        <f>'SKJARUM, DAVE'!G190</f>
        <v>110</v>
      </c>
      <c r="I60" s="368">
        <f>'SKJARUM, DAVE'!H190</f>
        <v>5</v>
      </c>
      <c r="J60" s="5">
        <f>'SKJARUM, DAVE'!I190</f>
        <v>0</v>
      </c>
      <c r="K60" s="12">
        <f>SUM(F60/E60)</f>
        <v>0.25988700564971751</v>
      </c>
      <c r="L60" s="12">
        <f>SUM(G60/E60)</f>
        <v>0.3615819209039548</v>
      </c>
      <c r="M60" s="560">
        <f>SUM(H60/E60)</f>
        <v>0.62146892655367236</v>
      </c>
      <c r="N60" s="280">
        <f>'SKJARUM, DAVE'!J190</f>
        <v>81</v>
      </c>
      <c r="O60" s="9">
        <f>'SKJARUM, DAVE'!K190</f>
        <v>83</v>
      </c>
      <c r="P60" s="9">
        <f>'SKJARUM, DAVE'!L190</f>
        <v>13</v>
      </c>
      <c r="Q60" s="550">
        <f>'SKJARUM, DAVE'!M190</f>
        <v>0.49390243902439024</v>
      </c>
    </row>
    <row r="61" spans="1:17" x14ac:dyDescent="0.25">
      <c r="A61" s="549">
        <v>59</v>
      </c>
      <c r="B61" s="5">
        <v>53</v>
      </c>
      <c r="C61" s="5" t="s">
        <v>101</v>
      </c>
      <c r="D61" s="5"/>
      <c r="E61" s="5">
        <f>'HUMPHREY, MIKE'!D92</f>
        <v>84</v>
      </c>
      <c r="F61" s="5">
        <f>'HUMPHREY, MIKE'!E92</f>
        <v>54</v>
      </c>
      <c r="G61" s="86">
        <f>'HUMPHREY, MIKE'!F92</f>
        <v>55</v>
      </c>
      <c r="H61" s="485">
        <f>'HUMPHREY, MIKE'!G92</f>
        <v>109</v>
      </c>
      <c r="I61" s="368">
        <f>'HUMPHREY, MIKE'!H92</f>
        <v>6</v>
      </c>
      <c r="J61" s="5">
        <f>'HUMPHREY, MIKE'!I92</f>
        <v>1</v>
      </c>
      <c r="K61" s="12">
        <f>SUM(F61/E61)</f>
        <v>0.6428571428571429</v>
      </c>
      <c r="L61" s="12">
        <f>SUM(G61/E61)</f>
        <v>0.65476190476190477</v>
      </c>
      <c r="M61" s="560">
        <f>SUM(H61/E61)</f>
        <v>1.2976190476190477</v>
      </c>
      <c r="N61" s="280">
        <f>'HUMPHREY, MIKE'!J92</f>
        <v>32</v>
      </c>
      <c r="O61" s="9">
        <f>'HUMPHREY, MIKE'!K92</f>
        <v>39</v>
      </c>
      <c r="P61" s="9">
        <f>'HUMPHREY, MIKE'!L92</f>
        <v>13</v>
      </c>
      <c r="Q61" s="550">
        <f>'HUMPHREY, MIKE'!M92</f>
        <v>0.45070422535211269</v>
      </c>
    </row>
    <row r="62" spans="1:17" x14ac:dyDescent="0.25">
      <c r="A62" s="549">
        <v>60</v>
      </c>
      <c r="B62" s="5">
        <v>73</v>
      </c>
      <c r="C62" s="5" t="s">
        <v>575</v>
      </c>
      <c r="D62" s="5" t="s">
        <v>10</v>
      </c>
      <c r="E62" s="5">
        <f>'MASTRELLA, JOHN'!D58</f>
        <v>52</v>
      </c>
      <c r="F62" s="5">
        <f>'MASTRELLA, JOHN'!E58</f>
        <v>59</v>
      </c>
      <c r="G62" s="86">
        <f>'MASTRELLA, JOHN'!F58</f>
        <v>50</v>
      </c>
      <c r="H62" s="485">
        <f>'MASTRELLA, JOHN'!G58</f>
        <v>109</v>
      </c>
      <c r="I62" s="368">
        <f>'MASTRELLA, JOHN'!H58</f>
        <v>4</v>
      </c>
      <c r="J62" s="5">
        <f>'MASTRELLA, JOHN'!I58</f>
        <v>1</v>
      </c>
      <c r="K62" s="12">
        <f>SUM(F62/E62)</f>
        <v>1.1346153846153846</v>
      </c>
      <c r="L62" s="12">
        <f>SUM(G62/E62)</f>
        <v>0.96153846153846156</v>
      </c>
      <c r="M62" s="560">
        <f>SUM(H62/E62)</f>
        <v>2.0961538461538463</v>
      </c>
      <c r="N62" s="266">
        <f>'MASTRELLA, JOHN'!J58</f>
        <v>26</v>
      </c>
      <c r="O62" s="5">
        <f>'MASTRELLA, JOHN'!K58</f>
        <v>21</v>
      </c>
      <c r="P62" s="5">
        <f>'MASTRELLA, JOHN'!L58</f>
        <v>5</v>
      </c>
      <c r="Q62" s="552">
        <f>'MASTRELLA, JOHN'!M58</f>
        <v>0.55319148936170215</v>
      </c>
    </row>
    <row r="63" spans="1:17" x14ac:dyDescent="0.25">
      <c r="A63" s="549">
        <v>61</v>
      </c>
      <c r="B63" s="5">
        <v>88</v>
      </c>
      <c r="C63" s="5" t="s">
        <v>579</v>
      </c>
      <c r="D63" s="5" t="s">
        <v>8</v>
      </c>
      <c r="E63" s="5">
        <f>'CONICELLA, GIANLUCA'!D48</f>
        <v>42</v>
      </c>
      <c r="F63" s="5">
        <f>'CONICELLA, GIANLUCA'!E48</f>
        <v>44</v>
      </c>
      <c r="G63" s="86">
        <f>'CONICELLA, GIANLUCA'!F48</f>
        <v>64</v>
      </c>
      <c r="H63" s="485">
        <f>'CONICELLA, GIANLUCA'!G48</f>
        <v>108</v>
      </c>
      <c r="I63" s="368">
        <f>'CONICELLA, GIANLUCA'!H48</f>
        <v>5</v>
      </c>
      <c r="J63" s="5">
        <f>'CONICELLA, GIANLUCA'!I48</f>
        <v>1</v>
      </c>
      <c r="K63" s="12">
        <f>SUM(F63/E63)</f>
        <v>1.0476190476190477</v>
      </c>
      <c r="L63" s="12">
        <f>SUM(G63/E63)</f>
        <v>1.5238095238095237</v>
      </c>
      <c r="M63" s="560">
        <f>SUM(H63/E63)</f>
        <v>2.5714285714285716</v>
      </c>
      <c r="N63" s="266">
        <f>'CONICELLA, GIANLUCA'!J48</f>
        <v>30</v>
      </c>
      <c r="O63" s="5">
        <f>'CONICELLA, GIANLUCA'!K48</f>
        <v>10</v>
      </c>
      <c r="P63" s="5">
        <f>'CONICELLA, GIANLUCA'!L48</f>
        <v>2</v>
      </c>
      <c r="Q63" s="552">
        <f>'CONICELLA, GIANLUCA'!M48</f>
        <v>0.75</v>
      </c>
    </row>
    <row r="64" spans="1:17" x14ac:dyDescent="0.25">
      <c r="A64" s="549">
        <v>62</v>
      </c>
      <c r="B64" s="5">
        <v>98</v>
      </c>
      <c r="C64" s="5" t="s">
        <v>574</v>
      </c>
      <c r="D64" s="5" t="s">
        <v>625</v>
      </c>
      <c r="E64" s="5">
        <f>'GRAFOS, LOUIS'!D63</f>
        <v>57</v>
      </c>
      <c r="F64" s="5">
        <f>'GRAFOS, LOUIS'!E63</f>
        <v>59</v>
      </c>
      <c r="G64" s="86">
        <f>'GRAFOS, LOUIS'!F63</f>
        <v>48</v>
      </c>
      <c r="H64" s="485">
        <f>'GRAFOS, LOUIS'!G63</f>
        <v>107</v>
      </c>
      <c r="I64" s="368">
        <f>'GRAFOS, LOUIS'!H63</f>
        <v>4</v>
      </c>
      <c r="J64" s="5">
        <f>'GRAFOS, LOUIS'!I63</f>
        <v>5</v>
      </c>
      <c r="K64" s="12">
        <f>SUM(F64/E64)</f>
        <v>1.0350877192982457</v>
      </c>
      <c r="L64" s="12">
        <f>SUM(G64/E64)</f>
        <v>0.84210526315789469</v>
      </c>
      <c r="M64" s="560">
        <f>SUM(H64/E64)</f>
        <v>1.8771929824561404</v>
      </c>
      <c r="N64" s="266">
        <f>'GRAFOS, LOUIS'!J63</f>
        <v>23</v>
      </c>
      <c r="O64" s="5">
        <f>'GRAFOS, LOUIS'!K63</f>
        <v>26</v>
      </c>
      <c r="P64" s="5">
        <f>'GRAFOS, LOUIS'!L63</f>
        <v>8</v>
      </c>
      <c r="Q64" s="552">
        <f>'GRAFOS, LOUIS'!M63</f>
        <v>0.46938775510204084</v>
      </c>
    </row>
    <row r="65" spans="1:17" x14ac:dyDescent="0.25">
      <c r="A65" s="549">
        <v>63</v>
      </c>
      <c r="B65" s="5">
        <v>58</v>
      </c>
      <c r="C65" s="5" t="s">
        <v>94</v>
      </c>
      <c r="D65" s="5"/>
      <c r="E65" s="5">
        <f>'GRASSIE, JIM'!D95</f>
        <v>86</v>
      </c>
      <c r="F65" s="5">
        <f>'GRASSIE, JIM'!E95</f>
        <v>41</v>
      </c>
      <c r="G65" s="86">
        <f>'GRASSIE, JIM'!F95</f>
        <v>64</v>
      </c>
      <c r="H65" s="485">
        <f>'GRASSIE, JIM'!G95</f>
        <v>105</v>
      </c>
      <c r="I65" s="368">
        <f>'GRASSIE, JIM'!H95</f>
        <v>5</v>
      </c>
      <c r="J65" s="5">
        <f>'GRASSIE, JIM'!I95</f>
        <v>0</v>
      </c>
      <c r="K65" s="12">
        <f>SUM(F65/E65)</f>
        <v>0.47674418604651164</v>
      </c>
      <c r="L65" s="12">
        <f>SUM(G65/E65)</f>
        <v>0.7441860465116279</v>
      </c>
      <c r="M65" s="560">
        <f>SUM(H65/E65)</f>
        <v>1.2209302325581395</v>
      </c>
      <c r="N65" s="280">
        <f>'GRASSIE, JIM'!J95</f>
        <v>42</v>
      </c>
      <c r="O65" s="9">
        <f>'GRASSIE, JIM'!K95</f>
        <v>34</v>
      </c>
      <c r="P65" s="9">
        <f>'GRASSIE, JIM'!L95</f>
        <v>10</v>
      </c>
      <c r="Q65" s="550">
        <f>'GRASSIE, JIM'!M95</f>
        <v>0.55263157894736847</v>
      </c>
    </row>
    <row r="66" spans="1:17" x14ac:dyDescent="0.25">
      <c r="A66" s="549">
        <v>64</v>
      </c>
      <c r="B66" s="5">
        <v>59</v>
      </c>
      <c r="C66" s="5" t="s">
        <v>102</v>
      </c>
      <c r="D66" s="5"/>
      <c r="E66" s="5">
        <f>'JESUS, BRUNO'!D132</f>
        <v>120</v>
      </c>
      <c r="F66" s="5">
        <f>'JESUS, BRUNO'!E132</f>
        <v>24</v>
      </c>
      <c r="G66" s="86">
        <f>'JESUS, BRUNO'!F132</f>
        <v>78</v>
      </c>
      <c r="H66" s="485">
        <f>'JESUS, BRUNO'!G132</f>
        <v>102</v>
      </c>
      <c r="I66" s="368">
        <f>'JESUS, BRUNO'!H132</f>
        <v>1</v>
      </c>
      <c r="J66" s="5">
        <f>'JESUS, BRUNO'!I132</f>
        <v>0</v>
      </c>
      <c r="K66" s="12">
        <f>SUM(F66/E66)</f>
        <v>0.2</v>
      </c>
      <c r="L66" s="12">
        <f>SUM(G66/E66)</f>
        <v>0.65</v>
      </c>
      <c r="M66" s="560">
        <f>SUM(H66/E66)</f>
        <v>0.85</v>
      </c>
      <c r="N66" s="280">
        <f>'JESUS, BRUNO'!J132</f>
        <v>62</v>
      </c>
      <c r="O66" s="9">
        <f>'JESUS, BRUNO'!K132</f>
        <v>47</v>
      </c>
      <c r="P66" s="9">
        <f>'JESUS, BRUNO'!L132</f>
        <v>11</v>
      </c>
      <c r="Q66" s="550">
        <f>'JESUS, BRUNO'!M132</f>
        <v>0.56880733944954132</v>
      </c>
    </row>
    <row r="67" spans="1:17" x14ac:dyDescent="0.25">
      <c r="A67" s="549">
        <v>65</v>
      </c>
      <c r="B67" s="5">
        <v>61</v>
      </c>
      <c r="C67" s="5" t="s">
        <v>76</v>
      </c>
      <c r="D67" s="5"/>
      <c r="E67" s="5">
        <f>'CARBONELL, CONRAD'!D175</f>
        <v>161</v>
      </c>
      <c r="F67" s="5">
        <f>'CARBONELL, CONRAD'!E175</f>
        <v>22</v>
      </c>
      <c r="G67" s="86">
        <f>'CARBONELL, CONRAD'!F175</f>
        <v>78</v>
      </c>
      <c r="H67" s="485">
        <f>'CARBONELL, CONRAD'!G175</f>
        <v>100</v>
      </c>
      <c r="I67" s="368">
        <f>'CARBONELL, CONRAD'!H175</f>
        <v>3</v>
      </c>
      <c r="J67" s="5">
        <f>'CARBONELL, CONRAD'!I175</f>
        <v>1</v>
      </c>
      <c r="K67" s="12">
        <f>SUM(F67/E67)</f>
        <v>0.13664596273291926</v>
      </c>
      <c r="L67" s="12">
        <f>SUM(G67/E67)</f>
        <v>0.48447204968944102</v>
      </c>
      <c r="M67" s="560">
        <f>SUM(H67/E67)</f>
        <v>0.6211180124223602</v>
      </c>
      <c r="N67" s="280">
        <f>'CARBONELL, CONRAD'!J175</f>
        <v>66</v>
      </c>
      <c r="O67" s="9">
        <f>'CARBONELL, CONRAD'!K175</f>
        <v>83</v>
      </c>
      <c r="P67" s="9">
        <f>'CARBONELL, CONRAD'!L175</f>
        <v>12</v>
      </c>
      <c r="Q67" s="550">
        <f>'CARBONELL, CONRAD'!M175</f>
        <v>0.44295302013422821</v>
      </c>
    </row>
    <row r="68" spans="1:17" x14ac:dyDescent="0.25">
      <c r="A68" s="549">
        <v>66</v>
      </c>
      <c r="B68" s="5">
        <v>60</v>
      </c>
      <c r="C68" s="5" t="s">
        <v>131</v>
      </c>
      <c r="D68" s="5"/>
      <c r="E68" s="5">
        <f>'SAVILLE, TIM'!D99</f>
        <v>89</v>
      </c>
      <c r="F68" s="5">
        <f>'SAVILLE, TIM'!E99</f>
        <v>69</v>
      </c>
      <c r="G68" s="86">
        <f>'SAVILLE, TIM'!F99</f>
        <v>31</v>
      </c>
      <c r="H68" s="485">
        <f>'SAVILLE, TIM'!G99</f>
        <v>100</v>
      </c>
      <c r="I68" s="368">
        <f>'SAVILLE, TIM'!H99</f>
        <v>10</v>
      </c>
      <c r="J68" s="5">
        <f>'SAVILLE, TIM'!I99</f>
        <v>2</v>
      </c>
      <c r="K68" s="12">
        <f>SUM(F68/E68)</f>
        <v>0.7752808988764045</v>
      </c>
      <c r="L68" s="12">
        <f>SUM(G68/E68)</f>
        <v>0.34831460674157305</v>
      </c>
      <c r="M68" s="560">
        <f>SUM(H68/E68)</f>
        <v>1.1235955056179776</v>
      </c>
      <c r="N68" s="280">
        <f>'SAVILLE, TIM'!J99</f>
        <v>40</v>
      </c>
      <c r="O68" s="9">
        <f>'SAVILLE, TIM'!K99</f>
        <v>38</v>
      </c>
      <c r="P68" s="9">
        <f>'SAVILLE, TIM'!L99</f>
        <v>11</v>
      </c>
      <c r="Q68" s="550">
        <f>'SAVILLE, TIM'!M99</f>
        <v>0.51282051282051277</v>
      </c>
    </row>
    <row r="69" spans="1:17" x14ac:dyDescent="0.25">
      <c r="A69" s="549">
        <v>67</v>
      </c>
      <c r="B69" s="5">
        <v>63</v>
      </c>
      <c r="C69" s="5" t="s">
        <v>86</v>
      </c>
      <c r="D69" s="5" t="s">
        <v>20</v>
      </c>
      <c r="E69" s="5">
        <f>'FABRIZI, MIKE'!D206</f>
        <v>191</v>
      </c>
      <c r="F69" s="5">
        <f>'FABRIZI, MIKE'!E206</f>
        <v>26</v>
      </c>
      <c r="G69" s="86">
        <f>'FABRIZI, MIKE'!F206</f>
        <v>73</v>
      </c>
      <c r="H69" s="485">
        <f>'FABRIZI, MIKE'!G206</f>
        <v>99</v>
      </c>
      <c r="I69" s="368">
        <f>'FABRIZI, MIKE'!H206</f>
        <v>2</v>
      </c>
      <c r="J69" s="5">
        <f>'FABRIZI, MIKE'!I206</f>
        <v>2</v>
      </c>
      <c r="K69" s="12">
        <f>SUM(F69/E69)</f>
        <v>0.13612565445026178</v>
      </c>
      <c r="L69" s="12">
        <f>SUM(G69/E69)</f>
        <v>0.38219895287958117</v>
      </c>
      <c r="M69" s="560">
        <f>SUM(H69/E69)</f>
        <v>0.51832460732984298</v>
      </c>
      <c r="N69" s="280">
        <f>'FABRIZI, MIKE'!J206</f>
        <v>95</v>
      </c>
      <c r="O69" s="9">
        <f>'FABRIZI, MIKE'!K206</f>
        <v>74</v>
      </c>
      <c r="P69" s="9">
        <f>'FABRIZI, MIKE'!L206</f>
        <v>22</v>
      </c>
      <c r="Q69" s="550">
        <f>'FABRIZI, MIKE'!M206</f>
        <v>0.56213017751479288</v>
      </c>
    </row>
    <row r="70" spans="1:17" x14ac:dyDescent="0.25">
      <c r="A70" s="549">
        <v>68</v>
      </c>
      <c r="B70" s="5">
        <v>72</v>
      </c>
      <c r="C70" s="5" t="s">
        <v>576</v>
      </c>
      <c r="D70" s="5" t="s">
        <v>453</v>
      </c>
      <c r="E70" s="5">
        <f>'MOSSEAU, TOM'!D87</f>
        <v>78</v>
      </c>
      <c r="F70" s="5">
        <f>'MOSSEAU, TOM'!E87</f>
        <v>43</v>
      </c>
      <c r="G70" s="86">
        <f>'MOSSEAU, TOM'!F87</f>
        <v>56</v>
      </c>
      <c r="H70" s="485">
        <f>'MOSSEAU, TOM'!G87</f>
        <v>99</v>
      </c>
      <c r="I70" s="368">
        <f>'MOSSEAU, TOM'!H87</f>
        <v>7</v>
      </c>
      <c r="J70" s="5">
        <f>'MOSSEAU, TOM'!I87</f>
        <v>2</v>
      </c>
      <c r="K70" s="12">
        <f>SUM(F70/E70)</f>
        <v>0.55128205128205132</v>
      </c>
      <c r="L70" s="12">
        <f>SUM(G70/E70)</f>
        <v>0.71794871794871795</v>
      </c>
      <c r="M70" s="560">
        <f>SUM(H70/E70)</f>
        <v>1.2692307692307692</v>
      </c>
      <c r="N70" s="280">
        <f>'MOSSEAU, TOM'!J87</f>
        <v>30</v>
      </c>
      <c r="O70" s="9">
        <f>'MOSSEAU, TOM'!K87</f>
        <v>38</v>
      </c>
      <c r="P70" s="9">
        <f>'MOSSEAU, TOM'!L87</f>
        <v>10</v>
      </c>
      <c r="Q70" s="550">
        <f>'MOSSEAU, TOM'!M87</f>
        <v>0.44117647058823528</v>
      </c>
    </row>
    <row r="71" spans="1:17" x14ac:dyDescent="0.25">
      <c r="A71" s="549">
        <v>69</v>
      </c>
      <c r="B71" s="5">
        <v>100</v>
      </c>
      <c r="C71" s="5" t="s">
        <v>587</v>
      </c>
      <c r="D71" s="5" t="s">
        <v>8</v>
      </c>
      <c r="E71" s="5">
        <f>'DISTEFANO, ADAM'!D40</f>
        <v>35</v>
      </c>
      <c r="F71" s="5">
        <f>'DISTEFANO, ADAM'!E40</f>
        <v>57</v>
      </c>
      <c r="G71" s="86">
        <f>'DISTEFANO, ADAM'!F40</f>
        <v>41</v>
      </c>
      <c r="H71" s="485">
        <f>'DISTEFANO, ADAM'!G40</f>
        <v>98</v>
      </c>
      <c r="I71" s="368">
        <f>'DISTEFANO, ADAM'!H40</f>
        <v>6</v>
      </c>
      <c r="J71" s="5">
        <f>'DISTEFANO, ADAM'!I40</f>
        <v>0</v>
      </c>
      <c r="K71" s="12">
        <f>SUM(F71/E71)</f>
        <v>1.6285714285714286</v>
      </c>
      <c r="L71" s="12">
        <f>SUM(G71/E71)</f>
        <v>1.1714285714285715</v>
      </c>
      <c r="M71" s="560">
        <f>SUM(H71/E71)</f>
        <v>2.8</v>
      </c>
      <c r="N71" s="266">
        <f>'DISTEFANO, ADAM'!J40</f>
        <v>28</v>
      </c>
      <c r="O71" s="5">
        <f>'DISTEFANO, ADAM'!K40</f>
        <v>7</v>
      </c>
      <c r="P71" s="5">
        <f>'DISTEFANO, ADAM'!L40</f>
        <v>0</v>
      </c>
      <c r="Q71" s="552">
        <f>'DISTEFANO, ADAM'!M40</f>
        <v>0.8</v>
      </c>
    </row>
    <row r="72" spans="1:17" x14ac:dyDescent="0.25">
      <c r="A72" s="549">
        <v>70</v>
      </c>
      <c r="B72" s="5">
        <v>67</v>
      </c>
      <c r="C72" s="5" t="s">
        <v>92</v>
      </c>
      <c r="D72" s="5" t="s">
        <v>453</v>
      </c>
      <c r="E72" s="5">
        <f>'GILBERT, BARRY'!D204</f>
        <v>189</v>
      </c>
      <c r="F72" s="5">
        <f>'GILBERT, BARRY'!E204</f>
        <v>21</v>
      </c>
      <c r="G72" s="86">
        <f>'GILBERT, BARRY'!F204</f>
        <v>70</v>
      </c>
      <c r="H72" s="485">
        <f>'GILBERT, BARRY'!G204</f>
        <v>91</v>
      </c>
      <c r="I72" s="368">
        <f>'GILBERT, BARRY'!H204</f>
        <v>0</v>
      </c>
      <c r="J72" s="5">
        <f>'GILBERT, BARRY'!I204</f>
        <v>1</v>
      </c>
      <c r="K72" s="12">
        <f>SUM(F72/E72)</f>
        <v>0.1111111111111111</v>
      </c>
      <c r="L72" s="12">
        <f>SUM(G72/E72)</f>
        <v>0.37037037037037035</v>
      </c>
      <c r="M72" s="560">
        <f>SUM(H72/E72)</f>
        <v>0.48148148148148145</v>
      </c>
      <c r="N72" s="280">
        <f>'GILBERT, BARRY'!J204</f>
        <v>86</v>
      </c>
      <c r="O72" s="9">
        <f>'GILBERT, BARRY'!K204</f>
        <v>81</v>
      </c>
      <c r="P72" s="9">
        <f>'GILBERT, BARRY'!L204</f>
        <v>22</v>
      </c>
      <c r="Q72" s="550">
        <f>'GILBERT, BARRY'!M204</f>
        <v>0.51497005988023947</v>
      </c>
    </row>
    <row r="73" spans="1:17" x14ac:dyDescent="0.25">
      <c r="A73" s="549">
        <v>71</v>
      </c>
      <c r="B73" s="5">
        <v>74</v>
      </c>
      <c r="C73" s="5" t="s">
        <v>146</v>
      </c>
      <c r="D73" s="5" t="s">
        <v>625</v>
      </c>
      <c r="E73" s="5">
        <f>'VAN TOL, MARK'!D197</f>
        <v>184</v>
      </c>
      <c r="F73" s="5">
        <f>'VAN TOL, MARK'!E197</f>
        <v>22</v>
      </c>
      <c r="G73" s="86">
        <f>'VAN TOL, MARK'!F197</f>
        <v>67</v>
      </c>
      <c r="H73" s="485">
        <f>'VAN TOL, MARK'!G197</f>
        <v>89</v>
      </c>
      <c r="I73" s="368">
        <f>'VAN TOL, MARK'!H197</f>
        <v>0</v>
      </c>
      <c r="J73" s="5">
        <f>'VAN TOL, MARK'!I197</f>
        <v>0</v>
      </c>
      <c r="K73" s="12">
        <f>SUM(F73/E73)</f>
        <v>0.11956521739130435</v>
      </c>
      <c r="L73" s="12">
        <f>SUM(G73/E73)</f>
        <v>0.3641304347826087</v>
      </c>
      <c r="M73" s="560">
        <f>SUM(H73/E73)</f>
        <v>0.48369565217391303</v>
      </c>
      <c r="N73" s="280">
        <f>'VAN TOL, MARK'!J197</f>
        <v>73</v>
      </c>
      <c r="O73" s="9">
        <f>'VAN TOL, MARK'!K197</f>
        <v>85</v>
      </c>
      <c r="P73" s="9">
        <f>'VAN TOL, MARK'!L197</f>
        <v>26</v>
      </c>
      <c r="Q73" s="550">
        <f>'VAN TOL, MARK'!M197</f>
        <v>0.46202531645569622</v>
      </c>
    </row>
    <row r="74" spans="1:17" x14ac:dyDescent="0.25">
      <c r="A74" s="549">
        <v>72</v>
      </c>
      <c r="B74" s="5">
        <v>68</v>
      </c>
      <c r="C74" s="5" t="s">
        <v>98</v>
      </c>
      <c r="D74" s="5" t="s">
        <v>453</v>
      </c>
      <c r="E74" s="5">
        <f>'HOHENDORF, RICK'!D272</f>
        <v>256</v>
      </c>
      <c r="F74" s="5">
        <f>'HOHENDORF, RICK'!E272</f>
        <v>9</v>
      </c>
      <c r="G74" s="86">
        <f>'HOHENDORF, RICK'!F272</f>
        <v>79</v>
      </c>
      <c r="H74" s="485">
        <f>'HOHENDORF, RICK'!G272</f>
        <v>88</v>
      </c>
      <c r="I74" s="368">
        <f>'HOHENDORF, RICK'!H272</f>
        <v>0</v>
      </c>
      <c r="J74" s="5">
        <f>'HOHENDORF, RICK'!I272</f>
        <v>0</v>
      </c>
      <c r="K74" s="12">
        <f>SUM(F74/E74)</f>
        <v>3.515625E-2</v>
      </c>
      <c r="L74" s="12">
        <f>SUM(G74/E74)</f>
        <v>0.30859375</v>
      </c>
      <c r="M74" s="560">
        <f>SUM(H74/E74)</f>
        <v>0.34375</v>
      </c>
      <c r="N74" s="280">
        <f>'HOHENDORF, RICK'!J272</f>
        <v>119</v>
      </c>
      <c r="O74" s="9">
        <f>'HOHENDORF, RICK'!K272</f>
        <v>113</v>
      </c>
      <c r="P74" s="9">
        <f>'HOHENDORF, RICK'!L272</f>
        <v>24</v>
      </c>
      <c r="Q74" s="550">
        <f>'HOHENDORF, RICK'!M272</f>
        <v>0.51293103448275867</v>
      </c>
    </row>
    <row r="75" spans="1:17" x14ac:dyDescent="0.25">
      <c r="A75" s="549">
        <v>73</v>
      </c>
      <c r="B75" s="5">
        <v>65</v>
      </c>
      <c r="C75" s="5" t="s">
        <v>135</v>
      </c>
      <c r="D75" s="5"/>
      <c r="E75" s="5">
        <f>'SKRELA, MARK'!D87</f>
        <v>79</v>
      </c>
      <c r="F75" s="5">
        <f>'SKRELA, MARK'!E87</f>
        <v>38</v>
      </c>
      <c r="G75" s="86">
        <f>'SKRELA, MARK'!F87</f>
        <v>49</v>
      </c>
      <c r="H75" s="485">
        <f>'SKRELA, MARK'!G87</f>
        <v>87</v>
      </c>
      <c r="I75" s="368">
        <f>'SKRELA, MARK'!H87</f>
        <v>5</v>
      </c>
      <c r="J75" s="5">
        <f>'SKRELA, MARK'!I87</f>
        <v>0</v>
      </c>
      <c r="K75" s="12">
        <f>SUM(F75/E75)</f>
        <v>0.48101265822784811</v>
      </c>
      <c r="L75" s="12">
        <f>SUM(G75/E75)</f>
        <v>0.620253164556962</v>
      </c>
      <c r="M75" s="560">
        <f>SUM(H75/E75)</f>
        <v>1.1012658227848102</v>
      </c>
      <c r="N75" s="280">
        <f>'SKRELA, MARK'!J87</f>
        <v>30</v>
      </c>
      <c r="O75" s="9">
        <f>'SKRELA, MARK'!K87</f>
        <v>40</v>
      </c>
      <c r="P75" s="9">
        <f>'SKRELA, MARK'!L87</f>
        <v>9</v>
      </c>
      <c r="Q75" s="550">
        <f>'SKRELA, MARK'!M87</f>
        <v>0.42857142857142855</v>
      </c>
    </row>
    <row r="76" spans="1:17" x14ac:dyDescent="0.25">
      <c r="A76" s="549">
        <v>74</v>
      </c>
      <c r="B76" s="5">
        <v>66</v>
      </c>
      <c r="C76" s="5" t="s">
        <v>164</v>
      </c>
      <c r="D76" s="5"/>
      <c r="E76" s="5">
        <f>'BRAILEAN, CHRIS'!D64</f>
        <v>58</v>
      </c>
      <c r="F76" s="5">
        <f>'BRAILEAN, CHRIS'!E64</f>
        <v>48</v>
      </c>
      <c r="G76" s="86">
        <f>'BRAILEAN, CHRIS'!F64</f>
        <v>37</v>
      </c>
      <c r="H76" s="485">
        <f>'BRAILEAN, CHRIS'!G64</f>
        <v>85</v>
      </c>
      <c r="I76" s="368">
        <f>'BRAILEAN, CHRIS'!H64</f>
        <v>9</v>
      </c>
      <c r="J76" s="5">
        <f>'BRAILEAN, CHRIS'!I64</f>
        <v>1</v>
      </c>
      <c r="K76" s="12">
        <f>SUM(F76/E76)</f>
        <v>0.82758620689655171</v>
      </c>
      <c r="L76" s="12">
        <f>SUM(G76/E76)</f>
        <v>0.63793103448275867</v>
      </c>
      <c r="M76" s="560">
        <f>SUM(H76/E76)</f>
        <v>1.4655172413793103</v>
      </c>
      <c r="N76" s="280">
        <f>'BRAILEAN, CHRIS'!J64</f>
        <v>23</v>
      </c>
      <c r="O76" s="9">
        <f>'BRAILEAN, CHRIS'!K64</f>
        <v>28</v>
      </c>
      <c r="P76" s="9">
        <f>'BRAILEAN, CHRIS'!L64</f>
        <v>7</v>
      </c>
      <c r="Q76" s="550">
        <f>'BRAILEAN, CHRIS'!M64</f>
        <v>0.45098039215686275</v>
      </c>
    </row>
    <row r="77" spans="1:17" x14ac:dyDescent="0.25">
      <c r="A77" s="549">
        <v>75</v>
      </c>
      <c r="B77" s="5">
        <v>77</v>
      </c>
      <c r="C77" s="5" t="s">
        <v>171</v>
      </c>
      <c r="D77" s="5" t="s">
        <v>553</v>
      </c>
      <c r="E77" s="5">
        <f>'WEDGE, GRAEME'!D109</f>
        <v>99</v>
      </c>
      <c r="F77" s="5">
        <f>'WEDGE, GRAEME'!E109</f>
        <v>50</v>
      </c>
      <c r="G77" s="86">
        <f>'WEDGE, GRAEME'!F109</f>
        <v>32</v>
      </c>
      <c r="H77" s="485">
        <f>'WEDGE, GRAEME'!G109</f>
        <v>82</v>
      </c>
      <c r="I77" s="368">
        <f>'WEDGE, GRAEME'!H109</f>
        <v>9</v>
      </c>
      <c r="J77" s="5">
        <f>'WEDGE, GRAEME'!I109</f>
        <v>0</v>
      </c>
      <c r="K77" s="12">
        <f>SUM(F77/E77)</f>
        <v>0.50505050505050508</v>
      </c>
      <c r="L77" s="12">
        <f>SUM(G77/E77)</f>
        <v>0.32323232323232326</v>
      </c>
      <c r="M77" s="560">
        <f>SUM(H77/E77)</f>
        <v>0.82828282828282829</v>
      </c>
      <c r="N77" s="280">
        <f>'WEDGE, GRAEME'!J109</f>
        <v>51</v>
      </c>
      <c r="O77" s="9">
        <f>'WEDGE, GRAEME'!K109</f>
        <v>41</v>
      </c>
      <c r="P77" s="9">
        <f>'WEDGE, GRAEME'!L109</f>
        <v>7</v>
      </c>
      <c r="Q77" s="550">
        <f>'WEDGE, GRAEME'!M109</f>
        <v>0.55434782608695654</v>
      </c>
    </row>
    <row r="78" spans="1:17" x14ac:dyDescent="0.25">
      <c r="A78" s="549">
        <v>76</v>
      </c>
      <c r="B78" s="5">
        <v>86</v>
      </c>
      <c r="C78" s="5" t="s">
        <v>82</v>
      </c>
      <c r="D78" s="5" t="s">
        <v>625</v>
      </c>
      <c r="E78" s="5">
        <f>'DELLA VEDOVA, JULIAN'!D128</f>
        <v>117</v>
      </c>
      <c r="F78" s="5">
        <f>'DELLA VEDOVA, JULIAN'!E128</f>
        <v>20</v>
      </c>
      <c r="G78" s="86">
        <f>'DELLA VEDOVA, JULIAN'!F128</f>
        <v>60</v>
      </c>
      <c r="H78" s="485">
        <f>'DELLA VEDOVA, JULIAN'!G128</f>
        <v>80</v>
      </c>
      <c r="I78" s="368">
        <f>'DELLA VEDOVA, JULIAN'!H128</f>
        <v>0</v>
      </c>
      <c r="J78" s="5">
        <f>'DELLA VEDOVA, JULIAN'!I128</f>
        <v>0</v>
      </c>
      <c r="K78" s="12">
        <f>SUM(F78/E78)</f>
        <v>0.17094017094017094</v>
      </c>
      <c r="L78" s="12">
        <f>SUM(G78/E78)</f>
        <v>0.51282051282051277</v>
      </c>
      <c r="M78" s="560">
        <f>SUM(H78/E78)</f>
        <v>0.68376068376068377</v>
      </c>
      <c r="N78" s="280">
        <f>'DELLA VEDOVA, JULIAN'!J128</f>
        <v>54</v>
      </c>
      <c r="O78" s="9">
        <f>'DELLA VEDOVA, JULIAN'!K128</f>
        <v>50</v>
      </c>
      <c r="P78" s="9">
        <f>'DELLA VEDOVA, JULIAN'!L128</f>
        <v>13</v>
      </c>
      <c r="Q78" s="550">
        <f>'DELLA VEDOVA, JULIAN'!M128</f>
        <v>0.51923076923076927</v>
      </c>
    </row>
    <row r="79" spans="1:17" x14ac:dyDescent="0.25">
      <c r="A79" s="549">
        <v>77</v>
      </c>
      <c r="B79" s="5">
        <v>113</v>
      </c>
      <c r="C79" s="5" t="s">
        <v>573</v>
      </c>
      <c r="D79" s="5" t="s">
        <v>20</v>
      </c>
      <c r="E79" s="5">
        <f>'STEVENSON, ADAM'!D53</f>
        <v>47</v>
      </c>
      <c r="F79" s="5">
        <f>'STEVENSON, ADAM'!E53</f>
        <v>33</v>
      </c>
      <c r="G79" s="86">
        <f>'STEVENSON, ADAM'!F53</f>
        <v>43</v>
      </c>
      <c r="H79" s="485">
        <f>'STEVENSON, ADAM'!G53</f>
        <v>76</v>
      </c>
      <c r="I79" s="368">
        <f>'STEVENSON, ADAM'!H53</f>
        <v>1</v>
      </c>
      <c r="J79" s="5">
        <f>'STEVENSON, ADAM'!I53</f>
        <v>1</v>
      </c>
      <c r="K79" s="12">
        <f>SUM(F79/E79)</f>
        <v>0.7021276595744681</v>
      </c>
      <c r="L79" s="12">
        <f>SUM(G79/E79)</f>
        <v>0.91489361702127658</v>
      </c>
      <c r="M79" s="560">
        <f>SUM(H79/E79)</f>
        <v>1.6170212765957446</v>
      </c>
      <c r="N79" s="266">
        <f>'STEVENSON, ADAM'!J53</f>
        <v>18</v>
      </c>
      <c r="O79" s="5">
        <f>'STEVENSON, ADAM'!K53</f>
        <v>23</v>
      </c>
      <c r="P79" s="5">
        <f>'STEVENSON, ADAM'!L53</f>
        <v>6</v>
      </c>
      <c r="Q79" s="552">
        <f>'STEVENSON, ADAM'!M53</f>
        <v>0.43902439024390244</v>
      </c>
    </row>
    <row r="80" spans="1:17" x14ac:dyDescent="0.25">
      <c r="A80" s="549">
        <v>78</v>
      </c>
      <c r="B80" s="5">
        <v>78</v>
      </c>
      <c r="C80" s="5" t="s">
        <v>288</v>
      </c>
      <c r="D80" s="5" t="s">
        <v>453</v>
      </c>
      <c r="E80" s="5">
        <f>'FAIR, AARON'!D116</f>
        <v>106</v>
      </c>
      <c r="F80" s="5">
        <f>'FAIR, AARON'!E116</f>
        <v>20</v>
      </c>
      <c r="G80" s="86">
        <f>'FAIR, AARON'!F116</f>
        <v>55</v>
      </c>
      <c r="H80" s="485">
        <f>'FAIR, AARON'!G116</f>
        <v>75</v>
      </c>
      <c r="I80" s="368">
        <f>'FAIR, AARON'!H116</f>
        <v>1</v>
      </c>
      <c r="J80" s="5">
        <f>'FAIR, AARON'!I116</f>
        <v>0</v>
      </c>
      <c r="K80" s="12">
        <f>SUM(F80/E80)</f>
        <v>0.18867924528301888</v>
      </c>
      <c r="L80" s="12">
        <f>SUM(G80/E80)</f>
        <v>0.51886792452830188</v>
      </c>
      <c r="M80" s="560">
        <f>SUM(H80/E80)</f>
        <v>0.70754716981132071</v>
      </c>
      <c r="N80" s="280">
        <f>'FAIR, AARON'!J116</f>
        <v>51</v>
      </c>
      <c r="O80" s="9">
        <f>'FAIR, AARON'!K116</f>
        <v>42</v>
      </c>
      <c r="P80" s="9">
        <f>'FAIR, AARON'!L116</f>
        <v>13</v>
      </c>
      <c r="Q80" s="550">
        <f>'FAIR, AARON'!M116</f>
        <v>0.54838709677419351</v>
      </c>
    </row>
    <row r="81" spans="1:17" x14ac:dyDescent="0.25">
      <c r="A81" s="549">
        <v>79</v>
      </c>
      <c r="B81" s="5">
        <v>69</v>
      </c>
      <c r="C81" s="5" t="s">
        <v>544</v>
      </c>
      <c r="D81" s="5"/>
      <c r="E81" s="5">
        <f>'KEITH, WILLIAM'!D27</f>
        <v>22</v>
      </c>
      <c r="F81" s="5">
        <f>'KEITH, WILLIAM'!E27</f>
        <v>52</v>
      </c>
      <c r="G81" s="86">
        <f>'KEITH, WILLIAM'!F27</f>
        <v>23</v>
      </c>
      <c r="H81" s="485">
        <f>'KEITH, WILLIAM'!G27</f>
        <v>75</v>
      </c>
      <c r="I81" s="368">
        <f>'KEITH, WILLIAM'!H27</f>
        <v>7</v>
      </c>
      <c r="J81" s="5">
        <f>'KEITH, WILLIAM'!I27</f>
        <v>2</v>
      </c>
      <c r="K81" s="12">
        <f>SUM(F81/E81)</f>
        <v>2.3636363636363638</v>
      </c>
      <c r="L81" s="12">
        <f>SUM(G81/E81)</f>
        <v>1.0454545454545454</v>
      </c>
      <c r="M81" s="560">
        <f>SUM(H81/E81)</f>
        <v>3.4090909090909092</v>
      </c>
      <c r="N81" s="266">
        <f>'KEITH, WILLIAM'!J27</f>
        <v>13</v>
      </c>
      <c r="O81" s="5">
        <f>'KEITH, WILLIAM'!K27</f>
        <v>7</v>
      </c>
      <c r="P81" s="5">
        <f>'KEITH, WILLIAM'!L27</f>
        <v>2</v>
      </c>
      <c r="Q81" s="551">
        <f>'KEITH, WILLIAM'!M27</f>
        <v>0.65</v>
      </c>
    </row>
    <row r="82" spans="1:17" x14ac:dyDescent="0.25">
      <c r="A82" s="549">
        <v>80</v>
      </c>
      <c r="B82" s="5">
        <v>71</v>
      </c>
      <c r="C82" s="5" t="s">
        <v>100</v>
      </c>
      <c r="D82" s="5"/>
      <c r="E82" s="5">
        <f>'HUGHES, DEREK'!D201</f>
        <v>189</v>
      </c>
      <c r="F82" s="5">
        <f>'HUGHES, DEREK'!E201</f>
        <v>11</v>
      </c>
      <c r="G82" s="86">
        <f>'HUGHES, DEREK'!F201</f>
        <v>63</v>
      </c>
      <c r="H82" s="485">
        <f>'HUGHES, DEREK'!G201</f>
        <v>74</v>
      </c>
      <c r="I82" s="368">
        <f>'HUGHES, DEREK'!H201</f>
        <v>1</v>
      </c>
      <c r="J82" s="5">
        <f>'HUGHES, DEREK'!I201</f>
        <v>0</v>
      </c>
      <c r="K82" s="12">
        <f>SUM(F82/E82)</f>
        <v>5.8201058201058198E-2</v>
      </c>
      <c r="L82" s="12">
        <f>SUM(G82/E82)</f>
        <v>0.33333333333333331</v>
      </c>
      <c r="M82" s="560">
        <f>SUM(H82/E82)</f>
        <v>0.39153439153439151</v>
      </c>
      <c r="N82" s="280">
        <f>'HUGHES, DEREK'!J201</f>
        <v>88</v>
      </c>
      <c r="O82" s="9">
        <f>'HUGHES, DEREK'!K201</f>
        <v>77</v>
      </c>
      <c r="P82" s="9">
        <f>'HUGHES, DEREK'!L201</f>
        <v>24</v>
      </c>
      <c r="Q82" s="550">
        <f>'HUGHES, DEREK'!M201</f>
        <v>0.53333333333333333</v>
      </c>
    </row>
    <row r="83" spans="1:17" x14ac:dyDescent="0.25">
      <c r="A83" s="549">
        <v>81</v>
      </c>
      <c r="B83" s="5">
        <v>70</v>
      </c>
      <c r="C83" s="5" t="s">
        <v>282</v>
      </c>
      <c r="D83" s="5"/>
      <c r="E83" s="5">
        <f>'FRASER, DOUG'!D157</f>
        <v>145</v>
      </c>
      <c r="F83" s="5">
        <f>'FRASER, DOUG'!E157</f>
        <v>25</v>
      </c>
      <c r="G83" s="86">
        <f>'FRASER, DOUG'!F157</f>
        <v>49</v>
      </c>
      <c r="H83" s="485">
        <f>'FRASER, DOUG'!G157</f>
        <v>74</v>
      </c>
      <c r="I83" s="368">
        <f>'FRASER, DOUG'!H157</f>
        <v>2</v>
      </c>
      <c r="J83" s="5">
        <f>'FRASER, DOUG'!I157</f>
        <v>0</v>
      </c>
      <c r="K83" s="12">
        <f>SUM(F83/E83)</f>
        <v>0.17241379310344829</v>
      </c>
      <c r="L83" s="12">
        <f>SUM(G83/E83)</f>
        <v>0.33793103448275863</v>
      </c>
      <c r="M83" s="560">
        <f>SUM(H83/E83)</f>
        <v>0.51034482758620692</v>
      </c>
      <c r="N83" s="280">
        <f>'FRASER, DOUG'!J157</f>
        <v>59</v>
      </c>
      <c r="O83" s="9">
        <f>'FRASER, DOUG'!K157</f>
        <v>69</v>
      </c>
      <c r="P83" s="9">
        <f>'FRASER, DOUG'!L157</f>
        <v>17</v>
      </c>
      <c r="Q83" s="550">
        <f>'FRASER, DOUG'!M157</f>
        <v>0.4609375</v>
      </c>
    </row>
    <row r="84" spans="1:17" x14ac:dyDescent="0.25">
      <c r="A84" s="549">
        <v>82</v>
      </c>
      <c r="B84" s="5">
        <v>81</v>
      </c>
      <c r="C84" s="5" t="s">
        <v>187</v>
      </c>
      <c r="D84" s="5" t="s">
        <v>553</v>
      </c>
      <c r="E84" s="5">
        <f>'CZUPPON, GREG'!D81</f>
        <v>73</v>
      </c>
      <c r="F84" s="5">
        <f>'CZUPPON, GREG'!E81</f>
        <v>42</v>
      </c>
      <c r="G84" s="86">
        <f>'CZUPPON, GREG'!F81</f>
        <v>32</v>
      </c>
      <c r="H84" s="485">
        <f>'CZUPPON, GREG'!G81</f>
        <v>74</v>
      </c>
      <c r="I84" s="368">
        <f>'CZUPPON, GREG'!H81</f>
        <v>7</v>
      </c>
      <c r="J84" s="5">
        <f>'CZUPPON, GREG'!I81</f>
        <v>0</v>
      </c>
      <c r="K84" s="12">
        <f>SUM(F84/E84)</f>
        <v>0.57534246575342463</v>
      </c>
      <c r="L84" s="12">
        <f>SUM(G84/E84)</f>
        <v>0.43835616438356162</v>
      </c>
      <c r="M84" s="560">
        <f>SUM(H84/E84)</f>
        <v>1.0136986301369864</v>
      </c>
      <c r="N84" s="280">
        <f>'CZUPPON, GREG'!J81</f>
        <v>40</v>
      </c>
      <c r="O84" s="9">
        <f>'CZUPPON, GREG'!K81</f>
        <v>25</v>
      </c>
      <c r="P84" s="9">
        <f>'CZUPPON, GREG'!L81</f>
        <v>8</v>
      </c>
      <c r="Q84" s="550">
        <f>'CZUPPON, GREG'!M81</f>
        <v>0.61538461538461542</v>
      </c>
    </row>
    <row r="85" spans="1:17" x14ac:dyDescent="0.25">
      <c r="A85" s="549">
        <v>83</v>
      </c>
      <c r="B85" s="5">
        <v>115</v>
      </c>
      <c r="C85" s="5" t="s">
        <v>621</v>
      </c>
      <c r="D85" s="5" t="s">
        <v>10</v>
      </c>
      <c r="E85" s="5">
        <f>'WHITTAM, RYAN'!D52</f>
        <v>45</v>
      </c>
      <c r="F85" s="5">
        <f>'WHITTAM, RYAN'!E52</f>
        <v>46</v>
      </c>
      <c r="G85" s="86">
        <f>'WHITTAM, RYAN'!F52</f>
        <v>28</v>
      </c>
      <c r="H85" s="485">
        <f>'WHITTAM, RYAN'!G52</f>
        <v>74</v>
      </c>
      <c r="I85" s="368">
        <f>'WHITTAM, RYAN'!H52</f>
        <v>4</v>
      </c>
      <c r="J85" s="5">
        <f>'WHITTAM, RYAN'!I52</f>
        <v>1</v>
      </c>
      <c r="K85" s="12">
        <f>SUM(F85/E85)</f>
        <v>1.0222222222222221</v>
      </c>
      <c r="L85" s="12">
        <f>SUM(G85/E85)</f>
        <v>0.62222222222222223</v>
      </c>
      <c r="M85" s="560">
        <f>SUM(H85/E85)</f>
        <v>1.6444444444444444</v>
      </c>
      <c r="N85" s="266">
        <f>'WHITTAM, RYAN'!J52</f>
        <v>23</v>
      </c>
      <c r="O85" s="5">
        <f>'WHITTAM, RYAN'!K52</f>
        <v>16</v>
      </c>
      <c r="P85" s="5">
        <f>'WHITTAM, RYAN'!L52</f>
        <v>6</v>
      </c>
      <c r="Q85" s="551">
        <f>'WHITTAM, RYAN'!M52</f>
        <v>0.58974358974358976</v>
      </c>
    </row>
    <row r="86" spans="1:17" x14ac:dyDescent="0.25">
      <c r="A86" s="549">
        <v>84</v>
      </c>
      <c r="B86" s="5">
        <v>79</v>
      </c>
      <c r="C86" s="5" t="s">
        <v>81</v>
      </c>
      <c r="D86" s="5" t="s">
        <v>8</v>
      </c>
      <c r="E86" s="5">
        <f>'COADY, CHRIS'!D256</f>
        <v>240</v>
      </c>
      <c r="F86" s="5">
        <f>'COADY, CHRIS'!E256</f>
        <v>15</v>
      </c>
      <c r="G86" s="86">
        <f>'COADY, CHRIS'!F256</f>
        <v>53</v>
      </c>
      <c r="H86" s="485">
        <f>'COADY, CHRIS'!G256</f>
        <v>68</v>
      </c>
      <c r="I86" s="368">
        <f>'COADY, CHRIS'!H256</f>
        <v>3</v>
      </c>
      <c r="J86" s="5">
        <f>'COADY, CHRIS'!I256</f>
        <v>0</v>
      </c>
      <c r="K86" s="12">
        <f>SUM(F86/E86)</f>
        <v>6.25E-2</v>
      </c>
      <c r="L86" s="12">
        <f>SUM(G86/E86)</f>
        <v>0.22083333333333333</v>
      </c>
      <c r="M86" s="560">
        <f>SUM(H86/E86)</f>
        <v>0.28333333333333333</v>
      </c>
      <c r="N86" s="280">
        <f>'COADY, CHRIS'!J256</f>
        <v>136</v>
      </c>
      <c r="O86" s="9">
        <f>'COADY, CHRIS'!K256</f>
        <v>78</v>
      </c>
      <c r="P86" s="9">
        <f>'COADY, CHRIS'!L256</f>
        <v>26</v>
      </c>
      <c r="Q86" s="550">
        <f>'COADY, CHRIS'!M256</f>
        <v>0.63551401869158874</v>
      </c>
    </row>
    <row r="87" spans="1:17" x14ac:dyDescent="0.25">
      <c r="A87" s="549">
        <v>85</v>
      </c>
      <c r="B87" s="5">
        <v>75</v>
      </c>
      <c r="C87" s="5" t="s">
        <v>119</v>
      </c>
      <c r="D87" s="5"/>
      <c r="E87" s="5">
        <f>'O''GRADY, PAUL'!D33</f>
        <v>28</v>
      </c>
      <c r="F87" s="5">
        <f>'O''GRADY, PAUL'!E33</f>
        <v>38</v>
      </c>
      <c r="G87" s="86">
        <f>'O''GRADY, PAUL'!F33</f>
        <v>30</v>
      </c>
      <c r="H87" s="485">
        <f>'O''GRADY, PAUL'!G33</f>
        <v>68</v>
      </c>
      <c r="I87" s="368">
        <f>'O''GRADY, PAUL'!H33</f>
        <v>1</v>
      </c>
      <c r="J87" s="5">
        <f>'O''GRADY, PAUL'!I33</f>
        <v>0</v>
      </c>
      <c r="K87" s="12">
        <f>SUM(F87/E87)</f>
        <v>1.3571428571428572</v>
      </c>
      <c r="L87" s="12">
        <f>SUM(G87/E87)</f>
        <v>1.0714285714285714</v>
      </c>
      <c r="M87" s="560">
        <f>SUM(H87/E87)</f>
        <v>2.4285714285714284</v>
      </c>
      <c r="N87" s="280">
        <f>'O''GRADY, PAUL'!J33</f>
        <v>18</v>
      </c>
      <c r="O87" s="9">
        <f>'O''GRADY, PAUL'!K33</f>
        <v>9</v>
      </c>
      <c r="P87" s="9">
        <f>'O''GRADY, PAUL'!L33</f>
        <v>1</v>
      </c>
      <c r="Q87" s="550">
        <f>'O''GRADY, PAUL'!M33</f>
        <v>0.66666666666666663</v>
      </c>
    </row>
    <row r="88" spans="1:17" x14ac:dyDescent="0.25">
      <c r="A88" s="549">
        <v>86</v>
      </c>
      <c r="B88" s="5">
        <v>106</v>
      </c>
      <c r="C88" s="5" t="s">
        <v>572</v>
      </c>
      <c r="D88" s="5" t="s">
        <v>453</v>
      </c>
      <c r="E88" s="5">
        <f>'ROBERTS, DAN'!D47</f>
        <v>41</v>
      </c>
      <c r="F88" s="5">
        <f>'ROBERTS, DAN'!E47</f>
        <v>22</v>
      </c>
      <c r="G88" s="86">
        <f>'ROBERTS, DAN'!F47</f>
        <v>45</v>
      </c>
      <c r="H88" s="485">
        <f>'ROBERTS, DAN'!G47</f>
        <v>67</v>
      </c>
      <c r="I88" s="368">
        <f>'ROBERTS, DAN'!H47</f>
        <v>1</v>
      </c>
      <c r="J88" s="5">
        <f>'ROBERTS, DAN'!I47</f>
        <v>1</v>
      </c>
      <c r="K88" s="12">
        <f>SUM(F88/E88)</f>
        <v>0.53658536585365857</v>
      </c>
      <c r="L88" s="12">
        <f>SUM(G88/E88)</f>
        <v>1.0975609756097562</v>
      </c>
      <c r="M88" s="560">
        <f>SUM(H88/E88)</f>
        <v>1.6341463414634145</v>
      </c>
      <c r="N88" s="266">
        <f>'ROBERTS, DAN'!J47</f>
        <v>13</v>
      </c>
      <c r="O88" s="5">
        <f>'ROBERTS, DAN'!K47</f>
        <v>22</v>
      </c>
      <c r="P88" s="5">
        <f>'ROBERTS, DAN'!L47</f>
        <v>6</v>
      </c>
      <c r="Q88" s="552">
        <f>'ROBERTS, DAN'!M47</f>
        <v>0.37142857142857144</v>
      </c>
    </row>
    <row r="89" spans="1:17" x14ac:dyDescent="0.25">
      <c r="A89" s="549">
        <v>87</v>
      </c>
      <c r="B89" s="5">
        <v>76</v>
      </c>
      <c r="C89" s="5" t="s">
        <v>142</v>
      </c>
      <c r="D89" s="5"/>
      <c r="E89" s="5">
        <f>'THIFFAULT, FRANK'!D84</f>
        <v>76</v>
      </c>
      <c r="F89" s="5">
        <f>'THIFFAULT, FRANK'!E84</f>
        <v>30</v>
      </c>
      <c r="G89" s="86">
        <f>'THIFFAULT, FRANK'!F84</f>
        <v>36</v>
      </c>
      <c r="H89" s="485">
        <f>'THIFFAULT, FRANK'!G84</f>
        <v>66</v>
      </c>
      <c r="I89" s="368">
        <f>'THIFFAULT, FRANK'!H84</f>
        <v>3</v>
      </c>
      <c r="J89" s="5">
        <f>'THIFFAULT, FRANK'!I84</f>
        <v>2</v>
      </c>
      <c r="K89" s="12">
        <f>SUM(F89/E89)</f>
        <v>0.39473684210526316</v>
      </c>
      <c r="L89" s="12">
        <f>SUM(G89/E89)</f>
        <v>0.47368421052631576</v>
      </c>
      <c r="M89" s="560">
        <f>SUM(H89/E89)</f>
        <v>0.86842105263157898</v>
      </c>
      <c r="N89" s="280">
        <f>'THIFFAULT, FRANK'!J84</f>
        <v>41</v>
      </c>
      <c r="O89" s="9">
        <f>'THIFFAULT, FRANK'!K84</f>
        <v>25</v>
      </c>
      <c r="P89" s="9">
        <f>'THIFFAULT, FRANK'!L84</f>
        <v>10</v>
      </c>
      <c r="Q89" s="550">
        <f>'THIFFAULT, FRANK'!M84</f>
        <v>0.62121212121212122</v>
      </c>
    </row>
    <row r="90" spans="1:17" x14ac:dyDescent="0.25">
      <c r="A90" s="549">
        <v>88</v>
      </c>
      <c r="B90" s="5">
        <v>135</v>
      </c>
      <c r="C90" s="5" t="s">
        <v>597</v>
      </c>
      <c r="D90" s="5" t="s">
        <v>625</v>
      </c>
      <c r="E90" s="5">
        <f>'GRAFOS, PETER'!D48</f>
        <v>43</v>
      </c>
      <c r="F90" s="5">
        <f>'GRAFOS, PETER'!E48</f>
        <v>27</v>
      </c>
      <c r="G90" s="86">
        <f>'GRAFOS, PETER'!F48</f>
        <v>38</v>
      </c>
      <c r="H90" s="485">
        <f>'GRAFOS, PETER'!G48</f>
        <v>65</v>
      </c>
      <c r="I90" s="368">
        <f>'GRAFOS, PETER'!H48</f>
        <v>2</v>
      </c>
      <c r="J90" s="5">
        <f>'GRAFOS, PETER'!I48</f>
        <v>0</v>
      </c>
      <c r="K90" s="12">
        <f>SUM(F90/E90)</f>
        <v>0.62790697674418605</v>
      </c>
      <c r="L90" s="12">
        <f>SUM(G90/E90)</f>
        <v>0.88372093023255816</v>
      </c>
      <c r="M90" s="560">
        <f>SUM(H90/E90)</f>
        <v>1.5116279069767442</v>
      </c>
      <c r="N90" s="266">
        <f>'GRAFOS, PETER'!J48</f>
        <v>16</v>
      </c>
      <c r="O90" s="5">
        <f>'GRAFOS, PETER'!K48</f>
        <v>19</v>
      </c>
      <c r="P90" s="5">
        <f>'GRAFOS, PETER'!L48</f>
        <v>8</v>
      </c>
      <c r="Q90" s="552">
        <f>'GRAFOS, PETER'!M48</f>
        <v>0.45714285714285713</v>
      </c>
    </row>
    <row r="91" spans="1:17" x14ac:dyDescent="0.25">
      <c r="A91" s="549">
        <v>89</v>
      </c>
      <c r="B91" s="5">
        <v>80</v>
      </c>
      <c r="C91" s="5" t="s">
        <v>532</v>
      </c>
      <c r="D91" s="5"/>
      <c r="E91" s="5">
        <f>'HEINLE, DAMIEN'!D23</f>
        <v>18</v>
      </c>
      <c r="F91" s="5">
        <f>'HEINLE, DAMIEN'!E23</f>
        <v>41</v>
      </c>
      <c r="G91" s="86">
        <f>'HEINLE, DAMIEN'!F23</f>
        <v>23</v>
      </c>
      <c r="H91" s="485">
        <f>'HEINLE, DAMIEN'!G23</f>
        <v>64</v>
      </c>
      <c r="I91" s="368">
        <f>'HEINLE, DAMIEN'!H23</f>
        <v>3</v>
      </c>
      <c r="J91" s="5">
        <f>'HEINLE, DAMIEN'!I23</f>
        <v>1</v>
      </c>
      <c r="K91" s="12">
        <f>SUM(F91/E91)</f>
        <v>2.2777777777777777</v>
      </c>
      <c r="L91" s="12">
        <f>SUM(G91/E91)</f>
        <v>1.2777777777777777</v>
      </c>
      <c r="M91" s="560">
        <f>SUM(H91/E91)</f>
        <v>3.5555555555555554</v>
      </c>
      <c r="N91" s="266">
        <f>'HEINLE, DAMIEN'!J23</f>
        <v>9</v>
      </c>
      <c r="O91" s="5">
        <f>'HEINLE, DAMIEN'!K23</f>
        <v>7</v>
      </c>
      <c r="P91" s="5">
        <f>'HEINLE, DAMIEN'!L23</f>
        <v>2</v>
      </c>
      <c r="Q91" s="551">
        <f>'HEINLE, DAMIEN'!M23</f>
        <v>0.5625</v>
      </c>
    </row>
    <row r="92" spans="1:17" x14ac:dyDescent="0.25">
      <c r="A92" s="549">
        <v>90</v>
      </c>
      <c r="B92" s="5">
        <v>82</v>
      </c>
      <c r="C92" s="5" t="s">
        <v>87</v>
      </c>
      <c r="D92" s="5"/>
      <c r="E92" s="5">
        <f>'FACCA, DAVID'!D119</f>
        <v>110</v>
      </c>
      <c r="F92" s="5">
        <f>'FACCA, DAVID'!E119</f>
        <v>35</v>
      </c>
      <c r="G92" s="86">
        <f>'FACCA, DAVID'!F119</f>
        <v>28</v>
      </c>
      <c r="H92" s="485">
        <f>'FACCA, DAVID'!G119</f>
        <v>63</v>
      </c>
      <c r="I92" s="368">
        <f>'FACCA, DAVID'!H119</f>
        <v>5</v>
      </c>
      <c r="J92" s="5">
        <f>'FACCA, DAVID'!I119</f>
        <v>1</v>
      </c>
      <c r="K92" s="12">
        <f>SUM(F92/E92)</f>
        <v>0.31818181818181818</v>
      </c>
      <c r="L92" s="12">
        <f>SUM(G92/E92)</f>
        <v>0.25454545454545452</v>
      </c>
      <c r="M92" s="560">
        <f>SUM(H92/E92)</f>
        <v>0.57272727272727275</v>
      </c>
      <c r="N92" s="280">
        <f>'FACCA, DAVID'!J119</f>
        <v>31</v>
      </c>
      <c r="O92" s="9">
        <f>'FACCA, DAVID'!K119</f>
        <v>60</v>
      </c>
      <c r="P92" s="9">
        <f>'FACCA, DAVID'!L119</f>
        <v>19</v>
      </c>
      <c r="Q92" s="550">
        <f>'FACCA, DAVID'!M119</f>
        <v>0.34065934065934067</v>
      </c>
    </row>
    <row r="93" spans="1:17" x14ac:dyDescent="0.25">
      <c r="A93" s="549">
        <v>91</v>
      </c>
      <c r="B93" s="5">
        <v>84</v>
      </c>
      <c r="C93" s="5" t="s">
        <v>103</v>
      </c>
      <c r="D93" s="5"/>
      <c r="E93" s="5">
        <f>'KAMRANPOOR, ROB'!D69</f>
        <v>62</v>
      </c>
      <c r="F93" s="5">
        <f>'KAMRANPOOR, ROB'!E69</f>
        <v>31</v>
      </c>
      <c r="G93" s="86">
        <f>'KAMRANPOOR, ROB'!F69</f>
        <v>32</v>
      </c>
      <c r="H93" s="485">
        <f>'KAMRANPOOR, ROB'!G69</f>
        <v>63</v>
      </c>
      <c r="I93" s="368">
        <f>'KAMRANPOOR, ROB'!H69</f>
        <v>2</v>
      </c>
      <c r="J93" s="5">
        <f>'KAMRANPOOR, ROB'!I69</f>
        <v>0</v>
      </c>
      <c r="K93" s="12">
        <f>SUM(F93/E93)</f>
        <v>0.5</v>
      </c>
      <c r="L93" s="12">
        <f>SUM(G93/E93)</f>
        <v>0.5161290322580645</v>
      </c>
      <c r="M93" s="560">
        <f>SUM(H93/E93)</f>
        <v>1.0161290322580645</v>
      </c>
      <c r="N93" s="280">
        <f>'KAMRANPOOR, ROB'!J69</f>
        <v>31</v>
      </c>
      <c r="O93" s="9">
        <f>'KAMRANPOOR, ROB'!K69</f>
        <v>25</v>
      </c>
      <c r="P93" s="9">
        <f>'KAMRANPOOR, ROB'!L69</f>
        <v>6</v>
      </c>
      <c r="Q93" s="550">
        <f>'KAMRANPOOR, ROB'!M69</f>
        <v>0.5535714285714286</v>
      </c>
    </row>
    <row r="94" spans="1:17" x14ac:dyDescent="0.25">
      <c r="A94" s="549">
        <v>92</v>
      </c>
      <c r="B94" s="5">
        <v>108</v>
      </c>
      <c r="C94" s="5" t="s">
        <v>571</v>
      </c>
      <c r="D94" s="5" t="s">
        <v>625</v>
      </c>
      <c r="E94" s="5">
        <f>'RHORA, LIAM'!D59</f>
        <v>53</v>
      </c>
      <c r="F94" s="5">
        <f>'RHORA, LIAM'!E59</f>
        <v>35</v>
      </c>
      <c r="G94" s="86">
        <f>'RHORA, LIAM'!F59</f>
        <v>28</v>
      </c>
      <c r="H94" s="485">
        <f>'RHORA, LIAM'!G59</f>
        <v>63</v>
      </c>
      <c r="I94" s="368">
        <f>'RHORA, LIAM'!H59</f>
        <v>2</v>
      </c>
      <c r="J94" s="5">
        <f>'RHORA, LIAM'!I59</f>
        <v>2</v>
      </c>
      <c r="K94" s="12">
        <f>SUM(F94/E94)</f>
        <v>0.660377358490566</v>
      </c>
      <c r="L94" s="12">
        <f>SUM(G94/E94)</f>
        <v>0.52830188679245282</v>
      </c>
      <c r="M94" s="560">
        <f>SUM(H94/E94)</f>
        <v>1.1886792452830188</v>
      </c>
      <c r="N94" s="266">
        <f>'RHORA, LIAM'!J59</f>
        <v>26</v>
      </c>
      <c r="O94" s="5">
        <f>'RHORA, LIAM'!K59</f>
        <v>19</v>
      </c>
      <c r="P94" s="5">
        <f>'RHORA, LIAM'!L59</f>
        <v>8</v>
      </c>
      <c r="Q94" s="552">
        <f>'RHORA, LIAM'!M59</f>
        <v>0.57777777777777772</v>
      </c>
    </row>
    <row r="95" spans="1:17" x14ac:dyDescent="0.25">
      <c r="A95" s="549">
        <v>93</v>
      </c>
      <c r="B95" s="5">
        <v>83</v>
      </c>
      <c r="C95" s="5" t="s">
        <v>474</v>
      </c>
      <c r="D95" s="5"/>
      <c r="E95" s="5">
        <f>'ELLIS, KYLE'!D32</f>
        <v>26</v>
      </c>
      <c r="F95" s="5">
        <f>'ELLIS, KYLE'!E32</f>
        <v>38</v>
      </c>
      <c r="G95" s="86">
        <f>'ELLIS, KYLE'!F32</f>
        <v>25</v>
      </c>
      <c r="H95" s="485">
        <f>'ELLIS, KYLE'!G32</f>
        <v>63</v>
      </c>
      <c r="I95" s="368">
        <f>'ELLIS, KYLE'!H32</f>
        <v>4</v>
      </c>
      <c r="J95" s="5">
        <f>'ELLIS, KYLE'!I32</f>
        <v>1</v>
      </c>
      <c r="K95" s="12">
        <f>SUM(F95/E95)</f>
        <v>1.4615384615384615</v>
      </c>
      <c r="L95" s="12">
        <f>SUM(G95/E95)</f>
        <v>0.96153846153846156</v>
      </c>
      <c r="M95" s="560">
        <f>SUM(H95/E95)</f>
        <v>2.4230769230769229</v>
      </c>
      <c r="N95" s="280">
        <f>'ELLIS, KYLE'!J32</f>
        <v>21</v>
      </c>
      <c r="O95" s="9">
        <f>'ELLIS, KYLE'!K32</f>
        <v>4</v>
      </c>
      <c r="P95" s="9">
        <f>'ELLIS, KYLE'!L32</f>
        <v>1</v>
      </c>
      <c r="Q95" s="550">
        <f>'ELLIS, KYLE'!M32</f>
        <v>0.84</v>
      </c>
    </row>
    <row r="96" spans="1:17" x14ac:dyDescent="0.25">
      <c r="A96" s="549">
        <v>94</v>
      </c>
      <c r="B96" s="5">
        <v>85</v>
      </c>
      <c r="C96" s="5" t="s">
        <v>165</v>
      </c>
      <c r="D96" s="5"/>
      <c r="E96" s="5">
        <f>'LIM, BOB'!D70</f>
        <v>64</v>
      </c>
      <c r="F96" s="5">
        <f>'LIM, BOB'!E70</f>
        <v>22</v>
      </c>
      <c r="G96" s="86">
        <f>'LIM, BOB'!F70</f>
        <v>40</v>
      </c>
      <c r="H96" s="485">
        <f>'LIM, BOB'!G70</f>
        <v>62</v>
      </c>
      <c r="I96" s="368">
        <f>'LIM, BOB'!H70</f>
        <v>2</v>
      </c>
      <c r="J96" s="5">
        <f>'LIM, BOB'!I70</f>
        <v>0</v>
      </c>
      <c r="K96" s="12">
        <f>SUM(F96/E96)</f>
        <v>0.34375</v>
      </c>
      <c r="L96" s="12">
        <f>SUM(G96/E96)</f>
        <v>0.625</v>
      </c>
      <c r="M96" s="560">
        <f>SUM(H96/E96)</f>
        <v>0.96875</v>
      </c>
      <c r="N96" s="280">
        <f>'LIM, BOB'!J70</f>
        <v>25</v>
      </c>
      <c r="O96" s="9">
        <f>'LIM, BOB'!K70</f>
        <v>31</v>
      </c>
      <c r="P96" s="9">
        <f>'LIM, BOB'!L70</f>
        <v>8</v>
      </c>
      <c r="Q96" s="550">
        <f>'LIM, BOB'!M70</f>
        <v>0.44642857142857145</v>
      </c>
    </row>
    <row r="97" spans="1:17" x14ac:dyDescent="0.25">
      <c r="A97" s="549">
        <v>95</v>
      </c>
      <c r="B97" s="5">
        <v>87</v>
      </c>
      <c r="C97" s="5" t="s">
        <v>162</v>
      </c>
      <c r="D97" s="5"/>
      <c r="E97" s="5">
        <f>'ROBSON, JEFF'!D50</f>
        <v>44</v>
      </c>
      <c r="F97" s="5">
        <f>'ROBSON, JEFF'!E50</f>
        <v>33</v>
      </c>
      <c r="G97" s="86">
        <f>'ROBSON, JEFF'!F50</f>
        <v>28</v>
      </c>
      <c r="H97" s="485">
        <f>'ROBSON, JEFF'!G50</f>
        <v>61</v>
      </c>
      <c r="I97" s="368">
        <f>'ROBSON, JEFF'!H50</f>
        <v>3</v>
      </c>
      <c r="J97" s="5">
        <f>'ROBSON, JEFF'!I50</f>
        <v>1</v>
      </c>
      <c r="K97" s="12">
        <f>SUM(F97/E97)</f>
        <v>0.75</v>
      </c>
      <c r="L97" s="12">
        <f>SUM(G97/E97)</f>
        <v>0.63636363636363635</v>
      </c>
      <c r="M97" s="560">
        <f>SUM(H97/E97)</f>
        <v>1.3863636363636365</v>
      </c>
      <c r="N97" s="280">
        <f>'ROBSON, JEFF'!J50</f>
        <v>24</v>
      </c>
      <c r="O97" s="9">
        <f>'ROBSON, JEFF'!K50</f>
        <v>17</v>
      </c>
      <c r="P97" s="9">
        <f>'ROBSON, JEFF'!L50</f>
        <v>3</v>
      </c>
      <c r="Q97" s="550">
        <f>'ROBSON, JEFF'!M50</f>
        <v>0.58536585365853655</v>
      </c>
    </row>
    <row r="98" spans="1:17" x14ac:dyDescent="0.25">
      <c r="A98" s="549">
        <v>96</v>
      </c>
      <c r="B98" s="5">
        <v>89</v>
      </c>
      <c r="C98" s="5" t="s">
        <v>292</v>
      </c>
      <c r="D98" s="5"/>
      <c r="E98" s="5">
        <f>'KEARNS, KEVIN'!D131</f>
        <v>121</v>
      </c>
      <c r="F98" s="5">
        <f>'KEARNS, KEVIN'!E131</f>
        <v>20</v>
      </c>
      <c r="G98" s="86">
        <f>'KEARNS, KEVIN'!F131</f>
        <v>40</v>
      </c>
      <c r="H98" s="485">
        <f>'KEARNS, KEVIN'!G131</f>
        <v>60</v>
      </c>
      <c r="I98" s="368">
        <f>'KEARNS, KEVIN'!H131</f>
        <v>2</v>
      </c>
      <c r="J98" s="5">
        <f>'KEARNS, KEVIN'!I131</f>
        <v>0</v>
      </c>
      <c r="K98" s="12">
        <f>SUM(F98/E98)</f>
        <v>0.16528925619834711</v>
      </c>
      <c r="L98" s="12">
        <f>SUM(G98/E98)</f>
        <v>0.33057851239669422</v>
      </c>
      <c r="M98" s="560">
        <f>SUM(H98/E98)</f>
        <v>0.49586776859504134</v>
      </c>
      <c r="N98" s="280">
        <f>'KEARNS, KEVIN'!J131</f>
        <v>52</v>
      </c>
      <c r="O98" s="9">
        <f>'KEARNS, KEVIN'!K131</f>
        <v>57</v>
      </c>
      <c r="P98" s="9">
        <f>'KEARNS, KEVIN'!L131</f>
        <v>12</v>
      </c>
      <c r="Q98" s="550">
        <f>'KEARNS, KEVIN'!M131</f>
        <v>0.47706422018348627</v>
      </c>
    </row>
    <row r="99" spans="1:17" x14ac:dyDescent="0.25">
      <c r="A99" s="549">
        <v>97</v>
      </c>
      <c r="B99" s="5">
        <v>90</v>
      </c>
      <c r="C99" s="5" t="s">
        <v>174</v>
      </c>
      <c r="D99" s="5"/>
      <c r="E99" s="5">
        <f>'WEDGE, MURRAY'!D64</f>
        <v>58</v>
      </c>
      <c r="F99" s="5">
        <f>'WEDGE, MURRAY'!E64</f>
        <v>20</v>
      </c>
      <c r="G99" s="86">
        <f>'WEDGE, MURRAY'!F64</f>
        <v>40</v>
      </c>
      <c r="H99" s="485">
        <f>'WEDGE, MURRAY'!G64</f>
        <v>60</v>
      </c>
      <c r="I99" s="368">
        <f>'WEDGE, MURRAY'!H64</f>
        <v>2</v>
      </c>
      <c r="J99" s="5">
        <f>'WEDGE, MURRAY'!I64</f>
        <v>0</v>
      </c>
      <c r="K99" s="12">
        <f>SUM(F99/E99)</f>
        <v>0.34482758620689657</v>
      </c>
      <c r="L99" s="12">
        <f>SUM(G99/E99)</f>
        <v>0.68965517241379315</v>
      </c>
      <c r="M99" s="560">
        <f>SUM(H99/E99)</f>
        <v>1.0344827586206897</v>
      </c>
      <c r="N99" s="280">
        <f>'WEDGE, MURRAY'!J64</f>
        <v>31</v>
      </c>
      <c r="O99" s="9">
        <f>'WEDGE, MURRAY'!K64</f>
        <v>24</v>
      </c>
      <c r="P99" s="9">
        <f>'WEDGE, MURRAY'!L64</f>
        <v>3</v>
      </c>
      <c r="Q99" s="550">
        <f>'WEDGE, MURRAY'!M64</f>
        <v>0.5636363636363636</v>
      </c>
    </row>
    <row r="100" spans="1:17" x14ac:dyDescent="0.25">
      <c r="A100" s="549">
        <v>98</v>
      </c>
      <c r="B100" s="5">
        <v>112</v>
      </c>
      <c r="C100" s="5" t="s">
        <v>545</v>
      </c>
      <c r="D100" s="5" t="s">
        <v>625</v>
      </c>
      <c r="E100" s="5">
        <f>'RASPHAKDY, RYAN'!D99</f>
        <v>91</v>
      </c>
      <c r="F100" s="5">
        <f>'RASPHAKDY, RYAN'!E99</f>
        <v>18</v>
      </c>
      <c r="G100" s="86">
        <f>'RASPHAKDY, RYAN'!F99</f>
        <v>41</v>
      </c>
      <c r="H100" s="485">
        <f>'RASPHAKDY, RYAN'!G99</f>
        <v>59</v>
      </c>
      <c r="I100" s="368">
        <f>'RASPHAKDY, RYAN'!H99</f>
        <v>3</v>
      </c>
      <c r="J100" s="5">
        <f>'RASPHAKDY, RYAN'!I99</f>
        <v>1</v>
      </c>
      <c r="K100" s="12">
        <f>SUM(F100/E100)</f>
        <v>0.19780219780219779</v>
      </c>
      <c r="L100" s="12">
        <f>SUM(G100/E100)</f>
        <v>0.45054945054945056</v>
      </c>
      <c r="M100" s="560">
        <f>SUM(H100/E100)</f>
        <v>0.64835164835164838</v>
      </c>
      <c r="N100" s="280">
        <f>'RASPHAKDY, RYAN'!J99</f>
        <v>33</v>
      </c>
      <c r="O100" s="9">
        <f>'RASPHAKDY, RYAN'!K99</f>
        <v>44</v>
      </c>
      <c r="P100" s="9">
        <f>'RASPHAKDY, RYAN'!L99</f>
        <v>14</v>
      </c>
      <c r="Q100" s="550">
        <f>'RASPHAKDY, RYAN'!M99</f>
        <v>0.42857142857142855</v>
      </c>
    </row>
    <row r="101" spans="1:17" x14ac:dyDescent="0.25">
      <c r="A101" s="549">
        <v>99</v>
      </c>
      <c r="B101" s="5">
        <v>91</v>
      </c>
      <c r="C101" s="5" t="s">
        <v>290</v>
      </c>
      <c r="D101" s="5"/>
      <c r="E101" s="5">
        <f>'MAZZOLI, JOHN'!D59</f>
        <v>52</v>
      </c>
      <c r="F101" s="5">
        <f>'MAZZOLI, JOHN'!E59</f>
        <v>29</v>
      </c>
      <c r="G101" s="86">
        <f>'MAZZOLI, JOHN'!F59</f>
        <v>30</v>
      </c>
      <c r="H101" s="485">
        <f>'MAZZOLI, JOHN'!G59</f>
        <v>59</v>
      </c>
      <c r="I101" s="368">
        <f>'MAZZOLI, JOHN'!H59</f>
        <v>2</v>
      </c>
      <c r="J101" s="5">
        <f>'MAZZOLI, JOHN'!I59</f>
        <v>1</v>
      </c>
      <c r="K101" s="12">
        <f>SUM(F101/E101)</f>
        <v>0.55769230769230771</v>
      </c>
      <c r="L101" s="12">
        <f>SUM(G101/E101)</f>
        <v>0.57692307692307687</v>
      </c>
      <c r="M101" s="560">
        <f>SUM(H101/E101)</f>
        <v>1.1346153846153846</v>
      </c>
      <c r="N101" s="280">
        <f>'MAZZOLI, JOHN'!J59</f>
        <v>20</v>
      </c>
      <c r="O101" s="9">
        <f>'MAZZOLI, JOHN'!K59</f>
        <v>25</v>
      </c>
      <c r="P101" s="9">
        <f>'MAZZOLI, JOHN'!L59</f>
        <v>7</v>
      </c>
      <c r="Q101" s="550">
        <f>'MAZZOLI, JOHN'!M59</f>
        <v>0.44444444444444442</v>
      </c>
    </row>
    <row r="102" spans="1:17" x14ac:dyDescent="0.25">
      <c r="A102" s="549">
        <v>100</v>
      </c>
      <c r="B102" s="5">
        <v>101</v>
      </c>
      <c r="C102" s="5" t="s">
        <v>115</v>
      </c>
      <c r="D102" s="5" t="s">
        <v>553</v>
      </c>
      <c r="E102" s="5">
        <f>'MOUM, GREG'!D217</f>
        <v>202</v>
      </c>
      <c r="F102" s="5">
        <f>'MOUM, GREG'!E217</f>
        <v>5</v>
      </c>
      <c r="G102" s="86">
        <f>'MOUM, GREG'!F217</f>
        <v>51</v>
      </c>
      <c r="H102" s="485">
        <f>'MOUM, GREG'!G217</f>
        <v>56</v>
      </c>
      <c r="I102" s="368">
        <f>'MOUM, GREG'!H217</f>
        <v>0</v>
      </c>
      <c r="J102" s="5">
        <f>'MOUM, GREG'!I217</f>
        <v>0</v>
      </c>
      <c r="K102" s="12">
        <f>SUM(F102/E102)</f>
        <v>2.4752475247524754E-2</v>
      </c>
      <c r="L102" s="12">
        <f>SUM(G102/E102)</f>
        <v>0.25247524752475248</v>
      </c>
      <c r="M102" s="560">
        <f>SUM(H102/E102)</f>
        <v>0.27722772277227725</v>
      </c>
      <c r="N102" s="280">
        <f>'MOUM, GREG'!J217</f>
        <v>81</v>
      </c>
      <c r="O102" s="9">
        <f>'MOUM, GREG'!K217</f>
        <v>98</v>
      </c>
      <c r="P102" s="9">
        <f>'MOUM, GREG'!L217</f>
        <v>22</v>
      </c>
      <c r="Q102" s="550">
        <f>'MOUM, GREG'!M217</f>
        <v>0.45251396648044695</v>
      </c>
    </row>
    <row r="103" spans="1:17" x14ac:dyDescent="0.25">
      <c r="A103" s="549">
        <v>101</v>
      </c>
      <c r="B103" s="5">
        <v>92</v>
      </c>
      <c r="C103" s="5" t="s">
        <v>106</v>
      </c>
      <c r="D103" s="5"/>
      <c r="E103" s="5">
        <f>'KYDD, TOM'!D55</f>
        <v>48</v>
      </c>
      <c r="F103" s="5">
        <f>'KYDD, TOM'!E55</f>
        <v>13</v>
      </c>
      <c r="G103" s="86">
        <f>'KYDD, TOM'!F55</f>
        <v>43</v>
      </c>
      <c r="H103" s="485">
        <f>'KYDD, TOM'!G55</f>
        <v>56</v>
      </c>
      <c r="I103" s="368">
        <f>'KYDD, TOM'!H55</f>
        <v>0</v>
      </c>
      <c r="J103" s="5">
        <f>'KYDD, TOM'!I55</f>
        <v>0</v>
      </c>
      <c r="K103" s="12">
        <f>SUM(F103/E103)</f>
        <v>0.27083333333333331</v>
      </c>
      <c r="L103" s="12">
        <f>SUM(G103/E103)</f>
        <v>0.89583333333333337</v>
      </c>
      <c r="M103" s="560">
        <f>SUM(H103/E103)</f>
        <v>1.1666666666666667</v>
      </c>
      <c r="N103" s="280">
        <f>'KYDD, TOM'!J55</f>
        <v>16</v>
      </c>
      <c r="O103" s="9">
        <f>'KYDD, TOM'!K55</f>
        <v>26</v>
      </c>
      <c r="P103" s="9">
        <f>'KYDD, TOM'!L55</f>
        <v>6</v>
      </c>
      <c r="Q103" s="550">
        <f>'KYDD, TOM'!M55</f>
        <v>0.38095238095238093</v>
      </c>
    </row>
    <row r="104" spans="1:17" x14ac:dyDescent="0.25">
      <c r="A104" s="549">
        <v>102</v>
      </c>
      <c r="B104" s="5">
        <v>93</v>
      </c>
      <c r="C104" s="5" t="s">
        <v>278</v>
      </c>
      <c r="D104" s="5"/>
      <c r="E104" s="5">
        <f>'GOUGH, GARY'!D94</f>
        <v>86</v>
      </c>
      <c r="F104" s="5">
        <f>'GOUGH, GARY'!E94</f>
        <v>21</v>
      </c>
      <c r="G104" s="86">
        <f>'GOUGH, GARY'!F94</f>
        <v>34</v>
      </c>
      <c r="H104" s="485">
        <f>'GOUGH, GARY'!G94</f>
        <v>55</v>
      </c>
      <c r="I104" s="368">
        <f>'GOUGH, GARY'!H94</f>
        <v>3</v>
      </c>
      <c r="J104" s="5">
        <f>'GOUGH, GARY'!I94</f>
        <v>0</v>
      </c>
      <c r="K104" s="12">
        <f>SUM(F104/E104)</f>
        <v>0.2441860465116279</v>
      </c>
      <c r="L104" s="12">
        <f>SUM(G104/E104)</f>
        <v>0.39534883720930231</v>
      </c>
      <c r="M104" s="560">
        <f>SUM(H104/E104)</f>
        <v>0.63953488372093026</v>
      </c>
      <c r="N104" s="280">
        <f>'GOUGH, GARY'!J94</f>
        <v>35</v>
      </c>
      <c r="O104" s="9">
        <f>'GOUGH, GARY'!K94</f>
        <v>39</v>
      </c>
      <c r="P104" s="9">
        <f>'GOUGH, GARY'!L94</f>
        <v>12</v>
      </c>
      <c r="Q104" s="550">
        <f>'GOUGH, GARY'!M94</f>
        <v>0.47297297297297297</v>
      </c>
    </row>
    <row r="105" spans="1:17" x14ac:dyDescent="0.25">
      <c r="A105" s="549">
        <v>103</v>
      </c>
      <c r="B105" s="5">
        <v>94</v>
      </c>
      <c r="C105" s="5" t="s">
        <v>281</v>
      </c>
      <c r="D105" s="5"/>
      <c r="E105" s="5">
        <f>'GILL, CHARLIE'!D86</f>
        <v>78</v>
      </c>
      <c r="F105" s="5">
        <f>'GILL, CHARLIE'!E86</f>
        <v>14</v>
      </c>
      <c r="G105" s="86">
        <f>'GILL, CHARLIE'!F86</f>
        <v>41</v>
      </c>
      <c r="H105" s="485">
        <f>'GILL, CHARLIE'!G86</f>
        <v>55</v>
      </c>
      <c r="I105" s="368">
        <f>'GILL, CHARLIE'!H86</f>
        <v>1</v>
      </c>
      <c r="J105" s="5">
        <f>'GILL, CHARLIE'!I86</f>
        <v>0</v>
      </c>
      <c r="K105" s="12">
        <f>SUM(F105/E105)</f>
        <v>0.17948717948717949</v>
      </c>
      <c r="L105" s="12">
        <f>SUM(G105/E105)</f>
        <v>0.52564102564102566</v>
      </c>
      <c r="M105" s="560">
        <f>SUM(H105/E105)</f>
        <v>0.70512820512820518</v>
      </c>
      <c r="N105" s="280">
        <f>'GILL, CHARLIE'!J86</f>
        <v>33</v>
      </c>
      <c r="O105" s="9">
        <f>'GILL, CHARLIE'!K86</f>
        <v>39</v>
      </c>
      <c r="P105" s="9">
        <f>'GILL, CHARLIE'!L86</f>
        <v>6</v>
      </c>
      <c r="Q105" s="550">
        <f>'GILL, CHARLIE'!M86</f>
        <v>0.45833333333333331</v>
      </c>
    </row>
    <row r="106" spans="1:17" x14ac:dyDescent="0.25">
      <c r="A106" s="549">
        <v>104</v>
      </c>
      <c r="B106" s="5">
        <v>95</v>
      </c>
      <c r="C106" s="5" t="s">
        <v>123</v>
      </c>
      <c r="D106" s="5"/>
      <c r="E106" s="5">
        <f>'PROKOS, GUS (F)'!D60</f>
        <v>53</v>
      </c>
      <c r="F106" s="5">
        <f>'PROKOS, GUS (F)'!E60</f>
        <v>8</v>
      </c>
      <c r="G106" s="86">
        <f>'PROKOS, GUS (F)'!F60</f>
        <v>47</v>
      </c>
      <c r="H106" s="485">
        <f>'PROKOS, GUS (F)'!G60</f>
        <v>55</v>
      </c>
      <c r="I106" s="368">
        <f>'PROKOS, GUS (F)'!H60</f>
        <v>0</v>
      </c>
      <c r="J106" s="5">
        <f>'PROKOS, GUS (F)'!I60</f>
        <v>0</v>
      </c>
      <c r="K106" s="12">
        <f>SUM(F106/E106)</f>
        <v>0.15094339622641509</v>
      </c>
      <c r="L106" s="12">
        <f>SUM(G106/E106)</f>
        <v>0.8867924528301887</v>
      </c>
      <c r="M106" s="560">
        <f>SUM(H106/E106)</f>
        <v>1.0377358490566038</v>
      </c>
      <c r="N106" s="280">
        <f>'PROKOS, GUS (F)'!J60</f>
        <v>25</v>
      </c>
      <c r="O106" s="9">
        <f>'PROKOS, GUS (F)'!K60</f>
        <v>22</v>
      </c>
      <c r="P106" s="9">
        <f>'PROKOS, GUS (F)'!L60</f>
        <v>6</v>
      </c>
      <c r="Q106" s="550">
        <f>'PROKOS, GUS (F)'!M60</f>
        <v>0.53191489361702127</v>
      </c>
    </row>
    <row r="107" spans="1:17" x14ac:dyDescent="0.25">
      <c r="A107" s="549">
        <v>105</v>
      </c>
      <c r="B107" s="5">
        <v>97</v>
      </c>
      <c r="C107" s="5" t="s">
        <v>121</v>
      </c>
      <c r="D107" s="5"/>
      <c r="E107" s="5">
        <f>'PATTERSON, BILL'!D68</f>
        <v>61</v>
      </c>
      <c r="F107" s="5">
        <f>'PATTERSON, BILL'!E68</f>
        <v>16</v>
      </c>
      <c r="G107" s="86">
        <f>'PATTERSON, BILL'!F68</f>
        <v>38</v>
      </c>
      <c r="H107" s="485">
        <f>'PATTERSON, BILL'!G68</f>
        <v>54</v>
      </c>
      <c r="I107" s="368">
        <f>'PATTERSON, BILL'!H68</f>
        <v>0</v>
      </c>
      <c r="J107" s="5">
        <f>'PATTERSON, BILL'!I68</f>
        <v>0</v>
      </c>
      <c r="K107" s="12">
        <f>SUM(F107/E107)</f>
        <v>0.26229508196721313</v>
      </c>
      <c r="L107" s="12">
        <f>SUM(G107/E107)</f>
        <v>0.62295081967213117</v>
      </c>
      <c r="M107" s="560">
        <f>SUM(H107/E107)</f>
        <v>0.88524590163934425</v>
      </c>
      <c r="N107" s="280">
        <f>'PATTERSON, BILL'!J68</f>
        <v>26</v>
      </c>
      <c r="O107" s="9">
        <f>'PATTERSON, BILL'!K68</f>
        <v>26</v>
      </c>
      <c r="P107" s="9">
        <f>'PATTERSON, BILL'!L68</f>
        <v>9</v>
      </c>
      <c r="Q107" s="550">
        <f>'PATTERSON, BILL'!M68</f>
        <v>0.5</v>
      </c>
    </row>
    <row r="108" spans="1:17" x14ac:dyDescent="0.25">
      <c r="A108" s="549">
        <v>106</v>
      </c>
      <c r="B108" s="5">
        <v>96</v>
      </c>
      <c r="C108" s="5" t="s">
        <v>180</v>
      </c>
      <c r="D108" s="5"/>
      <c r="E108" s="5">
        <f>'MACLAREN, MATT'!D44</f>
        <v>38</v>
      </c>
      <c r="F108" s="5">
        <f>'MACLAREN, MATT'!E44</f>
        <v>20</v>
      </c>
      <c r="G108" s="86">
        <f>'MACLAREN, MATT'!F44</f>
        <v>34</v>
      </c>
      <c r="H108" s="485">
        <f>'MACLAREN, MATT'!G44</f>
        <v>54</v>
      </c>
      <c r="I108" s="368">
        <f>'MACLAREN, MATT'!H44</f>
        <v>1</v>
      </c>
      <c r="J108" s="5">
        <f>'MACLAREN, MATT'!I44</f>
        <v>1</v>
      </c>
      <c r="K108" s="12">
        <f>SUM(F108/E108)</f>
        <v>0.52631578947368418</v>
      </c>
      <c r="L108" s="12">
        <f>SUM(G108/E108)</f>
        <v>0.89473684210526316</v>
      </c>
      <c r="M108" s="560">
        <f>SUM(H108/E108)</f>
        <v>1.4210526315789473</v>
      </c>
      <c r="N108" s="280">
        <f>'MACLAREN, MATT'!J44</f>
        <v>16</v>
      </c>
      <c r="O108" s="9">
        <f>'MACLAREN, MATT'!K44</f>
        <v>14</v>
      </c>
      <c r="P108" s="9">
        <f>'MACLAREN, MATT'!L44</f>
        <v>8</v>
      </c>
      <c r="Q108" s="550">
        <f>'MACLAREN, MATT'!M44</f>
        <v>0.53333333333333333</v>
      </c>
    </row>
    <row r="109" spans="1:17" x14ac:dyDescent="0.25">
      <c r="A109" s="549">
        <v>107</v>
      </c>
      <c r="B109" s="5">
        <v>99</v>
      </c>
      <c r="C109" s="5" t="s">
        <v>116</v>
      </c>
      <c r="D109" s="5"/>
      <c r="E109" s="5">
        <f>'MURRAY, TOM (F)'!D128</f>
        <v>116</v>
      </c>
      <c r="F109" s="5">
        <f>'MURRAY, TOM (F)'!E128</f>
        <v>11</v>
      </c>
      <c r="G109" s="86">
        <f>'MURRAY, TOM (F)'!F128</f>
        <v>42</v>
      </c>
      <c r="H109" s="485">
        <f>'MURRAY, TOM (F)'!G128</f>
        <v>53</v>
      </c>
      <c r="I109" s="368">
        <f>'MURRAY, TOM (F)'!H128</f>
        <v>1</v>
      </c>
      <c r="J109" s="5">
        <f>'MURRAY, TOM (F)'!I128</f>
        <v>1</v>
      </c>
      <c r="K109" s="12">
        <f>SUM(F109/E109)</f>
        <v>9.4827586206896547E-2</v>
      </c>
      <c r="L109" s="12">
        <f>SUM(G109/E109)</f>
        <v>0.36206896551724138</v>
      </c>
      <c r="M109" s="560">
        <f>SUM(H109/E109)</f>
        <v>0.45689655172413796</v>
      </c>
      <c r="N109" s="280">
        <f>'MURRAY, TOM (F)'!J128</f>
        <v>61</v>
      </c>
      <c r="O109" s="9">
        <f>'MURRAY, TOM (F)'!K128</f>
        <v>42</v>
      </c>
      <c r="P109" s="9">
        <f>'MURRAY, TOM (F)'!L128</f>
        <v>13</v>
      </c>
      <c r="Q109" s="550">
        <f>'MURRAY, TOM (F)'!M128</f>
        <v>0.59223300970873782</v>
      </c>
    </row>
    <row r="110" spans="1:17" x14ac:dyDescent="0.25">
      <c r="A110" s="549">
        <v>108</v>
      </c>
      <c r="B110" s="5">
        <v>109</v>
      </c>
      <c r="C110" s="5" t="s">
        <v>623</v>
      </c>
      <c r="D110" s="5" t="s">
        <v>8</v>
      </c>
      <c r="E110" s="5">
        <f>'BEUKEBOOM, BARON (F)'!D69</f>
        <v>61</v>
      </c>
      <c r="F110" s="5">
        <f>'BEUKEBOOM, BARON (F)'!E69</f>
        <v>15</v>
      </c>
      <c r="G110" s="86">
        <f>'BEUKEBOOM, BARON (F)'!F69</f>
        <v>36</v>
      </c>
      <c r="H110" s="485">
        <f>'BEUKEBOOM, BARON (F)'!G69</f>
        <v>51</v>
      </c>
      <c r="I110" s="368">
        <f>'BEUKEBOOM, BARON (F)'!H69</f>
        <v>0</v>
      </c>
      <c r="J110" s="5">
        <f>'BEUKEBOOM, BARON (F)'!I69</f>
        <v>1</v>
      </c>
      <c r="K110" s="12">
        <f>SUM(F110/E110)</f>
        <v>0.24590163934426229</v>
      </c>
      <c r="L110" s="12">
        <f>SUM(G110/E110)</f>
        <v>0.5901639344262295</v>
      </c>
      <c r="M110" s="560">
        <f>SUM(H110/E110)</f>
        <v>0.83606557377049184</v>
      </c>
      <c r="N110" s="266">
        <f>'BEUKEBOOM, BARON (F)'!J69</f>
        <v>30</v>
      </c>
      <c r="O110" s="5">
        <f>'BEUKEBOOM, BARON (F)'!K69</f>
        <v>20</v>
      </c>
      <c r="P110" s="5">
        <f>'BEUKEBOOM, BARON (F)'!L69</f>
        <v>11</v>
      </c>
      <c r="Q110" s="551">
        <f>'BEUKEBOOM, BARON (F)'!M69</f>
        <v>0.6</v>
      </c>
    </row>
    <row r="111" spans="1:17" x14ac:dyDescent="0.25">
      <c r="A111" s="549">
        <v>109</v>
      </c>
      <c r="B111" s="5">
        <v>118</v>
      </c>
      <c r="C111" s="5" t="s">
        <v>638</v>
      </c>
      <c r="D111" s="5" t="s">
        <v>10</v>
      </c>
      <c r="E111" s="5">
        <f>'DANIEL, TYLER (WALLY)'!D66</f>
        <v>58</v>
      </c>
      <c r="F111" s="5">
        <f>'DANIEL, TYLER (WALLY)'!E66</f>
        <v>19</v>
      </c>
      <c r="G111" s="86">
        <f>'DANIEL, TYLER (WALLY)'!F66</f>
        <v>31</v>
      </c>
      <c r="H111" s="485">
        <f>'DANIEL, TYLER (WALLY)'!G66</f>
        <v>50</v>
      </c>
      <c r="I111" s="368">
        <f>'DANIEL, TYLER (WALLY)'!H66</f>
        <v>3</v>
      </c>
      <c r="J111" s="5">
        <f>'DANIEL, TYLER (WALLY)'!I66</f>
        <v>1</v>
      </c>
      <c r="K111" s="12">
        <f>SUM(F111/E111)</f>
        <v>0.32758620689655171</v>
      </c>
      <c r="L111" s="12">
        <f>SUM(G111/E111)</f>
        <v>0.53448275862068961</v>
      </c>
      <c r="M111" s="560">
        <f>SUM(H111/E111)</f>
        <v>0.86206896551724133</v>
      </c>
      <c r="N111" s="280">
        <f>'DANIEL, TYLER (WALLY)'!J66</f>
        <v>17</v>
      </c>
      <c r="O111" s="9">
        <f>'DANIEL, TYLER (WALLY)'!K66</f>
        <v>35</v>
      </c>
      <c r="P111" s="9">
        <f>'DANIEL, TYLER (WALLY)'!L66</f>
        <v>6</v>
      </c>
      <c r="Q111" s="550">
        <f>'DANIEL, TYLER (WALLY)'!M66</f>
        <v>0.32692307692307693</v>
      </c>
    </row>
    <row r="112" spans="1:17" x14ac:dyDescent="0.25">
      <c r="A112" s="549">
        <v>110</v>
      </c>
      <c r="B112" s="5">
        <v>103</v>
      </c>
      <c r="C112" s="5" t="s">
        <v>70</v>
      </c>
      <c r="D112" s="5"/>
      <c r="E112" s="5">
        <f>'BOLAND, MIKE'!D91</f>
        <v>83</v>
      </c>
      <c r="F112" s="5">
        <f>'BOLAND, MIKE'!E91</f>
        <v>8</v>
      </c>
      <c r="G112" s="86">
        <f>'BOLAND, MIKE'!F91</f>
        <v>41</v>
      </c>
      <c r="H112" s="485">
        <f>'BOLAND, MIKE'!G91</f>
        <v>49</v>
      </c>
      <c r="I112" s="368">
        <f>'BOLAND, MIKE'!H91</f>
        <v>0</v>
      </c>
      <c r="J112" s="5">
        <f>'BOLAND, MIKE'!I91</f>
        <v>0</v>
      </c>
      <c r="K112" s="12">
        <f>SUM(F112/E112)</f>
        <v>9.6385542168674704E-2</v>
      </c>
      <c r="L112" s="12">
        <f>SUM(G112/E112)</f>
        <v>0.49397590361445781</v>
      </c>
      <c r="M112" s="560">
        <f>SUM(H112/E112)</f>
        <v>0.59036144578313254</v>
      </c>
      <c r="N112" s="280">
        <f>'BOLAND, MIKE'!J91</f>
        <v>32</v>
      </c>
      <c r="O112" s="9">
        <f>'BOLAND, MIKE'!K91</f>
        <v>41</v>
      </c>
      <c r="P112" s="9">
        <f>'BOLAND, MIKE'!L91</f>
        <v>10</v>
      </c>
      <c r="Q112" s="550">
        <f>'BOLAND, MIKE'!M91</f>
        <v>0.43835616438356162</v>
      </c>
    </row>
    <row r="113" spans="1:17" x14ac:dyDescent="0.25">
      <c r="A113" s="549">
        <v>111</v>
      </c>
      <c r="B113" s="5">
        <v>102</v>
      </c>
      <c r="C113" s="5" t="s">
        <v>279</v>
      </c>
      <c r="D113" s="5"/>
      <c r="E113" s="5">
        <f>'COMTOIS, GUY'!D53</f>
        <v>47</v>
      </c>
      <c r="F113" s="5">
        <f>'COMTOIS, GUY'!E53</f>
        <v>18</v>
      </c>
      <c r="G113" s="86">
        <f>'COMTOIS, GUY'!F53</f>
        <v>31</v>
      </c>
      <c r="H113" s="485">
        <f>'COMTOIS, GUY'!G53</f>
        <v>49</v>
      </c>
      <c r="I113" s="368">
        <f>'COMTOIS, GUY'!H53</f>
        <v>0</v>
      </c>
      <c r="J113" s="5">
        <f>'COMTOIS, GUY'!I53</f>
        <v>1</v>
      </c>
      <c r="K113" s="12">
        <f>SUM(F113/E113)</f>
        <v>0.38297872340425532</v>
      </c>
      <c r="L113" s="12">
        <f>SUM(G113/E113)</f>
        <v>0.65957446808510634</v>
      </c>
      <c r="M113" s="560">
        <f>SUM(H113/E113)</f>
        <v>1.0425531914893618</v>
      </c>
      <c r="N113" s="280">
        <f>'COMTOIS, GUY'!J53</f>
        <v>18</v>
      </c>
      <c r="O113" s="9">
        <f>'COMTOIS, GUY'!K53</f>
        <v>22</v>
      </c>
      <c r="P113" s="9">
        <f>'COMTOIS, GUY'!L53</f>
        <v>7</v>
      </c>
      <c r="Q113" s="550">
        <f>'COMTOIS, GUY'!M53</f>
        <v>0.45</v>
      </c>
    </row>
    <row r="114" spans="1:17" x14ac:dyDescent="0.25">
      <c r="A114" s="549">
        <v>112</v>
      </c>
      <c r="B114" s="5">
        <v>142</v>
      </c>
      <c r="C114" s="5" t="s">
        <v>606</v>
      </c>
      <c r="D114" s="5" t="s">
        <v>10</v>
      </c>
      <c r="E114" s="5">
        <f>'PITTON, MARK'!D41</f>
        <v>36</v>
      </c>
      <c r="F114" s="5">
        <f>'PITTON, MARK'!E41</f>
        <v>19</v>
      </c>
      <c r="G114" s="86">
        <f>'PITTON, MARK'!F41</f>
        <v>30</v>
      </c>
      <c r="H114" s="485">
        <f>'PITTON, MARK'!G41</f>
        <v>49</v>
      </c>
      <c r="I114" s="368">
        <f>'PITTON, MARK'!H41</f>
        <v>1</v>
      </c>
      <c r="J114" s="5">
        <f>'PITTON, MARK'!I41</f>
        <v>1</v>
      </c>
      <c r="K114" s="12">
        <f>SUM(F114/E114)</f>
        <v>0.52777777777777779</v>
      </c>
      <c r="L114" s="12">
        <f>SUM(G114/E114)</f>
        <v>0.83333333333333337</v>
      </c>
      <c r="M114" s="560">
        <f>SUM(H114/E114)</f>
        <v>1.3611111111111112</v>
      </c>
      <c r="N114" s="266">
        <f>'PITTON, MARK'!J41</f>
        <v>16</v>
      </c>
      <c r="O114" s="5">
        <f>'PITTON, MARK'!K41</f>
        <v>15</v>
      </c>
      <c r="P114" s="5">
        <f>'PITTON, MARK'!L41</f>
        <v>5</v>
      </c>
      <c r="Q114" s="552">
        <f>'PITTON, MARK'!M41</f>
        <v>0.5161290322580645</v>
      </c>
    </row>
    <row r="115" spans="1:17" x14ac:dyDescent="0.25">
      <c r="A115" s="549">
        <v>113</v>
      </c>
      <c r="B115" s="5">
        <v>104</v>
      </c>
      <c r="C115" s="5" t="s">
        <v>531</v>
      </c>
      <c r="D115" s="5"/>
      <c r="E115" s="5">
        <f>'LAROSE, ROB'!D24</f>
        <v>20</v>
      </c>
      <c r="F115" s="5">
        <f>'LAROSE, ROB'!E24</f>
        <v>21</v>
      </c>
      <c r="G115" s="86">
        <f>'LAROSE, ROB'!F24</f>
        <v>27</v>
      </c>
      <c r="H115" s="485">
        <f>'LAROSE, ROB'!G24</f>
        <v>48</v>
      </c>
      <c r="I115" s="368">
        <f>'LAROSE, ROB'!H24</f>
        <v>2</v>
      </c>
      <c r="J115" s="5">
        <f>'LAROSE, ROB'!I24</f>
        <v>2</v>
      </c>
      <c r="K115" s="12">
        <f>SUM(F115/E115)</f>
        <v>1.05</v>
      </c>
      <c r="L115" s="12">
        <f>SUM(G115/E115)</f>
        <v>1.35</v>
      </c>
      <c r="M115" s="560">
        <f>SUM(H115/E115)</f>
        <v>2.4</v>
      </c>
      <c r="N115" s="266">
        <f>'LAROSE, ROB'!J24</f>
        <v>9</v>
      </c>
      <c r="O115" s="5">
        <f>'LAROSE, ROB'!K24</f>
        <v>9</v>
      </c>
      <c r="P115" s="5">
        <f>'LAROSE, ROB'!L24</f>
        <v>2</v>
      </c>
      <c r="Q115" s="551">
        <f>'LAROSE, ROB'!M24</f>
        <v>0.5</v>
      </c>
    </row>
    <row r="116" spans="1:17" x14ac:dyDescent="0.25">
      <c r="A116" s="549">
        <v>114</v>
      </c>
      <c r="B116" s="5">
        <v>105</v>
      </c>
      <c r="C116" s="5" t="s">
        <v>144</v>
      </c>
      <c r="D116" s="5"/>
      <c r="E116" s="5">
        <f>'THORPE, MATT'!D92</f>
        <v>83</v>
      </c>
      <c r="F116" s="5">
        <f>'THORPE, MATT'!E92</f>
        <v>17</v>
      </c>
      <c r="G116" s="86">
        <f>'THORPE, MATT'!F92</f>
        <v>29</v>
      </c>
      <c r="H116" s="485">
        <f>'THORPE, MATT'!G92</f>
        <v>46</v>
      </c>
      <c r="I116" s="368">
        <f>'THORPE, MATT'!H92</f>
        <v>2</v>
      </c>
      <c r="J116" s="5">
        <f>'THORPE, MATT'!I92</f>
        <v>1</v>
      </c>
      <c r="K116" s="12">
        <f>SUM(F116/E116)</f>
        <v>0.20481927710843373</v>
      </c>
      <c r="L116" s="12">
        <f>SUM(G116/E116)</f>
        <v>0.3493975903614458</v>
      </c>
      <c r="M116" s="560">
        <f>SUM(H116/E116)</f>
        <v>0.55421686746987953</v>
      </c>
      <c r="N116" s="280">
        <f>'THORPE, MATT'!J92</f>
        <v>38</v>
      </c>
      <c r="O116" s="9">
        <f>'THORPE, MATT'!K92</f>
        <v>36</v>
      </c>
      <c r="P116" s="9">
        <f>'THORPE, MATT'!L92</f>
        <v>9</v>
      </c>
      <c r="Q116" s="550">
        <f>'THORPE, MATT'!M92</f>
        <v>0.51351351351351349</v>
      </c>
    </row>
    <row r="117" spans="1:17" x14ac:dyDescent="0.25">
      <c r="A117" s="549">
        <v>115</v>
      </c>
      <c r="B117" s="5">
        <v>128</v>
      </c>
      <c r="C117" s="5" t="s">
        <v>468</v>
      </c>
      <c r="D117" s="5" t="s">
        <v>20</v>
      </c>
      <c r="E117" s="5">
        <f>'BOWES, RICK'!D96</f>
        <v>87</v>
      </c>
      <c r="F117" s="5">
        <f>'BOWES, RICK'!E96</f>
        <v>18</v>
      </c>
      <c r="G117" s="86">
        <f>'BOWES, RICK'!F96</f>
        <v>25</v>
      </c>
      <c r="H117" s="485">
        <f>'BOWES, RICK'!G96</f>
        <v>43</v>
      </c>
      <c r="I117" s="368">
        <f>'BOWES, RICK'!H96</f>
        <v>1</v>
      </c>
      <c r="J117" s="5">
        <f>'BOWES, RICK'!I96</f>
        <v>0</v>
      </c>
      <c r="K117" s="12">
        <f>SUM(F117/E117)</f>
        <v>0.20689655172413793</v>
      </c>
      <c r="L117" s="12">
        <f>SUM(G117/E117)</f>
        <v>0.28735632183908044</v>
      </c>
      <c r="M117" s="560">
        <f>SUM(H117/E117)</f>
        <v>0.4942528735632184</v>
      </c>
      <c r="N117" s="280">
        <f>'BOWES, RICK'!J96</f>
        <v>33</v>
      </c>
      <c r="O117" s="9">
        <f>'BOWES, RICK'!K96</f>
        <v>49</v>
      </c>
      <c r="P117" s="9">
        <f>'BOWES, RICK'!L96</f>
        <v>5</v>
      </c>
      <c r="Q117" s="550">
        <f>'BOWES, RICK'!M96</f>
        <v>0.40243902439024393</v>
      </c>
    </row>
    <row r="118" spans="1:17" x14ac:dyDescent="0.25">
      <c r="A118" s="549">
        <v>116</v>
      </c>
      <c r="B118" s="5">
        <v>107</v>
      </c>
      <c r="C118" s="5" t="s">
        <v>475</v>
      </c>
      <c r="D118" s="5"/>
      <c r="E118" s="5">
        <f>'BEATTIE, SEAN'!D22</f>
        <v>18</v>
      </c>
      <c r="F118" s="5">
        <f>'BEATTIE, SEAN'!E22</f>
        <v>23</v>
      </c>
      <c r="G118" s="86">
        <f>'BEATTIE, SEAN'!F22</f>
        <v>20</v>
      </c>
      <c r="H118" s="485">
        <f>'BEATTIE, SEAN'!G22</f>
        <v>43</v>
      </c>
      <c r="I118" s="368">
        <f>'BEATTIE, SEAN'!H22</f>
        <v>4</v>
      </c>
      <c r="J118" s="5">
        <f>'BEATTIE, SEAN'!I22</f>
        <v>0</v>
      </c>
      <c r="K118" s="12">
        <f>SUM(F118/E118)</f>
        <v>1.2777777777777777</v>
      </c>
      <c r="L118" s="12">
        <f>SUM(G118/E118)</f>
        <v>1.1111111111111112</v>
      </c>
      <c r="M118" s="560">
        <f>SUM(H118/E118)</f>
        <v>2.3888888888888888</v>
      </c>
      <c r="N118" s="280">
        <f>'BEATTIE, SEAN'!J22</f>
        <v>13</v>
      </c>
      <c r="O118" s="9">
        <f>'BEATTIE, SEAN'!K22</f>
        <v>4</v>
      </c>
      <c r="P118" s="9">
        <f>'BEATTIE, SEAN'!L22</f>
        <v>1</v>
      </c>
      <c r="Q118" s="550">
        <f>'BEATTIE, SEAN'!M22</f>
        <v>0.76470588235294112</v>
      </c>
    </row>
    <row r="119" spans="1:17" x14ac:dyDescent="0.25">
      <c r="A119" s="549">
        <v>117</v>
      </c>
      <c r="B119" s="5">
        <v>111</v>
      </c>
      <c r="C119" s="5" t="s">
        <v>148</v>
      </c>
      <c r="D119" s="5"/>
      <c r="E119" s="5">
        <f>'ZIEMANIS, PAUL'!D155</f>
        <v>144</v>
      </c>
      <c r="F119" s="5">
        <f>'ZIEMANIS, PAUL'!E155</f>
        <v>14</v>
      </c>
      <c r="G119" s="86">
        <f>'ZIEMANIS, PAUL'!F155</f>
        <v>27</v>
      </c>
      <c r="H119" s="485">
        <f>'ZIEMANIS, PAUL'!G155</f>
        <v>41</v>
      </c>
      <c r="I119" s="368">
        <f>'ZIEMANIS, PAUL'!H155</f>
        <v>1</v>
      </c>
      <c r="J119" s="5">
        <f>'ZIEMANIS, PAUL'!I155</f>
        <v>0</v>
      </c>
      <c r="K119" s="12">
        <f>SUM(F119/E119)</f>
        <v>9.7222222222222224E-2</v>
      </c>
      <c r="L119" s="12">
        <f>SUM(G119/E119)</f>
        <v>0.1875</v>
      </c>
      <c r="M119" s="560">
        <f>SUM(H119/E119)</f>
        <v>0.28472222222222221</v>
      </c>
      <c r="N119" s="280">
        <f>'ZIEMANIS, PAUL'!J155</f>
        <v>64</v>
      </c>
      <c r="O119" s="9">
        <f>'ZIEMANIS, PAUL'!K155</f>
        <v>65</v>
      </c>
      <c r="P119" s="9">
        <f>'ZIEMANIS, PAUL'!L155</f>
        <v>15</v>
      </c>
      <c r="Q119" s="550">
        <f>'ZIEMANIS, PAUL'!M155</f>
        <v>0.49612403100775193</v>
      </c>
    </row>
    <row r="120" spans="1:17" x14ac:dyDescent="0.25">
      <c r="A120" s="549">
        <v>118</v>
      </c>
      <c r="B120" s="5">
        <v>110</v>
      </c>
      <c r="C120" s="5" t="s">
        <v>138</v>
      </c>
      <c r="D120" s="5"/>
      <c r="E120" s="5">
        <f>'SPOONER, GREG'!D78</f>
        <v>70</v>
      </c>
      <c r="F120" s="5">
        <f>'SPOONER, GREG'!E78</f>
        <v>15</v>
      </c>
      <c r="G120" s="86">
        <f>'SPOONER, GREG'!F78</f>
        <v>26</v>
      </c>
      <c r="H120" s="485">
        <f>'SPOONER, GREG'!G78</f>
        <v>41</v>
      </c>
      <c r="I120" s="368">
        <f>'SPOONER, GREG'!H78</f>
        <v>3</v>
      </c>
      <c r="J120" s="5">
        <f>'SPOONER, GREG'!I78</f>
        <v>0</v>
      </c>
      <c r="K120" s="12">
        <f>SUM(F120/E120)</f>
        <v>0.21428571428571427</v>
      </c>
      <c r="L120" s="12">
        <f>SUM(G120/E120)</f>
        <v>0.37142857142857144</v>
      </c>
      <c r="M120" s="560">
        <f>SUM(H120/E120)</f>
        <v>0.58571428571428574</v>
      </c>
      <c r="N120" s="280">
        <f>'SPOONER, GREG'!J78</f>
        <v>41</v>
      </c>
      <c r="O120" s="9">
        <f>'SPOONER, GREG'!K78</f>
        <v>24</v>
      </c>
      <c r="P120" s="9">
        <f>'SPOONER, GREG'!L78</f>
        <v>5</v>
      </c>
      <c r="Q120" s="550">
        <f>'SPOONER, GREG'!M78</f>
        <v>0.63076923076923075</v>
      </c>
    </row>
    <row r="121" spans="1:17" x14ac:dyDescent="0.25">
      <c r="A121" s="549">
        <v>119</v>
      </c>
      <c r="B121" s="5">
        <v>137</v>
      </c>
      <c r="C121" s="5" t="s">
        <v>543</v>
      </c>
      <c r="D121" s="5" t="s">
        <v>453</v>
      </c>
      <c r="E121" s="5">
        <f>'NG, GENE'!D79</f>
        <v>72</v>
      </c>
      <c r="F121" s="5">
        <f>'NG, GENE'!E79</f>
        <v>11</v>
      </c>
      <c r="G121" s="86">
        <f>'NG, GENE'!F79</f>
        <v>26</v>
      </c>
      <c r="H121" s="485">
        <f>'NG, GENE'!G79</f>
        <v>37</v>
      </c>
      <c r="I121" s="368">
        <f>'NG, GENE'!H79</f>
        <v>0</v>
      </c>
      <c r="J121" s="5">
        <f>'NG, GENE'!I79</f>
        <v>2</v>
      </c>
      <c r="K121" s="12">
        <f>SUM(F121/E121)</f>
        <v>0.15277777777777779</v>
      </c>
      <c r="L121" s="12">
        <f>SUM(G121/E121)</f>
        <v>0.3611111111111111</v>
      </c>
      <c r="M121" s="560">
        <f>SUM(H121/E121)</f>
        <v>0.51388888888888884</v>
      </c>
      <c r="N121" s="266">
        <f>'NG, GENE'!J79</f>
        <v>25</v>
      </c>
      <c r="O121" s="5">
        <f>'NG, GENE'!K79</f>
        <v>33</v>
      </c>
      <c r="P121" s="5">
        <f>'NG, GENE'!L79</f>
        <v>14</v>
      </c>
      <c r="Q121" s="551">
        <f>'NG, GENE'!M79</f>
        <v>0.43103448275862066</v>
      </c>
    </row>
    <row r="122" spans="1:17" x14ac:dyDescent="0.25">
      <c r="A122" s="549">
        <v>120</v>
      </c>
      <c r="B122" s="5">
        <v>114</v>
      </c>
      <c r="C122" s="5" t="s">
        <v>181</v>
      </c>
      <c r="D122" s="5"/>
      <c r="E122" s="5">
        <f>'HESLINGTON, MIKE'!D58</f>
        <v>52</v>
      </c>
      <c r="F122" s="5">
        <f>'HESLINGTON, MIKE'!E58</f>
        <v>18</v>
      </c>
      <c r="G122" s="86">
        <f>'HESLINGTON, MIKE'!F58</f>
        <v>19</v>
      </c>
      <c r="H122" s="485">
        <f>'HESLINGTON, MIKE'!G58</f>
        <v>37</v>
      </c>
      <c r="I122" s="368">
        <f>'HESLINGTON, MIKE'!H58</f>
        <v>1</v>
      </c>
      <c r="J122" s="5">
        <f>'HESLINGTON, MIKE'!I58</f>
        <v>2</v>
      </c>
      <c r="K122" s="12">
        <f>SUM(F122/E122)</f>
        <v>0.34615384615384615</v>
      </c>
      <c r="L122" s="12">
        <f>SUM(G122/E122)</f>
        <v>0.36538461538461536</v>
      </c>
      <c r="M122" s="560">
        <f>SUM(H122/E122)</f>
        <v>0.71153846153846156</v>
      </c>
      <c r="N122" s="280">
        <f>'HESLINGTON, MIKE'!J58</f>
        <v>21</v>
      </c>
      <c r="O122" s="9">
        <f>'HESLINGTON, MIKE'!K58</f>
        <v>26</v>
      </c>
      <c r="P122" s="9">
        <f>'HESLINGTON, MIKE'!L58</f>
        <v>5</v>
      </c>
      <c r="Q122" s="550">
        <f>'HESLINGTON, MIKE'!M58</f>
        <v>0.44680851063829785</v>
      </c>
    </row>
    <row r="123" spans="1:17" x14ac:dyDescent="0.25">
      <c r="A123" s="549">
        <v>121</v>
      </c>
      <c r="B123" s="5">
        <v>116</v>
      </c>
      <c r="C123" s="5" t="s">
        <v>289</v>
      </c>
      <c r="D123" s="5"/>
      <c r="E123" s="5">
        <f>'SHANNON, SARAH'!D44</f>
        <v>39</v>
      </c>
      <c r="F123" s="5">
        <f>'SHANNON, SARAH'!E44</f>
        <v>4</v>
      </c>
      <c r="G123" s="86">
        <f>'SHANNON, SARAH'!F44</f>
        <v>33</v>
      </c>
      <c r="H123" s="485">
        <f>'SHANNON, SARAH'!G44</f>
        <v>37</v>
      </c>
      <c r="I123" s="368">
        <f>'SHANNON, SARAH'!H44</f>
        <v>1</v>
      </c>
      <c r="J123" s="5">
        <f>'SHANNON, SARAH'!I44</f>
        <v>0</v>
      </c>
      <c r="K123" s="12">
        <f>SUM(F123/E123)</f>
        <v>0.10256410256410256</v>
      </c>
      <c r="L123" s="12">
        <f>SUM(G123/E123)</f>
        <v>0.84615384615384615</v>
      </c>
      <c r="M123" s="560">
        <f>SUM(H123/E123)</f>
        <v>0.94871794871794868</v>
      </c>
      <c r="N123" s="280">
        <f>'SHANNON, SARAH'!J44</f>
        <v>14</v>
      </c>
      <c r="O123" s="9">
        <f>'SHANNON, SARAH'!K44</f>
        <v>22</v>
      </c>
      <c r="P123" s="9">
        <f>'SHANNON, SARAH'!L44</f>
        <v>3</v>
      </c>
      <c r="Q123" s="550">
        <f>'SHANNON, SARAH'!M44</f>
        <v>0.3888888888888889</v>
      </c>
    </row>
    <row r="124" spans="1:17" x14ac:dyDescent="0.25">
      <c r="A124" s="549">
        <v>122</v>
      </c>
      <c r="B124" s="5">
        <v>117</v>
      </c>
      <c r="C124" s="5" t="s">
        <v>284</v>
      </c>
      <c r="D124" s="5"/>
      <c r="E124" s="5">
        <f>'VASILAKOS, JERRY'!D67</f>
        <v>60</v>
      </c>
      <c r="F124" s="5">
        <f>'VASILAKOS, JERRY'!E67</f>
        <v>7</v>
      </c>
      <c r="G124" s="86">
        <f>'VASILAKOS, JERRY'!F67</f>
        <v>29</v>
      </c>
      <c r="H124" s="485">
        <f>'VASILAKOS, JERRY'!G67</f>
        <v>36</v>
      </c>
      <c r="I124" s="368">
        <f>'VASILAKOS, JERRY'!H67</f>
        <v>0</v>
      </c>
      <c r="J124" s="5">
        <f>'VASILAKOS, JERRY'!I67</f>
        <v>0</v>
      </c>
      <c r="K124" s="12">
        <f>SUM(F124/E124)</f>
        <v>0.11666666666666667</v>
      </c>
      <c r="L124" s="12">
        <f>SUM(G124/E124)</f>
        <v>0.48333333333333334</v>
      </c>
      <c r="M124" s="560">
        <f>SUM(H124/E124)</f>
        <v>0.6</v>
      </c>
      <c r="N124" s="280">
        <f>'VASILAKOS, JERRY'!J67</f>
        <v>25</v>
      </c>
      <c r="O124" s="9">
        <f>'VASILAKOS, JERRY'!K67</f>
        <v>28</v>
      </c>
      <c r="P124" s="9">
        <f>'VASILAKOS, JERRY'!L67</f>
        <v>7</v>
      </c>
      <c r="Q124" s="550">
        <f>'VASILAKOS, JERRY'!M67</f>
        <v>0.47169811320754718</v>
      </c>
    </row>
    <row r="125" spans="1:17" x14ac:dyDescent="0.25">
      <c r="A125" s="549">
        <v>123</v>
      </c>
      <c r="B125" s="5">
        <v>119</v>
      </c>
      <c r="C125" s="5" t="s">
        <v>95</v>
      </c>
      <c r="D125" s="5"/>
      <c r="E125" s="5">
        <f>'HEINLE, WILFRED'!D103</f>
        <v>94</v>
      </c>
      <c r="F125" s="5">
        <f>'HEINLE, WILFRED'!E103</f>
        <v>7</v>
      </c>
      <c r="G125" s="86">
        <f>'HEINLE, WILFRED'!F103</f>
        <v>28</v>
      </c>
      <c r="H125" s="485">
        <f>'HEINLE, WILFRED'!G103</f>
        <v>35</v>
      </c>
      <c r="I125" s="368">
        <f>'HEINLE, WILFRED'!H103</f>
        <v>0</v>
      </c>
      <c r="J125" s="5">
        <f>'HEINLE, WILFRED'!I103</f>
        <v>0</v>
      </c>
      <c r="K125" s="12">
        <f>SUM(F125/E125)</f>
        <v>7.4468085106382975E-2</v>
      </c>
      <c r="L125" s="12">
        <f>SUM(G125/E125)</f>
        <v>0.2978723404255319</v>
      </c>
      <c r="M125" s="560">
        <f>SUM(H125/E125)</f>
        <v>0.37234042553191488</v>
      </c>
      <c r="N125" s="280">
        <f>'HEINLE, WILFRED'!J103</f>
        <v>38</v>
      </c>
      <c r="O125" s="9">
        <f>'HEINLE, WILFRED'!K103</f>
        <v>51</v>
      </c>
      <c r="P125" s="9">
        <f>'HEINLE, WILFRED'!L103</f>
        <v>5</v>
      </c>
      <c r="Q125" s="550">
        <f>'HEINLE, WILFRED'!M103</f>
        <v>0.42696629213483145</v>
      </c>
    </row>
    <row r="126" spans="1:17" x14ac:dyDescent="0.25">
      <c r="A126" s="549">
        <v>124</v>
      </c>
      <c r="B126" s="5">
        <v>138</v>
      </c>
      <c r="C126" s="5" t="s">
        <v>567</v>
      </c>
      <c r="D126" s="5" t="s">
        <v>553</v>
      </c>
      <c r="E126" s="5">
        <f>'MARTIN, JOHN'!D51</f>
        <v>45</v>
      </c>
      <c r="F126" s="5">
        <f>'MARTIN, JOHN'!E51</f>
        <v>19</v>
      </c>
      <c r="G126" s="86">
        <f>'MARTIN, JOHN'!F51</f>
        <v>16</v>
      </c>
      <c r="H126" s="485">
        <f>'MARTIN, JOHN'!G51</f>
        <v>35</v>
      </c>
      <c r="I126" s="368">
        <f>'MARTIN, JOHN'!H51</f>
        <v>4</v>
      </c>
      <c r="J126" s="5">
        <f>'MARTIN, JOHN'!I51</f>
        <v>1</v>
      </c>
      <c r="K126" s="12">
        <f>SUM(F126/E126)</f>
        <v>0.42222222222222222</v>
      </c>
      <c r="L126" s="12">
        <f>SUM(G126/E126)</f>
        <v>0.35555555555555557</v>
      </c>
      <c r="M126" s="560">
        <f>SUM(H126/E126)</f>
        <v>0.77777777777777779</v>
      </c>
      <c r="N126" s="266">
        <f>'MARTIN, JOHN'!J51</f>
        <v>18</v>
      </c>
      <c r="O126" s="5">
        <f>'MARTIN, JOHN'!K51</f>
        <v>17</v>
      </c>
      <c r="P126" s="5">
        <f>'MARTIN, JOHN'!L51</f>
        <v>10</v>
      </c>
      <c r="Q126" s="552">
        <f>'MARTIN, JOHN'!M51</f>
        <v>0.51428571428571423</v>
      </c>
    </row>
    <row r="127" spans="1:17" x14ac:dyDescent="0.25">
      <c r="A127" s="549">
        <v>125</v>
      </c>
      <c r="B127" s="5">
        <v>120</v>
      </c>
      <c r="C127" s="5" t="s">
        <v>283</v>
      </c>
      <c r="D127" s="5"/>
      <c r="E127" s="5">
        <f>'JYHLA, ERIC'!D75</f>
        <v>67</v>
      </c>
      <c r="F127" s="5">
        <f>'JYHLA, ERIC'!E75</f>
        <v>7</v>
      </c>
      <c r="G127" s="86">
        <f>'JYHLA, ERIC'!F75</f>
        <v>27</v>
      </c>
      <c r="H127" s="485">
        <f>'JYHLA, ERIC'!G75</f>
        <v>34</v>
      </c>
      <c r="I127" s="368">
        <f>'JYHLA, ERIC'!H75</f>
        <v>0</v>
      </c>
      <c r="J127" s="5">
        <f>'JYHLA, ERIC'!I75</f>
        <v>1</v>
      </c>
      <c r="K127" s="12">
        <f>SUM(F127/E127)</f>
        <v>0.1044776119402985</v>
      </c>
      <c r="L127" s="12">
        <f>SUM(G127/E127)</f>
        <v>0.40298507462686567</v>
      </c>
      <c r="M127" s="560">
        <f>SUM(H127/E127)</f>
        <v>0.5074626865671642</v>
      </c>
      <c r="N127" s="280">
        <f>'JYHLA, ERIC'!J75</f>
        <v>28</v>
      </c>
      <c r="O127" s="9">
        <f>'JYHLA, ERIC'!K75</f>
        <v>32</v>
      </c>
      <c r="P127" s="9">
        <f>'JYHLA, ERIC'!L75</f>
        <v>7</v>
      </c>
      <c r="Q127" s="550">
        <f>'JYHLA, ERIC'!M75</f>
        <v>0.46666666666666667</v>
      </c>
    </row>
    <row r="128" spans="1:17" x14ac:dyDescent="0.25">
      <c r="A128" s="549">
        <v>126</v>
      </c>
      <c r="B128" s="5">
        <v>172</v>
      </c>
      <c r="C128" s="5" t="s">
        <v>601</v>
      </c>
      <c r="D128" s="5" t="s">
        <v>8</v>
      </c>
      <c r="E128" s="5">
        <f>'SANGSTER, VAUGHN'!D34</f>
        <v>29</v>
      </c>
      <c r="F128" s="5">
        <f>'SANGSTER, VAUGHN'!E34</f>
        <v>10</v>
      </c>
      <c r="G128" s="86">
        <f>'SANGSTER, VAUGHN'!F34</f>
        <v>24</v>
      </c>
      <c r="H128" s="485">
        <f>'SANGSTER, VAUGHN'!G34</f>
        <v>34</v>
      </c>
      <c r="I128" s="368">
        <f>'SANGSTER, VAUGHN'!H34</f>
        <v>1</v>
      </c>
      <c r="J128" s="5">
        <f>'SANGSTER, VAUGHN'!I34</f>
        <v>1</v>
      </c>
      <c r="K128" s="12">
        <f>SUM(F128/E128)</f>
        <v>0.34482758620689657</v>
      </c>
      <c r="L128" s="12">
        <f>SUM(G128/E128)</f>
        <v>0.82758620689655171</v>
      </c>
      <c r="M128" s="560">
        <f>SUM(H128/E128)</f>
        <v>1.1724137931034482</v>
      </c>
      <c r="N128" s="266">
        <f>'SANGSTER, VAUGHN'!J34</f>
        <v>17</v>
      </c>
      <c r="O128" s="5">
        <f>'SANGSTER, VAUGHN'!K34</f>
        <v>9</v>
      </c>
      <c r="P128" s="5">
        <f>'SANGSTER, VAUGHN'!L34</f>
        <v>3</v>
      </c>
      <c r="Q128" s="552">
        <f>'SANGSTER, VAUGHN'!M34</f>
        <v>0.65384615384615385</v>
      </c>
    </row>
    <row r="129" spans="1:17" x14ac:dyDescent="0.25">
      <c r="A129" s="549">
        <v>127</v>
      </c>
      <c r="B129" s="5">
        <v>121</v>
      </c>
      <c r="C129" s="5" t="s">
        <v>473</v>
      </c>
      <c r="D129" s="5"/>
      <c r="E129" s="5">
        <f>'ROSENFELD, ERIC'!D33</f>
        <v>28</v>
      </c>
      <c r="F129" s="5">
        <f>'ROSENFELD, ERIC'!E33</f>
        <v>13</v>
      </c>
      <c r="G129" s="86">
        <f>'ROSENFELD, ERIC'!F33</f>
        <v>21</v>
      </c>
      <c r="H129" s="485">
        <f>'ROSENFELD, ERIC'!G33</f>
        <v>34</v>
      </c>
      <c r="I129" s="368">
        <f>'ROSENFELD, ERIC'!H33</f>
        <v>2</v>
      </c>
      <c r="J129" s="5">
        <f>'ROSENFELD, ERIC'!I33</f>
        <v>0</v>
      </c>
      <c r="K129" s="12">
        <f>SUM(F129/E129)</f>
        <v>0.4642857142857143</v>
      </c>
      <c r="L129" s="12">
        <f>SUM(G129/E129)</f>
        <v>0.75</v>
      </c>
      <c r="M129" s="560">
        <f>SUM(H129/E129)</f>
        <v>1.2142857142857142</v>
      </c>
      <c r="N129" s="280">
        <f>'ROSENFELD, ERIC'!J33</f>
        <v>11</v>
      </c>
      <c r="O129" s="9">
        <f>'ROSENFELD, ERIC'!K33</f>
        <v>16</v>
      </c>
      <c r="P129" s="9">
        <f>'ROSENFELD, ERIC'!L33</f>
        <v>1</v>
      </c>
      <c r="Q129" s="550">
        <f>'ROSENFELD, ERIC'!M33</f>
        <v>0.40740740740740738</v>
      </c>
    </row>
    <row r="130" spans="1:17" x14ac:dyDescent="0.25">
      <c r="A130" s="549">
        <v>128</v>
      </c>
      <c r="B130" s="5">
        <v>122</v>
      </c>
      <c r="C130" s="5" t="s">
        <v>200</v>
      </c>
      <c r="D130" s="5"/>
      <c r="E130" s="5">
        <f>'COLLIER, DENNIS'!D22</f>
        <v>17</v>
      </c>
      <c r="F130" s="5">
        <f>'COLLIER, DENNIS'!E22</f>
        <v>21</v>
      </c>
      <c r="G130" s="86">
        <f>'COLLIER, DENNIS'!F22</f>
        <v>13</v>
      </c>
      <c r="H130" s="485">
        <f>'COLLIER, DENNIS'!G22</f>
        <v>34</v>
      </c>
      <c r="I130" s="368">
        <f>'COLLIER, DENNIS'!H22</f>
        <v>1</v>
      </c>
      <c r="J130" s="5">
        <f>'COLLIER, DENNIS'!I22</f>
        <v>0</v>
      </c>
      <c r="K130" s="12">
        <f>SUM(F130/E130)</f>
        <v>1.2352941176470589</v>
      </c>
      <c r="L130" s="12">
        <f>SUM(G130/E130)</f>
        <v>0.76470588235294112</v>
      </c>
      <c r="M130" s="560">
        <f>SUM(H130/E130)</f>
        <v>2</v>
      </c>
      <c r="N130" s="280">
        <f>'COLLIER, DENNIS'!J22</f>
        <v>8</v>
      </c>
      <c r="O130" s="9">
        <f>'COLLIER, DENNIS'!K22</f>
        <v>9</v>
      </c>
      <c r="P130" s="9">
        <f>'COLLIER, DENNIS'!L22</f>
        <v>0</v>
      </c>
      <c r="Q130" s="550">
        <f>'COLLIER, DENNIS'!M22</f>
        <v>0.47058823529411764</v>
      </c>
    </row>
    <row r="131" spans="1:17" x14ac:dyDescent="0.25">
      <c r="A131" s="549">
        <v>129</v>
      </c>
      <c r="B131" s="5">
        <v>123</v>
      </c>
      <c r="C131" s="5" t="s">
        <v>85</v>
      </c>
      <c r="D131" s="5"/>
      <c r="E131" s="5">
        <f>'DORAN, DONNIE'!D99</f>
        <v>86</v>
      </c>
      <c r="F131" s="5">
        <f>'DORAN, DONNIE'!E99</f>
        <v>9</v>
      </c>
      <c r="G131" s="86">
        <f>'DORAN, DONNIE'!F99</f>
        <v>24</v>
      </c>
      <c r="H131" s="485">
        <f>'DORAN, DONNIE'!G99</f>
        <v>33</v>
      </c>
      <c r="I131" s="368">
        <f>'DORAN, DONNIE'!H99</f>
        <v>2</v>
      </c>
      <c r="J131" s="5">
        <f>'DORAN, DONNIE'!I99</f>
        <v>2</v>
      </c>
      <c r="K131" s="12">
        <f>SUM(F131/E131)</f>
        <v>0.10465116279069768</v>
      </c>
      <c r="L131" s="12">
        <f>SUM(G131/E131)</f>
        <v>0.27906976744186046</v>
      </c>
      <c r="M131" s="560">
        <f>SUM(H131/E131)</f>
        <v>0.38372093023255816</v>
      </c>
      <c r="N131" s="280">
        <f>'DORAN, DONNIE'!J99</f>
        <v>33</v>
      </c>
      <c r="O131" s="9">
        <f>'DORAN, DONNIE'!K99</f>
        <v>42</v>
      </c>
      <c r="P131" s="9">
        <f>'DORAN, DONNIE'!L99</f>
        <v>11</v>
      </c>
      <c r="Q131" s="550">
        <f>'DORAN, DONNIE'!M99</f>
        <v>0.44</v>
      </c>
    </row>
    <row r="132" spans="1:17" x14ac:dyDescent="0.25">
      <c r="A132" s="549">
        <v>130</v>
      </c>
      <c r="B132" s="5">
        <v>124</v>
      </c>
      <c r="C132" s="5" t="s">
        <v>124</v>
      </c>
      <c r="D132" s="5"/>
      <c r="E132" s="5">
        <f>'REBICK, JON'!D42</f>
        <v>35</v>
      </c>
      <c r="F132" s="5">
        <f>'REBICK, JON'!E42</f>
        <v>19</v>
      </c>
      <c r="G132" s="86">
        <f>'REBICK, JON'!F42</f>
        <v>14</v>
      </c>
      <c r="H132" s="485">
        <f>'REBICK, JON'!G42</f>
        <v>33</v>
      </c>
      <c r="I132" s="368">
        <f>'REBICK, JON'!H42</f>
        <v>1</v>
      </c>
      <c r="J132" s="5">
        <f>'REBICK, JON'!I42</f>
        <v>0</v>
      </c>
      <c r="K132" s="12">
        <f>SUM(F132/E132)</f>
        <v>0.54285714285714282</v>
      </c>
      <c r="L132" s="12">
        <f>SUM(G132/E132)</f>
        <v>0.4</v>
      </c>
      <c r="M132" s="560">
        <f>SUM(H132/E132)</f>
        <v>0.94285714285714284</v>
      </c>
      <c r="N132" s="280">
        <f>'REBICK, JON'!J42</f>
        <v>13</v>
      </c>
      <c r="O132" s="9">
        <f>'REBICK, JON'!K42</f>
        <v>19</v>
      </c>
      <c r="P132" s="9">
        <f>'REBICK, JON'!L42</f>
        <v>3</v>
      </c>
      <c r="Q132" s="550">
        <f>'REBICK, JON'!M42</f>
        <v>0.40625</v>
      </c>
    </row>
    <row r="133" spans="1:17" x14ac:dyDescent="0.25">
      <c r="A133" s="549">
        <v>131</v>
      </c>
      <c r="B133" s="5">
        <v>126</v>
      </c>
      <c r="C133" s="5" t="s">
        <v>192</v>
      </c>
      <c r="D133" s="5"/>
      <c r="E133" s="5">
        <f>'CLARKE, AL'!D46</f>
        <v>41</v>
      </c>
      <c r="F133" s="5">
        <f>'CLARKE, AL'!E46</f>
        <v>13</v>
      </c>
      <c r="G133" s="86">
        <f>'CLARKE, AL'!F46</f>
        <v>19</v>
      </c>
      <c r="H133" s="485">
        <f>'CLARKE, AL'!G46</f>
        <v>32</v>
      </c>
      <c r="I133" s="368">
        <f>'CLARKE, AL'!H46</f>
        <v>2</v>
      </c>
      <c r="J133" s="5">
        <f>'CLARKE, AL'!I46</f>
        <v>0</v>
      </c>
      <c r="K133" s="12">
        <f>SUM(F133/E133)</f>
        <v>0.31707317073170732</v>
      </c>
      <c r="L133" s="12">
        <f>SUM(G133/E133)</f>
        <v>0.46341463414634149</v>
      </c>
      <c r="M133" s="560">
        <f>SUM(H133/E133)</f>
        <v>0.78048780487804881</v>
      </c>
      <c r="N133" s="280">
        <f>'CLARKE, AL'!J46</f>
        <v>19</v>
      </c>
      <c r="O133" s="9">
        <f>'CLARKE, AL'!K46</f>
        <v>18</v>
      </c>
      <c r="P133" s="9">
        <f>'CLARKE, AL'!L46</f>
        <v>4</v>
      </c>
      <c r="Q133" s="550">
        <f>'CLARKE, AL'!M46</f>
        <v>0.51351351351351349</v>
      </c>
    </row>
    <row r="134" spans="1:17" x14ac:dyDescent="0.25">
      <c r="A134" s="549">
        <v>132</v>
      </c>
      <c r="B134" s="5">
        <v>127</v>
      </c>
      <c r="C134" s="5" t="s">
        <v>402</v>
      </c>
      <c r="D134" s="5"/>
      <c r="E134" s="5">
        <f>'LA FRAMBOISE, KEVIN'!D34</f>
        <v>29</v>
      </c>
      <c r="F134" s="5">
        <f>'LA FRAMBOISE, KEVIN'!E34</f>
        <v>13</v>
      </c>
      <c r="G134" s="86">
        <f>'LA FRAMBOISE, KEVIN'!F34</f>
        <v>19</v>
      </c>
      <c r="H134" s="485">
        <f>'LA FRAMBOISE, KEVIN'!G34</f>
        <v>32</v>
      </c>
      <c r="I134" s="368">
        <f>'LA FRAMBOISE, KEVIN'!H34</f>
        <v>1</v>
      </c>
      <c r="J134" s="5">
        <f>'LA FRAMBOISE, KEVIN'!I34</f>
        <v>0</v>
      </c>
      <c r="K134" s="12">
        <f>SUM(F134/E134)</f>
        <v>0.44827586206896552</v>
      </c>
      <c r="L134" s="12">
        <f>SUM(G134/E134)</f>
        <v>0.65517241379310343</v>
      </c>
      <c r="M134" s="560">
        <f>SUM(H134/E134)</f>
        <v>1.103448275862069</v>
      </c>
      <c r="N134" s="280">
        <f>'LA FRAMBOISE, KEVIN'!J34</f>
        <v>17</v>
      </c>
      <c r="O134" s="9">
        <f>'LA FRAMBOISE, KEVIN'!K34</f>
        <v>9</v>
      </c>
      <c r="P134" s="9">
        <f>'LA FRAMBOISE, KEVIN'!L34</f>
        <v>3</v>
      </c>
      <c r="Q134" s="550">
        <f>'LA FRAMBOISE, KEVIN'!M34</f>
        <v>0.65384615384615385</v>
      </c>
    </row>
    <row r="135" spans="1:17" x14ac:dyDescent="0.25">
      <c r="A135" s="549">
        <v>133</v>
      </c>
      <c r="B135" s="5">
        <v>125</v>
      </c>
      <c r="C135" s="5" t="s">
        <v>201</v>
      </c>
      <c r="D135" s="5"/>
      <c r="E135" s="5">
        <f>'CULLEN, MARK'!D17</f>
        <v>13</v>
      </c>
      <c r="F135" s="5">
        <f>'CULLEN, MARK'!E17</f>
        <v>20</v>
      </c>
      <c r="G135" s="86">
        <f>'CULLEN, MARK'!F17</f>
        <v>12</v>
      </c>
      <c r="H135" s="485">
        <f>'CULLEN, MARK'!G17</f>
        <v>32</v>
      </c>
      <c r="I135" s="368">
        <f>'CULLEN, MARK'!H17</f>
        <v>2</v>
      </c>
      <c r="J135" s="5">
        <f>'CULLEN, MARK'!I17</f>
        <v>3</v>
      </c>
      <c r="K135" s="12">
        <f>SUM(F135/E135)</f>
        <v>1.5384615384615385</v>
      </c>
      <c r="L135" s="12">
        <f>SUM(G135/E135)</f>
        <v>0.92307692307692313</v>
      </c>
      <c r="M135" s="560">
        <f>SUM(H135/E135)</f>
        <v>2.4615384615384617</v>
      </c>
      <c r="N135" s="280">
        <f>'CULLEN, MARK'!J17</f>
        <v>9</v>
      </c>
      <c r="O135" s="9">
        <f>'CULLEN, MARK'!K17</f>
        <v>1</v>
      </c>
      <c r="P135" s="9">
        <f>'CULLEN, MARK'!L17</f>
        <v>3</v>
      </c>
      <c r="Q135" s="550">
        <f>'CULLEN, MARK'!M17</f>
        <v>0.9</v>
      </c>
    </row>
    <row r="136" spans="1:17" x14ac:dyDescent="0.25">
      <c r="A136" s="549">
        <v>134</v>
      </c>
      <c r="B136" s="5">
        <v>129</v>
      </c>
      <c r="C136" s="5" t="s">
        <v>136</v>
      </c>
      <c r="D136" s="5"/>
      <c r="E136" s="5">
        <f>'SMITH, BILL'!D105</f>
        <v>97</v>
      </c>
      <c r="F136" s="5">
        <f>'SMITH, BILL'!E105</f>
        <v>5</v>
      </c>
      <c r="G136" s="86">
        <f>'SMITH, BILL'!F105</f>
        <v>26</v>
      </c>
      <c r="H136" s="485">
        <f>'SMITH, BILL'!G105</f>
        <v>31</v>
      </c>
      <c r="I136" s="368">
        <f>'SMITH, BILL'!H105</f>
        <v>0</v>
      </c>
      <c r="J136" s="5">
        <f>'SMITH, BILL'!I105</f>
        <v>0</v>
      </c>
      <c r="K136" s="12">
        <f>SUM(F136/E136)</f>
        <v>5.1546391752577317E-2</v>
      </c>
      <c r="L136" s="12">
        <f>SUM(G136/E136)</f>
        <v>0.26804123711340205</v>
      </c>
      <c r="M136" s="560">
        <f>SUM(H136/E136)</f>
        <v>0.31958762886597936</v>
      </c>
      <c r="N136" s="280">
        <f>'SMITH, BILL'!J105</f>
        <v>41</v>
      </c>
      <c r="O136" s="9">
        <f>'SMITH, BILL'!K105</f>
        <v>42</v>
      </c>
      <c r="P136" s="9">
        <f>'SMITH, BILL'!L105</f>
        <v>14</v>
      </c>
      <c r="Q136" s="550">
        <f>'SMITH, BILL'!M105</f>
        <v>0.49397590361445781</v>
      </c>
    </row>
    <row r="137" spans="1:17" x14ac:dyDescent="0.25">
      <c r="A137" s="549">
        <v>135</v>
      </c>
      <c r="B137" s="5">
        <v>130</v>
      </c>
      <c r="C137" s="5" t="s">
        <v>75</v>
      </c>
      <c r="D137" s="5"/>
      <c r="E137" s="5">
        <f>'CANHAM, ERIC'!D64</f>
        <v>57</v>
      </c>
      <c r="F137" s="5">
        <f>'CANHAM, ERIC'!E64</f>
        <v>11</v>
      </c>
      <c r="G137" s="86">
        <f>'CANHAM, ERIC'!F64</f>
        <v>19</v>
      </c>
      <c r="H137" s="485">
        <f>'CANHAM, ERIC'!G64</f>
        <v>30</v>
      </c>
      <c r="I137" s="368">
        <f>'CANHAM, ERIC'!H64</f>
        <v>0</v>
      </c>
      <c r="J137" s="5">
        <f>'CANHAM, ERIC'!I64</f>
        <v>0</v>
      </c>
      <c r="K137" s="12">
        <f>SUM(F137/E137)</f>
        <v>0.19298245614035087</v>
      </c>
      <c r="L137" s="12">
        <f>SUM(G137/E137)</f>
        <v>0.33333333333333331</v>
      </c>
      <c r="M137" s="560">
        <f>SUM(H137/E137)</f>
        <v>0.52631578947368418</v>
      </c>
      <c r="N137" s="280">
        <f>'CANHAM, ERIC'!J64</f>
        <v>24</v>
      </c>
      <c r="O137" s="9">
        <f>'CANHAM, ERIC'!K64</f>
        <v>20</v>
      </c>
      <c r="P137" s="9">
        <f>'CANHAM, ERIC'!L64</f>
        <v>13</v>
      </c>
      <c r="Q137" s="550">
        <f>'CANHAM, ERIC'!M64</f>
        <v>0.54545454545454541</v>
      </c>
    </row>
    <row r="138" spans="1:17" x14ac:dyDescent="0.25">
      <c r="A138" s="549">
        <v>136</v>
      </c>
      <c r="B138" s="5">
        <v>131</v>
      </c>
      <c r="C138" s="5" t="s">
        <v>172</v>
      </c>
      <c r="D138" s="5"/>
      <c r="E138" s="5">
        <f>'MARTIN, PAUL'!D53</f>
        <v>47</v>
      </c>
      <c r="F138" s="5">
        <f>'MARTIN, PAUL'!E53</f>
        <v>6</v>
      </c>
      <c r="G138" s="86">
        <f>'MARTIN, PAUL'!F53</f>
        <v>23</v>
      </c>
      <c r="H138" s="485">
        <f>'MARTIN, PAUL'!G53</f>
        <v>29</v>
      </c>
      <c r="I138" s="368">
        <f>'MARTIN, PAUL'!H53</f>
        <v>0</v>
      </c>
      <c r="J138" s="5">
        <f>'MARTIN, PAUL'!I53</f>
        <v>0</v>
      </c>
      <c r="K138" s="12">
        <f>SUM(F138/E138)</f>
        <v>0.1276595744680851</v>
      </c>
      <c r="L138" s="12">
        <f>SUM(G138/E138)</f>
        <v>0.48936170212765956</v>
      </c>
      <c r="M138" s="560">
        <f>SUM(H138/E138)</f>
        <v>0.61702127659574468</v>
      </c>
      <c r="N138" s="280">
        <f>'MARTIN, PAUL'!J53</f>
        <v>27</v>
      </c>
      <c r="O138" s="9">
        <f>'MARTIN, PAUL'!K53</f>
        <v>15</v>
      </c>
      <c r="P138" s="9">
        <f>'MARTIN, PAUL'!L53</f>
        <v>5</v>
      </c>
      <c r="Q138" s="550">
        <f>'MARTIN, PAUL'!M53</f>
        <v>0.6428571428571429</v>
      </c>
    </row>
    <row r="139" spans="1:17" x14ac:dyDescent="0.25">
      <c r="A139" s="549">
        <v>137</v>
      </c>
      <c r="B139" s="5">
        <v>147</v>
      </c>
      <c r="C139" s="5" t="s">
        <v>589</v>
      </c>
      <c r="D139" s="5" t="s">
        <v>10</v>
      </c>
      <c r="E139" s="5">
        <f>'FOX, STEVE'!D44</f>
        <v>39</v>
      </c>
      <c r="F139" s="5">
        <f>'FOX, STEVE'!E44</f>
        <v>4</v>
      </c>
      <c r="G139" s="86">
        <f>'FOX, STEVE'!F44</f>
        <v>24</v>
      </c>
      <c r="H139" s="485">
        <f>'FOX, STEVE'!G44</f>
        <v>28</v>
      </c>
      <c r="I139" s="368">
        <f>'FOX, STEVE'!H44</f>
        <v>1</v>
      </c>
      <c r="J139" s="5">
        <f>'FOX, STEVE'!I44</f>
        <v>0</v>
      </c>
      <c r="K139" s="12">
        <f>SUM(F139/E139)</f>
        <v>0.10256410256410256</v>
      </c>
      <c r="L139" s="12">
        <f>SUM(G139/E139)</f>
        <v>0.61538461538461542</v>
      </c>
      <c r="M139" s="560">
        <f>SUM(H139/E139)</f>
        <v>0.71794871794871795</v>
      </c>
      <c r="N139" s="266">
        <f>'FOX, STEVE'!J44</f>
        <v>21</v>
      </c>
      <c r="O139" s="5">
        <f>'FOX, STEVE'!K44</f>
        <v>16</v>
      </c>
      <c r="P139" s="5">
        <f>'FOX, STEVE'!L44</f>
        <v>2</v>
      </c>
      <c r="Q139" s="552">
        <f>'FOX, STEVE'!M44</f>
        <v>0.56756756756756754</v>
      </c>
    </row>
    <row r="140" spans="1:17" x14ac:dyDescent="0.25">
      <c r="A140" s="549">
        <v>138</v>
      </c>
      <c r="B140" s="5">
        <v>154</v>
      </c>
      <c r="C140" s="5" t="s">
        <v>599</v>
      </c>
      <c r="D140" s="5" t="s">
        <v>8</v>
      </c>
      <c r="E140" s="5">
        <f>'GULLIVER, CONNOR'!D42</f>
        <v>37</v>
      </c>
      <c r="F140" s="5">
        <f>'GULLIVER, CONNOR'!E42</f>
        <v>11</v>
      </c>
      <c r="G140" s="86">
        <f>'GULLIVER, CONNOR'!F42</f>
        <v>16</v>
      </c>
      <c r="H140" s="485">
        <f>'GULLIVER, CONNOR'!G42</f>
        <v>27</v>
      </c>
      <c r="I140" s="368">
        <f>'GULLIVER, CONNOR'!H42</f>
        <v>2</v>
      </c>
      <c r="J140" s="5">
        <f>'GULLIVER, CONNOR'!I42</f>
        <v>0</v>
      </c>
      <c r="K140" s="12">
        <f>SUM(F140/E140)</f>
        <v>0.29729729729729731</v>
      </c>
      <c r="L140" s="12">
        <f>SUM(G140/E140)</f>
        <v>0.43243243243243246</v>
      </c>
      <c r="M140" s="560">
        <f>SUM(H140/E140)</f>
        <v>0.72972972972972971</v>
      </c>
      <c r="N140" s="266">
        <f>'GULLIVER, CONNOR'!J42</f>
        <v>17</v>
      </c>
      <c r="O140" s="5">
        <f>'GULLIVER, CONNOR'!K42</f>
        <v>15</v>
      </c>
      <c r="P140" s="5">
        <f>'GULLIVER, CONNOR'!L42</f>
        <v>5</v>
      </c>
      <c r="Q140" s="552">
        <f>'GULLIVER, CONNOR'!M42</f>
        <v>0.53125</v>
      </c>
    </row>
    <row r="141" spans="1:17" x14ac:dyDescent="0.25">
      <c r="A141" s="549">
        <v>139</v>
      </c>
      <c r="B141" s="5">
        <v>132</v>
      </c>
      <c r="C141" s="5" t="s">
        <v>533</v>
      </c>
      <c r="D141" s="5"/>
      <c r="E141" s="5">
        <f>'BELL, MATT'!D12</f>
        <v>8</v>
      </c>
      <c r="F141" s="5">
        <f>'BELL, MATT'!E12</f>
        <v>12</v>
      </c>
      <c r="G141" s="86">
        <f>'BELL, MATT'!F12</f>
        <v>15</v>
      </c>
      <c r="H141" s="485">
        <f>'BELL, MATT'!G12</f>
        <v>27</v>
      </c>
      <c r="I141" s="368">
        <f>'BELL, MATT'!H12</f>
        <v>1</v>
      </c>
      <c r="J141" s="5">
        <f>'BELL, MATT'!I12</f>
        <v>0</v>
      </c>
      <c r="K141" s="12">
        <f>SUM(F141/E141)</f>
        <v>1.5</v>
      </c>
      <c r="L141" s="12">
        <f>SUM(G141/E141)</f>
        <v>1.875</v>
      </c>
      <c r="M141" s="560">
        <f>SUM(H141/E141)</f>
        <v>3.375</v>
      </c>
      <c r="N141" s="266">
        <f>'BELL, MATT'!J12</f>
        <v>6</v>
      </c>
      <c r="O141" s="5">
        <f>'BELL, MATT'!K12</f>
        <v>1</v>
      </c>
      <c r="P141" s="5">
        <f>'BELL, MATT'!L12</f>
        <v>1</v>
      </c>
      <c r="Q141" s="551">
        <f>'BELL, MATT'!M12</f>
        <v>0.8571428571428571</v>
      </c>
    </row>
    <row r="142" spans="1:17" x14ac:dyDescent="0.25">
      <c r="A142" s="549">
        <v>140</v>
      </c>
      <c r="B142" s="5">
        <v>136</v>
      </c>
      <c r="C142" s="5" t="s">
        <v>546</v>
      </c>
      <c r="D142" s="5" t="s">
        <v>553</v>
      </c>
      <c r="E142" s="5">
        <f>'BRENNAN, BRYAN'!D68</f>
        <v>61</v>
      </c>
      <c r="F142" s="5">
        <f>'BRENNAN, BRYAN'!E68</f>
        <v>6</v>
      </c>
      <c r="G142" s="86">
        <f>'BRENNAN, BRYAN'!F68</f>
        <v>19</v>
      </c>
      <c r="H142" s="485">
        <f>'BRENNAN, BRYAN'!G68</f>
        <v>25</v>
      </c>
      <c r="I142" s="368">
        <f>'BRENNAN, BRYAN'!H68</f>
        <v>1</v>
      </c>
      <c r="J142" s="5">
        <f>'BRENNAN, BRYAN'!I68</f>
        <v>0</v>
      </c>
      <c r="K142" s="12">
        <f>SUM(F142/E142)</f>
        <v>9.8360655737704916E-2</v>
      </c>
      <c r="L142" s="12">
        <f>SUM(G142/E142)</f>
        <v>0.31147540983606559</v>
      </c>
      <c r="M142" s="560">
        <f>SUM(H142/E142)</f>
        <v>0.4098360655737705</v>
      </c>
      <c r="N142" s="266">
        <f>'BRENNAN, BRYAN'!J68</f>
        <v>26</v>
      </c>
      <c r="O142" s="5">
        <f>'BRENNAN, BRYAN'!K68</f>
        <v>27</v>
      </c>
      <c r="P142" s="5">
        <f>'BRENNAN, BRYAN'!L68</f>
        <v>8</v>
      </c>
      <c r="Q142" s="551">
        <f>'BRENNAN, BRYAN'!M68</f>
        <v>0.49056603773584906</v>
      </c>
    </row>
    <row r="143" spans="1:17" x14ac:dyDescent="0.25">
      <c r="A143" s="549">
        <v>141</v>
      </c>
      <c r="B143" s="5">
        <v>134</v>
      </c>
      <c r="C143" s="5" t="s">
        <v>469</v>
      </c>
      <c r="D143" s="5"/>
      <c r="E143" s="5">
        <f>'SHERRATT, ED'!D38</f>
        <v>33</v>
      </c>
      <c r="F143" s="5">
        <f>'SHERRATT, ED'!E38</f>
        <v>7</v>
      </c>
      <c r="G143" s="86">
        <f>'SHERRATT, ED'!F38</f>
        <v>18</v>
      </c>
      <c r="H143" s="485">
        <f>'SHERRATT, ED'!G38</f>
        <v>25</v>
      </c>
      <c r="I143" s="368">
        <f>'SHERRATT, ED'!H38</f>
        <v>0</v>
      </c>
      <c r="J143" s="5">
        <f>'SHERRATT, ED'!I38</f>
        <v>0</v>
      </c>
      <c r="K143" s="12">
        <f>SUM(F143/E143)</f>
        <v>0.21212121212121213</v>
      </c>
      <c r="L143" s="12">
        <f>SUM(G143/E143)</f>
        <v>0.54545454545454541</v>
      </c>
      <c r="M143" s="560">
        <f>SUM(H143/E143)</f>
        <v>0.75757575757575757</v>
      </c>
      <c r="N143" s="280">
        <f>'SHERRATT, ED'!J38</f>
        <v>14</v>
      </c>
      <c r="O143" s="9">
        <f>'SHERRATT, ED'!K38</f>
        <v>15</v>
      </c>
      <c r="P143" s="9">
        <f>'SHERRATT, ED'!L38</f>
        <v>4</v>
      </c>
      <c r="Q143" s="550">
        <f>'SHERRATT, ED'!M38</f>
        <v>0.48275862068965519</v>
      </c>
    </row>
    <row r="144" spans="1:17" x14ac:dyDescent="0.25">
      <c r="A144" s="549">
        <v>142</v>
      </c>
      <c r="B144" s="5">
        <v>133</v>
      </c>
      <c r="C144" s="5" t="s">
        <v>211</v>
      </c>
      <c r="D144" s="5"/>
      <c r="E144" s="5">
        <f>'MCFEETERS, AARON'!D21</f>
        <v>17</v>
      </c>
      <c r="F144" s="5">
        <f>'MCFEETERS, AARON'!E21</f>
        <v>9</v>
      </c>
      <c r="G144" s="86">
        <f>'MCFEETERS, AARON'!F21</f>
        <v>16</v>
      </c>
      <c r="H144" s="485">
        <f>'MCFEETERS, AARON'!G21</f>
        <v>25</v>
      </c>
      <c r="I144" s="368">
        <f>'MCFEETERS, AARON'!H21</f>
        <v>0</v>
      </c>
      <c r="J144" s="5">
        <f>'MCFEETERS, AARON'!I21</f>
        <v>0</v>
      </c>
      <c r="K144" s="12">
        <f>SUM(F144/E144)</f>
        <v>0.52941176470588236</v>
      </c>
      <c r="L144" s="12">
        <f>SUM(G144/E144)</f>
        <v>0.94117647058823528</v>
      </c>
      <c r="M144" s="560">
        <f>SUM(H144/E144)</f>
        <v>1.4705882352941178</v>
      </c>
      <c r="N144" s="280">
        <f>'MCFEETERS, AARON'!J21</f>
        <v>11</v>
      </c>
      <c r="O144" s="9">
        <f>'MCFEETERS, AARON'!K21</f>
        <v>5</v>
      </c>
      <c r="P144" s="9">
        <f>'MCFEETERS, AARON'!L21</f>
        <v>1</v>
      </c>
      <c r="Q144" s="550">
        <f>'MCFEETERS, AARON'!M21</f>
        <v>0.6875</v>
      </c>
    </row>
    <row r="145" spans="1:17" x14ac:dyDescent="0.25">
      <c r="A145" s="549">
        <v>143</v>
      </c>
      <c r="B145" s="5" t="s">
        <v>633</v>
      </c>
      <c r="C145" s="5" t="s">
        <v>634</v>
      </c>
      <c r="D145" s="5" t="s">
        <v>10</v>
      </c>
      <c r="E145" s="5">
        <f>'EVANGELISTA, JON'!D15</f>
        <v>11</v>
      </c>
      <c r="F145" s="5">
        <f>'EVANGELISTA, JON'!E15</f>
        <v>12</v>
      </c>
      <c r="G145" s="86">
        <f>'EVANGELISTA, JON'!F15</f>
        <v>12</v>
      </c>
      <c r="H145" s="485">
        <f>'EVANGELISTA, JON'!G15</f>
        <v>24</v>
      </c>
      <c r="I145" s="368">
        <f>'EVANGELISTA, JON'!H15</f>
        <v>1</v>
      </c>
      <c r="J145" s="5">
        <f>'EVANGELISTA, JON'!I15</f>
        <v>0</v>
      </c>
      <c r="K145" s="12">
        <f>SUM(F145/E145)</f>
        <v>1.0909090909090908</v>
      </c>
      <c r="L145" s="12">
        <f>SUM(G145/E145)</f>
        <v>1.0909090909090908</v>
      </c>
      <c r="M145" s="560">
        <f>SUM(H145/E145)</f>
        <v>2.1818181818181817</v>
      </c>
      <c r="N145" s="266">
        <f>'EVANGELISTA, JON'!J15</f>
        <v>6</v>
      </c>
      <c r="O145" s="5">
        <f>'EVANGELISTA, JON'!K15</f>
        <v>4</v>
      </c>
      <c r="P145" s="5">
        <f>'EVANGELISTA, JON'!L15</f>
        <v>1</v>
      </c>
      <c r="Q145" s="586">
        <f>'EVANGELISTA, JON'!M15</f>
        <v>0.6</v>
      </c>
    </row>
    <row r="146" spans="1:17" x14ac:dyDescent="0.25">
      <c r="A146" s="549">
        <v>144</v>
      </c>
      <c r="B146" s="5">
        <v>139</v>
      </c>
      <c r="C146" s="5" t="s">
        <v>222</v>
      </c>
      <c r="D146" s="5"/>
      <c r="E146" s="5">
        <f>'CARPENTER, RYAN'!D46</f>
        <v>40</v>
      </c>
      <c r="F146" s="5">
        <f>'CARPENTER, RYAN'!E46</f>
        <v>13</v>
      </c>
      <c r="G146" s="86">
        <f>'CARPENTER, RYAN'!F46</f>
        <v>7</v>
      </c>
      <c r="H146" s="485">
        <f>'CARPENTER, RYAN'!G46</f>
        <v>20</v>
      </c>
      <c r="I146" s="368">
        <f>'CARPENTER, RYAN'!H46</f>
        <v>0</v>
      </c>
      <c r="J146" s="5">
        <f>'CARPENTER, RYAN'!I46</f>
        <v>0</v>
      </c>
      <c r="K146" s="12">
        <f>SUM(F146/E146)</f>
        <v>0.32500000000000001</v>
      </c>
      <c r="L146" s="12">
        <f>SUM(G146/E146)</f>
        <v>0.17499999999999999</v>
      </c>
      <c r="M146" s="560">
        <f>SUM(H146/E146)</f>
        <v>0.5</v>
      </c>
      <c r="N146" s="280">
        <f>'CARPENTER, RYAN'!J46</f>
        <v>26</v>
      </c>
      <c r="O146" s="9">
        <f>'CARPENTER, RYAN'!K46</f>
        <v>8</v>
      </c>
      <c r="P146" s="9">
        <f>'CARPENTER, RYAN'!L46</f>
        <v>6</v>
      </c>
      <c r="Q146" s="550">
        <f>'CARPENTER, RYAN'!M46</f>
        <v>0.76470588235294112</v>
      </c>
    </row>
    <row r="147" spans="1:17" x14ac:dyDescent="0.25">
      <c r="A147" s="549">
        <v>145</v>
      </c>
      <c r="B147" s="5" t="s">
        <v>633</v>
      </c>
      <c r="C147" s="5" t="s">
        <v>635</v>
      </c>
      <c r="D147" s="5" t="s">
        <v>553</v>
      </c>
      <c r="E147" s="5">
        <f>'MICHAEL, MATT'!D21</f>
        <v>17</v>
      </c>
      <c r="F147" s="5">
        <f>'MICHAEL, MATT'!E21</f>
        <v>6</v>
      </c>
      <c r="G147" s="86">
        <f>'MICHAEL, MATT'!F21</f>
        <v>14</v>
      </c>
      <c r="H147" s="485">
        <f>'MICHAEL, MATT'!G21</f>
        <v>20</v>
      </c>
      <c r="I147" s="368">
        <f>'MICHAEL, MATT'!H21</f>
        <v>0</v>
      </c>
      <c r="J147" s="5">
        <f>'MICHAEL, MATT'!I21</f>
        <v>1</v>
      </c>
      <c r="K147" s="12">
        <f>SUM(F147/E147)</f>
        <v>0.35294117647058826</v>
      </c>
      <c r="L147" s="12">
        <f>SUM(G147/E147)</f>
        <v>0.82352941176470584</v>
      </c>
      <c r="M147" s="560">
        <f>SUM(H147/E147)</f>
        <v>1.1764705882352942</v>
      </c>
      <c r="N147" s="266">
        <f>'MICHAEL, MATT'!J21</f>
        <v>9</v>
      </c>
      <c r="O147" s="5">
        <f>'MICHAEL, MATT'!K21</f>
        <v>5</v>
      </c>
      <c r="P147" s="5">
        <f>'MICHAEL, MATT'!L21</f>
        <v>3</v>
      </c>
      <c r="Q147" s="586">
        <f>'MICHAEL, MATT'!M21</f>
        <v>0.6428571428571429</v>
      </c>
    </row>
    <row r="148" spans="1:17" x14ac:dyDescent="0.25">
      <c r="A148" s="549">
        <v>146</v>
      </c>
      <c r="B148" s="5">
        <v>140</v>
      </c>
      <c r="C148" s="5" t="s">
        <v>224</v>
      </c>
      <c r="D148" s="5"/>
      <c r="E148" s="5">
        <f>'WILKIE, ROB'!D18</f>
        <v>14</v>
      </c>
      <c r="F148" s="5">
        <f>'WILKIE, ROB'!E18</f>
        <v>12</v>
      </c>
      <c r="G148" s="86">
        <f>'WILKIE, ROB'!F18</f>
        <v>8</v>
      </c>
      <c r="H148" s="485">
        <f>'WILKIE, ROB'!G18</f>
        <v>20</v>
      </c>
      <c r="I148" s="368">
        <f>'WILKIE, ROB'!H18</f>
        <v>0</v>
      </c>
      <c r="J148" s="5">
        <f>'WILKIE, ROB'!I18</f>
        <v>0</v>
      </c>
      <c r="K148" s="12">
        <f>SUM(F148/E148)</f>
        <v>0.8571428571428571</v>
      </c>
      <c r="L148" s="12">
        <f>SUM(G148/E148)</f>
        <v>0.5714285714285714</v>
      </c>
      <c r="M148" s="560">
        <f>SUM(H148/E148)</f>
        <v>1.4285714285714286</v>
      </c>
      <c r="N148" s="280">
        <f>'WILKIE, ROB'!J18</f>
        <v>6</v>
      </c>
      <c r="O148" s="9">
        <f>'WILKIE, ROB'!K18</f>
        <v>5</v>
      </c>
      <c r="P148" s="9">
        <f>'WILKIE, ROB'!L18</f>
        <v>3</v>
      </c>
      <c r="Q148" s="550">
        <f>'WILKIE, ROB'!M18</f>
        <v>0.54545454545454541</v>
      </c>
    </row>
    <row r="149" spans="1:17" x14ac:dyDescent="0.25">
      <c r="A149" s="549">
        <v>147</v>
      </c>
      <c r="B149" s="5">
        <v>141</v>
      </c>
      <c r="C149" s="5" t="s">
        <v>534</v>
      </c>
      <c r="D149" s="5"/>
      <c r="E149" s="5">
        <f>'CARLUCCI, MATT'!D23</f>
        <v>19</v>
      </c>
      <c r="F149" s="5">
        <f>'CARLUCCI, MATT'!E23</f>
        <v>8</v>
      </c>
      <c r="G149" s="86">
        <f>'CARLUCCI, MATT'!F23</f>
        <v>11</v>
      </c>
      <c r="H149" s="485">
        <f>'CARLUCCI, MATT'!G23</f>
        <v>19</v>
      </c>
      <c r="I149" s="368">
        <f>'CARLUCCI, MATT'!H23</f>
        <v>0</v>
      </c>
      <c r="J149" s="5">
        <f>'CARLUCCI, MATT'!I23</f>
        <v>1</v>
      </c>
      <c r="K149" s="12">
        <f>SUM(F149/E149)</f>
        <v>0.42105263157894735</v>
      </c>
      <c r="L149" s="12">
        <f>SUM(G149/E149)</f>
        <v>0.57894736842105265</v>
      </c>
      <c r="M149" s="560">
        <f>SUM(H149/E149)</f>
        <v>1</v>
      </c>
      <c r="N149" s="266">
        <f>'CARLUCCI, MATT'!J23</f>
        <v>13</v>
      </c>
      <c r="O149" s="5">
        <f>'CARLUCCI, MATT'!K23</f>
        <v>4</v>
      </c>
      <c r="P149" s="5">
        <f>'CARLUCCI, MATT'!L23</f>
        <v>2</v>
      </c>
      <c r="Q149" s="551">
        <f>'CARLUCCI, MATT'!M23</f>
        <v>0.76470588235294112</v>
      </c>
    </row>
    <row r="150" spans="1:17" x14ac:dyDescent="0.25">
      <c r="A150" s="549">
        <v>148</v>
      </c>
      <c r="B150" s="5">
        <v>143</v>
      </c>
      <c r="C150" s="5" t="s">
        <v>221</v>
      </c>
      <c r="D150" s="5"/>
      <c r="E150" s="5">
        <f>'HOLDGATE, GORD'!D23</f>
        <v>19</v>
      </c>
      <c r="F150" s="5">
        <f>'HOLDGATE, GORD'!E23</f>
        <v>9</v>
      </c>
      <c r="G150" s="86">
        <f>'HOLDGATE, GORD'!F23</f>
        <v>10</v>
      </c>
      <c r="H150" s="485">
        <f>'HOLDGATE, GORD'!G23</f>
        <v>19</v>
      </c>
      <c r="I150" s="368">
        <f>'HOLDGATE, GORD'!H23</f>
        <v>1</v>
      </c>
      <c r="J150" s="5">
        <f>'HOLDGATE, GORD'!I23</f>
        <v>0</v>
      </c>
      <c r="K150" s="12">
        <f>SUM(F150/E150)</f>
        <v>0.47368421052631576</v>
      </c>
      <c r="L150" s="12">
        <f>SUM(G150/E150)</f>
        <v>0.52631578947368418</v>
      </c>
      <c r="M150" s="560">
        <f>SUM(H150/E150)</f>
        <v>1</v>
      </c>
      <c r="N150" s="280">
        <f>'HOLDGATE, GORD'!J23</f>
        <v>4</v>
      </c>
      <c r="O150" s="9">
        <f>'HOLDGATE, GORD'!K23</f>
        <v>11</v>
      </c>
      <c r="P150" s="9">
        <f>'HOLDGATE, GORD'!L23</f>
        <v>4</v>
      </c>
      <c r="Q150" s="550">
        <f>'HOLDGATE, GORD'!M23</f>
        <v>0.26666666666666666</v>
      </c>
    </row>
    <row r="151" spans="1:17" x14ac:dyDescent="0.25">
      <c r="A151" s="549">
        <v>149</v>
      </c>
      <c r="B151" s="5">
        <v>144</v>
      </c>
      <c r="C151" s="5" t="s">
        <v>185</v>
      </c>
      <c r="D151" s="5"/>
      <c r="E151" s="5">
        <f>'MACDONALD, JOHN'!D22</f>
        <v>18</v>
      </c>
      <c r="F151" s="5">
        <f>'MACDONALD, JOHN'!E22</f>
        <v>7</v>
      </c>
      <c r="G151" s="86">
        <f>'MACDONALD, JOHN'!F22</f>
        <v>12</v>
      </c>
      <c r="H151" s="485">
        <f>'MACDONALD, JOHN'!G22</f>
        <v>19</v>
      </c>
      <c r="I151" s="368">
        <f>'MACDONALD, JOHN'!H22</f>
        <v>0</v>
      </c>
      <c r="J151" s="5">
        <f>'MACDONALD, JOHN'!I22</f>
        <v>0</v>
      </c>
      <c r="K151" s="12">
        <f>SUM(F151/E151)</f>
        <v>0.3888888888888889</v>
      </c>
      <c r="L151" s="12">
        <f>SUM(G151/E151)</f>
        <v>0.66666666666666663</v>
      </c>
      <c r="M151" s="560">
        <f>SUM(H151/E151)</f>
        <v>1.0555555555555556</v>
      </c>
      <c r="N151" s="280">
        <f>'MACDONALD, JOHN'!J22</f>
        <v>6</v>
      </c>
      <c r="O151" s="9">
        <f>'MACDONALD, JOHN'!K22</f>
        <v>11</v>
      </c>
      <c r="P151" s="9">
        <f>'MACDONALD, JOHN'!L22</f>
        <v>1</v>
      </c>
      <c r="Q151" s="550">
        <f>'MACDONALD, JOHN'!M22</f>
        <v>0.35294117647058826</v>
      </c>
    </row>
    <row r="152" spans="1:17" x14ac:dyDescent="0.25">
      <c r="A152" s="549">
        <v>150</v>
      </c>
      <c r="B152" s="5">
        <v>145</v>
      </c>
      <c r="C152" s="5" t="s">
        <v>226</v>
      </c>
      <c r="D152" s="5"/>
      <c r="E152" s="5">
        <f>'CIZMAR, MATT'!D15</f>
        <v>11</v>
      </c>
      <c r="F152" s="5">
        <f>'CIZMAR, MATT'!E15</f>
        <v>6</v>
      </c>
      <c r="G152" s="86">
        <f>'CIZMAR, MATT'!F15</f>
        <v>13</v>
      </c>
      <c r="H152" s="485">
        <f>'CIZMAR, MATT'!G15</f>
        <v>19</v>
      </c>
      <c r="I152" s="368">
        <f>'CIZMAR, MATT'!H15</f>
        <v>0</v>
      </c>
      <c r="J152" s="5">
        <f>'CIZMAR, MATT'!I15</f>
        <v>0</v>
      </c>
      <c r="K152" s="12">
        <f>SUM(F152/E152)</f>
        <v>0.54545454545454541</v>
      </c>
      <c r="L152" s="12">
        <f>SUM(G152/E152)</f>
        <v>1.1818181818181819</v>
      </c>
      <c r="M152" s="560">
        <f>SUM(H152/E152)</f>
        <v>1.7272727272727273</v>
      </c>
      <c r="N152" s="280">
        <f>'CIZMAR, MATT'!J15</f>
        <v>7</v>
      </c>
      <c r="O152" s="9">
        <f>'CIZMAR, MATT'!K15</f>
        <v>2</v>
      </c>
      <c r="P152" s="9">
        <f>'CIZMAR, MATT'!L15</f>
        <v>2</v>
      </c>
      <c r="Q152" s="550">
        <f>'CIZMAR, MATT'!M15</f>
        <v>0.77777777777777779</v>
      </c>
    </row>
    <row r="153" spans="1:17" x14ac:dyDescent="0.25">
      <c r="A153" s="549">
        <v>151</v>
      </c>
      <c r="B153" s="5">
        <v>148</v>
      </c>
      <c r="C153" s="5" t="s">
        <v>233</v>
      </c>
      <c r="D153" s="5"/>
      <c r="E153" s="5">
        <f>'REID, CHRIS'!D24</f>
        <v>20</v>
      </c>
      <c r="F153" s="5">
        <f>'REID, CHRIS'!E24</f>
        <v>6</v>
      </c>
      <c r="G153" s="86">
        <f>'REID, CHRIS'!F24</f>
        <v>12</v>
      </c>
      <c r="H153" s="485">
        <f>'REID, CHRIS'!G24</f>
        <v>18</v>
      </c>
      <c r="I153" s="368">
        <f>'REID, CHRIS'!H24</f>
        <v>0</v>
      </c>
      <c r="J153" s="5">
        <f>'REID, CHRIS'!I24</f>
        <v>0</v>
      </c>
      <c r="K153" s="12">
        <f>SUM(F153/E153)</f>
        <v>0.3</v>
      </c>
      <c r="L153" s="12">
        <f>SUM(G153/E153)</f>
        <v>0.6</v>
      </c>
      <c r="M153" s="560">
        <f>SUM(H153/E153)</f>
        <v>0.9</v>
      </c>
      <c r="N153" s="280">
        <f>'REID, CHRIS'!J24</f>
        <v>8</v>
      </c>
      <c r="O153" s="9">
        <f>'REID, CHRIS'!K24</f>
        <v>10</v>
      </c>
      <c r="P153" s="9">
        <f>'REID, CHRIS'!L24</f>
        <v>2</v>
      </c>
      <c r="Q153" s="550">
        <f>'REID, CHRIS'!M24</f>
        <v>0.44444444444444442</v>
      </c>
    </row>
    <row r="154" spans="1:17" x14ac:dyDescent="0.25">
      <c r="A154" s="549">
        <v>152</v>
      </c>
      <c r="B154" s="5">
        <v>146</v>
      </c>
      <c r="C154" s="5" t="s">
        <v>232</v>
      </c>
      <c r="D154" s="5"/>
      <c r="E154" s="5">
        <f>'NAVO, MIKE'!D14</f>
        <v>10</v>
      </c>
      <c r="F154" s="5">
        <f>'NAVO, MIKE'!E14</f>
        <v>10</v>
      </c>
      <c r="G154" s="86">
        <f>'NAVO, MIKE'!F14</f>
        <v>8</v>
      </c>
      <c r="H154" s="485">
        <f>'NAVO, MIKE'!G14</f>
        <v>18</v>
      </c>
      <c r="I154" s="368">
        <f>'NAVO, MIKE'!H14</f>
        <v>1</v>
      </c>
      <c r="J154" s="5">
        <f>'NAVO, MIKE'!I14</f>
        <v>0</v>
      </c>
      <c r="K154" s="12">
        <f>SUM(F154/E154)</f>
        <v>1</v>
      </c>
      <c r="L154" s="12">
        <f>SUM(G154/E154)</f>
        <v>0.8</v>
      </c>
      <c r="M154" s="560">
        <f>SUM(H154/E154)</f>
        <v>1.8</v>
      </c>
      <c r="N154" s="280">
        <f>'NAVO, MIKE'!J14</f>
        <v>3</v>
      </c>
      <c r="O154" s="9">
        <f>'NAVO, MIKE'!K14</f>
        <v>7</v>
      </c>
      <c r="P154" s="9">
        <f>'NAVO, MIKE'!L14</f>
        <v>0</v>
      </c>
      <c r="Q154" s="550">
        <f>'NAVO, MIKE'!M14</f>
        <v>0.3</v>
      </c>
    </row>
    <row r="155" spans="1:17" x14ac:dyDescent="0.25">
      <c r="A155" s="549">
        <v>153</v>
      </c>
      <c r="B155" s="5">
        <v>182</v>
      </c>
      <c r="C155" s="5" t="s">
        <v>639</v>
      </c>
      <c r="D155" s="5" t="s">
        <v>453</v>
      </c>
      <c r="E155" s="5">
        <f>'MCINTYRE, JAMIE'!D36</f>
        <v>31</v>
      </c>
      <c r="F155" s="5">
        <f>'MCINTYRE, JAMIE'!E36</f>
        <v>6</v>
      </c>
      <c r="G155" s="86">
        <f>'MCINTYRE, JAMIE'!F36</f>
        <v>11</v>
      </c>
      <c r="H155" s="485">
        <f>'MCINTYRE, JAMIE'!G36</f>
        <v>17</v>
      </c>
      <c r="I155" s="368">
        <f>'MCINTYRE, JAMIE'!H36</f>
        <v>0</v>
      </c>
      <c r="J155" s="5">
        <f>'MCINTYRE, JAMIE'!I36</f>
        <v>0</v>
      </c>
      <c r="K155" s="12">
        <f>SUM(F155/E155)</f>
        <v>0.19354838709677419</v>
      </c>
      <c r="L155" s="12">
        <f>SUM(G155/E155)</f>
        <v>0.35483870967741937</v>
      </c>
      <c r="M155" s="560">
        <f>SUM(H155/E155)</f>
        <v>0.54838709677419351</v>
      </c>
      <c r="N155" s="266">
        <f>'MCINTYRE, JAMIE'!J36</f>
        <v>10</v>
      </c>
      <c r="O155" s="5">
        <f>'MCINTYRE, JAMIE'!K36</f>
        <v>18</v>
      </c>
      <c r="P155" s="5">
        <f>'MCINTYRE, JAMIE'!L36</f>
        <v>3</v>
      </c>
      <c r="Q155" s="552">
        <f>'MCINTYRE, JAMIE'!M36</f>
        <v>0.35714285714285715</v>
      </c>
    </row>
    <row r="156" spans="1:17" x14ac:dyDescent="0.25">
      <c r="A156" s="549">
        <v>154</v>
      </c>
      <c r="B156" s="5">
        <v>161</v>
      </c>
      <c r="C156" s="5" t="s">
        <v>568</v>
      </c>
      <c r="D156" s="5" t="s">
        <v>453</v>
      </c>
      <c r="E156" s="5">
        <f>'WILBORE, MIKE'!D37</f>
        <v>31</v>
      </c>
      <c r="F156" s="5">
        <f>'WILBORE, MIKE'!E37</f>
        <v>3</v>
      </c>
      <c r="G156" s="86">
        <f>'WILBORE, MIKE'!F37</f>
        <v>13</v>
      </c>
      <c r="H156" s="485">
        <f>'WILBORE, MIKE'!G37</f>
        <v>16</v>
      </c>
      <c r="I156" s="368">
        <f>'WILBORE, MIKE'!H37</f>
        <v>0</v>
      </c>
      <c r="J156" s="5">
        <f>'WILBORE, MIKE'!I37</f>
        <v>0</v>
      </c>
      <c r="K156" s="12">
        <f>SUM(F156/E156)</f>
        <v>9.6774193548387094E-2</v>
      </c>
      <c r="L156" s="12">
        <f>SUM(G156/E156)</f>
        <v>0.41935483870967744</v>
      </c>
      <c r="M156" s="560">
        <f>SUM(H156/E156)</f>
        <v>0.5161290322580645</v>
      </c>
      <c r="N156" s="266">
        <f>'WILBORE, MIKE'!J37</f>
        <v>11</v>
      </c>
      <c r="O156" s="5">
        <f>'WILBORE, MIKE'!K37</f>
        <v>14</v>
      </c>
      <c r="P156" s="5">
        <f>'WILBORE, MIKE'!L37</f>
        <v>6</v>
      </c>
      <c r="Q156" s="552">
        <f>'WILBORE, MIKE'!M37</f>
        <v>0.44</v>
      </c>
    </row>
    <row r="157" spans="1:17" x14ac:dyDescent="0.25">
      <c r="A157" s="549">
        <v>155</v>
      </c>
      <c r="B157" s="5">
        <v>176</v>
      </c>
      <c r="C157" s="5" t="s">
        <v>593</v>
      </c>
      <c r="D157" s="5" t="s">
        <v>10</v>
      </c>
      <c r="E157" s="5">
        <f>'NG, ED'!D35</f>
        <v>30</v>
      </c>
      <c r="F157" s="5">
        <f>'NG, ED'!E35</f>
        <v>6</v>
      </c>
      <c r="G157" s="86">
        <f>'NG, ED'!F35</f>
        <v>10</v>
      </c>
      <c r="H157" s="485">
        <f>'NG, ED'!G35</f>
        <v>16</v>
      </c>
      <c r="I157" s="368">
        <f>'NG, ED'!H35</f>
        <v>0</v>
      </c>
      <c r="J157" s="5">
        <f>'NG, ED'!I35</f>
        <v>0</v>
      </c>
      <c r="K157" s="12">
        <f>SUM(F157/E157)</f>
        <v>0.2</v>
      </c>
      <c r="L157" s="12">
        <f>SUM(G157/E157)</f>
        <v>0.33333333333333331</v>
      </c>
      <c r="M157" s="560">
        <f>SUM(H157/E157)</f>
        <v>0.53333333333333333</v>
      </c>
      <c r="N157" s="266">
        <f>'NG, ED'!J35</f>
        <v>17</v>
      </c>
      <c r="O157" s="5">
        <f>'NG, ED'!K35</f>
        <v>12</v>
      </c>
      <c r="P157" s="5">
        <f>'NG, ED'!L35</f>
        <v>1</v>
      </c>
      <c r="Q157" s="552">
        <f>'NG, ED'!M35</f>
        <v>0.58620689655172409</v>
      </c>
    </row>
    <row r="158" spans="1:17" x14ac:dyDescent="0.25">
      <c r="A158" s="549">
        <v>156</v>
      </c>
      <c r="B158" s="5">
        <v>168</v>
      </c>
      <c r="C158" s="5" t="s">
        <v>610</v>
      </c>
      <c r="D158" s="5" t="s">
        <v>453</v>
      </c>
      <c r="E158" s="5">
        <f>'ALONZI, MICHAEL'!D31</f>
        <v>26</v>
      </c>
      <c r="F158" s="5">
        <f>'ALONZI, MICHAEL'!E31</f>
        <v>4</v>
      </c>
      <c r="G158" s="86">
        <f>'ALONZI, MICHAEL'!F31</f>
        <v>12</v>
      </c>
      <c r="H158" s="485">
        <f>'ALONZI, MICHAEL'!G31</f>
        <v>16</v>
      </c>
      <c r="I158" s="368">
        <f>'ALONZI, MICHAEL'!H31</f>
        <v>1</v>
      </c>
      <c r="J158" s="5">
        <f>'ALONZI, MICHAEL'!I31</f>
        <v>0</v>
      </c>
      <c r="K158" s="12">
        <f>SUM(F158/E158)</f>
        <v>0.15384615384615385</v>
      </c>
      <c r="L158" s="12">
        <f>SUM(G158/E158)</f>
        <v>0.46153846153846156</v>
      </c>
      <c r="M158" s="560">
        <f>SUM(H158/E158)</f>
        <v>0.61538461538461542</v>
      </c>
      <c r="N158" s="266">
        <f>'ALONZI, MICHAEL'!J31</f>
        <v>8</v>
      </c>
      <c r="O158" s="5">
        <f>'ALONZI, MICHAEL'!K31</f>
        <v>15</v>
      </c>
      <c r="P158" s="5">
        <f>'ALONZI, MICHAEL'!L31</f>
        <v>3</v>
      </c>
      <c r="Q158" s="552">
        <f>'ALONZI, MICHAEL'!M31</f>
        <v>0.34782608695652173</v>
      </c>
    </row>
    <row r="159" spans="1:17" x14ac:dyDescent="0.25">
      <c r="A159" s="549">
        <v>157</v>
      </c>
      <c r="B159" s="5">
        <v>149</v>
      </c>
      <c r="C159" s="5" t="s">
        <v>169</v>
      </c>
      <c r="D159" s="5"/>
      <c r="E159" s="5">
        <f>'PARSONS, ROB'!D19</f>
        <v>15</v>
      </c>
      <c r="F159" s="5">
        <f>'PARSONS, ROB'!E19</f>
        <v>8</v>
      </c>
      <c r="G159" s="86">
        <f>'PARSONS, ROB'!F19</f>
        <v>8</v>
      </c>
      <c r="H159" s="485">
        <f>'PARSONS, ROB'!G19</f>
        <v>16</v>
      </c>
      <c r="I159" s="368">
        <f>'PARSONS, ROB'!H19</f>
        <v>2</v>
      </c>
      <c r="J159" s="5">
        <f>'PARSONS, ROB'!I19</f>
        <v>0</v>
      </c>
      <c r="K159" s="12">
        <f>SUM(F159/E159)</f>
        <v>0.53333333333333333</v>
      </c>
      <c r="L159" s="12">
        <f>SUM(G159/E159)</f>
        <v>0.53333333333333333</v>
      </c>
      <c r="M159" s="560">
        <f>SUM(H159/E159)</f>
        <v>1.0666666666666667</v>
      </c>
      <c r="N159" s="280">
        <f>'PARSONS, ROB'!J19</f>
        <v>5</v>
      </c>
      <c r="O159" s="9">
        <f>'PARSONS, ROB'!K19</f>
        <v>9</v>
      </c>
      <c r="P159" s="9">
        <f>'PARSONS, ROB'!L19</f>
        <v>1</v>
      </c>
      <c r="Q159" s="550">
        <f>'PARSONS, ROB'!M19</f>
        <v>0.35714285714285715</v>
      </c>
    </row>
    <row r="160" spans="1:17" x14ac:dyDescent="0.25">
      <c r="A160" s="549">
        <v>158</v>
      </c>
      <c r="B160" s="5">
        <v>152</v>
      </c>
      <c r="C160" s="5" t="s">
        <v>193</v>
      </c>
      <c r="D160" s="5"/>
      <c r="E160" s="5">
        <f>'GLASS, JAKE'!D42</f>
        <v>36</v>
      </c>
      <c r="F160" s="5">
        <f>'GLASS, JAKE'!E42</f>
        <v>8</v>
      </c>
      <c r="G160" s="86">
        <f>'GLASS, JAKE'!F42</f>
        <v>6</v>
      </c>
      <c r="H160" s="485">
        <f>'GLASS, JAKE'!G42</f>
        <v>14</v>
      </c>
      <c r="I160" s="368">
        <f>'GLASS, JAKE'!H42</f>
        <v>0</v>
      </c>
      <c r="J160" s="5">
        <f>'GLASS, JAKE'!I42</f>
        <v>0</v>
      </c>
      <c r="K160" s="12">
        <f>SUM(F160/E160)</f>
        <v>0.22222222222222221</v>
      </c>
      <c r="L160" s="12">
        <f>SUM(G160/E160)</f>
        <v>0.16666666666666666</v>
      </c>
      <c r="M160" s="560">
        <f>SUM(H160/E160)</f>
        <v>0.3888888888888889</v>
      </c>
      <c r="N160" s="280">
        <f>'GLASS, JAKE'!J42</f>
        <v>11</v>
      </c>
      <c r="O160" s="9">
        <f>'GLASS, JAKE'!K42</f>
        <v>20</v>
      </c>
      <c r="P160" s="9">
        <f>'GLASS, JAKE'!L42</f>
        <v>5</v>
      </c>
      <c r="Q160" s="550">
        <f>'GLASS, JAKE'!M42</f>
        <v>0.35483870967741937</v>
      </c>
    </row>
    <row r="161" spans="1:17" x14ac:dyDescent="0.25">
      <c r="A161" s="549">
        <v>159</v>
      </c>
      <c r="B161" s="5">
        <v>150</v>
      </c>
      <c r="C161" s="5" t="s">
        <v>535</v>
      </c>
      <c r="D161" s="5"/>
      <c r="E161" s="5">
        <f>'COSTA, DANIEL'!D26</f>
        <v>22</v>
      </c>
      <c r="F161" s="5">
        <f>'COSTA, DANIEL'!E26</f>
        <v>3</v>
      </c>
      <c r="G161" s="86">
        <f>'COSTA, DANIEL'!F26</f>
        <v>11</v>
      </c>
      <c r="H161" s="485">
        <f>'COSTA, DANIEL'!G26</f>
        <v>14</v>
      </c>
      <c r="I161" s="368">
        <f>'COSTA, DANIEL'!H26</f>
        <v>0</v>
      </c>
      <c r="J161" s="5">
        <f>'COSTA, DANIEL'!I26</f>
        <v>1</v>
      </c>
      <c r="K161" s="12">
        <f>SUM(F161/E161)</f>
        <v>0.13636363636363635</v>
      </c>
      <c r="L161" s="12">
        <f>SUM(G161/E161)</f>
        <v>0.5</v>
      </c>
      <c r="M161" s="560">
        <f>SUM(H161/E161)</f>
        <v>0.63636363636363635</v>
      </c>
      <c r="N161" s="266">
        <f>'COSTA, DANIEL'!J26</f>
        <v>13</v>
      </c>
      <c r="O161" s="5">
        <f>'COSTA, DANIEL'!K26</f>
        <v>5</v>
      </c>
      <c r="P161" s="5">
        <f>'COSTA, DANIEL'!L26</f>
        <v>4</v>
      </c>
      <c r="Q161" s="551">
        <f>'COSTA, DANIEL'!M26</f>
        <v>0.72222222222222221</v>
      </c>
    </row>
    <row r="162" spans="1:17" x14ac:dyDescent="0.25">
      <c r="A162" s="549">
        <v>160</v>
      </c>
      <c r="B162" s="5">
        <v>187</v>
      </c>
      <c r="C162" s="5" t="s">
        <v>595</v>
      </c>
      <c r="D162" s="5" t="s">
        <v>625</v>
      </c>
      <c r="E162" s="5">
        <f>'JORDAN, WALKER'!D27</f>
        <v>22</v>
      </c>
      <c r="F162" s="5">
        <f>'JORDAN, WALKER'!E27</f>
        <v>4</v>
      </c>
      <c r="G162" s="86">
        <f>'JORDAN, WALKER'!F27</f>
        <v>10</v>
      </c>
      <c r="H162" s="485">
        <f>'JORDAN, WALKER'!G27</f>
        <v>14</v>
      </c>
      <c r="I162" s="368">
        <f>'JORDAN, WALKER'!H27</f>
        <v>2</v>
      </c>
      <c r="J162" s="5">
        <f>'JORDAN, WALKER'!I27</f>
        <v>0</v>
      </c>
      <c r="K162" s="12">
        <f>SUM(F162/E162)</f>
        <v>0.18181818181818182</v>
      </c>
      <c r="L162" s="12">
        <f>SUM(G162/E162)</f>
        <v>0.45454545454545453</v>
      </c>
      <c r="M162" s="560">
        <f>SUM(H162/E162)</f>
        <v>0.63636363636363635</v>
      </c>
      <c r="N162" s="266">
        <f>'JORDAN, WALKER'!J27</f>
        <v>11</v>
      </c>
      <c r="O162" s="5">
        <f>'JORDAN, WALKER'!K27</f>
        <v>8</v>
      </c>
      <c r="P162" s="5">
        <f>'JORDAN, WALKER'!L27</f>
        <v>3</v>
      </c>
      <c r="Q162" s="552">
        <f>'JORDAN, WALKER'!M27</f>
        <v>0.57894736842105265</v>
      </c>
    </row>
    <row r="163" spans="1:17" x14ac:dyDescent="0.25">
      <c r="A163" s="549">
        <v>161</v>
      </c>
      <c r="B163" s="5">
        <v>151</v>
      </c>
      <c r="C163" s="5" t="s">
        <v>203</v>
      </c>
      <c r="D163" s="5"/>
      <c r="E163" s="5">
        <f>'MICKELTHWAITE, MARK'!D18</f>
        <v>14</v>
      </c>
      <c r="F163" s="5">
        <f>'MICKELTHWAITE, MARK'!E18</f>
        <v>6</v>
      </c>
      <c r="G163" s="86">
        <f>'MICKELTHWAITE, MARK'!F18</f>
        <v>8</v>
      </c>
      <c r="H163" s="485">
        <f>'MICKELTHWAITE, MARK'!G18</f>
        <v>14</v>
      </c>
      <c r="I163" s="368">
        <f>'MICKELTHWAITE, MARK'!H18</f>
        <v>1</v>
      </c>
      <c r="J163" s="5">
        <f>'MICKELTHWAITE, MARK'!I18</f>
        <v>0</v>
      </c>
      <c r="K163" s="12">
        <f>SUM(F163/E163)</f>
        <v>0.42857142857142855</v>
      </c>
      <c r="L163" s="12">
        <f>SUM(G163/E163)</f>
        <v>0.5714285714285714</v>
      </c>
      <c r="M163" s="560">
        <f>SUM(H163/E163)</f>
        <v>1</v>
      </c>
      <c r="N163" s="280">
        <f>'MICKELTHWAITE, MARK'!J18</f>
        <v>8</v>
      </c>
      <c r="O163" s="9">
        <f>'MICKELTHWAITE, MARK'!K18</f>
        <v>5</v>
      </c>
      <c r="P163" s="9">
        <f>'MICKELTHWAITE, MARK'!L18</f>
        <v>1</v>
      </c>
      <c r="Q163" s="550">
        <f>'MICKELTHWAITE, MARK'!M18</f>
        <v>0.61538461538461542</v>
      </c>
    </row>
    <row r="164" spans="1:17" x14ac:dyDescent="0.25">
      <c r="A164" s="549">
        <v>162</v>
      </c>
      <c r="B164" s="5">
        <v>164</v>
      </c>
      <c r="C164" s="5" t="s">
        <v>608</v>
      </c>
      <c r="D164" s="5" t="s">
        <v>453</v>
      </c>
      <c r="E164" s="5">
        <f>'LUIS, ANDREW'!D25</f>
        <v>20</v>
      </c>
      <c r="F164" s="5">
        <f>'LUIS, ANDREW'!E25</f>
        <v>1</v>
      </c>
      <c r="G164" s="86">
        <f>'LUIS, ANDREW'!F25</f>
        <v>12</v>
      </c>
      <c r="H164" s="485">
        <f>'LUIS, ANDREW'!G25</f>
        <v>13</v>
      </c>
      <c r="I164" s="368">
        <f>'LUIS, ANDREW'!H25</f>
        <v>0</v>
      </c>
      <c r="J164" s="5">
        <f>'LUIS, ANDREW'!I25</f>
        <v>0</v>
      </c>
      <c r="K164" s="12">
        <f>SUM(F164/E164)</f>
        <v>0.05</v>
      </c>
      <c r="L164" s="12">
        <f>SUM(G164/E164)</f>
        <v>0.6</v>
      </c>
      <c r="M164" s="560">
        <f>SUM(H164/E164)</f>
        <v>0.65</v>
      </c>
      <c r="N164" s="266">
        <f>'LUIS, ANDREW'!J25</f>
        <v>6</v>
      </c>
      <c r="O164" s="5">
        <f>'LUIS, ANDREW'!K25</f>
        <v>12</v>
      </c>
      <c r="P164" s="5">
        <f>'LUIS, ANDREW'!L25</f>
        <v>2</v>
      </c>
      <c r="Q164" s="552">
        <f>'LUIS, ANDREW'!M25</f>
        <v>0.33333333333333331</v>
      </c>
    </row>
    <row r="165" spans="1:17" x14ac:dyDescent="0.25">
      <c r="A165" s="549">
        <v>163</v>
      </c>
      <c r="B165" s="5">
        <v>155</v>
      </c>
      <c r="C165" s="5" t="s">
        <v>242</v>
      </c>
      <c r="D165" s="5"/>
      <c r="E165" s="5">
        <f>'MURPHY, RON'!D21</f>
        <v>16</v>
      </c>
      <c r="F165" s="5">
        <f>'MURPHY, RON'!E21</f>
        <v>2</v>
      </c>
      <c r="G165" s="86">
        <f>'MURPHY, RON'!F21</f>
        <v>11</v>
      </c>
      <c r="H165" s="485">
        <f>'MURPHY, RON'!G21</f>
        <v>13</v>
      </c>
      <c r="I165" s="368">
        <f>'MURPHY, RON'!H21</f>
        <v>0</v>
      </c>
      <c r="J165" s="5">
        <f>'MURPHY, RON'!I21</f>
        <v>0</v>
      </c>
      <c r="K165" s="12">
        <f>SUM(F165/E165)</f>
        <v>0.125</v>
      </c>
      <c r="L165" s="12">
        <f>SUM(G165/E165)</f>
        <v>0.6875</v>
      </c>
      <c r="M165" s="560">
        <f>SUM(H165/E165)</f>
        <v>0.8125</v>
      </c>
      <c r="N165" s="280">
        <f>'MURPHY, RON'!J21</f>
        <v>7</v>
      </c>
      <c r="O165" s="9">
        <f>'MURPHY, RON'!K21</f>
        <v>8</v>
      </c>
      <c r="P165" s="9">
        <f>'MURPHY, RON'!L21</f>
        <v>1</v>
      </c>
      <c r="Q165" s="550">
        <f>'MURPHY, RON'!M21</f>
        <v>0.46666666666666667</v>
      </c>
    </row>
    <row r="166" spans="1:17" x14ac:dyDescent="0.25">
      <c r="A166" s="549">
        <v>164</v>
      </c>
      <c r="B166" s="5">
        <v>153</v>
      </c>
      <c r="C166" s="5" t="s">
        <v>218</v>
      </c>
      <c r="D166" s="5"/>
      <c r="E166" s="5">
        <f>'MOUM, TREVOR'!D19</f>
        <v>15</v>
      </c>
      <c r="F166" s="5">
        <f>'MOUM, TREVOR'!E19</f>
        <v>5</v>
      </c>
      <c r="G166" s="86">
        <f>'MOUM, TREVOR'!F19</f>
        <v>8</v>
      </c>
      <c r="H166" s="485">
        <f>'MOUM, TREVOR'!G19</f>
        <v>13</v>
      </c>
      <c r="I166" s="368">
        <f>'MOUM, TREVOR'!H19</f>
        <v>2</v>
      </c>
      <c r="J166" s="5">
        <f>'MOUM, TREVOR'!I19</f>
        <v>0</v>
      </c>
      <c r="K166" s="12">
        <f>SUM(F166/E166)</f>
        <v>0.33333333333333331</v>
      </c>
      <c r="L166" s="12">
        <f>SUM(G166/E166)</f>
        <v>0.53333333333333333</v>
      </c>
      <c r="M166" s="560">
        <f>SUM(H166/E166)</f>
        <v>0.8666666666666667</v>
      </c>
      <c r="N166" s="280">
        <f>'MOUM, TREVOR'!J19</f>
        <v>4</v>
      </c>
      <c r="O166" s="9">
        <f>'MOUM, TREVOR'!K19</f>
        <v>10</v>
      </c>
      <c r="P166" s="9">
        <f>'MOUM, TREVOR'!L19</f>
        <v>1</v>
      </c>
      <c r="Q166" s="550">
        <f>'MOUM, TREVOR'!M19</f>
        <v>0.2857142857142857</v>
      </c>
    </row>
    <row r="167" spans="1:17" x14ac:dyDescent="0.25">
      <c r="A167" s="549">
        <v>165</v>
      </c>
      <c r="B167" s="5">
        <v>160</v>
      </c>
      <c r="C167" s="5" t="s">
        <v>107</v>
      </c>
      <c r="D167" s="5"/>
      <c r="E167" s="5">
        <f>'LAMBERT, DENNIS'!D52</f>
        <v>46</v>
      </c>
      <c r="F167" s="5">
        <f>'LAMBERT, DENNIS'!E52</f>
        <v>3</v>
      </c>
      <c r="G167" s="86">
        <f>'LAMBERT, DENNIS'!F52</f>
        <v>9</v>
      </c>
      <c r="H167" s="485">
        <f>'LAMBERT, DENNIS'!G52</f>
        <v>12</v>
      </c>
      <c r="I167" s="368">
        <f>'LAMBERT, DENNIS'!H52</f>
        <v>0</v>
      </c>
      <c r="J167" s="5">
        <f>'LAMBERT, DENNIS'!I52</f>
        <v>0</v>
      </c>
      <c r="K167" s="12">
        <f>SUM(F167/E167)</f>
        <v>6.5217391304347824E-2</v>
      </c>
      <c r="L167" s="12">
        <f>SUM(G167/E167)</f>
        <v>0.19565217391304349</v>
      </c>
      <c r="M167" s="560">
        <f>SUM(H167/E167)</f>
        <v>0.2608695652173913</v>
      </c>
      <c r="N167" s="280">
        <f>'LAMBERT, DENNIS'!J52</f>
        <v>19</v>
      </c>
      <c r="O167" s="9">
        <f>'LAMBERT, DENNIS'!K52</f>
        <v>23</v>
      </c>
      <c r="P167" s="9">
        <f>'LAMBERT, DENNIS'!L52</f>
        <v>4</v>
      </c>
      <c r="Q167" s="550">
        <f>'LAMBERT, DENNIS'!M52</f>
        <v>0.45238095238095238</v>
      </c>
    </row>
    <row r="168" spans="1:17" x14ac:dyDescent="0.25">
      <c r="A168" s="549">
        <v>166</v>
      </c>
      <c r="B168" s="5">
        <v>157</v>
      </c>
      <c r="C168" s="5" t="s">
        <v>194</v>
      </c>
      <c r="D168" s="5"/>
      <c r="E168" s="5">
        <f>'GREEN, AL'!D48</f>
        <v>43</v>
      </c>
      <c r="F168" s="5">
        <f>'GREEN, AL'!E48</f>
        <v>5</v>
      </c>
      <c r="G168" s="86">
        <f>'GREEN, AL'!F48</f>
        <v>7</v>
      </c>
      <c r="H168" s="485">
        <f>'GREEN, AL'!G48</f>
        <v>12</v>
      </c>
      <c r="I168" s="368">
        <f>'GREEN, AL'!H48</f>
        <v>2</v>
      </c>
      <c r="J168" s="5">
        <f>'GREEN, AL'!I48</f>
        <v>0</v>
      </c>
      <c r="K168" s="12">
        <f>SUM(F168/E168)</f>
        <v>0.11627906976744186</v>
      </c>
      <c r="L168" s="12">
        <f>SUM(G168/E168)</f>
        <v>0.16279069767441862</v>
      </c>
      <c r="M168" s="560">
        <f>SUM(H168/E168)</f>
        <v>0.27906976744186046</v>
      </c>
      <c r="N168" s="280">
        <f>'GREEN, AL'!J48</f>
        <v>27</v>
      </c>
      <c r="O168" s="9">
        <f>'GREEN, AL'!K48</f>
        <v>14</v>
      </c>
      <c r="P168" s="9">
        <f>'GREEN, AL'!L48</f>
        <v>2</v>
      </c>
      <c r="Q168" s="550">
        <f>'GREEN, AL'!M48</f>
        <v>0.65853658536585369</v>
      </c>
    </row>
    <row r="169" spans="1:17" x14ac:dyDescent="0.25">
      <c r="A169" s="549">
        <v>167</v>
      </c>
      <c r="B169" s="5">
        <v>158</v>
      </c>
      <c r="C169" s="5" t="s">
        <v>109</v>
      </c>
      <c r="D169" s="5"/>
      <c r="E169" s="5">
        <f>'MAJOROSI, ANDREW'!D46</f>
        <v>40</v>
      </c>
      <c r="F169" s="5">
        <f>'MAJOROSI, ANDREW'!E46</f>
        <v>4</v>
      </c>
      <c r="G169" s="86">
        <f>'MAJOROSI, ANDREW'!F46</f>
        <v>8</v>
      </c>
      <c r="H169" s="485">
        <f>'MAJOROSI, ANDREW'!G46</f>
        <v>12</v>
      </c>
      <c r="I169" s="368">
        <f>'MAJOROSI, ANDREW'!H46</f>
        <v>1</v>
      </c>
      <c r="J169" s="5">
        <f>'MAJOROSI, ANDREW'!I46</f>
        <v>0</v>
      </c>
      <c r="K169" s="12">
        <f>SUM(F169/E169)</f>
        <v>0.1</v>
      </c>
      <c r="L169" s="12">
        <f>SUM(G169/E169)</f>
        <v>0.2</v>
      </c>
      <c r="M169" s="560">
        <f>SUM(H169/E169)</f>
        <v>0.3</v>
      </c>
      <c r="N169" s="280">
        <f>'MAJOROSI, ANDREW'!J46</f>
        <v>19</v>
      </c>
      <c r="O169" s="9">
        <f>'MAJOROSI, ANDREW'!K46</f>
        <v>16</v>
      </c>
      <c r="P169" s="9">
        <f>'MAJOROSI, ANDREW'!L46</f>
        <v>5</v>
      </c>
      <c r="Q169" s="550">
        <f>'MAJOROSI, ANDREW'!M46</f>
        <v>0.54285714285714282</v>
      </c>
    </row>
    <row r="170" spans="1:17" x14ac:dyDescent="0.25">
      <c r="A170" s="549">
        <v>168</v>
      </c>
      <c r="B170" s="5">
        <v>156</v>
      </c>
      <c r="C170" s="5" t="s">
        <v>569</v>
      </c>
      <c r="D170" s="5"/>
      <c r="E170" s="5">
        <f>'THERIEN, DAN'!D18</f>
        <v>14</v>
      </c>
      <c r="F170" s="5">
        <f>'THERIEN, DAN'!E18</f>
        <v>8</v>
      </c>
      <c r="G170" s="86">
        <f>'THERIEN, DAN'!F18</f>
        <v>4</v>
      </c>
      <c r="H170" s="485">
        <f>'THERIEN, DAN'!G18</f>
        <v>12</v>
      </c>
      <c r="I170" s="368">
        <f>'THERIEN, DAN'!H18</f>
        <v>2</v>
      </c>
      <c r="J170" s="5">
        <f>'THERIEN, DAN'!I18</f>
        <v>0</v>
      </c>
      <c r="K170" s="12">
        <f>SUM(F170/E170)</f>
        <v>0.5714285714285714</v>
      </c>
      <c r="L170" s="12">
        <f>SUM(G170/E170)</f>
        <v>0.2857142857142857</v>
      </c>
      <c r="M170" s="560">
        <f>SUM(H170/E170)</f>
        <v>0.8571428571428571</v>
      </c>
      <c r="N170" s="266">
        <f>'THERIEN, DAN'!J18</f>
        <v>10</v>
      </c>
      <c r="O170" s="5">
        <f>'THERIEN, DAN'!K18</f>
        <v>3</v>
      </c>
      <c r="P170" s="5">
        <f>'THERIEN, DAN'!L18</f>
        <v>1</v>
      </c>
      <c r="Q170" s="552">
        <f>'THERIEN, DAN'!M18</f>
        <v>0.76923076923076927</v>
      </c>
    </row>
    <row r="171" spans="1:17" x14ac:dyDescent="0.25">
      <c r="A171" s="549">
        <v>169</v>
      </c>
      <c r="B171" s="5">
        <v>159</v>
      </c>
      <c r="C171" s="5" t="s">
        <v>570</v>
      </c>
      <c r="D171" s="5"/>
      <c r="E171" s="5">
        <f>'BUSSER, MIKE'!D13</f>
        <v>9</v>
      </c>
      <c r="F171" s="5">
        <f>'BUSSER, MIKE'!E13</f>
        <v>6</v>
      </c>
      <c r="G171" s="86">
        <f>'BUSSER, MIKE'!F13</f>
        <v>6</v>
      </c>
      <c r="H171" s="485">
        <f>'BUSSER, MIKE'!G13</f>
        <v>12</v>
      </c>
      <c r="I171" s="368">
        <f>'BUSSER, MIKE'!H13</f>
        <v>0</v>
      </c>
      <c r="J171" s="5">
        <f>'BUSSER, MIKE'!I13</f>
        <v>0</v>
      </c>
      <c r="K171" s="12">
        <f>SUM(F171/E171)</f>
        <v>0.66666666666666663</v>
      </c>
      <c r="L171" s="12">
        <f>SUM(G171/E171)</f>
        <v>0.66666666666666663</v>
      </c>
      <c r="M171" s="560">
        <f>SUM(H171/E171)</f>
        <v>1.3333333333333333</v>
      </c>
      <c r="N171" s="266">
        <f>'BUSSER, MIKE'!J13</f>
        <v>3</v>
      </c>
      <c r="O171" s="5">
        <f>'BUSSER, MIKE'!K13</f>
        <v>3</v>
      </c>
      <c r="P171" s="5">
        <f>'BUSSER, MIKE'!L13</f>
        <v>3</v>
      </c>
      <c r="Q171" s="552">
        <f>'BUSSER, MIKE'!M13</f>
        <v>0.5</v>
      </c>
    </row>
    <row r="172" spans="1:17" x14ac:dyDescent="0.25">
      <c r="A172" s="549">
        <v>170</v>
      </c>
      <c r="B172" s="5">
        <v>163</v>
      </c>
      <c r="C172" s="5" t="s">
        <v>215</v>
      </c>
      <c r="D172" s="5"/>
      <c r="E172" s="5">
        <f>'STERGIOU, GEORGE'!D36</f>
        <v>30</v>
      </c>
      <c r="F172" s="5">
        <f>'STERGIOU, GEORGE'!E36</f>
        <v>5</v>
      </c>
      <c r="G172" s="86">
        <f>'STERGIOU, GEORGE'!F36</f>
        <v>5</v>
      </c>
      <c r="H172" s="485">
        <f>'STERGIOU, GEORGE'!G36</f>
        <v>10</v>
      </c>
      <c r="I172" s="368">
        <f>'STERGIOU, GEORGE'!H36</f>
        <v>0</v>
      </c>
      <c r="J172" s="5">
        <f>'STERGIOU, GEORGE'!I36</f>
        <v>0</v>
      </c>
      <c r="K172" s="12">
        <f>SUM(F172/E172)</f>
        <v>0.16666666666666666</v>
      </c>
      <c r="L172" s="12">
        <f>SUM(G172/E172)</f>
        <v>0.16666666666666666</v>
      </c>
      <c r="M172" s="560">
        <f>SUM(H172/E172)</f>
        <v>0.33333333333333331</v>
      </c>
      <c r="N172" s="280">
        <f>'STERGIOU, GEORGE'!J36</f>
        <v>10</v>
      </c>
      <c r="O172" s="9">
        <f>'STERGIOU, GEORGE'!K36</f>
        <v>16</v>
      </c>
      <c r="P172" s="9">
        <f>'STERGIOU, GEORGE'!L36</f>
        <v>4</v>
      </c>
      <c r="Q172" s="550">
        <f>'STERGIOU, GEORGE'!M36</f>
        <v>0.38461538461538464</v>
      </c>
    </row>
    <row r="173" spans="1:17" x14ac:dyDescent="0.25">
      <c r="A173" s="549">
        <v>171</v>
      </c>
      <c r="B173" s="5">
        <v>186</v>
      </c>
      <c r="C173" s="5" t="s">
        <v>612</v>
      </c>
      <c r="D173" s="5" t="s">
        <v>10</v>
      </c>
      <c r="E173" s="5">
        <f>'PANZINI, ADAMO'!D29</f>
        <v>24</v>
      </c>
      <c r="F173" s="5">
        <f>'PANZINI, ADAMO'!E29</f>
        <v>2</v>
      </c>
      <c r="G173" s="86">
        <f>'PANZINI, ADAMO'!F29</f>
        <v>8</v>
      </c>
      <c r="H173" s="485">
        <f>'PANZINI, ADAMO'!G29</f>
        <v>10</v>
      </c>
      <c r="I173" s="368">
        <f>'PANZINI, ADAMO'!H29</f>
        <v>1</v>
      </c>
      <c r="J173" s="5">
        <f>'PANZINI, ADAMO'!I29</f>
        <v>0</v>
      </c>
      <c r="K173" s="12">
        <f>SUM(F173/E173)</f>
        <v>8.3333333333333329E-2</v>
      </c>
      <c r="L173" s="12">
        <f>SUM(G173/E173)</f>
        <v>0.33333333333333331</v>
      </c>
      <c r="M173" s="560">
        <f>SUM(H173/E173)</f>
        <v>0.41666666666666669</v>
      </c>
      <c r="N173" s="266">
        <f>'PANZINI, ADAMO'!J29</f>
        <v>10</v>
      </c>
      <c r="O173" s="5">
        <f>'PANZINI, ADAMO'!K29</f>
        <v>9</v>
      </c>
      <c r="P173" s="5">
        <f>'PANZINI, ADAMO'!L29</f>
        <v>5</v>
      </c>
      <c r="Q173" s="552">
        <f>'PANZINI, ADAMO'!M29</f>
        <v>0.52631578947368418</v>
      </c>
    </row>
    <row r="174" spans="1:17" x14ac:dyDescent="0.25">
      <c r="A174" s="549">
        <v>172</v>
      </c>
      <c r="B174" s="5" t="s">
        <v>633</v>
      </c>
      <c r="C174" s="5" t="s">
        <v>636</v>
      </c>
      <c r="D174" s="5" t="s">
        <v>8</v>
      </c>
      <c r="E174" s="5">
        <f>'SCHNEIDER, NATALIE'!D18</f>
        <v>14</v>
      </c>
      <c r="F174" s="5">
        <f>'SCHNEIDER, NATALIE'!E18</f>
        <v>1</v>
      </c>
      <c r="G174" s="86">
        <f>'SCHNEIDER, NATALIE'!F18</f>
        <v>9</v>
      </c>
      <c r="H174" s="485">
        <f>'SCHNEIDER, NATALIE'!G18</f>
        <v>10</v>
      </c>
      <c r="I174" s="368">
        <f>'SCHNEIDER, NATALIE'!H18</f>
        <v>0</v>
      </c>
      <c r="J174" s="5">
        <f>'SCHNEIDER, NATALIE'!I18</f>
        <v>0</v>
      </c>
      <c r="K174" s="12">
        <f>SUM(F174/E174)</f>
        <v>7.1428571428571425E-2</v>
      </c>
      <c r="L174" s="12">
        <f>SUM(G174/E174)</f>
        <v>0.6428571428571429</v>
      </c>
      <c r="M174" s="560">
        <f>SUM(H174/E174)</f>
        <v>0.7142857142857143</v>
      </c>
      <c r="N174" s="266">
        <f>'SCHNEIDER, NATALIE'!J18</f>
        <v>10</v>
      </c>
      <c r="O174" s="5">
        <f>'SCHNEIDER, NATALIE'!K18</f>
        <v>2</v>
      </c>
      <c r="P174" s="5">
        <f>'SCHNEIDER, NATALIE'!L18</f>
        <v>2</v>
      </c>
      <c r="Q174" s="586">
        <f>'SCHNEIDER, NATALIE'!M18</f>
        <v>0.83333333333333337</v>
      </c>
    </row>
    <row r="175" spans="1:17" x14ac:dyDescent="0.25">
      <c r="A175" s="549">
        <v>173</v>
      </c>
      <c r="B175" s="5">
        <v>162</v>
      </c>
      <c r="C175" s="5" t="s">
        <v>118</v>
      </c>
      <c r="D175" s="5"/>
      <c r="E175" s="5">
        <f>'NORMAN, ROGER'!D13</f>
        <v>9</v>
      </c>
      <c r="F175" s="5">
        <f>'NORMAN, ROGER'!E13</f>
        <v>4</v>
      </c>
      <c r="G175" s="86">
        <f>'NORMAN, ROGER'!F13</f>
        <v>6</v>
      </c>
      <c r="H175" s="485">
        <f>'NORMAN, ROGER'!G13</f>
        <v>10</v>
      </c>
      <c r="I175" s="368">
        <f>'NORMAN, ROGER'!H13</f>
        <v>2</v>
      </c>
      <c r="J175" s="5">
        <f>'NORMAN, ROGER'!I13</f>
        <v>0</v>
      </c>
      <c r="K175" s="12">
        <f>SUM(F175/E175)</f>
        <v>0.44444444444444442</v>
      </c>
      <c r="L175" s="12">
        <f>SUM(G175/E175)</f>
        <v>0.66666666666666663</v>
      </c>
      <c r="M175" s="560">
        <f>SUM(H175/E175)</f>
        <v>1.1111111111111112</v>
      </c>
      <c r="N175" s="280">
        <f>'NORMAN, ROGER'!J13</f>
        <v>3</v>
      </c>
      <c r="O175" s="9">
        <f>'NORMAN, ROGER'!K13</f>
        <v>6</v>
      </c>
      <c r="P175" s="9">
        <f>'NORMAN, ROGER'!L13</f>
        <v>0</v>
      </c>
      <c r="Q175" s="550">
        <f>'NORMAN, ROGER'!M13</f>
        <v>0.33333333333333331</v>
      </c>
    </row>
    <row r="176" spans="1:17" x14ac:dyDescent="0.25">
      <c r="A176" s="549">
        <v>174</v>
      </c>
      <c r="B176" s="5">
        <v>169</v>
      </c>
      <c r="C176" s="5" t="s">
        <v>209</v>
      </c>
      <c r="D176" s="5"/>
      <c r="E176" s="5">
        <f>'NEWCOMBE, KEVIN'!D28</f>
        <v>23</v>
      </c>
      <c r="F176" s="5">
        <f>'NEWCOMBE, KEVIN'!E28</f>
        <v>2</v>
      </c>
      <c r="G176" s="86">
        <f>'NEWCOMBE, KEVIN'!F28</f>
        <v>7</v>
      </c>
      <c r="H176" s="485">
        <f>'NEWCOMBE, KEVIN'!G28</f>
        <v>9</v>
      </c>
      <c r="I176" s="368">
        <f>'NEWCOMBE, KEVIN'!H28</f>
        <v>0</v>
      </c>
      <c r="J176" s="5">
        <f>'NEWCOMBE, KEVIN'!I28</f>
        <v>0</v>
      </c>
      <c r="K176" s="12">
        <f>SUM(F176/E176)</f>
        <v>8.6956521739130432E-2</v>
      </c>
      <c r="L176" s="12">
        <f>SUM(G176/E176)</f>
        <v>0.30434782608695654</v>
      </c>
      <c r="M176" s="560">
        <f>SUM(H176/E176)</f>
        <v>0.39130434782608697</v>
      </c>
      <c r="N176" s="280">
        <f>'NEWCOMBE, KEVIN'!J28</f>
        <v>5</v>
      </c>
      <c r="O176" s="9">
        <f>'NEWCOMBE, KEVIN'!K28</f>
        <v>15</v>
      </c>
      <c r="P176" s="9">
        <f>'NEWCOMBE, KEVIN'!L28</f>
        <v>3</v>
      </c>
      <c r="Q176" s="550">
        <f>'NEWCOMBE, KEVIN'!M28</f>
        <v>0.25</v>
      </c>
    </row>
    <row r="177" spans="1:17" x14ac:dyDescent="0.25">
      <c r="A177" s="549">
        <v>175</v>
      </c>
      <c r="B177" s="5">
        <v>170</v>
      </c>
      <c r="C177" s="5" t="s">
        <v>591</v>
      </c>
      <c r="D177" s="5" t="s">
        <v>10</v>
      </c>
      <c r="E177" s="5">
        <f>'CRONIN. MATT'!D22</f>
        <v>17</v>
      </c>
      <c r="F177" s="5">
        <f>'CRONIN. MATT'!E22</f>
        <v>1</v>
      </c>
      <c r="G177" s="86">
        <f>'CRONIN. MATT'!F22</f>
        <v>8</v>
      </c>
      <c r="H177" s="485">
        <f>'CRONIN. MATT'!G22</f>
        <v>9</v>
      </c>
      <c r="I177" s="368">
        <f>'CRONIN. MATT'!H22</f>
        <v>0</v>
      </c>
      <c r="J177" s="5">
        <f>'CRONIN. MATT'!I22</f>
        <v>0</v>
      </c>
      <c r="K177" s="12">
        <f>SUM(F177/E177)</f>
        <v>5.8823529411764705E-2</v>
      </c>
      <c r="L177" s="12">
        <f>SUM(G177/E177)</f>
        <v>0.47058823529411764</v>
      </c>
      <c r="M177" s="560">
        <f>SUM(H177/E177)</f>
        <v>0.52941176470588236</v>
      </c>
      <c r="N177" s="266">
        <f>'CRONIN. MATT'!J22</f>
        <v>13</v>
      </c>
      <c r="O177" s="5">
        <f>'CRONIN. MATT'!K22</f>
        <v>4</v>
      </c>
      <c r="P177" s="5">
        <f>'CRONIN. MATT'!L22</f>
        <v>0</v>
      </c>
      <c r="Q177" s="552">
        <f>'CRONIN. MATT'!M22</f>
        <v>0.76470588235294112</v>
      </c>
    </row>
    <row r="178" spans="1:17" x14ac:dyDescent="0.25">
      <c r="A178" s="549">
        <v>176</v>
      </c>
      <c r="B178" s="5">
        <v>166</v>
      </c>
      <c r="C178" s="5" t="s">
        <v>190</v>
      </c>
      <c r="D178" s="5"/>
      <c r="E178" s="5">
        <f>'ROSS, ROB'!D18</f>
        <v>14</v>
      </c>
      <c r="F178" s="5">
        <f>'ROSS, ROB'!E18</f>
        <v>4</v>
      </c>
      <c r="G178" s="86">
        <f>'ROSS, ROB'!F18</f>
        <v>5</v>
      </c>
      <c r="H178" s="485">
        <f>'ROSS, ROB'!G18</f>
        <v>9</v>
      </c>
      <c r="I178" s="368">
        <f>'ROSS, ROB'!H18</f>
        <v>2</v>
      </c>
      <c r="J178" s="5">
        <f>'ROSS, ROB'!I18</f>
        <v>0</v>
      </c>
      <c r="K178" s="12">
        <f>SUM(F178/E178)</f>
        <v>0.2857142857142857</v>
      </c>
      <c r="L178" s="12">
        <f>SUM(G178/E178)</f>
        <v>0.35714285714285715</v>
      </c>
      <c r="M178" s="560">
        <f>SUM(H178/E178)</f>
        <v>0.6428571428571429</v>
      </c>
      <c r="N178" s="280">
        <f>'ROSS, ROB'!J18</f>
        <v>10</v>
      </c>
      <c r="O178" s="9">
        <f>'ROSS, ROB'!K18</f>
        <v>2</v>
      </c>
      <c r="P178" s="9">
        <f>'ROSS, ROB'!L18</f>
        <v>2</v>
      </c>
      <c r="Q178" s="550">
        <f>'ROSS, ROB'!M18</f>
        <v>0.83333333333333337</v>
      </c>
    </row>
    <row r="179" spans="1:17" x14ac:dyDescent="0.25">
      <c r="A179" s="549">
        <v>177</v>
      </c>
      <c r="B179" s="5">
        <v>167</v>
      </c>
      <c r="C179" s="5" t="s">
        <v>537</v>
      </c>
      <c r="D179" s="5"/>
      <c r="E179" s="5">
        <f>'GLADISH, LEE'!D18</f>
        <v>14</v>
      </c>
      <c r="F179" s="5">
        <f>'GLADISH, LEE'!E18</f>
        <v>5</v>
      </c>
      <c r="G179" s="86">
        <f>'GLADISH, LEE'!F18</f>
        <v>4</v>
      </c>
      <c r="H179" s="485">
        <f>'GLADISH, LEE'!G18</f>
        <v>9</v>
      </c>
      <c r="I179" s="368">
        <f>'GLADISH, LEE'!H18</f>
        <v>1</v>
      </c>
      <c r="J179" s="5">
        <f>'GLADISH, LEE'!I18</f>
        <v>0</v>
      </c>
      <c r="K179" s="12">
        <f>SUM(F179/E179)</f>
        <v>0.35714285714285715</v>
      </c>
      <c r="L179" s="12">
        <f>SUM(G179/E179)</f>
        <v>0.2857142857142857</v>
      </c>
      <c r="M179" s="560">
        <f>SUM(H179/E179)</f>
        <v>0.6428571428571429</v>
      </c>
      <c r="N179" s="266">
        <f>'GLADISH, LEE'!J18</f>
        <v>5</v>
      </c>
      <c r="O179" s="5">
        <f>'GLADISH, LEE'!K18</f>
        <v>7</v>
      </c>
      <c r="P179" s="5">
        <f>'GLADISH, LEE'!L18</f>
        <v>2</v>
      </c>
      <c r="Q179" s="551">
        <f>'GLADISH, LEE'!M18</f>
        <v>0.41666666666666669</v>
      </c>
    </row>
    <row r="180" spans="1:17" x14ac:dyDescent="0.25">
      <c r="A180" s="549">
        <v>178</v>
      </c>
      <c r="B180" s="5">
        <v>165</v>
      </c>
      <c r="C180" s="5" t="s">
        <v>417</v>
      </c>
      <c r="D180" s="5"/>
      <c r="E180" s="5">
        <f>'COLINS, TYLER'!D15</f>
        <v>11</v>
      </c>
      <c r="F180" s="5">
        <f>'COLINS, TYLER'!E15</f>
        <v>5</v>
      </c>
      <c r="G180" s="86">
        <f>'COLINS, TYLER'!F15</f>
        <v>4</v>
      </c>
      <c r="H180" s="485">
        <f>'COLINS, TYLER'!G15</f>
        <v>9</v>
      </c>
      <c r="I180" s="368">
        <f>'COLINS, TYLER'!H15</f>
        <v>0</v>
      </c>
      <c r="J180" s="5">
        <f>'COLINS, TYLER'!I15</f>
        <v>1</v>
      </c>
      <c r="K180" s="12">
        <f>SUM(F180/E180)</f>
        <v>0.45454545454545453</v>
      </c>
      <c r="L180" s="12">
        <f>SUM(G180/E180)</f>
        <v>0.36363636363636365</v>
      </c>
      <c r="M180" s="560">
        <f>SUM(H180/E180)</f>
        <v>0.81818181818181823</v>
      </c>
      <c r="N180" s="280">
        <f>'COLINS, TYLER'!J15</f>
        <v>8</v>
      </c>
      <c r="O180" s="9">
        <f>'COLINS, TYLER'!K15</f>
        <v>2</v>
      </c>
      <c r="P180" s="9">
        <f>'COLINS, TYLER'!L15</f>
        <v>1</v>
      </c>
      <c r="Q180" s="550">
        <f>'COLINS, TYLER'!M15</f>
        <v>0.8</v>
      </c>
    </row>
    <row r="181" spans="1:17" x14ac:dyDescent="0.25">
      <c r="A181" s="549">
        <v>179</v>
      </c>
      <c r="B181" s="5">
        <v>184</v>
      </c>
      <c r="C181" s="5" t="s">
        <v>614</v>
      </c>
      <c r="D181" s="5" t="s">
        <v>20</v>
      </c>
      <c r="E181" s="5">
        <f>'ALONZI, STEPHANIE'!D31</f>
        <v>26</v>
      </c>
      <c r="F181" s="5">
        <f>'ALONZI, STEPHANIE'!E31</f>
        <v>0</v>
      </c>
      <c r="G181" s="86">
        <f>'ALONZI, STEPHANIE'!F31</f>
        <v>8</v>
      </c>
      <c r="H181" s="485">
        <f>'ALONZI, STEPHANIE'!G31</f>
        <v>8</v>
      </c>
      <c r="I181" s="368">
        <f>'ALONZI, STEPHANIE'!H31</f>
        <v>0</v>
      </c>
      <c r="J181" s="5">
        <f>'ALONZI, STEPHANIE'!I31</f>
        <v>0</v>
      </c>
      <c r="K181" s="12">
        <f>SUM(F181/E181)</f>
        <v>0</v>
      </c>
      <c r="L181" s="12">
        <f>SUM(G181/E181)</f>
        <v>0.30769230769230771</v>
      </c>
      <c r="M181" s="560">
        <f>SUM(H181/E181)</f>
        <v>0.30769230769230771</v>
      </c>
      <c r="N181" s="266">
        <f>'ALONZI, STEPHANIE'!J31</f>
        <v>5</v>
      </c>
      <c r="O181" s="5">
        <f>'ALONZI, STEPHANIE'!K31</f>
        <v>20</v>
      </c>
      <c r="P181" s="5">
        <f>'ALONZI, STEPHANIE'!L31</f>
        <v>1</v>
      </c>
      <c r="Q181" s="552">
        <f>'ALONZI, STEPHANIE'!M31</f>
        <v>0.2</v>
      </c>
    </row>
    <row r="182" spans="1:17" x14ac:dyDescent="0.25">
      <c r="A182" s="549">
        <v>180</v>
      </c>
      <c r="B182" s="5">
        <v>174</v>
      </c>
      <c r="C182" s="5" t="s">
        <v>403</v>
      </c>
      <c r="D182" s="5"/>
      <c r="E182" s="5">
        <f>'PARCELS, ARNIE'!D26</f>
        <v>21</v>
      </c>
      <c r="F182" s="5">
        <f>'PARCELS, ARNIE'!E26</f>
        <v>1</v>
      </c>
      <c r="G182" s="86">
        <f>'PARCELS, ARNIE'!F26</f>
        <v>7</v>
      </c>
      <c r="H182" s="485">
        <f>'PARCELS, ARNIE'!G26</f>
        <v>8</v>
      </c>
      <c r="I182" s="368">
        <f>'PARCELS, ARNIE'!H26</f>
        <v>0</v>
      </c>
      <c r="J182" s="5">
        <f>'PARCELS, ARNIE'!I26</f>
        <v>0</v>
      </c>
      <c r="K182" s="12">
        <f>SUM(F182/E182)</f>
        <v>4.7619047619047616E-2</v>
      </c>
      <c r="L182" s="12">
        <f>SUM(G182/E182)</f>
        <v>0.33333333333333331</v>
      </c>
      <c r="M182" s="560">
        <f>SUM(H182/E182)</f>
        <v>0.38095238095238093</v>
      </c>
      <c r="N182" s="280">
        <f>'PARCELS, ARNIE'!J26</f>
        <v>10</v>
      </c>
      <c r="O182" s="9">
        <f>'PARCELS, ARNIE'!K26</f>
        <v>8</v>
      </c>
      <c r="P182" s="9">
        <f>'PARCELS, ARNIE'!L26</f>
        <v>3</v>
      </c>
      <c r="Q182" s="550">
        <f>'PARCELS, ARNIE'!M26</f>
        <v>0.55555555555555558</v>
      </c>
    </row>
    <row r="183" spans="1:17" x14ac:dyDescent="0.25">
      <c r="A183" s="549">
        <v>181</v>
      </c>
      <c r="B183" s="5">
        <v>173</v>
      </c>
      <c r="C183" s="5" t="s">
        <v>539</v>
      </c>
      <c r="D183" s="5"/>
      <c r="E183" s="5">
        <f>'MAVES, ACEY'!D17</f>
        <v>12</v>
      </c>
      <c r="F183" s="5">
        <f>'MAVES, ACEY'!E17</f>
        <v>2</v>
      </c>
      <c r="G183" s="86">
        <f>'MAVES, ACEY'!F17</f>
        <v>6</v>
      </c>
      <c r="H183" s="485">
        <f>'MAVES, ACEY'!G17</f>
        <v>8</v>
      </c>
      <c r="I183" s="368">
        <f>'MAVES, ACEY'!H17</f>
        <v>0</v>
      </c>
      <c r="J183" s="5">
        <f>'MAVES, ACEY'!I17</f>
        <v>0</v>
      </c>
      <c r="K183" s="12">
        <f>SUM(F183/E183)</f>
        <v>0.16666666666666666</v>
      </c>
      <c r="L183" s="12">
        <f>SUM(G183/E183)</f>
        <v>0.5</v>
      </c>
      <c r="M183" s="560">
        <f>SUM(H183/E183)</f>
        <v>0.66666666666666663</v>
      </c>
      <c r="N183" s="266">
        <f>'MAVES, ACEY'!J17</f>
        <v>5</v>
      </c>
      <c r="O183" s="5">
        <f>'MAVES, ACEY'!K17</f>
        <v>6</v>
      </c>
      <c r="P183" s="5">
        <f>'MAVES, ACEY'!L17</f>
        <v>1</v>
      </c>
      <c r="Q183" s="551">
        <f>'MAVES, ACEY'!M17</f>
        <v>0.45454545454545453</v>
      </c>
    </row>
    <row r="184" spans="1:17" x14ac:dyDescent="0.25">
      <c r="A184" s="549">
        <v>182</v>
      </c>
      <c r="B184" s="5">
        <v>171</v>
      </c>
      <c r="C184" s="5" t="s">
        <v>291</v>
      </c>
      <c r="D184" s="5"/>
      <c r="E184" s="5">
        <f>'WHALE, KEVIN'!D13</f>
        <v>9</v>
      </c>
      <c r="F184" s="5">
        <f>'WHALE, KEVIN'!E13</f>
        <v>4</v>
      </c>
      <c r="G184" s="86">
        <f>'WHALE, KEVIN'!F13</f>
        <v>4</v>
      </c>
      <c r="H184" s="485">
        <f>'WHALE, KEVIN'!G13</f>
        <v>8</v>
      </c>
      <c r="I184" s="368">
        <f>'WHALE, KEVIN'!H13</f>
        <v>0</v>
      </c>
      <c r="J184" s="5">
        <f>'WHALE, KEVIN'!I13</f>
        <v>0</v>
      </c>
      <c r="K184" s="12">
        <f>SUM(F184/E184)</f>
        <v>0.44444444444444442</v>
      </c>
      <c r="L184" s="12">
        <f>SUM(G184/E184)</f>
        <v>0.44444444444444442</v>
      </c>
      <c r="M184" s="560">
        <f>SUM(H184/E184)</f>
        <v>0.88888888888888884</v>
      </c>
      <c r="N184" s="280">
        <f>'WHALE, KEVIN'!J13</f>
        <v>1</v>
      </c>
      <c r="O184" s="9">
        <f>'WHALE, KEVIN'!K13</f>
        <v>7</v>
      </c>
      <c r="P184" s="9">
        <f>'WHALE, KEVIN'!L13</f>
        <v>1</v>
      </c>
      <c r="Q184" s="550">
        <f>'WHALE, KEVIN'!M13</f>
        <v>0.125</v>
      </c>
    </row>
    <row r="185" spans="1:17" x14ac:dyDescent="0.25">
      <c r="A185" s="549">
        <v>183</v>
      </c>
      <c r="B185" s="5">
        <v>175</v>
      </c>
      <c r="C185" s="5" t="s">
        <v>538</v>
      </c>
      <c r="D185" s="5"/>
      <c r="E185" s="5">
        <f>'GEORGY, VINNIE'!D11</f>
        <v>7</v>
      </c>
      <c r="F185" s="5">
        <f>'GEORGY, VINNIE'!E11</f>
        <v>4</v>
      </c>
      <c r="G185" s="86">
        <f>'GEORGY, VINNIE'!F11</f>
        <v>3</v>
      </c>
      <c r="H185" s="485">
        <f>'GEORGY, VINNIE'!G11</f>
        <v>7</v>
      </c>
      <c r="I185" s="368">
        <f>'GEORGY, VINNIE'!H11</f>
        <v>0</v>
      </c>
      <c r="J185" s="5">
        <f>'GEORGY, VINNIE'!I11</f>
        <v>0</v>
      </c>
      <c r="K185" s="12">
        <f>SUM(F185/E185)</f>
        <v>0.5714285714285714</v>
      </c>
      <c r="L185" s="12">
        <f>SUM(G185/E185)</f>
        <v>0.42857142857142855</v>
      </c>
      <c r="M185" s="560">
        <f>SUM(H185/E185)</f>
        <v>1</v>
      </c>
      <c r="N185" s="266">
        <f>'GEORGY, VINNIE'!J11</f>
        <v>4</v>
      </c>
      <c r="O185" s="5">
        <f>'GEORGY, VINNIE'!K11</f>
        <v>3</v>
      </c>
      <c r="P185" s="5">
        <f>'GEORGY, VINNIE'!L11</f>
        <v>0</v>
      </c>
      <c r="Q185" s="551">
        <f>'GEORGY, VINNIE'!M11</f>
        <v>0.5714285714285714</v>
      </c>
    </row>
    <row r="186" spans="1:17" x14ac:dyDescent="0.25">
      <c r="A186" s="549">
        <v>184</v>
      </c>
      <c r="B186" s="5">
        <v>177</v>
      </c>
      <c r="C186" s="5" t="s">
        <v>272</v>
      </c>
      <c r="D186" s="5"/>
      <c r="E186" s="5">
        <f>'TARDIFF, FRANCOIS'!D9</f>
        <v>5</v>
      </c>
      <c r="F186" s="5">
        <f>'TARDIFF, FRANCOIS'!E9</f>
        <v>3</v>
      </c>
      <c r="G186" s="86">
        <f>'TARDIFF, FRANCOIS'!F9</f>
        <v>3</v>
      </c>
      <c r="H186" s="485">
        <f>'TARDIFF, FRANCOIS'!G9</f>
        <v>6</v>
      </c>
      <c r="I186" s="368">
        <f>'TARDIFF, FRANCOIS'!H9</f>
        <v>1</v>
      </c>
      <c r="J186" s="5">
        <f>'TARDIFF, FRANCOIS'!I9</f>
        <v>0</v>
      </c>
      <c r="K186" s="12">
        <f>SUM(F186/E186)</f>
        <v>0.6</v>
      </c>
      <c r="L186" s="12">
        <f>SUM(G186/E186)</f>
        <v>0.6</v>
      </c>
      <c r="M186" s="560">
        <f>SUM(H186/E186)</f>
        <v>1.2</v>
      </c>
      <c r="N186" s="266">
        <f>'TARDIFF, FRANCOIS'!J9</f>
        <v>3</v>
      </c>
      <c r="O186" s="5">
        <f>'TARDIFF, FRANCOIS'!K9</f>
        <v>2</v>
      </c>
      <c r="P186" s="5">
        <f>'TARDIFF, FRANCOIS'!L9</f>
        <v>0</v>
      </c>
      <c r="Q186" s="551">
        <f>'TARDIFF, FRANCOIS'!M9</f>
        <v>0.6</v>
      </c>
    </row>
    <row r="187" spans="1:17" x14ac:dyDescent="0.25">
      <c r="A187" s="549">
        <v>185</v>
      </c>
      <c r="B187" s="5">
        <v>179</v>
      </c>
      <c r="C187" s="5" t="s">
        <v>251</v>
      </c>
      <c r="D187" s="5"/>
      <c r="E187" s="5">
        <f>'SAVILLE, SHERRI'!D17</f>
        <v>13</v>
      </c>
      <c r="F187" s="5">
        <f>'SAVILLE, SHERRI'!E17</f>
        <v>1</v>
      </c>
      <c r="G187" s="86">
        <f>'SAVILLE, SHERRI'!F17</f>
        <v>4</v>
      </c>
      <c r="H187" s="485">
        <f>'SAVILLE, SHERRI'!G17</f>
        <v>5</v>
      </c>
      <c r="I187" s="368">
        <f>'SAVILLE, SHERRI'!H17</f>
        <v>0</v>
      </c>
      <c r="J187" s="5">
        <f>'SAVILLE, SHERRI'!I17</f>
        <v>0</v>
      </c>
      <c r="K187" s="12">
        <f>SUM(F187/E187)</f>
        <v>7.6923076923076927E-2</v>
      </c>
      <c r="L187" s="12">
        <f>SUM(G187/E187)</f>
        <v>0.30769230769230771</v>
      </c>
      <c r="M187" s="560">
        <f>SUM(H187/E187)</f>
        <v>0.38461538461538464</v>
      </c>
      <c r="N187" s="280">
        <f>'SAVILLE, SHERRI'!J17</f>
        <v>5</v>
      </c>
      <c r="O187" s="9">
        <f>'SAVILLE, SHERRI'!K17</f>
        <v>7</v>
      </c>
      <c r="P187" s="9">
        <f>'SAVILLE, SHERRI'!L17</f>
        <v>1</v>
      </c>
      <c r="Q187" s="550">
        <f>'SAVILLE, SHERRI'!M17</f>
        <v>0.41666666666666669</v>
      </c>
    </row>
    <row r="188" spans="1:17" x14ac:dyDescent="0.25">
      <c r="A188" s="549">
        <v>186</v>
      </c>
      <c r="B188" s="5">
        <v>183</v>
      </c>
      <c r="C188" s="5" t="s">
        <v>225</v>
      </c>
      <c r="D188" s="5"/>
      <c r="E188" s="5">
        <f>'HAMMOND, KATH'!D18</f>
        <v>13</v>
      </c>
      <c r="F188" s="5">
        <f>'HAMMOND, KATH'!E18</f>
        <v>0</v>
      </c>
      <c r="G188" s="86">
        <f>'HAMMOND, KATH'!F18</f>
        <v>5</v>
      </c>
      <c r="H188" s="485">
        <f>'HAMMOND, KATH'!G18</f>
        <v>5</v>
      </c>
      <c r="I188" s="368">
        <f>'HAMMOND, KATH'!H18</f>
        <v>0</v>
      </c>
      <c r="J188" s="5">
        <f>'HAMMOND, KATH'!I18</f>
        <v>0</v>
      </c>
      <c r="K188" s="12">
        <f>SUM(F188/E188)</f>
        <v>0</v>
      </c>
      <c r="L188" s="12">
        <f>SUM(G188/E188)</f>
        <v>0.38461538461538464</v>
      </c>
      <c r="M188" s="560">
        <f>SUM(H188/E188)</f>
        <v>0.38461538461538464</v>
      </c>
      <c r="N188" s="280">
        <f>'HAMMOND, KATH'!J18</f>
        <v>3</v>
      </c>
      <c r="O188" s="9">
        <f>'HAMMOND, KATH'!K18</f>
        <v>9</v>
      </c>
      <c r="P188" s="9">
        <f>'HAMMOND, KATH'!L18</f>
        <v>1</v>
      </c>
      <c r="Q188" s="550">
        <f>'HAMMOND, KATH'!M18</f>
        <v>0.25</v>
      </c>
    </row>
    <row r="189" spans="1:17" x14ac:dyDescent="0.25">
      <c r="A189" s="549">
        <v>187</v>
      </c>
      <c r="B189" s="5">
        <v>180</v>
      </c>
      <c r="C189" s="5" t="s">
        <v>566</v>
      </c>
      <c r="D189" s="5"/>
      <c r="E189" s="5">
        <f>'CONLON, BRAD'!D13</f>
        <v>9</v>
      </c>
      <c r="F189" s="5">
        <f>'CONLON, BRAD'!E13</f>
        <v>1</v>
      </c>
      <c r="G189" s="86">
        <f>'CONLON, BRAD'!F13</f>
        <v>4</v>
      </c>
      <c r="H189" s="485">
        <f>'CONLON, BRAD'!G13</f>
        <v>5</v>
      </c>
      <c r="I189" s="368">
        <f>'CONLON, BRAD'!H13</f>
        <v>0</v>
      </c>
      <c r="J189" s="5">
        <f>'CONLON, BRAD'!I13</f>
        <v>0</v>
      </c>
      <c r="K189" s="12">
        <f>SUM(F189/E189)</f>
        <v>0.1111111111111111</v>
      </c>
      <c r="L189" s="12">
        <f>SUM(G189/E189)</f>
        <v>0.44444444444444442</v>
      </c>
      <c r="M189" s="560">
        <f>SUM(H189/E189)</f>
        <v>0.55555555555555558</v>
      </c>
      <c r="N189" s="266">
        <f>'CONLON, BRAD'!J13</f>
        <v>3</v>
      </c>
      <c r="O189" s="5">
        <f>'CONLON, BRAD'!K13</f>
        <v>6</v>
      </c>
      <c r="P189" s="5">
        <f>'CONLON, BRAD'!L13</f>
        <v>0</v>
      </c>
      <c r="Q189" s="552">
        <f>'CONLON, BRAD'!M13</f>
        <v>0.33333333333333331</v>
      </c>
    </row>
    <row r="190" spans="1:17" x14ac:dyDescent="0.25">
      <c r="A190" s="549">
        <v>188</v>
      </c>
      <c r="B190" s="5">
        <v>181</v>
      </c>
      <c r="C190" s="5" t="s">
        <v>617</v>
      </c>
      <c r="D190" s="5"/>
      <c r="E190" s="5">
        <f>'POLLEY, KRIS'!D12</f>
        <v>8</v>
      </c>
      <c r="F190" s="5">
        <f>'POLLEY, KRIS'!E12</f>
        <v>1</v>
      </c>
      <c r="G190" s="86">
        <f>'POLLEY, KRIS'!F12</f>
        <v>4</v>
      </c>
      <c r="H190" s="485">
        <f>'POLLEY, KRIS'!G12</f>
        <v>5</v>
      </c>
      <c r="I190" s="368">
        <f>'POLLEY, KRIS'!H12</f>
        <v>0</v>
      </c>
      <c r="J190" s="5">
        <f>'POLLEY, KRIS'!I12</f>
        <v>0</v>
      </c>
      <c r="K190" s="12">
        <f>SUM(F190/E190)</f>
        <v>0.125</v>
      </c>
      <c r="L190" s="12">
        <f>SUM(G190/E190)</f>
        <v>0.5</v>
      </c>
      <c r="M190" s="560">
        <f>SUM(H190/E190)</f>
        <v>0.625</v>
      </c>
      <c r="N190" s="266">
        <f>'POLLEY, KRIS'!J12</f>
        <v>2</v>
      </c>
      <c r="O190" s="5">
        <f>'POLLEY, KRIS'!K12</f>
        <v>6</v>
      </c>
      <c r="P190" s="5">
        <f>'POLLEY, KRIS'!L12</f>
        <v>0</v>
      </c>
      <c r="Q190" s="552">
        <f>'POLLEY, KRIS'!M12</f>
        <v>0.25</v>
      </c>
    </row>
    <row r="191" spans="1:17" x14ac:dyDescent="0.25">
      <c r="A191" s="549">
        <v>189</v>
      </c>
      <c r="B191" s="5">
        <v>178</v>
      </c>
      <c r="C191" s="5" t="s">
        <v>220</v>
      </c>
      <c r="D191" s="5"/>
      <c r="E191" s="5">
        <f>'JOHNSTON, JEFF'!D9</f>
        <v>5</v>
      </c>
      <c r="F191" s="5">
        <f>'JOHNSTON, JEFF'!E9</f>
        <v>1</v>
      </c>
      <c r="G191" s="86">
        <f>'JOHNSTON, JEFF'!F9</f>
        <v>4</v>
      </c>
      <c r="H191" s="485">
        <f>'JOHNSTON, JEFF'!G9</f>
        <v>5</v>
      </c>
      <c r="I191" s="368">
        <f>'JOHNSTON, JEFF'!H9</f>
        <v>1</v>
      </c>
      <c r="J191" s="5">
        <f>'JOHNSTON, JEFF'!I9</f>
        <v>0</v>
      </c>
      <c r="K191" s="12">
        <f>SUM(F191/E191)</f>
        <v>0.2</v>
      </c>
      <c r="L191" s="12">
        <f>SUM(G191/E191)</f>
        <v>0.8</v>
      </c>
      <c r="M191" s="560">
        <f>SUM(H191/E191)</f>
        <v>1</v>
      </c>
      <c r="N191" s="280">
        <f>'JOHNSTON, JEFF'!J9</f>
        <v>4</v>
      </c>
      <c r="O191" s="9">
        <f>'JOHNSTON, JEFF'!K9</f>
        <v>1</v>
      </c>
      <c r="P191" s="9">
        <f>'JOHNSTON, JEFF'!L9</f>
        <v>0</v>
      </c>
      <c r="Q191" s="550">
        <f>'JOHNSTON, JEFF'!M9</f>
        <v>0.8</v>
      </c>
    </row>
    <row r="192" spans="1:17" x14ac:dyDescent="0.25">
      <c r="A192" s="549">
        <v>190</v>
      </c>
      <c r="B192" s="5">
        <v>185</v>
      </c>
      <c r="C192" s="5" t="s">
        <v>467</v>
      </c>
      <c r="D192" s="5"/>
      <c r="E192" s="5">
        <f>'DI PEDE, NICK'!D11</f>
        <v>7</v>
      </c>
      <c r="F192" s="5">
        <f>'DI PEDE, NICK'!E11</f>
        <v>0</v>
      </c>
      <c r="G192" s="86">
        <f>'DI PEDE, NICK'!F11</f>
        <v>4</v>
      </c>
      <c r="H192" s="485">
        <f>'DI PEDE, NICK'!G11</f>
        <v>4</v>
      </c>
      <c r="I192" s="368">
        <f>'DI PEDE, NICK'!H11</f>
        <v>0</v>
      </c>
      <c r="J192" s="5">
        <f>'DI PEDE, NICK'!I11</f>
        <v>0</v>
      </c>
      <c r="K192" s="12">
        <f>SUM(F192/E192)</f>
        <v>0</v>
      </c>
      <c r="L192" s="12">
        <f>SUM(G192/E192)</f>
        <v>0.5714285714285714</v>
      </c>
      <c r="M192" s="560">
        <f>SUM(H192/E192)</f>
        <v>0.5714285714285714</v>
      </c>
      <c r="N192" s="280">
        <f>'DI PEDE, NICK'!J11</f>
        <v>3</v>
      </c>
      <c r="O192" s="9">
        <f>'DI PEDE, NICK'!K11</f>
        <v>4</v>
      </c>
      <c r="P192" s="9">
        <f>'DI PEDE, NICK'!L11</f>
        <v>0</v>
      </c>
      <c r="Q192" s="550">
        <f>'DI PEDE, NICK'!M11</f>
        <v>0.42857142857142855</v>
      </c>
    </row>
    <row r="193" spans="1:17" x14ac:dyDescent="0.25">
      <c r="A193" s="549">
        <v>191</v>
      </c>
      <c r="B193" s="5">
        <v>188</v>
      </c>
      <c r="C193" s="5" t="s">
        <v>229</v>
      </c>
      <c r="D193" s="5"/>
      <c r="E193" s="5">
        <f>'MOUM, GRAHAM'!D6</f>
        <v>2</v>
      </c>
      <c r="F193" s="5">
        <f>'MOUM, GRAHAM'!E6</f>
        <v>1</v>
      </c>
      <c r="G193" s="86">
        <f>'MOUM, GRAHAM'!F6</f>
        <v>1</v>
      </c>
      <c r="H193" s="485">
        <f>'MOUM, GRAHAM'!G6</f>
        <v>2</v>
      </c>
      <c r="I193" s="368">
        <f>'MOUM, GRAHAM'!H6</f>
        <v>0</v>
      </c>
      <c r="J193" s="5">
        <f>'MOUM, GRAHAM'!I6</f>
        <v>0</v>
      </c>
      <c r="K193" s="12">
        <f>SUM(F193/E193)</f>
        <v>0.5</v>
      </c>
      <c r="L193" s="12">
        <f>SUM(G193/E193)</f>
        <v>0.5</v>
      </c>
      <c r="M193" s="560">
        <f>SUM(H193/E193)</f>
        <v>1</v>
      </c>
      <c r="N193" s="280">
        <f>'MOUM, GRAHAM'!J6</f>
        <v>1</v>
      </c>
      <c r="O193" s="9">
        <f>'MOUM, GRAHAM'!K6</f>
        <v>1</v>
      </c>
      <c r="P193" s="9">
        <f>'MOUM, GRAHAM'!L6</f>
        <v>0</v>
      </c>
      <c r="Q193" s="550">
        <f>'MOUM, GRAHAM'!M6</f>
        <v>0.5</v>
      </c>
    </row>
    <row r="194" spans="1:17" ht="18.75" thickBot="1" x14ac:dyDescent="0.3">
      <c r="A194" s="593">
        <v>192</v>
      </c>
      <c r="B194" s="88">
        <v>189</v>
      </c>
      <c r="C194" s="88" t="s">
        <v>499</v>
      </c>
      <c r="D194" s="88" t="s">
        <v>10</v>
      </c>
      <c r="E194" s="88">
        <f>'DACOSTA, JORDAN (F)'!D11</f>
        <v>7</v>
      </c>
      <c r="F194" s="88">
        <f>'DACOSTA, JORDAN (F)'!E11</f>
        <v>0</v>
      </c>
      <c r="G194" s="89">
        <f>'DACOSTA, JORDAN (F)'!F11</f>
        <v>1</v>
      </c>
      <c r="H194" s="486">
        <f>'DACOSTA, JORDAN (F)'!G11</f>
        <v>1</v>
      </c>
      <c r="I194" s="380">
        <f>'DACOSTA, JORDAN (F)'!H11</f>
        <v>0</v>
      </c>
      <c r="J194" s="88">
        <f>'DACOSTA, JORDAN (F)'!I11</f>
        <v>0</v>
      </c>
      <c r="K194" s="112">
        <f>SUM(F194/E194)</f>
        <v>0</v>
      </c>
      <c r="L194" s="112">
        <f>SUM(G194/E194)</f>
        <v>0.14285714285714285</v>
      </c>
      <c r="M194" s="561">
        <f>SUM(H194/E194)</f>
        <v>0.14285714285714285</v>
      </c>
      <c r="N194" s="267">
        <f>'DACOSTA, JORDAN (F)'!J11</f>
        <v>2</v>
      </c>
      <c r="O194" s="88">
        <f>'DACOSTA, JORDAN (F)'!K11</f>
        <v>5</v>
      </c>
      <c r="P194" s="88">
        <f>'DACOSTA, JORDAN (F)'!L11</f>
        <v>0</v>
      </c>
      <c r="Q194" s="553">
        <f>'DACOSTA, JORDAN (F)'!M11</f>
        <v>0.2857142857142857</v>
      </c>
    </row>
    <row r="195" spans="1:17" ht="18.75" thickTop="1" x14ac:dyDescent="0.25"/>
  </sheetData>
  <autoFilter ref="A2:Q2" xr:uid="{00000000-0001-0000-0100-000000000000}">
    <sortState xmlns:xlrd2="http://schemas.microsoft.com/office/spreadsheetml/2017/richdata2" ref="A3:Q194">
      <sortCondition ref="A2"/>
    </sortState>
  </autoFilter>
  <sortState xmlns:xlrd2="http://schemas.microsoft.com/office/spreadsheetml/2017/richdata2" ref="A3:Q191">
    <sortCondition descending="1" ref="H3:H191"/>
  </sortState>
  <mergeCells count="2">
    <mergeCell ref="A1:M1"/>
    <mergeCell ref="N1:Q1"/>
  </mergeCells>
  <printOptions horizontalCentered="1" verticalCentered="1"/>
  <pageMargins left="0" right="0" top="0" bottom="0" header="0" footer="0"/>
  <pageSetup scale="59" fitToHeight="3" orientation="landscape" r:id="rId1"/>
  <rowBreaks count="3" manualBreakCount="3">
    <brk id="52" max="16" man="1"/>
    <brk id="102" max="16" man="1"/>
    <brk id="152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  <pageSetUpPr fitToPage="1"/>
  </sheetPr>
  <dimension ref="A1:M7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6" bestFit="1" customWidth="1"/>
    <col min="2" max="2" width="25.28515625" style="101" bestFit="1" customWidth="1"/>
    <col min="3" max="3" width="17" style="6" bestFit="1" customWidth="1"/>
    <col min="4" max="9" width="9.42578125" style="6" bestFit="1" customWidth="1"/>
    <col min="10" max="13" width="9.140625" style="6"/>
    <col min="14" max="16384" width="9.140625" style="7"/>
  </cols>
  <sheetData>
    <row r="1" spans="1:13" s="16" customFormat="1" ht="18.75" thickBot="1" x14ac:dyDescent="0.3">
      <c r="A1" s="671" t="s">
        <v>407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s="99" customFormat="1" ht="19.5" thickTop="1" thickBot="1" x14ac:dyDescent="0.3">
      <c r="A2" s="212"/>
      <c r="B2" s="208" t="s">
        <v>0</v>
      </c>
      <c r="C2" s="155" t="s">
        <v>450</v>
      </c>
      <c r="D2" s="201" t="s">
        <v>1</v>
      </c>
      <c r="E2" s="201" t="s">
        <v>2</v>
      </c>
      <c r="F2" s="201" t="s">
        <v>3</v>
      </c>
      <c r="G2" s="201" t="s">
        <v>4</v>
      </c>
      <c r="H2" s="201" t="s">
        <v>5</v>
      </c>
      <c r="I2" s="202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s="99" customFormat="1" ht="18.75" hidden="1" thickTop="1" x14ac:dyDescent="0.25">
      <c r="A3" s="638" t="s">
        <v>15</v>
      </c>
      <c r="B3" s="45">
        <v>41697</v>
      </c>
      <c r="C3" s="46" t="s">
        <v>7</v>
      </c>
      <c r="D3" s="46">
        <v>1</v>
      </c>
      <c r="E3" s="46">
        <v>0</v>
      </c>
      <c r="F3" s="46">
        <v>1</v>
      </c>
      <c r="G3" s="46">
        <v>1</v>
      </c>
      <c r="H3" s="46">
        <v>0</v>
      </c>
      <c r="I3" s="85">
        <v>0</v>
      </c>
      <c r="J3" s="265"/>
      <c r="K3" s="46">
        <v>1</v>
      </c>
      <c r="L3" s="46"/>
      <c r="M3" s="85"/>
    </row>
    <row r="4" spans="1:13" s="99" customFormat="1" hidden="1" x14ac:dyDescent="0.25">
      <c r="A4" s="639"/>
      <c r="B4" s="36">
        <v>41690</v>
      </c>
      <c r="C4" s="5" t="s">
        <v>13</v>
      </c>
      <c r="D4" s="5">
        <v>1</v>
      </c>
      <c r="E4" s="5">
        <v>0</v>
      </c>
      <c r="F4" s="5">
        <v>0</v>
      </c>
      <c r="G4" s="5">
        <v>0</v>
      </c>
      <c r="H4" s="5">
        <v>0</v>
      </c>
      <c r="I4" s="86">
        <v>0</v>
      </c>
      <c r="J4" s="266"/>
      <c r="K4" s="5">
        <v>1</v>
      </c>
      <c r="L4" s="5"/>
      <c r="M4" s="86"/>
    </row>
    <row r="5" spans="1:13" s="99" customFormat="1" hidden="1" x14ac:dyDescent="0.25">
      <c r="A5" s="639"/>
      <c r="B5" s="36">
        <v>41683</v>
      </c>
      <c r="C5" s="5" t="s">
        <v>8</v>
      </c>
      <c r="D5" s="5">
        <v>1</v>
      </c>
      <c r="E5" s="5">
        <v>1</v>
      </c>
      <c r="F5" s="5">
        <v>1</v>
      </c>
      <c r="G5" s="5">
        <v>2</v>
      </c>
      <c r="H5" s="5">
        <v>1</v>
      </c>
      <c r="I5" s="86">
        <v>0</v>
      </c>
      <c r="J5" s="266">
        <v>1</v>
      </c>
      <c r="K5" s="5"/>
      <c r="L5" s="5"/>
      <c r="M5" s="86"/>
    </row>
    <row r="6" spans="1:13" s="99" customFormat="1" hidden="1" x14ac:dyDescent="0.25">
      <c r="A6" s="639"/>
      <c r="B6" s="36">
        <v>41676</v>
      </c>
      <c r="C6" s="5" t="s">
        <v>10</v>
      </c>
      <c r="D6" s="5">
        <v>1</v>
      </c>
      <c r="E6" s="5">
        <v>1</v>
      </c>
      <c r="F6" s="5">
        <v>0</v>
      </c>
      <c r="G6" s="5">
        <v>1</v>
      </c>
      <c r="H6" s="5">
        <v>0</v>
      </c>
      <c r="I6" s="86">
        <v>0</v>
      </c>
      <c r="J6" s="266">
        <v>1</v>
      </c>
      <c r="K6" s="5"/>
      <c r="L6" s="5"/>
      <c r="M6" s="86"/>
    </row>
    <row r="7" spans="1:13" s="99" customFormat="1" hidden="1" x14ac:dyDescent="0.25">
      <c r="A7" s="639"/>
      <c r="B7" s="36">
        <v>41655</v>
      </c>
      <c r="C7" s="5" t="s">
        <v>13</v>
      </c>
      <c r="D7" s="5">
        <v>1</v>
      </c>
      <c r="E7" s="5">
        <v>1</v>
      </c>
      <c r="F7" s="5">
        <v>0</v>
      </c>
      <c r="G7" s="5">
        <v>1</v>
      </c>
      <c r="H7" s="5">
        <v>0</v>
      </c>
      <c r="I7" s="86">
        <v>0</v>
      </c>
      <c r="J7" s="266">
        <v>1</v>
      </c>
      <c r="K7" s="5"/>
      <c r="L7" s="5"/>
      <c r="M7" s="86"/>
    </row>
    <row r="8" spans="1:13" s="99" customFormat="1" hidden="1" x14ac:dyDescent="0.25">
      <c r="A8" s="639"/>
      <c r="B8" s="36">
        <v>41648</v>
      </c>
      <c r="C8" s="5" t="s">
        <v>8</v>
      </c>
      <c r="D8" s="5">
        <v>1</v>
      </c>
      <c r="E8" s="5">
        <v>0</v>
      </c>
      <c r="F8" s="5">
        <v>1</v>
      </c>
      <c r="G8" s="5">
        <v>1</v>
      </c>
      <c r="H8" s="5">
        <v>0</v>
      </c>
      <c r="I8" s="86">
        <v>0</v>
      </c>
      <c r="J8" s="266">
        <v>1</v>
      </c>
      <c r="K8" s="5"/>
      <c r="L8" s="5"/>
      <c r="M8" s="86"/>
    </row>
    <row r="9" spans="1:13" s="99" customFormat="1" hidden="1" x14ac:dyDescent="0.25">
      <c r="A9" s="639"/>
      <c r="B9" s="36">
        <v>41627</v>
      </c>
      <c r="C9" s="5" t="s">
        <v>10</v>
      </c>
      <c r="D9" s="5">
        <v>1</v>
      </c>
      <c r="E9" s="5">
        <v>3</v>
      </c>
      <c r="F9" s="5">
        <v>1</v>
      </c>
      <c r="G9" s="5">
        <v>4</v>
      </c>
      <c r="H9" s="5">
        <v>1</v>
      </c>
      <c r="I9" s="86">
        <v>0</v>
      </c>
      <c r="J9" s="266">
        <v>1</v>
      </c>
      <c r="K9" s="5"/>
      <c r="L9" s="5"/>
      <c r="M9" s="86"/>
    </row>
    <row r="10" spans="1:13" s="99" customFormat="1" hidden="1" x14ac:dyDescent="0.25">
      <c r="A10" s="639"/>
      <c r="B10" s="36">
        <v>41620</v>
      </c>
      <c r="C10" s="5" t="s">
        <v>12</v>
      </c>
      <c r="D10" s="5">
        <v>1</v>
      </c>
      <c r="E10" s="5">
        <v>0</v>
      </c>
      <c r="F10" s="5">
        <v>1</v>
      </c>
      <c r="G10" s="5">
        <v>1</v>
      </c>
      <c r="H10" s="5">
        <v>0</v>
      </c>
      <c r="I10" s="86">
        <v>0</v>
      </c>
      <c r="J10" s="266"/>
      <c r="K10" s="5">
        <v>1</v>
      </c>
      <c r="L10" s="5"/>
      <c r="M10" s="86"/>
    </row>
    <row r="11" spans="1:13" s="99" customFormat="1" hidden="1" x14ac:dyDescent="0.25">
      <c r="A11" s="639"/>
      <c r="B11" s="36">
        <v>41606</v>
      </c>
      <c r="C11" s="5" t="s">
        <v>13</v>
      </c>
      <c r="D11" s="5">
        <v>1</v>
      </c>
      <c r="E11" s="5">
        <v>0</v>
      </c>
      <c r="F11" s="5">
        <v>1</v>
      </c>
      <c r="G11" s="5">
        <v>1</v>
      </c>
      <c r="H11" s="5">
        <v>0</v>
      </c>
      <c r="I11" s="86">
        <v>0</v>
      </c>
      <c r="J11" s="266">
        <v>1</v>
      </c>
      <c r="K11" s="5"/>
      <c r="L11" s="5"/>
      <c r="M11" s="86"/>
    </row>
    <row r="12" spans="1:13" s="99" customFormat="1" hidden="1" x14ac:dyDescent="0.25">
      <c r="A12" s="639"/>
      <c r="B12" s="36">
        <v>41599</v>
      </c>
      <c r="C12" s="5" t="s">
        <v>8</v>
      </c>
      <c r="D12" s="5">
        <v>1</v>
      </c>
      <c r="E12" s="5">
        <v>1</v>
      </c>
      <c r="F12" s="5">
        <v>2</v>
      </c>
      <c r="G12" s="5">
        <v>3</v>
      </c>
      <c r="H12" s="5">
        <v>0</v>
      </c>
      <c r="I12" s="86">
        <v>0</v>
      </c>
      <c r="J12" s="266"/>
      <c r="K12" s="5"/>
      <c r="L12" s="5">
        <v>1</v>
      </c>
      <c r="M12" s="86"/>
    </row>
    <row r="13" spans="1:13" s="99" customFormat="1" hidden="1" x14ac:dyDescent="0.25">
      <c r="A13" s="639"/>
      <c r="B13" s="36">
        <v>41592</v>
      </c>
      <c r="C13" s="5" t="s">
        <v>10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86">
        <v>0</v>
      </c>
      <c r="J13" s="266"/>
      <c r="K13" s="5">
        <v>1</v>
      </c>
      <c r="L13" s="5"/>
      <c r="M13" s="86"/>
    </row>
    <row r="14" spans="1:13" s="99" customFormat="1" hidden="1" x14ac:dyDescent="0.25">
      <c r="A14" s="639"/>
      <c r="B14" s="36">
        <v>41585</v>
      </c>
      <c r="C14" s="5" t="s">
        <v>12</v>
      </c>
      <c r="D14" s="5">
        <v>1</v>
      </c>
      <c r="E14" s="5">
        <v>1</v>
      </c>
      <c r="F14" s="5">
        <v>2</v>
      </c>
      <c r="G14" s="5">
        <v>3</v>
      </c>
      <c r="H14" s="5">
        <v>1</v>
      </c>
      <c r="I14" s="86">
        <v>0</v>
      </c>
      <c r="J14" s="266">
        <v>1</v>
      </c>
      <c r="K14" s="5"/>
      <c r="L14" s="5"/>
      <c r="M14" s="86"/>
    </row>
    <row r="15" spans="1:13" s="99" customFormat="1" hidden="1" x14ac:dyDescent="0.25">
      <c r="A15" s="639"/>
      <c r="B15" s="36">
        <v>41578</v>
      </c>
      <c r="C15" s="5" t="s">
        <v>7</v>
      </c>
      <c r="D15" s="5">
        <v>1</v>
      </c>
      <c r="E15" s="5">
        <v>1</v>
      </c>
      <c r="F15" s="5">
        <v>2</v>
      </c>
      <c r="G15" s="5">
        <v>3</v>
      </c>
      <c r="H15" s="5">
        <v>0</v>
      </c>
      <c r="I15" s="86">
        <v>0</v>
      </c>
      <c r="J15" s="266"/>
      <c r="K15" s="5"/>
      <c r="L15" s="5">
        <v>1</v>
      </c>
      <c r="M15" s="86"/>
    </row>
    <row r="16" spans="1:13" s="99" customFormat="1" hidden="1" x14ac:dyDescent="0.25">
      <c r="A16" s="639"/>
      <c r="B16" s="36">
        <v>41571</v>
      </c>
      <c r="C16" s="5" t="s">
        <v>13</v>
      </c>
      <c r="D16" s="5">
        <v>1</v>
      </c>
      <c r="E16" s="5">
        <v>1</v>
      </c>
      <c r="F16" s="5">
        <v>1</v>
      </c>
      <c r="G16" s="5">
        <v>2</v>
      </c>
      <c r="H16" s="5">
        <v>0</v>
      </c>
      <c r="I16" s="86">
        <v>0</v>
      </c>
      <c r="J16" s="266">
        <v>1</v>
      </c>
      <c r="K16" s="5"/>
      <c r="L16" s="5"/>
      <c r="M16" s="86"/>
    </row>
    <row r="17" spans="1:13" s="99" customFormat="1" hidden="1" x14ac:dyDescent="0.25">
      <c r="A17" s="639"/>
      <c r="B17" s="36">
        <v>41564</v>
      </c>
      <c r="C17" s="5" t="s">
        <v>8</v>
      </c>
      <c r="D17" s="5">
        <v>1</v>
      </c>
      <c r="E17" s="5">
        <v>3</v>
      </c>
      <c r="F17" s="5">
        <v>1</v>
      </c>
      <c r="G17" s="5">
        <v>4</v>
      </c>
      <c r="H17" s="5">
        <v>1</v>
      </c>
      <c r="I17" s="86">
        <v>0</v>
      </c>
      <c r="J17" s="266">
        <v>1</v>
      </c>
      <c r="K17" s="5"/>
      <c r="L17" s="5"/>
      <c r="M17" s="86"/>
    </row>
    <row r="18" spans="1:13" s="99" customFormat="1" hidden="1" x14ac:dyDescent="0.25">
      <c r="A18" s="639"/>
      <c r="B18" s="36">
        <v>41557</v>
      </c>
      <c r="C18" s="5" t="s">
        <v>10</v>
      </c>
      <c r="D18" s="5">
        <v>1</v>
      </c>
      <c r="E18" s="5">
        <v>0</v>
      </c>
      <c r="F18" s="5">
        <v>3</v>
      </c>
      <c r="G18" s="5">
        <v>3</v>
      </c>
      <c r="H18" s="5">
        <v>0</v>
      </c>
      <c r="I18" s="86">
        <v>0</v>
      </c>
      <c r="J18" s="266"/>
      <c r="K18" s="5">
        <v>1</v>
      </c>
      <c r="L18" s="5"/>
      <c r="M18" s="86"/>
    </row>
    <row r="19" spans="1:13" s="99" customFormat="1" hidden="1" x14ac:dyDescent="0.25">
      <c r="A19" s="639"/>
      <c r="B19" s="36">
        <v>41550</v>
      </c>
      <c r="C19" s="5" t="s">
        <v>12</v>
      </c>
      <c r="D19" s="5">
        <v>1</v>
      </c>
      <c r="E19" s="5">
        <v>0</v>
      </c>
      <c r="F19" s="5">
        <v>0</v>
      </c>
      <c r="G19" s="5">
        <v>0</v>
      </c>
      <c r="H19" s="5">
        <v>0</v>
      </c>
      <c r="I19" s="86">
        <v>0</v>
      </c>
      <c r="J19" s="266"/>
      <c r="K19" s="5"/>
      <c r="L19" s="5">
        <v>1</v>
      </c>
      <c r="M19" s="86"/>
    </row>
    <row r="20" spans="1:13" s="99" customFormat="1" hidden="1" x14ac:dyDescent="0.25">
      <c r="A20" s="639"/>
      <c r="B20" s="36">
        <v>41543</v>
      </c>
      <c r="C20" s="5" t="s">
        <v>7</v>
      </c>
      <c r="D20" s="5">
        <v>1</v>
      </c>
      <c r="E20" s="5">
        <v>1</v>
      </c>
      <c r="F20" s="5">
        <v>0</v>
      </c>
      <c r="G20" s="5">
        <v>1</v>
      </c>
      <c r="H20" s="5">
        <v>0</v>
      </c>
      <c r="I20" s="86">
        <v>0</v>
      </c>
      <c r="J20" s="266"/>
      <c r="K20" s="5">
        <v>1</v>
      </c>
      <c r="L20" s="5"/>
      <c r="M20" s="86"/>
    </row>
    <row r="21" spans="1:13" s="99" customFormat="1" hidden="1" x14ac:dyDescent="0.25">
      <c r="A21" s="639"/>
      <c r="B21" s="36">
        <v>41536</v>
      </c>
      <c r="C21" s="5" t="s">
        <v>13</v>
      </c>
      <c r="D21" s="5">
        <v>1</v>
      </c>
      <c r="E21" s="5">
        <v>0</v>
      </c>
      <c r="F21" s="5">
        <v>1</v>
      </c>
      <c r="G21" s="5">
        <v>1</v>
      </c>
      <c r="H21" s="5">
        <v>0</v>
      </c>
      <c r="I21" s="86">
        <v>0</v>
      </c>
      <c r="J21" s="266"/>
      <c r="K21" s="5">
        <v>1</v>
      </c>
      <c r="L21" s="5"/>
      <c r="M21" s="86"/>
    </row>
    <row r="22" spans="1:13" s="99" customFormat="1" ht="18.75" hidden="1" thickBot="1" x14ac:dyDescent="0.3">
      <c r="A22" s="640"/>
      <c r="B22" s="87">
        <v>41529</v>
      </c>
      <c r="C22" s="88" t="s">
        <v>8</v>
      </c>
      <c r="D22" s="88">
        <v>1</v>
      </c>
      <c r="E22" s="88">
        <v>2</v>
      </c>
      <c r="F22" s="88">
        <v>1</v>
      </c>
      <c r="G22" s="88">
        <v>3</v>
      </c>
      <c r="H22" s="88">
        <v>1</v>
      </c>
      <c r="I22" s="89">
        <v>0</v>
      </c>
      <c r="J22" s="269">
        <v>1</v>
      </c>
      <c r="K22" s="39"/>
      <c r="L22" s="39"/>
      <c r="M22" s="187"/>
    </row>
    <row r="23" spans="1:13" s="99" customFormat="1" ht="19.5" thickTop="1" thickBot="1" x14ac:dyDescent="0.3">
      <c r="A23" s="142" t="s">
        <v>45</v>
      </c>
      <c r="B23" s="209" t="s">
        <v>15</v>
      </c>
      <c r="C23" s="185" t="s">
        <v>14</v>
      </c>
      <c r="D23" s="185">
        <f t="shared" ref="D23:I23" si="0">SUM(D3:D22)</f>
        <v>20</v>
      </c>
      <c r="E23" s="185">
        <f t="shared" si="0"/>
        <v>16</v>
      </c>
      <c r="F23" s="185">
        <f t="shared" si="0"/>
        <v>19</v>
      </c>
      <c r="G23" s="250">
        <f t="shared" si="0"/>
        <v>35</v>
      </c>
      <c r="H23" s="251">
        <f t="shared" si="0"/>
        <v>5</v>
      </c>
      <c r="I23" s="253">
        <f t="shared" si="0"/>
        <v>0</v>
      </c>
      <c r="J23" s="268">
        <f>SUM(J3:J22)</f>
        <v>10</v>
      </c>
      <c r="K23" s="185">
        <f>SUM(K3:K22)</f>
        <v>7</v>
      </c>
      <c r="L23" s="185">
        <f>SUM(L3:L22)</f>
        <v>3</v>
      </c>
      <c r="M23" s="186">
        <f>SUM(J23/(J23+K23))</f>
        <v>0.58823529411764708</v>
      </c>
    </row>
    <row r="24" spans="1:13" ht="18.75" hidden="1" thickTop="1" x14ac:dyDescent="0.25">
      <c r="A24" s="646" t="s">
        <v>22</v>
      </c>
      <c r="B24" s="210">
        <v>41333</v>
      </c>
      <c r="C24" s="4" t="s">
        <v>7</v>
      </c>
      <c r="D24" s="4">
        <v>1</v>
      </c>
      <c r="E24" s="4">
        <v>0</v>
      </c>
      <c r="F24" s="4">
        <v>1</v>
      </c>
      <c r="G24" s="4">
        <v>1</v>
      </c>
      <c r="H24" s="4">
        <v>0</v>
      </c>
      <c r="I24" s="190">
        <v>0</v>
      </c>
      <c r="J24" s="272"/>
      <c r="K24" s="4">
        <v>1</v>
      </c>
      <c r="L24" s="4"/>
      <c r="M24" s="190"/>
    </row>
    <row r="25" spans="1:13" hidden="1" x14ac:dyDescent="0.25">
      <c r="A25" s="639"/>
      <c r="B25" s="36">
        <v>41326</v>
      </c>
      <c r="C25" s="5" t="s">
        <v>13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86">
        <v>0</v>
      </c>
      <c r="J25" s="266"/>
      <c r="K25" s="5">
        <v>1</v>
      </c>
      <c r="L25" s="5"/>
      <c r="M25" s="86"/>
    </row>
    <row r="26" spans="1:13" hidden="1" x14ac:dyDescent="0.25">
      <c r="A26" s="639"/>
      <c r="B26" s="36">
        <v>41319</v>
      </c>
      <c r="C26" s="5" t="s">
        <v>19</v>
      </c>
      <c r="D26" s="5">
        <v>1</v>
      </c>
      <c r="E26" s="5">
        <v>0</v>
      </c>
      <c r="F26" s="5">
        <v>0</v>
      </c>
      <c r="G26" s="5">
        <v>0</v>
      </c>
      <c r="H26" s="5">
        <v>0</v>
      </c>
      <c r="I26" s="86">
        <v>0</v>
      </c>
      <c r="J26" s="266">
        <v>1</v>
      </c>
      <c r="K26" s="5"/>
      <c r="L26" s="5"/>
      <c r="M26" s="86"/>
    </row>
    <row r="27" spans="1:13" hidden="1" x14ac:dyDescent="0.25">
      <c r="A27" s="639"/>
      <c r="B27" s="36">
        <v>41312</v>
      </c>
      <c r="C27" s="5" t="s">
        <v>20</v>
      </c>
      <c r="D27" s="5">
        <v>1</v>
      </c>
      <c r="E27" s="5">
        <v>1</v>
      </c>
      <c r="F27" s="5">
        <v>1</v>
      </c>
      <c r="G27" s="5">
        <v>2</v>
      </c>
      <c r="H27" s="5">
        <v>0</v>
      </c>
      <c r="I27" s="86">
        <v>0</v>
      </c>
      <c r="J27" s="266"/>
      <c r="K27" s="5">
        <v>1</v>
      </c>
      <c r="L27" s="5"/>
      <c r="M27" s="86"/>
    </row>
    <row r="28" spans="1:13" hidden="1" x14ac:dyDescent="0.25">
      <c r="A28" s="639"/>
      <c r="B28" s="36">
        <v>41305</v>
      </c>
      <c r="C28" s="5" t="s">
        <v>12</v>
      </c>
      <c r="D28" s="5">
        <v>1</v>
      </c>
      <c r="E28" s="5">
        <v>0</v>
      </c>
      <c r="F28" s="5">
        <v>1</v>
      </c>
      <c r="G28" s="5">
        <v>1</v>
      </c>
      <c r="H28" s="5">
        <v>0</v>
      </c>
      <c r="I28" s="86">
        <v>0</v>
      </c>
      <c r="J28" s="266"/>
      <c r="K28" s="5">
        <v>1</v>
      </c>
      <c r="L28" s="5"/>
      <c r="M28" s="86"/>
    </row>
    <row r="29" spans="1:13" hidden="1" x14ac:dyDescent="0.25">
      <c r="A29" s="639"/>
      <c r="B29" s="36">
        <v>41298</v>
      </c>
      <c r="C29" s="5" t="s">
        <v>7</v>
      </c>
      <c r="D29" s="5">
        <v>1</v>
      </c>
      <c r="E29" s="5">
        <v>2</v>
      </c>
      <c r="F29" s="5">
        <v>0</v>
      </c>
      <c r="G29" s="5">
        <v>2</v>
      </c>
      <c r="H29" s="5">
        <v>0</v>
      </c>
      <c r="I29" s="86">
        <v>0</v>
      </c>
      <c r="J29" s="266"/>
      <c r="K29" s="5">
        <v>1</v>
      </c>
      <c r="L29" s="5"/>
      <c r="M29" s="86"/>
    </row>
    <row r="30" spans="1:13" hidden="1" x14ac:dyDescent="0.25">
      <c r="A30" s="639"/>
      <c r="B30" s="36">
        <v>41291</v>
      </c>
      <c r="C30" s="5" t="s">
        <v>13</v>
      </c>
      <c r="D30" s="5">
        <v>1</v>
      </c>
      <c r="E30" s="5">
        <v>1</v>
      </c>
      <c r="F30" s="5">
        <v>0</v>
      </c>
      <c r="G30" s="5">
        <v>1</v>
      </c>
      <c r="H30" s="5">
        <v>0</v>
      </c>
      <c r="I30" s="86">
        <v>0</v>
      </c>
      <c r="J30" s="266"/>
      <c r="K30" s="5">
        <v>1</v>
      </c>
      <c r="L30" s="5"/>
      <c r="M30" s="86"/>
    </row>
    <row r="31" spans="1:13" hidden="1" x14ac:dyDescent="0.25">
      <c r="A31" s="639"/>
      <c r="B31" s="36">
        <v>41284</v>
      </c>
      <c r="C31" s="5" t="s">
        <v>19</v>
      </c>
      <c r="D31" s="5">
        <v>1</v>
      </c>
      <c r="E31" s="5">
        <v>0</v>
      </c>
      <c r="F31" s="5">
        <v>2</v>
      </c>
      <c r="G31" s="5">
        <v>2</v>
      </c>
      <c r="H31" s="5">
        <v>0</v>
      </c>
      <c r="I31" s="86">
        <v>0</v>
      </c>
      <c r="J31" s="266"/>
      <c r="K31" s="5">
        <v>1</v>
      </c>
      <c r="L31" s="5"/>
      <c r="M31" s="86"/>
    </row>
    <row r="32" spans="1:13" hidden="1" x14ac:dyDescent="0.25">
      <c r="A32" s="639"/>
      <c r="B32" s="36">
        <v>41263</v>
      </c>
      <c r="C32" s="5" t="s">
        <v>20</v>
      </c>
      <c r="D32" s="5">
        <v>1</v>
      </c>
      <c r="E32" s="5">
        <v>3</v>
      </c>
      <c r="F32" s="5">
        <v>1</v>
      </c>
      <c r="G32" s="5">
        <v>4</v>
      </c>
      <c r="H32" s="5">
        <v>1</v>
      </c>
      <c r="I32" s="86">
        <v>0</v>
      </c>
      <c r="J32" s="266">
        <v>1</v>
      </c>
      <c r="K32" s="5"/>
      <c r="L32" s="5"/>
      <c r="M32" s="86"/>
    </row>
    <row r="33" spans="1:13" hidden="1" x14ac:dyDescent="0.25">
      <c r="A33" s="639"/>
      <c r="B33" s="36">
        <v>41256</v>
      </c>
      <c r="C33" s="5" t="s">
        <v>12</v>
      </c>
      <c r="D33" s="5">
        <v>1</v>
      </c>
      <c r="E33" s="5">
        <v>1</v>
      </c>
      <c r="F33" s="5">
        <v>1</v>
      </c>
      <c r="G33" s="5">
        <v>2</v>
      </c>
      <c r="H33" s="5">
        <v>0</v>
      </c>
      <c r="I33" s="86">
        <v>0</v>
      </c>
      <c r="J33" s="266"/>
      <c r="K33" s="5">
        <v>1</v>
      </c>
      <c r="L33" s="5"/>
      <c r="M33" s="86"/>
    </row>
    <row r="34" spans="1:13" hidden="1" x14ac:dyDescent="0.25">
      <c r="A34" s="639"/>
      <c r="B34" s="36">
        <v>41242</v>
      </c>
      <c r="C34" s="5" t="s">
        <v>13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86">
        <v>0</v>
      </c>
      <c r="J34" s="266"/>
      <c r="K34" s="5">
        <v>1</v>
      </c>
      <c r="L34" s="5"/>
      <c r="M34" s="86"/>
    </row>
    <row r="35" spans="1:13" hidden="1" x14ac:dyDescent="0.25">
      <c r="A35" s="639"/>
      <c r="B35" s="36">
        <v>41235</v>
      </c>
      <c r="C35" s="5" t="s">
        <v>19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86">
        <v>0</v>
      </c>
      <c r="J35" s="266"/>
      <c r="K35" s="5">
        <v>1</v>
      </c>
      <c r="L35" s="5"/>
      <c r="M35" s="86"/>
    </row>
    <row r="36" spans="1:13" hidden="1" x14ac:dyDescent="0.25">
      <c r="A36" s="639"/>
      <c r="B36" s="36">
        <v>41228</v>
      </c>
      <c r="C36" s="5" t="s">
        <v>20</v>
      </c>
      <c r="D36" s="5">
        <v>1</v>
      </c>
      <c r="E36" s="5">
        <v>1</v>
      </c>
      <c r="F36" s="5">
        <v>0</v>
      </c>
      <c r="G36" s="5">
        <v>1</v>
      </c>
      <c r="H36" s="5">
        <v>0</v>
      </c>
      <c r="I36" s="86">
        <v>0</v>
      </c>
      <c r="J36" s="266"/>
      <c r="K36" s="5">
        <v>1</v>
      </c>
      <c r="L36" s="5"/>
      <c r="M36" s="86"/>
    </row>
    <row r="37" spans="1:13" hidden="1" x14ac:dyDescent="0.25">
      <c r="A37" s="639"/>
      <c r="B37" s="36">
        <v>41221</v>
      </c>
      <c r="C37" s="5" t="s">
        <v>12</v>
      </c>
      <c r="D37" s="5">
        <v>1</v>
      </c>
      <c r="E37" s="5">
        <v>0</v>
      </c>
      <c r="F37" s="5">
        <v>1</v>
      </c>
      <c r="G37" s="5">
        <v>1</v>
      </c>
      <c r="H37" s="5">
        <v>0</v>
      </c>
      <c r="I37" s="86">
        <v>0</v>
      </c>
      <c r="J37" s="266">
        <v>1</v>
      </c>
      <c r="K37" s="5"/>
      <c r="L37" s="5"/>
      <c r="M37" s="86"/>
    </row>
    <row r="38" spans="1:13" hidden="1" x14ac:dyDescent="0.25">
      <c r="A38" s="639"/>
      <c r="B38" s="36">
        <v>41214</v>
      </c>
      <c r="C38" s="5" t="s">
        <v>7</v>
      </c>
      <c r="D38" s="5">
        <v>1</v>
      </c>
      <c r="E38" s="5">
        <v>0</v>
      </c>
      <c r="F38" s="5">
        <v>1</v>
      </c>
      <c r="G38" s="5">
        <v>1</v>
      </c>
      <c r="H38" s="5">
        <v>0</v>
      </c>
      <c r="I38" s="86">
        <v>0</v>
      </c>
      <c r="J38" s="266"/>
      <c r="K38" s="5"/>
      <c r="L38" s="5">
        <v>1</v>
      </c>
      <c r="M38" s="86"/>
    </row>
    <row r="39" spans="1:13" hidden="1" x14ac:dyDescent="0.25">
      <c r="A39" s="639"/>
      <c r="B39" s="36">
        <v>41207</v>
      </c>
      <c r="C39" s="5" t="s">
        <v>13</v>
      </c>
      <c r="D39" s="5">
        <v>1</v>
      </c>
      <c r="E39" s="5">
        <v>2</v>
      </c>
      <c r="F39" s="5">
        <v>0</v>
      </c>
      <c r="G39" s="5">
        <v>2</v>
      </c>
      <c r="H39" s="5">
        <v>1</v>
      </c>
      <c r="I39" s="86">
        <v>0</v>
      </c>
      <c r="J39" s="266">
        <v>1</v>
      </c>
      <c r="K39" s="5"/>
      <c r="L39" s="5"/>
      <c r="M39" s="86"/>
    </row>
    <row r="40" spans="1:13" hidden="1" x14ac:dyDescent="0.25">
      <c r="A40" s="639"/>
      <c r="B40" s="36">
        <v>41186</v>
      </c>
      <c r="C40" s="5" t="s">
        <v>12</v>
      </c>
      <c r="D40" s="5">
        <v>1</v>
      </c>
      <c r="E40" s="5">
        <v>1</v>
      </c>
      <c r="F40" s="5">
        <v>0</v>
      </c>
      <c r="G40" s="5">
        <v>1</v>
      </c>
      <c r="H40" s="5">
        <v>0</v>
      </c>
      <c r="I40" s="86">
        <v>0</v>
      </c>
      <c r="J40" s="266"/>
      <c r="K40" s="5">
        <v>1</v>
      </c>
      <c r="L40" s="5"/>
      <c r="M40" s="86"/>
    </row>
    <row r="41" spans="1:13" hidden="1" x14ac:dyDescent="0.25">
      <c r="A41" s="639"/>
      <c r="B41" s="36">
        <v>41179</v>
      </c>
      <c r="C41" s="5" t="s">
        <v>7</v>
      </c>
      <c r="D41" s="5">
        <v>1</v>
      </c>
      <c r="E41" s="5">
        <v>0</v>
      </c>
      <c r="F41" s="5">
        <v>0</v>
      </c>
      <c r="G41" s="5">
        <v>0</v>
      </c>
      <c r="H41" s="5">
        <v>0</v>
      </c>
      <c r="I41" s="86">
        <v>0</v>
      </c>
      <c r="J41" s="266"/>
      <c r="K41" s="5">
        <v>1</v>
      </c>
      <c r="L41" s="5"/>
      <c r="M41" s="86"/>
    </row>
    <row r="42" spans="1:13" hidden="1" x14ac:dyDescent="0.25">
      <c r="A42" s="639"/>
      <c r="B42" s="36">
        <v>41172</v>
      </c>
      <c r="C42" s="5" t="s">
        <v>13</v>
      </c>
      <c r="D42" s="5">
        <v>1</v>
      </c>
      <c r="E42" s="5">
        <v>1</v>
      </c>
      <c r="F42" s="5">
        <v>0</v>
      </c>
      <c r="G42" s="5">
        <v>1</v>
      </c>
      <c r="H42" s="5">
        <v>0</v>
      </c>
      <c r="I42" s="86">
        <v>0</v>
      </c>
      <c r="J42" s="266"/>
      <c r="K42" s="5">
        <v>1</v>
      </c>
      <c r="L42" s="5"/>
      <c r="M42" s="86"/>
    </row>
    <row r="43" spans="1:13" ht="18.75" hidden="1" thickBot="1" x14ac:dyDescent="0.3">
      <c r="A43" s="647"/>
      <c r="B43" s="38">
        <v>41165</v>
      </c>
      <c r="C43" s="39" t="s">
        <v>19</v>
      </c>
      <c r="D43" s="39">
        <v>1</v>
      </c>
      <c r="E43" s="39">
        <v>1</v>
      </c>
      <c r="F43" s="39">
        <v>1</v>
      </c>
      <c r="G43" s="39">
        <v>2</v>
      </c>
      <c r="H43" s="39">
        <v>0</v>
      </c>
      <c r="I43" s="187">
        <v>0</v>
      </c>
      <c r="J43" s="269"/>
      <c r="K43" s="39"/>
      <c r="L43" s="39">
        <v>1</v>
      </c>
      <c r="M43" s="187"/>
    </row>
    <row r="44" spans="1:13" s="99" customFormat="1" ht="19.5" thickTop="1" thickBot="1" x14ac:dyDescent="0.3">
      <c r="A44" s="213" t="s">
        <v>45</v>
      </c>
      <c r="B44" s="209" t="s">
        <v>22</v>
      </c>
      <c r="C44" s="185" t="s">
        <v>21</v>
      </c>
      <c r="D44" s="185">
        <f t="shared" ref="D44:I44" si="1">SUM(D24:D43)</f>
        <v>20</v>
      </c>
      <c r="E44" s="185">
        <f t="shared" si="1"/>
        <v>14</v>
      </c>
      <c r="F44" s="185">
        <f t="shared" si="1"/>
        <v>10</v>
      </c>
      <c r="G44" s="185">
        <f t="shared" si="1"/>
        <v>24</v>
      </c>
      <c r="H44" s="185">
        <f t="shared" si="1"/>
        <v>2</v>
      </c>
      <c r="I44" s="186">
        <f t="shared" si="1"/>
        <v>0</v>
      </c>
      <c r="J44" s="268">
        <f>SUM(J24:J43)</f>
        <v>4</v>
      </c>
      <c r="K44" s="185">
        <f>SUM(K24:K43)</f>
        <v>14</v>
      </c>
      <c r="L44" s="185">
        <f>SUM(L24:L43)</f>
        <v>2</v>
      </c>
      <c r="M44" s="186">
        <f>SUM(J44/(J44+K44))</f>
        <v>0.22222222222222221</v>
      </c>
    </row>
    <row r="45" spans="1:13" ht="18.75" hidden="1" thickTop="1" x14ac:dyDescent="0.25">
      <c r="A45" s="646" t="s">
        <v>23</v>
      </c>
      <c r="B45" s="210">
        <v>40941</v>
      </c>
      <c r="C45" s="4" t="s">
        <v>12</v>
      </c>
      <c r="D45" s="4">
        <v>1</v>
      </c>
      <c r="E45" s="4">
        <v>1</v>
      </c>
      <c r="F45" s="4">
        <v>1</v>
      </c>
      <c r="G45" s="4">
        <v>2</v>
      </c>
      <c r="H45" s="4">
        <v>0</v>
      </c>
      <c r="I45" s="190">
        <v>0</v>
      </c>
      <c r="J45" s="272"/>
      <c r="K45" s="4">
        <v>1</v>
      </c>
      <c r="L45" s="4"/>
      <c r="M45" s="190"/>
    </row>
    <row r="46" spans="1:13" hidden="1" x14ac:dyDescent="0.25">
      <c r="A46" s="639"/>
      <c r="B46" s="36">
        <v>40934</v>
      </c>
      <c r="C46" s="5" t="s">
        <v>7</v>
      </c>
      <c r="D46" s="5">
        <v>1</v>
      </c>
      <c r="E46" s="5">
        <v>1</v>
      </c>
      <c r="F46" s="5">
        <v>0</v>
      </c>
      <c r="G46" s="5">
        <v>1</v>
      </c>
      <c r="H46" s="5">
        <v>0</v>
      </c>
      <c r="I46" s="86">
        <v>0</v>
      </c>
      <c r="J46" s="266">
        <v>1</v>
      </c>
      <c r="K46" s="5"/>
      <c r="L46" s="5"/>
      <c r="M46" s="86"/>
    </row>
    <row r="47" spans="1:13" hidden="1" x14ac:dyDescent="0.25">
      <c r="A47" s="639"/>
      <c r="B47" s="36">
        <v>40927</v>
      </c>
      <c r="C47" s="5" t="s">
        <v>13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86">
        <v>0</v>
      </c>
      <c r="J47" s="266"/>
      <c r="K47" s="5">
        <v>1</v>
      </c>
      <c r="L47" s="5"/>
      <c r="M47" s="86"/>
    </row>
    <row r="48" spans="1:13" hidden="1" x14ac:dyDescent="0.25">
      <c r="A48" s="639"/>
      <c r="B48" s="36">
        <v>40920</v>
      </c>
      <c r="C48" s="5" t="s">
        <v>19</v>
      </c>
      <c r="D48" s="5">
        <v>1</v>
      </c>
      <c r="E48" s="5">
        <v>0</v>
      </c>
      <c r="F48" s="5">
        <v>0</v>
      </c>
      <c r="G48" s="5">
        <v>0</v>
      </c>
      <c r="H48" s="5">
        <v>0</v>
      </c>
      <c r="I48" s="86">
        <v>0</v>
      </c>
      <c r="J48" s="266"/>
      <c r="K48" s="5">
        <v>1</v>
      </c>
      <c r="L48" s="5"/>
      <c r="M48" s="86"/>
    </row>
    <row r="49" spans="1:13" hidden="1" x14ac:dyDescent="0.25">
      <c r="A49" s="639"/>
      <c r="B49" s="36">
        <v>40899</v>
      </c>
      <c r="C49" s="5" t="s">
        <v>20</v>
      </c>
      <c r="D49" s="5">
        <v>1</v>
      </c>
      <c r="E49" s="5">
        <v>1</v>
      </c>
      <c r="F49" s="5">
        <v>0</v>
      </c>
      <c r="G49" s="5">
        <v>1</v>
      </c>
      <c r="H49" s="5">
        <v>0</v>
      </c>
      <c r="I49" s="86">
        <v>1</v>
      </c>
      <c r="J49" s="266"/>
      <c r="K49" s="5"/>
      <c r="L49" s="5">
        <v>1</v>
      </c>
      <c r="M49" s="86"/>
    </row>
    <row r="50" spans="1:13" hidden="1" x14ac:dyDescent="0.25">
      <c r="A50" s="639"/>
      <c r="B50" s="36">
        <v>40892</v>
      </c>
      <c r="C50" s="5" t="s">
        <v>12</v>
      </c>
      <c r="D50" s="5">
        <v>1</v>
      </c>
      <c r="E50" s="5">
        <v>2</v>
      </c>
      <c r="F50" s="5">
        <v>2</v>
      </c>
      <c r="G50" s="5">
        <v>4</v>
      </c>
      <c r="H50" s="5">
        <v>1</v>
      </c>
      <c r="I50" s="86">
        <v>0</v>
      </c>
      <c r="J50" s="266">
        <v>1</v>
      </c>
      <c r="K50" s="5"/>
      <c r="L50" s="5"/>
      <c r="M50" s="86"/>
    </row>
    <row r="51" spans="1:13" hidden="1" x14ac:dyDescent="0.25">
      <c r="A51" s="639"/>
      <c r="B51" s="36">
        <v>40885</v>
      </c>
      <c r="C51" s="5" t="s">
        <v>7</v>
      </c>
      <c r="D51" s="5">
        <v>1</v>
      </c>
      <c r="E51" s="5">
        <v>1</v>
      </c>
      <c r="F51" s="5">
        <v>0</v>
      </c>
      <c r="G51" s="5">
        <v>1</v>
      </c>
      <c r="H51" s="5">
        <v>0</v>
      </c>
      <c r="I51" s="86">
        <v>0</v>
      </c>
      <c r="J51" s="266"/>
      <c r="K51" s="5">
        <v>1</v>
      </c>
      <c r="L51" s="5"/>
      <c r="M51" s="86"/>
    </row>
    <row r="52" spans="1:13" hidden="1" x14ac:dyDescent="0.25">
      <c r="A52" s="639"/>
      <c r="B52" s="36">
        <v>40878</v>
      </c>
      <c r="C52" s="5" t="s">
        <v>13</v>
      </c>
      <c r="D52" s="5">
        <v>1</v>
      </c>
      <c r="E52" s="5">
        <v>1</v>
      </c>
      <c r="F52" s="5">
        <v>0</v>
      </c>
      <c r="G52" s="5">
        <v>1</v>
      </c>
      <c r="H52" s="5">
        <v>0</v>
      </c>
      <c r="I52" s="86">
        <v>0</v>
      </c>
      <c r="J52" s="266">
        <v>1</v>
      </c>
      <c r="K52" s="5"/>
      <c r="L52" s="5"/>
      <c r="M52" s="86"/>
    </row>
    <row r="53" spans="1:13" hidden="1" x14ac:dyDescent="0.25">
      <c r="A53" s="639"/>
      <c r="B53" s="36">
        <v>40864</v>
      </c>
      <c r="C53" s="5" t="s">
        <v>20</v>
      </c>
      <c r="D53" s="5">
        <v>1</v>
      </c>
      <c r="E53" s="5">
        <v>0</v>
      </c>
      <c r="F53" s="5">
        <v>0</v>
      </c>
      <c r="G53" s="5">
        <v>0</v>
      </c>
      <c r="H53" s="5">
        <v>0</v>
      </c>
      <c r="I53" s="86">
        <v>0</v>
      </c>
      <c r="J53" s="266"/>
      <c r="K53" s="5"/>
      <c r="L53" s="5">
        <v>1</v>
      </c>
      <c r="M53" s="86"/>
    </row>
    <row r="54" spans="1:13" hidden="1" x14ac:dyDescent="0.25">
      <c r="A54" s="639"/>
      <c r="B54" s="36">
        <v>40857</v>
      </c>
      <c r="C54" s="5" t="s">
        <v>12</v>
      </c>
      <c r="D54" s="5">
        <v>1</v>
      </c>
      <c r="E54" s="5">
        <v>0</v>
      </c>
      <c r="F54" s="5">
        <v>1</v>
      </c>
      <c r="G54" s="5">
        <v>1</v>
      </c>
      <c r="H54" s="5">
        <v>0</v>
      </c>
      <c r="I54" s="86">
        <v>0</v>
      </c>
      <c r="J54" s="266"/>
      <c r="K54" s="5">
        <v>1</v>
      </c>
      <c r="L54" s="5"/>
      <c r="M54" s="86"/>
    </row>
    <row r="55" spans="1:13" hidden="1" x14ac:dyDescent="0.25">
      <c r="A55" s="639"/>
      <c r="B55" s="36">
        <v>40850</v>
      </c>
      <c r="C55" s="5" t="s">
        <v>7</v>
      </c>
      <c r="D55" s="5">
        <v>1</v>
      </c>
      <c r="E55" s="5">
        <v>2</v>
      </c>
      <c r="F55" s="5">
        <v>1</v>
      </c>
      <c r="G55" s="5">
        <v>3</v>
      </c>
      <c r="H55" s="5">
        <v>0</v>
      </c>
      <c r="I55" s="86">
        <v>0</v>
      </c>
      <c r="J55" s="266">
        <v>1</v>
      </c>
      <c r="K55" s="5"/>
      <c r="L55" s="5"/>
      <c r="M55" s="86"/>
    </row>
    <row r="56" spans="1:13" hidden="1" x14ac:dyDescent="0.25">
      <c r="A56" s="639"/>
      <c r="B56" s="36">
        <v>40843</v>
      </c>
      <c r="C56" s="5" t="s">
        <v>13</v>
      </c>
      <c r="D56" s="5">
        <v>1</v>
      </c>
      <c r="E56" s="5">
        <v>0</v>
      </c>
      <c r="F56" s="5">
        <v>1</v>
      </c>
      <c r="G56" s="5">
        <v>1</v>
      </c>
      <c r="H56" s="5">
        <v>0</v>
      </c>
      <c r="I56" s="86">
        <v>0</v>
      </c>
      <c r="J56" s="266">
        <v>1</v>
      </c>
      <c r="K56" s="5"/>
      <c r="L56" s="5"/>
      <c r="M56" s="86"/>
    </row>
    <row r="57" spans="1:13" hidden="1" x14ac:dyDescent="0.25">
      <c r="A57" s="639"/>
      <c r="B57" s="36">
        <v>40836</v>
      </c>
      <c r="C57" s="5" t="s">
        <v>19</v>
      </c>
      <c r="D57" s="5">
        <v>1</v>
      </c>
      <c r="E57" s="5">
        <v>3</v>
      </c>
      <c r="F57" s="5">
        <v>1</v>
      </c>
      <c r="G57" s="5">
        <v>4</v>
      </c>
      <c r="H57" s="5">
        <v>1</v>
      </c>
      <c r="I57" s="86">
        <v>0</v>
      </c>
      <c r="J57" s="266">
        <v>1</v>
      </c>
      <c r="K57" s="5"/>
      <c r="L57" s="5"/>
      <c r="M57" s="86"/>
    </row>
    <row r="58" spans="1:13" hidden="1" x14ac:dyDescent="0.25">
      <c r="A58" s="639"/>
      <c r="B58" s="36">
        <v>40829</v>
      </c>
      <c r="C58" s="5" t="s">
        <v>20</v>
      </c>
      <c r="D58" s="5">
        <v>1</v>
      </c>
      <c r="E58" s="5">
        <v>3</v>
      </c>
      <c r="F58" s="5">
        <v>1</v>
      </c>
      <c r="G58" s="5">
        <v>4</v>
      </c>
      <c r="H58" s="5">
        <v>0</v>
      </c>
      <c r="I58" s="86">
        <v>0</v>
      </c>
      <c r="J58" s="266">
        <v>1</v>
      </c>
      <c r="K58" s="5"/>
      <c r="L58" s="5"/>
      <c r="M58" s="86"/>
    </row>
    <row r="59" spans="1:13" hidden="1" x14ac:dyDescent="0.25">
      <c r="A59" s="639"/>
      <c r="B59" s="36">
        <v>40822</v>
      </c>
      <c r="C59" s="5" t="s">
        <v>12</v>
      </c>
      <c r="D59" s="5">
        <v>1</v>
      </c>
      <c r="E59" s="5">
        <v>1</v>
      </c>
      <c r="F59" s="5">
        <v>0</v>
      </c>
      <c r="G59" s="5">
        <v>1</v>
      </c>
      <c r="H59" s="5">
        <v>0</v>
      </c>
      <c r="I59" s="86">
        <v>0</v>
      </c>
      <c r="J59" s="266"/>
      <c r="K59" s="5">
        <v>1</v>
      </c>
      <c r="L59" s="5"/>
      <c r="M59" s="86"/>
    </row>
    <row r="60" spans="1:13" hidden="1" x14ac:dyDescent="0.25">
      <c r="A60" s="639"/>
      <c r="B60" s="36">
        <v>40815</v>
      </c>
      <c r="C60" s="5" t="s">
        <v>7</v>
      </c>
      <c r="D60" s="5">
        <v>1</v>
      </c>
      <c r="E60" s="5">
        <v>1</v>
      </c>
      <c r="F60" s="5">
        <v>0</v>
      </c>
      <c r="G60" s="5">
        <v>1</v>
      </c>
      <c r="H60" s="5">
        <v>0</v>
      </c>
      <c r="I60" s="86">
        <v>0</v>
      </c>
      <c r="J60" s="266"/>
      <c r="K60" s="5">
        <v>1</v>
      </c>
      <c r="L60" s="5"/>
      <c r="M60" s="86"/>
    </row>
    <row r="61" spans="1:13" hidden="1" x14ac:dyDescent="0.25">
      <c r="A61" s="639"/>
      <c r="B61" s="36">
        <v>40808</v>
      </c>
      <c r="C61" s="5" t="s">
        <v>13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86">
        <v>0</v>
      </c>
      <c r="J61" s="266">
        <v>1</v>
      </c>
      <c r="K61" s="5"/>
      <c r="L61" s="5"/>
      <c r="M61" s="86"/>
    </row>
    <row r="62" spans="1:13" ht="18.75" hidden="1" thickBot="1" x14ac:dyDescent="0.3">
      <c r="A62" s="647"/>
      <c r="B62" s="38">
        <v>40801</v>
      </c>
      <c r="C62" s="39" t="s">
        <v>19</v>
      </c>
      <c r="D62" s="39">
        <v>1</v>
      </c>
      <c r="E62" s="39">
        <v>1</v>
      </c>
      <c r="F62" s="39">
        <v>0</v>
      </c>
      <c r="G62" s="39">
        <v>1</v>
      </c>
      <c r="H62" s="39">
        <v>0</v>
      </c>
      <c r="I62" s="187">
        <v>0</v>
      </c>
      <c r="J62" s="269">
        <v>1</v>
      </c>
      <c r="K62" s="39"/>
      <c r="L62" s="39"/>
      <c r="M62" s="187"/>
    </row>
    <row r="63" spans="1:13" s="194" customFormat="1" ht="19.5" thickTop="1" thickBot="1" x14ac:dyDescent="0.3">
      <c r="A63" s="214" t="s">
        <v>45</v>
      </c>
      <c r="B63" s="211" t="s">
        <v>23</v>
      </c>
      <c r="C63" s="192" t="s">
        <v>21</v>
      </c>
      <c r="D63" s="192">
        <f t="shared" ref="D63:I63" si="2">SUM(D45:D62)</f>
        <v>18</v>
      </c>
      <c r="E63" s="192">
        <f t="shared" si="2"/>
        <v>18</v>
      </c>
      <c r="F63" s="192">
        <f t="shared" si="2"/>
        <v>8</v>
      </c>
      <c r="G63" s="192">
        <f t="shared" si="2"/>
        <v>26</v>
      </c>
      <c r="H63" s="192">
        <f t="shared" si="2"/>
        <v>2</v>
      </c>
      <c r="I63" s="193">
        <f t="shared" si="2"/>
        <v>1</v>
      </c>
      <c r="J63" s="311">
        <f>SUM(J45:J62)</f>
        <v>9</v>
      </c>
      <c r="K63" s="192">
        <f>SUM(K45:K62)</f>
        <v>7</v>
      </c>
      <c r="L63" s="192">
        <f>SUM(L45:L62)</f>
        <v>2</v>
      </c>
      <c r="M63" s="186">
        <f>SUM(J63/(J63+K63))</f>
        <v>0.5625</v>
      </c>
    </row>
    <row r="64" spans="1:13" ht="19.5" thickTop="1" thickBot="1" x14ac:dyDescent="0.3">
      <c r="C64" s="136" t="s">
        <v>24</v>
      </c>
      <c r="D64" s="137">
        <f t="shared" ref="D64:I64" si="3">SUM(D63+D44+D23)</f>
        <v>58</v>
      </c>
      <c r="E64" s="137">
        <f t="shared" si="3"/>
        <v>48</v>
      </c>
      <c r="F64" s="137">
        <f t="shared" si="3"/>
        <v>37</v>
      </c>
      <c r="G64" s="139">
        <f t="shared" si="3"/>
        <v>85</v>
      </c>
      <c r="H64" s="140">
        <f t="shared" si="3"/>
        <v>9</v>
      </c>
      <c r="I64" s="141">
        <f t="shared" si="3"/>
        <v>1</v>
      </c>
      <c r="J64" s="136">
        <f>SUM(J23+J44+J63)</f>
        <v>23</v>
      </c>
      <c r="K64" s="168">
        <f>SUM(K23+K44+K63)</f>
        <v>28</v>
      </c>
      <c r="L64" s="169">
        <f>SUM(L23+L44+L63)</f>
        <v>7</v>
      </c>
      <c r="M64" s="173">
        <f>SUM(J64/(J64+K64))</f>
        <v>0.45098039215686275</v>
      </c>
    </row>
    <row r="65" spans="1:13" ht="18.75" thickBot="1" x14ac:dyDescent="0.3">
      <c r="C65" s="143" t="s">
        <v>25</v>
      </c>
      <c r="D65" s="24"/>
      <c r="E65" s="25">
        <f>SUM(E64/D64)</f>
        <v>0.82758620689655171</v>
      </c>
      <c r="F65" s="25">
        <f>SUM(F64/D64)</f>
        <v>0.63793103448275867</v>
      </c>
      <c r="G65" s="144">
        <f>SUM(G64/D64)</f>
        <v>1.4655172413793103</v>
      </c>
      <c r="H65" s="20"/>
      <c r="I65" s="20"/>
      <c r="J65" s="283">
        <f>SUM(J64/D64)</f>
        <v>0.39655172413793105</v>
      </c>
      <c r="K65" s="21">
        <f>SUM(K64/D64)</f>
        <v>0.48275862068965519</v>
      </c>
      <c r="L65" s="132">
        <f>SUM(L64/D64)</f>
        <v>0.1206896551724138</v>
      </c>
      <c r="M65" s="16"/>
    </row>
    <row r="66" spans="1:13" ht="18.75" thickBot="1" x14ac:dyDescent="0.3">
      <c r="C66" s="133" t="s">
        <v>26</v>
      </c>
      <c r="D66" s="134">
        <f>SUM(D64/3)</f>
        <v>19.333333333333332</v>
      </c>
      <c r="E66" s="134">
        <f>SUM(E65*D66)</f>
        <v>15.999999999999998</v>
      </c>
      <c r="F66" s="134">
        <f>SUM(F65*D66)</f>
        <v>12.333333333333334</v>
      </c>
      <c r="G66" s="135">
        <f>SUM(G65*D66)</f>
        <v>28.333333333333329</v>
      </c>
      <c r="H66" s="16"/>
      <c r="I66" s="16"/>
      <c r="J66" s="284">
        <f>SUM(J64/3)</f>
        <v>7.666666666666667</v>
      </c>
      <c r="K66" s="134">
        <f>SUM(K64/3)</f>
        <v>9.3333333333333339</v>
      </c>
      <c r="L66" s="135">
        <f>SUM(L64/3)</f>
        <v>2.3333333333333335</v>
      </c>
      <c r="M66" s="16"/>
    </row>
    <row r="67" spans="1:13" ht="18.75" thickTop="1" x14ac:dyDescent="0.25">
      <c r="A67" s="665" t="s">
        <v>42</v>
      </c>
      <c r="B67" s="45" t="s">
        <v>36</v>
      </c>
      <c r="C67" s="46" t="s">
        <v>21</v>
      </c>
      <c r="D67" s="47"/>
      <c r="E67" s="27">
        <v>21</v>
      </c>
      <c r="F67" s="27">
        <v>16</v>
      </c>
      <c r="G67" s="28">
        <v>37</v>
      </c>
    </row>
    <row r="68" spans="1:13" x14ac:dyDescent="0.25">
      <c r="A68" s="666"/>
      <c r="B68" s="36" t="s">
        <v>37</v>
      </c>
      <c r="C68" s="5" t="s">
        <v>21</v>
      </c>
      <c r="D68" s="37"/>
      <c r="E68" s="9">
        <v>15</v>
      </c>
      <c r="F68" s="9">
        <v>14</v>
      </c>
      <c r="G68" s="29">
        <v>29</v>
      </c>
    </row>
    <row r="69" spans="1:13" x14ac:dyDescent="0.25">
      <c r="A69" s="666"/>
      <c r="B69" s="36" t="s">
        <v>38</v>
      </c>
      <c r="C69" s="5" t="s">
        <v>21</v>
      </c>
      <c r="D69" s="37"/>
      <c r="E69" s="9">
        <v>16</v>
      </c>
      <c r="F69" s="9">
        <v>16</v>
      </c>
      <c r="G69" s="29">
        <v>32</v>
      </c>
    </row>
    <row r="70" spans="1:13" ht="18.75" thickBot="1" x14ac:dyDescent="0.3">
      <c r="A70" s="666"/>
      <c r="B70" s="36" t="s">
        <v>39</v>
      </c>
      <c r="C70" s="5" t="s">
        <v>21</v>
      </c>
      <c r="D70" s="37"/>
      <c r="E70" s="9">
        <v>11</v>
      </c>
      <c r="F70" s="9">
        <v>9</v>
      </c>
      <c r="G70" s="29">
        <v>20</v>
      </c>
    </row>
    <row r="71" spans="1:13" ht="18.75" thickBot="1" x14ac:dyDescent="0.3">
      <c r="A71" s="49" t="s">
        <v>45</v>
      </c>
      <c r="B71" s="41" t="s">
        <v>49</v>
      </c>
      <c r="C71" s="42"/>
      <c r="D71" s="42"/>
      <c r="E71" s="43">
        <f>SUM(E67:E70)</f>
        <v>63</v>
      </c>
      <c r="F71" s="43">
        <f>SUM(F67:F70)</f>
        <v>55</v>
      </c>
      <c r="G71" s="50">
        <f>SUM(G67:G70)</f>
        <v>118</v>
      </c>
    </row>
    <row r="72" spans="1:13" ht="18.75" thickBot="1" x14ac:dyDescent="0.3">
      <c r="A72" s="51" t="s">
        <v>46</v>
      </c>
      <c r="B72" s="52" t="s">
        <v>399</v>
      </c>
      <c r="C72" s="53"/>
      <c r="D72" s="53"/>
      <c r="E72" s="54">
        <f>SUM(E64+E71)</f>
        <v>111</v>
      </c>
      <c r="F72" s="54">
        <f>SUM(F64+F71)</f>
        <v>92</v>
      </c>
      <c r="G72" s="55">
        <f>SUM(E72+F72)</f>
        <v>203</v>
      </c>
    </row>
    <row r="73" spans="1:13" ht="18.75" thickTop="1" x14ac:dyDescent="0.25"/>
  </sheetData>
  <mergeCells count="5">
    <mergeCell ref="A24:A43"/>
    <mergeCell ref="A45:A62"/>
    <mergeCell ref="A3:A22"/>
    <mergeCell ref="A67:A70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M20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383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453</v>
      </c>
      <c r="D3" s="27">
        <v>1</v>
      </c>
      <c r="E3" s="27">
        <v>0</v>
      </c>
      <c r="F3" s="27">
        <v>2</v>
      </c>
      <c r="G3" s="27">
        <v>2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20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45694</v>
      </c>
      <c r="C6" s="9" t="s">
        <v>10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45687</v>
      </c>
      <c r="C7" s="9" t="s">
        <v>553</v>
      </c>
      <c r="D7" s="9">
        <v>1</v>
      </c>
      <c r="E7" s="9">
        <v>0</v>
      </c>
      <c r="F7" s="9">
        <v>2</v>
      </c>
      <c r="G7" s="9">
        <v>2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45680</v>
      </c>
      <c r="C8" s="9" t="s">
        <v>453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45645</v>
      </c>
      <c r="C9" s="9" t="s">
        <v>10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45638</v>
      </c>
      <c r="C10" s="9" t="s">
        <v>553</v>
      </c>
      <c r="D10" s="9">
        <v>1</v>
      </c>
      <c r="E10" s="9">
        <v>0</v>
      </c>
      <c r="F10" s="9">
        <v>2</v>
      </c>
      <c r="G10" s="9">
        <v>2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x14ac:dyDescent="0.25">
      <c r="A11" s="636"/>
      <c r="B11" s="255">
        <v>45631</v>
      </c>
      <c r="C11" s="9" t="s">
        <v>453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45624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45617</v>
      </c>
      <c r="C13" s="9" t="s">
        <v>20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45610</v>
      </c>
      <c r="C14" s="9" t="s">
        <v>10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45603</v>
      </c>
      <c r="C15" s="9" t="s">
        <v>553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45596</v>
      </c>
      <c r="C16" s="9" t="s">
        <v>453</v>
      </c>
      <c r="D16" s="9">
        <v>1</v>
      </c>
      <c r="E16" s="9">
        <v>1</v>
      </c>
      <c r="F16" s="9">
        <v>1</v>
      </c>
      <c r="G16" s="9">
        <v>2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45589</v>
      </c>
      <c r="C17" s="9" t="s">
        <v>8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x14ac:dyDescent="0.25">
      <c r="A18" s="636"/>
      <c r="B18" s="255">
        <v>45582</v>
      </c>
      <c r="C18" s="9" t="s">
        <v>20</v>
      </c>
      <c r="D18" s="9">
        <v>1</v>
      </c>
      <c r="E18" s="9">
        <v>0</v>
      </c>
      <c r="F18" s="9">
        <v>2</v>
      </c>
      <c r="G18" s="9">
        <v>2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x14ac:dyDescent="0.25">
      <c r="A19" s="636"/>
      <c r="B19" s="255">
        <v>45575</v>
      </c>
      <c r="C19" s="9" t="s">
        <v>10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x14ac:dyDescent="0.25">
      <c r="A20" s="636"/>
      <c r="B20" s="255">
        <v>45568</v>
      </c>
      <c r="C20" s="9" t="s">
        <v>553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x14ac:dyDescent="0.25">
      <c r="A21" s="636"/>
      <c r="B21" s="255">
        <v>45554</v>
      </c>
      <c r="C21" s="9" t="s">
        <v>8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t="18.75" thickBot="1" x14ac:dyDescent="0.3">
      <c r="A22" s="637"/>
      <c r="B22" s="256">
        <v>45547</v>
      </c>
      <c r="C22" s="31" t="s">
        <v>20</v>
      </c>
      <c r="D22" s="31">
        <v>1</v>
      </c>
      <c r="E22" s="31">
        <v>0</v>
      </c>
      <c r="F22" s="31">
        <v>1</v>
      </c>
      <c r="G22" s="31">
        <v>1</v>
      </c>
      <c r="H22" s="31">
        <v>0</v>
      </c>
      <c r="I22" s="32">
        <v>0</v>
      </c>
      <c r="J22" s="366">
        <v>1</v>
      </c>
      <c r="K22" s="31"/>
      <c r="L22" s="31"/>
      <c r="M22" s="32"/>
    </row>
    <row r="23" spans="1:13" ht="19.5" thickTop="1" thickBot="1" x14ac:dyDescent="0.3">
      <c r="A23" s="487" t="s">
        <v>45</v>
      </c>
      <c r="B23" s="488" t="s">
        <v>624</v>
      </c>
      <c r="C23" s="355" t="s">
        <v>625</v>
      </c>
      <c r="D23" s="355">
        <f t="shared" ref="D23:L23" si="0">SUM(D3:D22)</f>
        <v>20</v>
      </c>
      <c r="E23" s="355">
        <f t="shared" si="0"/>
        <v>4</v>
      </c>
      <c r="F23" s="355">
        <f t="shared" si="0"/>
        <v>15</v>
      </c>
      <c r="G23" s="355">
        <f t="shared" si="0"/>
        <v>19</v>
      </c>
      <c r="H23" s="355">
        <f t="shared" si="0"/>
        <v>0</v>
      </c>
      <c r="I23" s="489">
        <f t="shared" si="0"/>
        <v>0</v>
      </c>
      <c r="J23" s="458">
        <f t="shared" si="0"/>
        <v>9</v>
      </c>
      <c r="K23" s="355">
        <f t="shared" si="0"/>
        <v>6</v>
      </c>
      <c r="L23" s="355">
        <f t="shared" si="0"/>
        <v>5</v>
      </c>
      <c r="M23" s="356">
        <f>SUM(J23/(J23+K23))</f>
        <v>0.6</v>
      </c>
    </row>
    <row r="24" spans="1:13" ht="18.75" hidden="1" thickTop="1" x14ac:dyDescent="0.25">
      <c r="A24" s="632" t="s">
        <v>580</v>
      </c>
      <c r="B24" s="254">
        <v>45351</v>
      </c>
      <c r="C24" s="27" t="s">
        <v>555</v>
      </c>
      <c r="D24" s="27">
        <v>1</v>
      </c>
      <c r="E24" s="27">
        <v>0</v>
      </c>
      <c r="F24" s="27">
        <v>0</v>
      </c>
      <c r="G24" s="27">
        <v>0</v>
      </c>
      <c r="H24" s="27">
        <v>0</v>
      </c>
      <c r="I24" s="28">
        <v>0</v>
      </c>
      <c r="J24" s="364">
        <v>1</v>
      </c>
      <c r="K24" s="27"/>
      <c r="L24" s="27"/>
      <c r="M24" s="28"/>
    </row>
    <row r="25" spans="1:13" hidden="1" x14ac:dyDescent="0.25">
      <c r="A25" s="633"/>
      <c r="B25" s="255">
        <v>45323</v>
      </c>
      <c r="C25" s="9" t="s">
        <v>8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3"/>
      <c r="B26" s="255">
        <v>45316</v>
      </c>
      <c r="C26" s="9" t="s">
        <v>555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3"/>
      <c r="B27" s="255">
        <v>45309</v>
      </c>
      <c r="C27" s="9" t="s">
        <v>453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3"/>
      <c r="B28" s="255">
        <v>45302</v>
      </c>
      <c r="C28" s="9" t="s">
        <v>452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3"/>
      <c r="B29" s="255">
        <v>45281</v>
      </c>
      <c r="C29" s="9" t="s">
        <v>553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3"/>
      <c r="B30" s="255">
        <v>45274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3"/>
      <c r="B31" s="255">
        <v>45267</v>
      </c>
      <c r="C31" s="9" t="s">
        <v>555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3"/>
      <c r="B32" s="255">
        <v>45260</v>
      </c>
      <c r="C32" s="9" t="s">
        <v>453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3"/>
      <c r="B33" s="255">
        <v>45253</v>
      </c>
      <c r="C33" s="9" t="s">
        <v>452</v>
      </c>
      <c r="D33" s="9">
        <v>1</v>
      </c>
      <c r="E33" s="9">
        <v>0</v>
      </c>
      <c r="F33" s="9">
        <v>2</v>
      </c>
      <c r="G33" s="9">
        <v>2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3"/>
      <c r="B34" s="255">
        <v>45246</v>
      </c>
      <c r="C34" s="9" t="s">
        <v>553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/>
      <c r="L34" s="9">
        <v>1</v>
      </c>
      <c r="M34" s="29"/>
    </row>
    <row r="35" spans="1:13" hidden="1" x14ac:dyDescent="0.25">
      <c r="A35" s="633"/>
      <c r="B35" s="255">
        <v>45239</v>
      </c>
      <c r="C35" s="9" t="s">
        <v>8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idden="1" x14ac:dyDescent="0.25">
      <c r="A36" s="633"/>
      <c r="B36" s="255">
        <v>45232</v>
      </c>
      <c r="C36" s="9" t="s">
        <v>555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3"/>
      <c r="B37" s="255">
        <v>45225</v>
      </c>
      <c r="C37" s="9" t="s">
        <v>453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3"/>
      <c r="B38" s="255">
        <v>45218</v>
      </c>
      <c r="C38" s="9" t="s">
        <v>452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3"/>
      <c r="B39" s="255">
        <v>45211</v>
      </c>
      <c r="C39" s="9" t="s">
        <v>553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33"/>
      <c r="B40" s="255">
        <v>45204</v>
      </c>
      <c r="C40" s="9" t="s">
        <v>8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33"/>
      <c r="B41" s="255">
        <v>45197</v>
      </c>
      <c r="C41" s="9" t="s">
        <v>555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idden="1" x14ac:dyDescent="0.25">
      <c r="A42" s="633"/>
      <c r="B42" s="255">
        <v>45190</v>
      </c>
      <c r="C42" s="9" t="s">
        <v>453</v>
      </c>
      <c r="D42" s="9">
        <v>1</v>
      </c>
      <c r="E42" s="9">
        <v>1</v>
      </c>
      <c r="F42" s="9">
        <v>0</v>
      </c>
      <c r="G42" s="9">
        <v>1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t="18.75" hidden="1" thickBot="1" x14ac:dyDescent="0.3">
      <c r="A43" s="634"/>
      <c r="B43" s="256">
        <v>45183</v>
      </c>
      <c r="C43" s="31" t="s">
        <v>452</v>
      </c>
      <c r="D43" s="31">
        <v>1</v>
      </c>
      <c r="E43" s="31">
        <v>0</v>
      </c>
      <c r="F43" s="31">
        <v>2</v>
      </c>
      <c r="G43" s="31">
        <v>2</v>
      </c>
      <c r="H43" s="31">
        <v>0</v>
      </c>
      <c r="I43" s="32">
        <v>0</v>
      </c>
      <c r="J43" s="366"/>
      <c r="K43" s="31">
        <v>1</v>
      </c>
      <c r="L43" s="31"/>
      <c r="M43" s="32"/>
    </row>
    <row r="44" spans="1:13" ht="19.5" thickTop="1" thickBot="1" x14ac:dyDescent="0.3">
      <c r="A44" s="487" t="s">
        <v>45</v>
      </c>
      <c r="B44" s="488" t="s">
        <v>580</v>
      </c>
      <c r="C44" s="355" t="s">
        <v>552</v>
      </c>
      <c r="D44" s="355">
        <f t="shared" ref="D44:L44" si="1">SUM(D24:D43)</f>
        <v>20</v>
      </c>
      <c r="E44" s="355">
        <f t="shared" si="1"/>
        <v>1</v>
      </c>
      <c r="F44" s="355">
        <f t="shared" si="1"/>
        <v>6</v>
      </c>
      <c r="G44" s="355">
        <f t="shared" si="1"/>
        <v>7</v>
      </c>
      <c r="H44" s="355">
        <f t="shared" si="1"/>
        <v>0</v>
      </c>
      <c r="I44" s="489">
        <f t="shared" si="1"/>
        <v>0</v>
      </c>
      <c r="J44" s="458">
        <f t="shared" si="1"/>
        <v>11</v>
      </c>
      <c r="K44" s="355">
        <f t="shared" si="1"/>
        <v>8</v>
      </c>
      <c r="L44" s="355">
        <f t="shared" si="1"/>
        <v>1</v>
      </c>
      <c r="M44" s="356">
        <f>SUM(J44/(J44+K44))</f>
        <v>0.57894736842105265</v>
      </c>
    </row>
    <row r="45" spans="1:13" ht="18.75" hidden="1" thickTop="1" x14ac:dyDescent="0.25">
      <c r="A45" s="638" t="s">
        <v>554</v>
      </c>
      <c r="B45" s="26">
        <v>44903</v>
      </c>
      <c r="C45" s="27" t="s">
        <v>555</v>
      </c>
      <c r="D45" s="27">
        <v>1</v>
      </c>
      <c r="E45" s="27">
        <v>0</v>
      </c>
      <c r="F45" s="27">
        <v>0</v>
      </c>
      <c r="G45" s="27">
        <v>0</v>
      </c>
      <c r="H45" s="27">
        <v>0</v>
      </c>
      <c r="I45" s="297">
        <v>0</v>
      </c>
      <c r="J45" s="279"/>
      <c r="K45" s="27">
        <v>1</v>
      </c>
      <c r="L45" s="27"/>
      <c r="M45" s="28"/>
    </row>
    <row r="46" spans="1:13" hidden="1" x14ac:dyDescent="0.25">
      <c r="A46" s="639"/>
      <c r="B46" s="13">
        <v>44889</v>
      </c>
      <c r="C46" s="9" t="s">
        <v>452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9"/>
      <c r="B47" s="13">
        <v>44882</v>
      </c>
      <c r="C47" s="9" t="s">
        <v>553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9"/>
      <c r="B48" s="13">
        <v>44875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idden="1" x14ac:dyDescent="0.25">
      <c r="A49" s="639"/>
      <c r="B49" s="13">
        <v>44861</v>
      </c>
      <c r="C49" s="9" t="s">
        <v>453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9"/>
      <c r="B50" s="13">
        <v>44854</v>
      </c>
      <c r="C50" s="9" t="s">
        <v>452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9"/>
      <c r="B51" s="13">
        <v>44847</v>
      </c>
      <c r="C51" s="9" t="s">
        <v>553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/>
      <c r="L51" s="9">
        <v>1</v>
      </c>
      <c r="M51" s="29"/>
    </row>
    <row r="52" spans="1:13" hidden="1" x14ac:dyDescent="0.25">
      <c r="A52" s="639"/>
      <c r="B52" s="13">
        <v>44840</v>
      </c>
      <c r="C52" s="9" t="s">
        <v>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9"/>
      <c r="B53" s="13">
        <v>44833</v>
      </c>
      <c r="C53" s="9" t="s">
        <v>555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9"/>
      <c r="B54" s="13">
        <v>44826</v>
      </c>
      <c r="C54" s="9" t="s">
        <v>453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t="18.75" hidden="1" thickBot="1" x14ac:dyDescent="0.3">
      <c r="A55" s="640"/>
      <c r="B55" s="30">
        <v>44819</v>
      </c>
      <c r="C55" s="31" t="s">
        <v>452</v>
      </c>
      <c r="D55" s="31">
        <v>1</v>
      </c>
      <c r="E55" s="31">
        <v>0</v>
      </c>
      <c r="F55" s="31">
        <v>1</v>
      </c>
      <c r="G55" s="31">
        <v>1</v>
      </c>
      <c r="H55" s="31">
        <v>0</v>
      </c>
      <c r="I55" s="299">
        <v>0</v>
      </c>
      <c r="J55" s="341">
        <v>1</v>
      </c>
      <c r="K55" s="31"/>
      <c r="L55" s="31"/>
      <c r="M55" s="32"/>
    </row>
    <row r="56" spans="1:13" ht="19.5" thickTop="1" thickBot="1" x14ac:dyDescent="0.3">
      <c r="A56" s="433" t="s">
        <v>45</v>
      </c>
      <c r="B56" s="414" t="s">
        <v>554</v>
      </c>
      <c r="C56" s="355" t="s">
        <v>552</v>
      </c>
      <c r="D56" s="355">
        <f t="shared" ref="D56:L56" si="2">SUM(D45:D55)</f>
        <v>11</v>
      </c>
      <c r="E56" s="355">
        <f t="shared" si="2"/>
        <v>0</v>
      </c>
      <c r="F56" s="355">
        <f t="shared" si="2"/>
        <v>3</v>
      </c>
      <c r="G56" s="355">
        <f t="shared" si="2"/>
        <v>3</v>
      </c>
      <c r="H56" s="355">
        <f t="shared" si="2"/>
        <v>0</v>
      </c>
      <c r="I56" s="467">
        <f t="shared" si="2"/>
        <v>0</v>
      </c>
      <c r="J56" s="354">
        <f t="shared" si="2"/>
        <v>6</v>
      </c>
      <c r="K56" s="355">
        <f t="shared" si="2"/>
        <v>4</v>
      </c>
      <c r="L56" s="355">
        <f t="shared" si="2"/>
        <v>1</v>
      </c>
      <c r="M56" s="356">
        <f>SUM(J56/(J56+K56))</f>
        <v>0.6</v>
      </c>
    </row>
    <row r="57" spans="1:13" ht="18.75" hidden="1" thickTop="1" x14ac:dyDescent="0.25">
      <c r="A57" s="659" t="s">
        <v>540</v>
      </c>
      <c r="B57" s="254">
        <v>44641</v>
      </c>
      <c r="C57" s="27" t="s">
        <v>455</v>
      </c>
      <c r="D57" s="27">
        <v>1</v>
      </c>
      <c r="E57" s="27">
        <v>0</v>
      </c>
      <c r="F57" s="27">
        <v>0</v>
      </c>
      <c r="G57" s="27">
        <v>0</v>
      </c>
      <c r="H57" s="27">
        <v>0</v>
      </c>
      <c r="I57" s="297">
        <v>0</v>
      </c>
      <c r="J57" s="279"/>
      <c r="K57" s="27">
        <v>1</v>
      </c>
      <c r="L57" s="27"/>
      <c r="M57" s="28"/>
    </row>
    <row r="58" spans="1:13" hidden="1" x14ac:dyDescent="0.25">
      <c r="A58" s="631"/>
      <c r="B58" s="255">
        <v>44637</v>
      </c>
      <c r="C58" s="9" t="s">
        <v>48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8">
        <v>0</v>
      </c>
      <c r="J58" s="280"/>
      <c r="K58" s="9"/>
      <c r="L58" s="9">
        <v>1</v>
      </c>
      <c r="M58" s="29"/>
    </row>
    <row r="59" spans="1:13" hidden="1" x14ac:dyDescent="0.25">
      <c r="A59" s="631"/>
      <c r="B59" s="255">
        <v>44630</v>
      </c>
      <c r="C59" s="9" t="s">
        <v>453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/>
      <c r="L59" s="9">
        <v>1</v>
      </c>
      <c r="M59" s="29"/>
    </row>
    <row r="60" spans="1:13" hidden="1" x14ac:dyDescent="0.25">
      <c r="A60" s="631"/>
      <c r="B60" s="255">
        <v>44623</v>
      </c>
      <c r="C60" s="9" t="s">
        <v>455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255">
        <v>44616</v>
      </c>
      <c r="C61" s="9" t="s">
        <v>48</v>
      </c>
      <c r="D61" s="9">
        <v>1</v>
      </c>
      <c r="E61" s="9">
        <v>0</v>
      </c>
      <c r="F61" s="9">
        <v>1</v>
      </c>
      <c r="G61" s="9">
        <v>1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255">
        <v>44609</v>
      </c>
      <c r="C62" s="9" t="s">
        <v>453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/>
      <c r="K62" s="9"/>
      <c r="L62" s="9">
        <v>1</v>
      </c>
      <c r="M62" s="29"/>
    </row>
    <row r="63" spans="1:13" hidden="1" x14ac:dyDescent="0.25">
      <c r="A63" s="631"/>
      <c r="B63" s="255">
        <v>44602</v>
      </c>
      <c r="C63" s="9" t="s">
        <v>455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44595</v>
      </c>
      <c r="C64" s="9" t="s">
        <v>48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/>
      <c r="L64" s="9">
        <v>1</v>
      </c>
      <c r="M64" s="29"/>
    </row>
    <row r="65" spans="1:13" hidden="1" x14ac:dyDescent="0.25">
      <c r="A65" s="631"/>
      <c r="B65" s="255">
        <v>44546</v>
      </c>
      <c r="C65" s="9" t="s">
        <v>453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255">
        <v>44532</v>
      </c>
      <c r="C66" s="9" t="s">
        <v>48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44525</v>
      </c>
      <c r="C67" s="9" t="s">
        <v>453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44518</v>
      </c>
      <c r="C68" s="9" t="s">
        <v>455</v>
      </c>
      <c r="D68" s="9">
        <v>1</v>
      </c>
      <c r="E68" s="9">
        <v>1</v>
      </c>
      <c r="F68" s="9">
        <v>0</v>
      </c>
      <c r="G68" s="9">
        <v>1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44511</v>
      </c>
      <c r="C69" s="9" t="s">
        <v>48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8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255">
        <v>44497</v>
      </c>
      <c r="C70" s="9" t="s">
        <v>455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44490</v>
      </c>
      <c r="C71" s="9" t="s">
        <v>48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t="18.75" hidden="1" thickBot="1" x14ac:dyDescent="0.3">
      <c r="A72" s="630"/>
      <c r="B72" s="256">
        <v>44483</v>
      </c>
      <c r="C72" s="31" t="s">
        <v>453</v>
      </c>
      <c r="D72" s="31">
        <v>1</v>
      </c>
      <c r="E72" s="31">
        <v>0</v>
      </c>
      <c r="F72" s="31">
        <v>1</v>
      </c>
      <c r="G72" s="31">
        <v>1</v>
      </c>
      <c r="H72" s="31">
        <v>0</v>
      </c>
      <c r="I72" s="299">
        <v>0</v>
      </c>
      <c r="J72" s="341"/>
      <c r="K72" s="31"/>
      <c r="L72" s="31">
        <v>1</v>
      </c>
      <c r="M72" s="32"/>
    </row>
    <row r="73" spans="1:13" ht="19.5" thickTop="1" thickBot="1" x14ac:dyDescent="0.3">
      <c r="A73" s="142" t="s">
        <v>45</v>
      </c>
      <c r="B73" s="126" t="s">
        <v>540</v>
      </c>
      <c r="C73" s="124" t="s">
        <v>8</v>
      </c>
      <c r="D73" s="124">
        <f t="shared" ref="D73:L73" si="3">SUM(D57:D72)</f>
        <v>16</v>
      </c>
      <c r="E73" s="124">
        <f t="shared" si="3"/>
        <v>1</v>
      </c>
      <c r="F73" s="124">
        <f t="shared" si="3"/>
        <v>6</v>
      </c>
      <c r="G73" s="124">
        <f t="shared" si="3"/>
        <v>7</v>
      </c>
      <c r="H73" s="124">
        <f t="shared" si="3"/>
        <v>0</v>
      </c>
      <c r="I73" s="247">
        <f t="shared" si="3"/>
        <v>0</v>
      </c>
      <c r="J73" s="191">
        <f t="shared" si="3"/>
        <v>7</v>
      </c>
      <c r="K73" s="124">
        <f t="shared" si="3"/>
        <v>4</v>
      </c>
      <c r="L73" s="124">
        <f t="shared" si="3"/>
        <v>5</v>
      </c>
      <c r="M73" s="294">
        <f>SUM(J73/(J73+K73))</f>
        <v>0.63636363636363635</v>
      </c>
    </row>
    <row r="74" spans="1:13" ht="18.75" hidden="1" thickTop="1" x14ac:dyDescent="0.25">
      <c r="A74" s="659" t="s">
        <v>500</v>
      </c>
      <c r="B74" s="254">
        <v>43888</v>
      </c>
      <c r="C74" s="27" t="s">
        <v>455</v>
      </c>
      <c r="D74" s="27">
        <v>1</v>
      </c>
      <c r="E74" s="27">
        <v>0</v>
      </c>
      <c r="F74" s="27">
        <v>1</v>
      </c>
      <c r="G74" s="27">
        <v>1</v>
      </c>
      <c r="H74" s="27">
        <v>0</v>
      </c>
      <c r="I74" s="297">
        <v>0</v>
      </c>
      <c r="J74" s="279"/>
      <c r="K74" s="27">
        <v>1</v>
      </c>
      <c r="L74" s="27"/>
      <c r="M74" s="28"/>
    </row>
    <row r="75" spans="1:13" hidden="1" x14ac:dyDescent="0.25">
      <c r="A75" s="631"/>
      <c r="B75" s="255">
        <v>43867</v>
      </c>
      <c r="C75" s="9" t="s">
        <v>48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/>
      <c r="K75" s="9"/>
      <c r="L75" s="9">
        <v>1</v>
      </c>
      <c r="M75" s="29"/>
    </row>
    <row r="76" spans="1:13" hidden="1" x14ac:dyDescent="0.25">
      <c r="A76" s="631"/>
      <c r="B76" s="255">
        <v>43860</v>
      </c>
      <c r="C76" s="9" t="s">
        <v>8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255">
        <v>43853</v>
      </c>
      <c r="C77" s="9" t="s">
        <v>455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255">
        <v>43839</v>
      </c>
      <c r="C78" s="9" t="s">
        <v>453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/>
      <c r="K78" s="9"/>
      <c r="L78" s="9">
        <v>1</v>
      </c>
      <c r="M78" s="29"/>
    </row>
    <row r="79" spans="1:13" hidden="1" x14ac:dyDescent="0.25">
      <c r="A79" s="631"/>
      <c r="B79" s="255">
        <v>43811</v>
      </c>
      <c r="C79" s="9" t="s">
        <v>8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8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255">
        <v>43804</v>
      </c>
      <c r="C80" s="9" t="s">
        <v>455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255">
        <v>43797</v>
      </c>
      <c r="C81" s="9" t="s">
        <v>453</v>
      </c>
      <c r="D81" s="9">
        <v>1</v>
      </c>
      <c r="E81" s="9">
        <v>1</v>
      </c>
      <c r="F81" s="9">
        <v>1</v>
      </c>
      <c r="G81" s="9">
        <v>2</v>
      </c>
      <c r="H81" s="9">
        <v>0</v>
      </c>
      <c r="I81" s="298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255">
        <v>43790</v>
      </c>
      <c r="C82" s="9" t="s">
        <v>452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255">
        <v>43783</v>
      </c>
      <c r="C83" s="9" t="s">
        <v>48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255">
        <v>43776</v>
      </c>
      <c r="C84" s="9" t="s">
        <v>8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255">
        <v>43769</v>
      </c>
      <c r="C85" s="9" t="s">
        <v>455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8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255">
        <v>43762</v>
      </c>
      <c r="C86" s="9" t="s">
        <v>453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255">
        <v>43755</v>
      </c>
      <c r="C87" s="9" t="s">
        <v>452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8">
        <v>0</v>
      </c>
      <c r="J87" s="280"/>
      <c r="K87" s="9"/>
      <c r="L87" s="9">
        <v>1</v>
      </c>
      <c r="M87" s="29"/>
    </row>
    <row r="88" spans="1:13" hidden="1" x14ac:dyDescent="0.25">
      <c r="A88" s="631"/>
      <c r="B88" s="255">
        <v>43748</v>
      </c>
      <c r="C88" s="9" t="s">
        <v>48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255">
        <v>43734</v>
      </c>
      <c r="C89" s="9" t="s">
        <v>455</v>
      </c>
      <c r="D89" s="9">
        <v>1</v>
      </c>
      <c r="E89" s="9">
        <v>0</v>
      </c>
      <c r="F89" s="9">
        <v>4</v>
      </c>
      <c r="G89" s="9">
        <v>4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255">
        <v>43727</v>
      </c>
      <c r="C90" s="9" t="s">
        <v>453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t="18.75" hidden="1" thickBot="1" x14ac:dyDescent="0.3">
      <c r="A91" s="630"/>
      <c r="B91" s="256">
        <v>43720</v>
      </c>
      <c r="C91" s="31" t="s">
        <v>452</v>
      </c>
      <c r="D91" s="31">
        <v>1</v>
      </c>
      <c r="E91" s="31">
        <v>0</v>
      </c>
      <c r="F91" s="31">
        <v>0</v>
      </c>
      <c r="G91" s="31">
        <v>0</v>
      </c>
      <c r="H91" s="31">
        <v>0</v>
      </c>
      <c r="I91" s="299">
        <v>0</v>
      </c>
      <c r="J91" s="341">
        <v>1</v>
      </c>
      <c r="K91" s="31"/>
      <c r="L91" s="31"/>
      <c r="M91" s="32"/>
    </row>
    <row r="92" spans="1:13" ht="19.5" thickTop="1" thickBot="1" x14ac:dyDescent="0.3">
      <c r="A92" s="142" t="s">
        <v>45</v>
      </c>
      <c r="B92" s="126" t="s">
        <v>500</v>
      </c>
      <c r="C92" s="124" t="s">
        <v>9</v>
      </c>
      <c r="D92" s="124">
        <f t="shared" ref="D92:L92" si="4">SUM(D74:D91)</f>
        <v>18</v>
      </c>
      <c r="E92" s="124">
        <f t="shared" si="4"/>
        <v>1</v>
      </c>
      <c r="F92" s="124">
        <f t="shared" si="4"/>
        <v>9</v>
      </c>
      <c r="G92" s="124">
        <f t="shared" si="4"/>
        <v>10</v>
      </c>
      <c r="H92" s="124">
        <f t="shared" si="4"/>
        <v>0</v>
      </c>
      <c r="I92" s="247">
        <f t="shared" si="4"/>
        <v>0</v>
      </c>
      <c r="J92" s="191">
        <f t="shared" si="4"/>
        <v>6</v>
      </c>
      <c r="K92" s="124">
        <f t="shared" si="4"/>
        <v>9</v>
      </c>
      <c r="L92" s="124">
        <f t="shared" si="4"/>
        <v>3</v>
      </c>
      <c r="M92" s="294">
        <f>SUM(J92/(J92+K92))</f>
        <v>0.4</v>
      </c>
    </row>
    <row r="93" spans="1:13" ht="18.75" hidden="1" thickTop="1" x14ac:dyDescent="0.25">
      <c r="A93" s="659" t="s">
        <v>454</v>
      </c>
      <c r="B93" s="254">
        <v>43524</v>
      </c>
      <c r="C93" s="27" t="s">
        <v>455</v>
      </c>
      <c r="D93" s="27">
        <v>1</v>
      </c>
      <c r="E93" s="27">
        <v>0</v>
      </c>
      <c r="F93" s="27">
        <v>0</v>
      </c>
      <c r="G93" s="27">
        <v>0</v>
      </c>
      <c r="H93" s="27">
        <v>0</v>
      </c>
      <c r="I93" s="28">
        <v>0</v>
      </c>
      <c r="J93" s="364">
        <v>1</v>
      </c>
      <c r="K93" s="27"/>
      <c r="L93" s="27"/>
      <c r="M93" s="28"/>
    </row>
    <row r="94" spans="1:13" hidden="1" x14ac:dyDescent="0.25">
      <c r="A94" s="631"/>
      <c r="B94" s="255">
        <v>43517</v>
      </c>
      <c r="C94" s="9" t="s">
        <v>453</v>
      </c>
      <c r="D94" s="9">
        <v>1</v>
      </c>
      <c r="E94" s="9">
        <v>0</v>
      </c>
      <c r="F94" s="9">
        <v>1</v>
      </c>
      <c r="G94" s="9">
        <v>1</v>
      </c>
      <c r="H94" s="9">
        <v>0</v>
      </c>
      <c r="I94" s="29">
        <v>0</v>
      </c>
      <c r="J94" s="365">
        <v>1</v>
      </c>
      <c r="K94" s="9"/>
      <c r="L94" s="9"/>
      <c r="M94" s="29"/>
    </row>
    <row r="95" spans="1:13" hidden="1" x14ac:dyDescent="0.25">
      <c r="A95" s="631"/>
      <c r="B95" s="255">
        <v>43510</v>
      </c>
      <c r="C95" s="9" t="s">
        <v>452</v>
      </c>
      <c r="D95" s="9">
        <v>1</v>
      </c>
      <c r="E95" s="9">
        <v>1</v>
      </c>
      <c r="F95" s="9">
        <v>0</v>
      </c>
      <c r="G95" s="9">
        <v>1</v>
      </c>
      <c r="H95" s="9">
        <v>0</v>
      </c>
      <c r="I95" s="29">
        <v>0</v>
      </c>
      <c r="J95" s="365"/>
      <c r="K95" s="9">
        <v>1</v>
      </c>
      <c r="L95" s="9"/>
      <c r="M95" s="29"/>
    </row>
    <row r="96" spans="1:13" hidden="1" x14ac:dyDescent="0.25">
      <c r="A96" s="631"/>
      <c r="B96" s="255">
        <v>43496</v>
      </c>
      <c r="C96" s="9" t="s">
        <v>8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365">
        <v>1</v>
      </c>
      <c r="K96" s="9"/>
      <c r="L96" s="9"/>
      <c r="M96" s="29"/>
    </row>
    <row r="97" spans="1:13" hidden="1" x14ac:dyDescent="0.25">
      <c r="A97" s="631"/>
      <c r="B97" s="255">
        <v>43489</v>
      </c>
      <c r="C97" s="9" t="s">
        <v>455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idden="1" x14ac:dyDescent="0.25">
      <c r="A98" s="631"/>
      <c r="B98" s="255">
        <v>43468</v>
      </c>
      <c r="C98" s="9" t="s">
        <v>452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365"/>
      <c r="K98" s="9">
        <v>1</v>
      </c>
      <c r="L98" s="9"/>
      <c r="M98" s="29"/>
    </row>
    <row r="99" spans="1:13" hidden="1" x14ac:dyDescent="0.25">
      <c r="A99" s="631"/>
      <c r="B99" s="255">
        <v>43447</v>
      </c>
      <c r="C99" s="9" t="s">
        <v>8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>
        <v>1</v>
      </c>
      <c r="K99" s="9"/>
      <c r="L99" s="9"/>
      <c r="M99" s="29"/>
    </row>
    <row r="100" spans="1:13" hidden="1" x14ac:dyDescent="0.25">
      <c r="A100" s="631"/>
      <c r="B100" s="255">
        <v>43433</v>
      </c>
      <c r="C100" s="9" t="s">
        <v>453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365"/>
      <c r="K100" s="9"/>
      <c r="L100" s="9">
        <v>1</v>
      </c>
      <c r="M100" s="29"/>
    </row>
    <row r="101" spans="1:13" hidden="1" x14ac:dyDescent="0.25">
      <c r="A101" s="631"/>
      <c r="B101" s="255">
        <v>43426</v>
      </c>
      <c r="C101" s="9" t="s">
        <v>452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365"/>
      <c r="K101" s="9">
        <v>1</v>
      </c>
      <c r="L101" s="9"/>
      <c r="M101" s="29"/>
    </row>
    <row r="102" spans="1:13" hidden="1" x14ac:dyDescent="0.25">
      <c r="A102" s="631"/>
      <c r="B102" s="255">
        <v>43419</v>
      </c>
      <c r="C102" s="9" t="s">
        <v>48</v>
      </c>
      <c r="D102" s="9">
        <v>1</v>
      </c>
      <c r="E102" s="9">
        <v>0</v>
      </c>
      <c r="F102" s="9">
        <v>2</v>
      </c>
      <c r="G102" s="9">
        <v>2</v>
      </c>
      <c r="H102" s="9">
        <v>0</v>
      </c>
      <c r="I102" s="29">
        <v>0</v>
      </c>
      <c r="J102" s="365">
        <v>1</v>
      </c>
      <c r="K102" s="9"/>
      <c r="L102" s="9"/>
      <c r="M102" s="29"/>
    </row>
    <row r="103" spans="1:13" hidden="1" x14ac:dyDescent="0.25">
      <c r="A103" s="631"/>
      <c r="B103" s="255">
        <v>43412</v>
      </c>
      <c r="C103" s="9" t="s">
        <v>8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365"/>
      <c r="K103" s="9">
        <v>1</v>
      </c>
      <c r="L103" s="9"/>
      <c r="M103" s="29"/>
    </row>
    <row r="104" spans="1:13" hidden="1" x14ac:dyDescent="0.25">
      <c r="A104" s="631"/>
      <c r="B104" s="255">
        <v>43405</v>
      </c>
      <c r="C104" s="9" t="s">
        <v>455</v>
      </c>
      <c r="D104" s="9">
        <v>1</v>
      </c>
      <c r="E104" s="9">
        <v>0</v>
      </c>
      <c r="F104" s="9">
        <v>1</v>
      </c>
      <c r="G104" s="9">
        <v>1</v>
      </c>
      <c r="H104" s="9">
        <v>0</v>
      </c>
      <c r="I104" s="29">
        <v>0</v>
      </c>
      <c r="J104" s="365">
        <v>1</v>
      </c>
      <c r="K104" s="9"/>
      <c r="L104" s="9"/>
      <c r="M104" s="29"/>
    </row>
    <row r="105" spans="1:13" hidden="1" x14ac:dyDescent="0.25">
      <c r="A105" s="631"/>
      <c r="B105" s="255">
        <v>43391</v>
      </c>
      <c r="C105" s="9" t="s">
        <v>452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">
        <v>0</v>
      </c>
      <c r="J105" s="365">
        <v>1</v>
      </c>
      <c r="K105" s="9"/>
      <c r="L105" s="9"/>
      <c r="M105" s="29"/>
    </row>
    <row r="106" spans="1:13" hidden="1" x14ac:dyDescent="0.25">
      <c r="A106" s="631"/>
      <c r="B106" s="255">
        <v>43377</v>
      </c>
      <c r="C106" s="9" t="s">
        <v>8</v>
      </c>
      <c r="D106" s="9">
        <v>1</v>
      </c>
      <c r="E106" s="9">
        <v>0</v>
      </c>
      <c r="F106" s="9">
        <v>1</v>
      </c>
      <c r="G106" s="9">
        <v>1</v>
      </c>
      <c r="H106" s="9">
        <v>0</v>
      </c>
      <c r="I106" s="29">
        <v>0</v>
      </c>
      <c r="J106" s="365"/>
      <c r="K106" s="9">
        <v>1</v>
      </c>
      <c r="L106" s="9"/>
      <c r="M106" s="29"/>
    </row>
    <row r="107" spans="1:13" hidden="1" x14ac:dyDescent="0.25">
      <c r="A107" s="631"/>
      <c r="B107" s="255">
        <v>43363</v>
      </c>
      <c r="C107" s="9" t="s">
        <v>453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365"/>
      <c r="K107" s="9">
        <v>1</v>
      </c>
      <c r="L107" s="9"/>
      <c r="M107" s="29"/>
    </row>
    <row r="108" spans="1:13" ht="18.75" hidden="1" thickBot="1" x14ac:dyDescent="0.3">
      <c r="A108" s="630"/>
      <c r="B108" s="256">
        <v>43356</v>
      </c>
      <c r="C108" s="31" t="s">
        <v>452</v>
      </c>
      <c r="D108" s="31">
        <v>1</v>
      </c>
      <c r="E108" s="31">
        <v>0</v>
      </c>
      <c r="F108" s="31">
        <v>0</v>
      </c>
      <c r="G108" s="31">
        <v>0</v>
      </c>
      <c r="H108" s="31">
        <v>0</v>
      </c>
      <c r="I108" s="32">
        <v>0</v>
      </c>
      <c r="J108" s="366"/>
      <c r="K108" s="31"/>
      <c r="L108" s="31">
        <v>1</v>
      </c>
      <c r="M108" s="32"/>
    </row>
    <row r="109" spans="1:13" ht="19.5" thickTop="1" thickBot="1" x14ac:dyDescent="0.3">
      <c r="A109" s="142" t="s">
        <v>45</v>
      </c>
      <c r="B109" s="126" t="s">
        <v>454</v>
      </c>
      <c r="C109" s="124" t="s">
        <v>9</v>
      </c>
      <c r="D109" s="124">
        <f t="shared" ref="D109:I109" si="5">SUM(D93:D108)</f>
        <v>16</v>
      </c>
      <c r="E109" s="124">
        <f t="shared" si="5"/>
        <v>2</v>
      </c>
      <c r="F109" s="124">
        <f t="shared" si="5"/>
        <v>6</v>
      </c>
      <c r="G109" s="124">
        <f t="shared" si="5"/>
        <v>8</v>
      </c>
      <c r="H109" s="124">
        <f t="shared" si="5"/>
        <v>0</v>
      </c>
      <c r="I109" s="124">
        <f t="shared" si="5"/>
        <v>0</v>
      </c>
      <c r="J109" s="191">
        <f>SUM(J93:J108)</f>
        <v>7</v>
      </c>
      <c r="K109" s="124">
        <f>SUM(K93:K108)</f>
        <v>7</v>
      </c>
      <c r="L109" s="124">
        <f>SUM(L93:L108)</f>
        <v>2</v>
      </c>
      <c r="M109" s="294">
        <f>SUM(J109/(J109+K109))</f>
        <v>0.5</v>
      </c>
    </row>
    <row r="110" spans="1:13" ht="18.75" hidden="1" thickTop="1" x14ac:dyDescent="0.25">
      <c r="A110" s="659" t="s">
        <v>285</v>
      </c>
      <c r="B110" s="26">
        <v>43160</v>
      </c>
      <c r="C110" s="27" t="s">
        <v>9</v>
      </c>
      <c r="D110" s="27">
        <v>1</v>
      </c>
      <c r="E110" s="27">
        <v>0</v>
      </c>
      <c r="F110" s="27">
        <v>0</v>
      </c>
      <c r="G110" s="27">
        <v>0</v>
      </c>
      <c r="H110" s="27">
        <v>0</v>
      </c>
      <c r="I110" s="28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43153</v>
      </c>
      <c r="C111" s="9" t="s">
        <v>11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43146</v>
      </c>
      <c r="C112" s="9" t="s">
        <v>8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43139</v>
      </c>
      <c r="C113" s="9" t="s">
        <v>27</v>
      </c>
      <c r="D113" s="9">
        <v>1</v>
      </c>
      <c r="E113" s="9">
        <v>0</v>
      </c>
      <c r="F113" s="9">
        <v>1</v>
      </c>
      <c r="G113" s="9">
        <v>1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43132</v>
      </c>
      <c r="C114" s="9" t="s">
        <v>7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43125</v>
      </c>
      <c r="C115" s="9" t="s">
        <v>9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43118</v>
      </c>
      <c r="C116" s="9" t="s">
        <v>11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43104</v>
      </c>
      <c r="C117" s="9" t="s">
        <v>8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43090</v>
      </c>
      <c r="C118" s="9" t="s">
        <v>27</v>
      </c>
      <c r="D118" s="9">
        <v>1</v>
      </c>
      <c r="E118" s="9">
        <v>0</v>
      </c>
      <c r="F118" s="9">
        <v>2</v>
      </c>
      <c r="G118" s="9">
        <v>2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43083</v>
      </c>
      <c r="C119" s="9" t="s">
        <v>7</v>
      </c>
      <c r="D119" s="9">
        <v>1</v>
      </c>
      <c r="E119" s="9">
        <v>1</v>
      </c>
      <c r="F119" s="9">
        <v>0</v>
      </c>
      <c r="G119" s="9">
        <v>1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43076</v>
      </c>
      <c r="C120" s="9" t="s">
        <v>9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43062</v>
      </c>
      <c r="C121" s="9" t="s">
        <v>8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43055</v>
      </c>
      <c r="C122" s="9" t="s">
        <v>27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/>
      <c r="K122" s="9"/>
      <c r="L122" s="9">
        <v>1</v>
      </c>
      <c r="M122" s="29"/>
    </row>
    <row r="123" spans="1:13" hidden="1" x14ac:dyDescent="0.25">
      <c r="A123" s="631"/>
      <c r="B123" s="13">
        <v>43048</v>
      </c>
      <c r="C123" s="9" t="s">
        <v>7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43041</v>
      </c>
      <c r="C124" s="9" t="s">
        <v>9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43027</v>
      </c>
      <c r="C125" s="9" t="s">
        <v>8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43020</v>
      </c>
      <c r="C126" s="9" t="s">
        <v>27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43013</v>
      </c>
      <c r="C127" s="9" t="s">
        <v>7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42999</v>
      </c>
      <c r="C128" s="9" t="s">
        <v>11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/>
      <c r="L128" s="9">
        <v>1</v>
      </c>
      <c r="M128" s="29"/>
    </row>
    <row r="129" spans="1:13" ht="18.75" hidden="1" thickBot="1" x14ac:dyDescent="0.3">
      <c r="A129" s="630"/>
      <c r="B129" s="30">
        <v>42992</v>
      </c>
      <c r="C129" s="31" t="s">
        <v>8</v>
      </c>
      <c r="D129" s="31">
        <v>1</v>
      </c>
      <c r="E129" s="31">
        <v>0</v>
      </c>
      <c r="F129" s="31">
        <v>0</v>
      </c>
      <c r="G129" s="31">
        <v>0</v>
      </c>
      <c r="H129" s="31">
        <v>0</v>
      </c>
      <c r="I129" s="32">
        <v>0</v>
      </c>
      <c r="J129" s="280"/>
      <c r="K129" s="9">
        <v>1</v>
      </c>
      <c r="L129" s="9"/>
      <c r="M129" s="29"/>
    </row>
    <row r="130" spans="1:13" ht="19.5" thickTop="1" thickBot="1" x14ac:dyDescent="0.3">
      <c r="A130" s="142" t="s">
        <v>45</v>
      </c>
      <c r="B130" s="126" t="s">
        <v>285</v>
      </c>
      <c r="C130" s="124" t="s">
        <v>10</v>
      </c>
      <c r="D130" s="124">
        <f>SUM(D110:D129)</f>
        <v>20</v>
      </c>
      <c r="E130" s="124">
        <f t="shared" ref="E130:I130" si="6">SUM(E110:E129)</f>
        <v>1</v>
      </c>
      <c r="F130" s="124">
        <f t="shared" si="6"/>
        <v>5</v>
      </c>
      <c r="G130" s="124">
        <f t="shared" si="6"/>
        <v>6</v>
      </c>
      <c r="H130" s="124">
        <f t="shared" si="6"/>
        <v>0</v>
      </c>
      <c r="I130" s="125">
        <f t="shared" si="6"/>
        <v>0</v>
      </c>
      <c r="J130" s="191">
        <f>SUM(J110:J129)</f>
        <v>7</v>
      </c>
      <c r="K130" s="124">
        <f>SUM(K110:K129)</f>
        <v>11</v>
      </c>
      <c r="L130" s="124">
        <f>SUM(L110:L129)</f>
        <v>2</v>
      </c>
      <c r="M130" s="294">
        <f>SUM(J130/(J130+K130))</f>
        <v>0.3888888888888889</v>
      </c>
    </row>
    <row r="131" spans="1:13" ht="18.75" hidden="1" thickTop="1" x14ac:dyDescent="0.25">
      <c r="A131" s="659" t="s">
        <v>35</v>
      </c>
      <c r="B131" s="26">
        <v>42796</v>
      </c>
      <c r="C131" s="27" t="s">
        <v>9</v>
      </c>
      <c r="D131" s="27">
        <v>1</v>
      </c>
      <c r="E131" s="27">
        <v>0</v>
      </c>
      <c r="F131" s="27">
        <v>0</v>
      </c>
      <c r="G131" s="27">
        <v>0</v>
      </c>
      <c r="H131" s="27">
        <v>0</v>
      </c>
      <c r="I131" s="28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42789</v>
      </c>
      <c r="C132" s="9" t="s">
        <v>11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42782</v>
      </c>
      <c r="C133" s="9" t="s">
        <v>8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42775</v>
      </c>
      <c r="C134" s="9" t="s">
        <v>27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42768</v>
      </c>
      <c r="C135" s="9" t="s">
        <v>7</v>
      </c>
      <c r="D135" s="9">
        <v>1</v>
      </c>
      <c r="E135" s="9">
        <v>1</v>
      </c>
      <c r="F135" s="9">
        <v>0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42761</v>
      </c>
      <c r="C136" s="9" t="s">
        <v>9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42754</v>
      </c>
      <c r="C137" s="9" t="s">
        <v>11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42747</v>
      </c>
      <c r="C138" s="9" t="s">
        <v>8</v>
      </c>
      <c r="D138" s="9">
        <v>1</v>
      </c>
      <c r="E138" s="9">
        <v>0</v>
      </c>
      <c r="F138" s="9">
        <v>1</v>
      </c>
      <c r="G138" s="9">
        <v>1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42712</v>
      </c>
      <c r="C139" s="9" t="s">
        <v>9</v>
      </c>
      <c r="D139" s="9">
        <v>1</v>
      </c>
      <c r="E139" s="9">
        <v>0</v>
      </c>
      <c r="F139" s="9">
        <v>1</v>
      </c>
      <c r="G139" s="9">
        <v>1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42705</v>
      </c>
      <c r="C140" s="9" t="s">
        <v>11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42698</v>
      </c>
      <c r="C141" s="9" t="s">
        <v>8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42691</v>
      </c>
      <c r="C142" s="9" t="s">
        <v>27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42684</v>
      </c>
      <c r="C143" s="9" t="s">
        <v>7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42677</v>
      </c>
      <c r="C144" s="9" t="s">
        <v>9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/>
      <c r="L144" s="9">
        <v>1</v>
      </c>
      <c r="M144" s="29"/>
    </row>
    <row r="145" spans="1:13" hidden="1" x14ac:dyDescent="0.25">
      <c r="A145" s="631"/>
      <c r="B145" s="13">
        <v>42670</v>
      </c>
      <c r="C145" s="9" t="s">
        <v>11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42663</v>
      </c>
      <c r="C146" s="9" t="s">
        <v>8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42656</v>
      </c>
      <c r="C147" s="9" t="s">
        <v>27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42649</v>
      </c>
      <c r="C148" s="9" t="s">
        <v>7</v>
      </c>
      <c r="D148" s="9">
        <v>1</v>
      </c>
      <c r="E148" s="9">
        <v>1</v>
      </c>
      <c r="F148" s="9">
        <v>0</v>
      </c>
      <c r="G148" s="9">
        <v>1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42642</v>
      </c>
      <c r="C149" s="9" t="s">
        <v>9</v>
      </c>
      <c r="D149" s="9">
        <v>1</v>
      </c>
      <c r="E149" s="9">
        <v>3</v>
      </c>
      <c r="F149" s="9">
        <v>1</v>
      </c>
      <c r="G149" s="9">
        <v>4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42635</v>
      </c>
      <c r="C150" s="9" t="s">
        <v>11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t="18.75" hidden="1" thickBot="1" x14ac:dyDescent="0.3">
      <c r="A151" s="630"/>
      <c r="B151" s="30">
        <v>42628</v>
      </c>
      <c r="C151" s="31" t="s">
        <v>8</v>
      </c>
      <c r="D151" s="31">
        <v>1</v>
      </c>
      <c r="E151" s="31">
        <v>0</v>
      </c>
      <c r="F151" s="31">
        <v>0</v>
      </c>
      <c r="G151" s="31">
        <v>0</v>
      </c>
      <c r="H151" s="31">
        <v>0</v>
      </c>
      <c r="I151" s="32">
        <v>0</v>
      </c>
      <c r="J151" s="280"/>
      <c r="K151" s="9">
        <v>1</v>
      </c>
      <c r="L151" s="9"/>
      <c r="M151" s="29"/>
    </row>
    <row r="152" spans="1:13" ht="19.5" thickTop="1" thickBot="1" x14ac:dyDescent="0.3">
      <c r="A152" s="142" t="s">
        <v>45</v>
      </c>
      <c r="B152" s="126" t="s">
        <v>18</v>
      </c>
      <c r="C152" s="124" t="s">
        <v>10</v>
      </c>
      <c r="D152" s="124">
        <f t="shared" ref="D152:I152" si="7">SUM(D131:D151)</f>
        <v>21</v>
      </c>
      <c r="E152" s="124">
        <f t="shared" si="7"/>
        <v>5</v>
      </c>
      <c r="F152" s="124">
        <f t="shared" si="7"/>
        <v>3</v>
      </c>
      <c r="G152" s="124">
        <f t="shared" si="7"/>
        <v>8</v>
      </c>
      <c r="H152" s="124">
        <f t="shared" si="7"/>
        <v>0</v>
      </c>
      <c r="I152" s="125">
        <f t="shared" si="7"/>
        <v>0</v>
      </c>
      <c r="J152" s="191">
        <f>SUM(J131:J151)</f>
        <v>5</v>
      </c>
      <c r="K152" s="124">
        <f>SUM(K131:K151)</f>
        <v>15</v>
      </c>
      <c r="L152" s="124">
        <f>SUM(L131:L151)</f>
        <v>1</v>
      </c>
      <c r="M152" s="294">
        <f>SUM(J152/(J152+K152))</f>
        <v>0.25</v>
      </c>
    </row>
    <row r="153" spans="1:13" ht="18.75" hidden="1" thickTop="1" x14ac:dyDescent="0.25">
      <c r="A153" s="659" t="s">
        <v>17</v>
      </c>
      <c r="B153" s="26">
        <v>42432</v>
      </c>
      <c r="C153" s="27" t="s">
        <v>7</v>
      </c>
      <c r="D153" s="27">
        <v>1</v>
      </c>
      <c r="E153" s="27">
        <v>0</v>
      </c>
      <c r="F153" s="27">
        <v>1</v>
      </c>
      <c r="G153" s="27">
        <v>1</v>
      </c>
      <c r="H153" s="27">
        <v>0</v>
      </c>
      <c r="I153" s="28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42425</v>
      </c>
      <c r="C154" s="9" t="s">
        <v>13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42418</v>
      </c>
      <c r="C155" s="9" t="s">
        <v>8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42411</v>
      </c>
      <c r="C156" s="9" t="s">
        <v>10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42397</v>
      </c>
      <c r="C157" s="9" t="s">
        <v>7</v>
      </c>
      <c r="D157" s="9">
        <v>1</v>
      </c>
      <c r="E157" s="9">
        <v>0</v>
      </c>
      <c r="F157" s="9">
        <v>1</v>
      </c>
      <c r="G157" s="9">
        <v>1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42390</v>
      </c>
      <c r="C158" s="9" t="s">
        <v>13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42383</v>
      </c>
      <c r="C159" s="9" t="s">
        <v>8</v>
      </c>
      <c r="D159" s="9">
        <v>1</v>
      </c>
      <c r="E159" s="9">
        <v>2</v>
      </c>
      <c r="F159" s="9">
        <v>0</v>
      </c>
      <c r="G159" s="9">
        <v>2</v>
      </c>
      <c r="H159" s="9">
        <v>0</v>
      </c>
      <c r="I159" s="29">
        <v>0</v>
      </c>
      <c r="J159" s="280"/>
      <c r="K159" s="9"/>
      <c r="L159" s="9">
        <v>1</v>
      </c>
      <c r="M159" s="29"/>
    </row>
    <row r="160" spans="1:13" hidden="1" x14ac:dyDescent="0.25">
      <c r="A160" s="631"/>
      <c r="B160" s="13">
        <v>42376</v>
      </c>
      <c r="C160" s="9" t="s">
        <v>10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42355</v>
      </c>
      <c r="C161" s="9" t="s">
        <v>12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42348</v>
      </c>
      <c r="C162" s="9" t="s">
        <v>7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>
        <v>1</v>
      </c>
      <c r="K162" s="9"/>
      <c r="L162" s="9"/>
      <c r="M162" s="29"/>
    </row>
    <row r="163" spans="1:13" hidden="1" x14ac:dyDescent="0.25">
      <c r="A163" s="631"/>
      <c r="B163" s="13">
        <v>42341</v>
      </c>
      <c r="C163" s="9" t="s">
        <v>13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42334</v>
      </c>
      <c r="C164" s="9" t="s">
        <v>8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31"/>
      <c r="B165" s="13">
        <v>42327</v>
      </c>
      <c r="C165" s="9" t="s">
        <v>10</v>
      </c>
      <c r="D165" s="9">
        <v>1</v>
      </c>
      <c r="E165" s="9">
        <v>0</v>
      </c>
      <c r="F165" s="9">
        <v>1</v>
      </c>
      <c r="G165" s="9">
        <v>1</v>
      </c>
      <c r="H165" s="9">
        <v>0</v>
      </c>
      <c r="I165" s="29">
        <v>0</v>
      </c>
      <c r="J165" s="280"/>
      <c r="K165" s="9"/>
      <c r="L165" s="9">
        <v>1</v>
      </c>
      <c r="M165" s="29"/>
    </row>
    <row r="166" spans="1:13" hidden="1" x14ac:dyDescent="0.25">
      <c r="A166" s="631"/>
      <c r="B166" s="13">
        <v>42320</v>
      </c>
      <c r="C166" s="9" t="s">
        <v>12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42313</v>
      </c>
      <c r="C167" s="9" t="s">
        <v>7</v>
      </c>
      <c r="D167" s="9">
        <v>1</v>
      </c>
      <c r="E167" s="9">
        <v>0</v>
      </c>
      <c r="F167" s="9">
        <v>1</v>
      </c>
      <c r="G167" s="9">
        <v>1</v>
      </c>
      <c r="H167" s="9">
        <v>0</v>
      </c>
      <c r="I167" s="29">
        <v>0</v>
      </c>
      <c r="J167" s="280"/>
      <c r="K167" s="9">
        <v>1</v>
      </c>
      <c r="L167" s="9"/>
      <c r="M167" s="29"/>
    </row>
    <row r="168" spans="1:13" hidden="1" x14ac:dyDescent="0.25">
      <c r="A168" s="631"/>
      <c r="B168" s="13">
        <v>42306</v>
      </c>
      <c r="C168" s="9" t="s">
        <v>13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>
        <v>1</v>
      </c>
      <c r="L168" s="9"/>
      <c r="M168" s="29"/>
    </row>
    <row r="169" spans="1:13" hidden="1" x14ac:dyDescent="0.25">
      <c r="A169" s="631"/>
      <c r="B169" s="13">
        <v>42299</v>
      </c>
      <c r="C169" s="9" t="s">
        <v>8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42292</v>
      </c>
      <c r="C170" s="9" t="s">
        <v>10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42285</v>
      </c>
      <c r="C171" s="9" t="s">
        <v>12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42278</v>
      </c>
      <c r="C172" s="9" t="s">
        <v>7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42271</v>
      </c>
      <c r="C173" s="9" t="s">
        <v>13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t="18.75" hidden="1" thickBot="1" x14ac:dyDescent="0.3">
      <c r="A174" s="630"/>
      <c r="B174" s="30">
        <v>42264</v>
      </c>
      <c r="C174" s="31" t="s">
        <v>8</v>
      </c>
      <c r="D174" s="31">
        <v>1</v>
      </c>
      <c r="E174" s="31">
        <v>0</v>
      </c>
      <c r="F174" s="31">
        <v>0</v>
      </c>
      <c r="G174" s="31">
        <v>0</v>
      </c>
      <c r="H174" s="31">
        <v>0</v>
      </c>
      <c r="I174" s="32">
        <v>0</v>
      </c>
      <c r="J174" s="280"/>
      <c r="K174" s="9">
        <v>1</v>
      </c>
      <c r="L174" s="9"/>
      <c r="M174" s="29"/>
    </row>
    <row r="175" spans="1:13" ht="19.5" thickTop="1" thickBot="1" x14ac:dyDescent="0.3">
      <c r="A175" s="142" t="s">
        <v>45</v>
      </c>
      <c r="B175" s="126" t="s">
        <v>17</v>
      </c>
      <c r="C175" s="124" t="s">
        <v>14</v>
      </c>
      <c r="D175" s="124">
        <f t="shared" ref="D175:I175" si="8">SUM(D153:D174)</f>
        <v>22</v>
      </c>
      <c r="E175" s="124">
        <f t="shared" si="8"/>
        <v>2</v>
      </c>
      <c r="F175" s="124">
        <f t="shared" si="8"/>
        <v>5</v>
      </c>
      <c r="G175" s="124">
        <f t="shared" si="8"/>
        <v>7</v>
      </c>
      <c r="H175" s="124">
        <f t="shared" si="8"/>
        <v>0</v>
      </c>
      <c r="I175" s="125">
        <f t="shared" si="8"/>
        <v>0</v>
      </c>
      <c r="J175" s="191">
        <f>SUM(J153:J174)</f>
        <v>6</v>
      </c>
      <c r="K175" s="124">
        <f>SUM(K153:K174)</f>
        <v>14</v>
      </c>
      <c r="L175" s="124">
        <f>SUM(L153:L174)</f>
        <v>2</v>
      </c>
      <c r="M175" s="294">
        <f>SUM(J175/(J175+K175))</f>
        <v>0.3</v>
      </c>
    </row>
    <row r="176" spans="1:13" ht="18.75" hidden="1" thickTop="1" x14ac:dyDescent="0.25">
      <c r="A176" s="659" t="s">
        <v>16</v>
      </c>
      <c r="B176" s="26">
        <v>42068</v>
      </c>
      <c r="C176" s="27" t="s">
        <v>12</v>
      </c>
      <c r="D176" s="27">
        <v>1</v>
      </c>
      <c r="E176" s="27">
        <v>1</v>
      </c>
      <c r="F176" s="27">
        <v>0</v>
      </c>
      <c r="G176" s="27">
        <v>1</v>
      </c>
      <c r="H176" s="27">
        <v>0</v>
      </c>
      <c r="I176" s="28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42061</v>
      </c>
      <c r="C177" s="9" t="s">
        <v>7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42054</v>
      </c>
      <c r="C178" s="9" t="s">
        <v>13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>
        <v>1</v>
      </c>
      <c r="K178" s="9"/>
      <c r="L178" s="9"/>
      <c r="M178" s="29"/>
    </row>
    <row r="179" spans="1:13" hidden="1" x14ac:dyDescent="0.25">
      <c r="A179" s="631"/>
      <c r="B179" s="13">
        <v>42047</v>
      </c>
      <c r="C179" s="9" t="s">
        <v>8</v>
      </c>
      <c r="D179" s="9">
        <v>1</v>
      </c>
      <c r="E179" s="9">
        <v>1</v>
      </c>
      <c r="F179" s="9">
        <v>0</v>
      </c>
      <c r="G179" s="9">
        <v>1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idden="1" x14ac:dyDescent="0.25">
      <c r="A180" s="631"/>
      <c r="B180" s="13">
        <v>42040</v>
      </c>
      <c r="C180" s="9" t="s">
        <v>10</v>
      </c>
      <c r="D180" s="9">
        <v>1</v>
      </c>
      <c r="E180" s="9">
        <v>0</v>
      </c>
      <c r="F180" s="9">
        <v>2</v>
      </c>
      <c r="G180" s="9">
        <v>2</v>
      </c>
      <c r="H180" s="9">
        <v>0</v>
      </c>
      <c r="I180" s="29">
        <v>0</v>
      </c>
      <c r="J180" s="280"/>
      <c r="K180" s="9"/>
      <c r="L180" s="9">
        <v>1</v>
      </c>
      <c r="M180" s="29"/>
    </row>
    <row r="181" spans="1:13" hidden="1" x14ac:dyDescent="0.25">
      <c r="A181" s="631"/>
      <c r="B181" s="13">
        <v>42033</v>
      </c>
      <c r="C181" s="9" t="s">
        <v>12</v>
      </c>
      <c r="D181" s="9">
        <v>1</v>
      </c>
      <c r="E181" s="9">
        <v>0</v>
      </c>
      <c r="F181" s="9">
        <v>1</v>
      </c>
      <c r="G181" s="9">
        <v>1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42026</v>
      </c>
      <c r="C182" s="9" t="s">
        <v>7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/>
      <c r="K182" s="9">
        <v>1</v>
      </c>
      <c r="L182" s="9"/>
      <c r="M182" s="29"/>
    </row>
    <row r="183" spans="1:13" hidden="1" x14ac:dyDescent="0.25">
      <c r="A183" s="631"/>
      <c r="B183" s="13">
        <v>42019</v>
      </c>
      <c r="C183" s="9" t="s">
        <v>13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42012</v>
      </c>
      <c r="C184" s="9" t="s">
        <v>8</v>
      </c>
      <c r="D184" s="9">
        <v>1</v>
      </c>
      <c r="E184" s="9">
        <v>0</v>
      </c>
      <c r="F184" s="9">
        <v>1</v>
      </c>
      <c r="G184" s="9">
        <v>1</v>
      </c>
      <c r="H184" s="9">
        <v>0</v>
      </c>
      <c r="I184" s="29">
        <v>0</v>
      </c>
      <c r="J184" s="280"/>
      <c r="K184" s="9"/>
      <c r="L184" s="9">
        <v>1</v>
      </c>
      <c r="M184" s="29"/>
    </row>
    <row r="185" spans="1:13" hidden="1" x14ac:dyDescent="0.25">
      <c r="A185" s="631"/>
      <c r="B185" s="13">
        <v>41991</v>
      </c>
      <c r="C185" s="9" t="s">
        <v>10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/>
      <c r="L185" s="9">
        <v>1</v>
      </c>
      <c r="M185" s="29"/>
    </row>
    <row r="186" spans="1:13" hidden="1" x14ac:dyDescent="0.25">
      <c r="A186" s="631"/>
      <c r="B186" s="13">
        <v>41977</v>
      </c>
      <c r="C186" s="9" t="s">
        <v>7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>
        <v>1</v>
      </c>
      <c r="K186" s="9"/>
      <c r="L186" s="9"/>
      <c r="M186" s="29"/>
    </row>
    <row r="187" spans="1:13" hidden="1" x14ac:dyDescent="0.25">
      <c r="A187" s="631"/>
      <c r="B187" s="13">
        <v>41970</v>
      </c>
      <c r="C187" s="9" t="s">
        <v>13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/>
      <c r="L187" s="9">
        <v>1</v>
      </c>
      <c r="M187" s="29"/>
    </row>
    <row r="188" spans="1:13" hidden="1" x14ac:dyDescent="0.25">
      <c r="A188" s="631"/>
      <c r="B188" s="13">
        <v>41963</v>
      </c>
      <c r="C188" s="9" t="s">
        <v>8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>
        <v>1</v>
      </c>
      <c r="K188" s="9"/>
      <c r="L188" s="9"/>
      <c r="M188" s="29"/>
    </row>
    <row r="189" spans="1:13" hidden="1" x14ac:dyDescent="0.25">
      <c r="A189" s="631"/>
      <c r="B189" s="13">
        <v>41949</v>
      </c>
      <c r="C189" s="9" t="s">
        <v>12</v>
      </c>
      <c r="D189" s="9">
        <v>1</v>
      </c>
      <c r="E189" s="9">
        <v>1</v>
      </c>
      <c r="F189" s="9">
        <v>0</v>
      </c>
      <c r="G189" s="9">
        <v>1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41942</v>
      </c>
      <c r="C190" s="9" t="s">
        <v>7</v>
      </c>
      <c r="D190" s="9">
        <v>1</v>
      </c>
      <c r="E190" s="9">
        <v>1</v>
      </c>
      <c r="F190" s="9">
        <v>1</v>
      </c>
      <c r="G190" s="9">
        <v>2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31"/>
      <c r="B191" s="13">
        <v>41935</v>
      </c>
      <c r="C191" s="9" t="s">
        <v>13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41928</v>
      </c>
      <c r="C192" s="9" t="s">
        <v>8</v>
      </c>
      <c r="D192" s="9">
        <v>1</v>
      </c>
      <c r="E192" s="9">
        <v>1</v>
      </c>
      <c r="F192" s="9">
        <v>3</v>
      </c>
      <c r="G192" s="9">
        <v>4</v>
      </c>
      <c r="H192" s="9">
        <v>0</v>
      </c>
      <c r="I192" s="29">
        <v>0</v>
      </c>
      <c r="J192" s="280"/>
      <c r="K192" s="9">
        <v>1</v>
      </c>
      <c r="L192" s="9"/>
      <c r="M192" s="29"/>
    </row>
    <row r="193" spans="1:13" hidden="1" x14ac:dyDescent="0.25">
      <c r="A193" s="631"/>
      <c r="B193" s="13">
        <v>41921</v>
      </c>
      <c r="C193" s="9" t="s">
        <v>10</v>
      </c>
      <c r="D193" s="9">
        <v>1</v>
      </c>
      <c r="E193" s="9">
        <v>0</v>
      </c>
      <c r="F193" s="9">
        <v>1</v>
      </c>
      <c r="G193" s="9">
        <v>1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41914</v>
      </c>
      <c r="C194" s="9" t="s">
        <v>12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/>
      <c r="K194" s="9">
        <v>1</v>
      </c>
      <c r="L194" s="9"/>
      <c r="M194" s="29"/>
    </row>
    <row r="195" spans="1:13" ht="18.75" hidden="1" thickBot="1" x14ac:dyDescent="0.3">
      <c r="A195" s="630"/>
      <c r="B195" s="30">
        <v>41900</v>
      </c>
      <c r="C195" s="31" t="s">
        <v>13</v>
      </c>
      <c r="D195" s="31">
        <v>1</v>
      </c>
      <c r="E195" s="31">
        <v>0</v>
      </c>
      <c r="F195" s="31">
        <v>0</v>
      </c>
      <c r="G195" s="31">
        <v>0</v>
      </c>
      <c r="H195" s="31">
        <v>0</v>
      </c>
      <c r="I195" s="32">
        <v>0</v>
      </c>
      <c r="J195" s="280"/>
      <c r="K195" s="9">
        <v>1</v>
      </c>
      <c r="L195" s="9"/>
      <c r="M195" s="29"/>
    </row>
    <row r="196" spans="1:13" ht="19.5" thickTop="1" thickBot="1" x14ac:dyDescent="0.3">
      <c r="A196" s="142" t="s">
        <v>45</v>
      </c>
      <c r="B196" s="126" t="s">
        <v>16</v>
      </c>
      <c r="C196" s="124" t="s">
        <v>14</v>
      </c>
      <c r="D196" s="124">
        <f t="shared" ref="D196:I196" si="9">SUM(D176:D195)</f>
        <v>20</v>
      </c>
      <c r="E196" s="124">
        <f t="shared" si="9"/>
        <v>5</v>
      </c>
      <c r="F196" s="124">
        <f t="shared" si="9"/>
        <v>9</v>
      </c>
      <c r="G196" s="124">
        <f t="shared" si="9"/>
        <v>14</v>
      </c>
      <c r="H196" s="124">
        <f t="shared" si="9"/>
        <v>0</v>
      </c>
      <c r="I196" s="125">
        <f t="shared" si="9"/>
        <v>0</v>
      </c>
      <c r="J196" s="191">
        <f>SUM(J176:J195)</f>
        <v>9</v>
      </c>
      <c r="K196" s="124">
        <f>SUM(K176:K195)</f>
        <v>7</v>
      </c>
      <c r="L196" s="124">
        <f>SUM(L176:L195)</f>
        <v>4</v>
      </c>
      <c r="M196" s="294">
        <f>SUM(J196/(J196+K196))</f>
        <v>0.5625</v>
      </c>
    </row>
    <row r="197" spans="1:13" ht="19.5" thickTop="1" thickBot="1" x14ac:dyDescent="0.3">
      <c r="C197" s="136" t="s">
        <v>24</v>
      </c>
      <c r="D197" s="137">
        <f t="shared" ref="D197:L197" si="10">SUM(D92+D109+D130+D152+D175+D196+D73+D56+D44+D23)</f>
        <v>184</v>
      </c>
      <c r="E197" s="137">
        <f t="shared" si="10"/>
        <v>22</v>
      </c>
      <c r="F197" s="137">
        <f t="shared" si="10"/>
        <v>67</v>
      </c>
      <c r="G197" s="137">
        <f t="shared" si="10"/>
        <v>89</v>
      </c>
      <c r="H197" s="137">
        <f t="shared" si="10"/>
        <v>0</v>
      </c>
      <c r="I197" s="139">
        <f t="shared" si="10"/>
        <v>0</v>
      </c>
      <c r="J197" s="444">
        <f t="shared" si="10"/>
        <v>73</v>
      </c>
      <c r="K197" s="91">
        <f t="shared" si="10"/>
        <v>85</v>
      </c>
      <c r="L197" s="450">
        <f t="shared" si="10"/>
        <v>26</v>
      </c>
      <c r="M197" s="396">
        <f>SUM(J197/(J197+K197))</f>
        <v>0.46202531645569622</v>
      </c>
    </row>
    <row r="198" spans="1:13" ht="18.75" thickBot="1" x14ac:dyDescent="0.3">
      <c r="C198" s="143" t="s">
        <v>25</v>
      </c>
      <c r="D198" s="24"/>
      <c r="E198" s="25">
        <f>SUM(E197/D197)</f>
        <v>0.11956521739130435</v>
      </c>
      <c r="F198" s="25">
        <f>SUM(F197/D197)</f>
        <v>0.3641304347826087</v>
      </c>
      <c r="G198" s="144">
        <f>SUM(G197/D197)</f>
        <v>0.48369565217391303</v>
      </c>
      <c r="H198" s="20"/>
      <c r="I198" s="20"/>
      <c r="J198" s="307">
        <f>SUM(J197/D197)</f>
        <v>0.39673913043478259</v>
      </c>
      <c r="K198" s="77">
        <f>SUM(K197/D197)</f>
        <v>0.46195652173913043</v>
      </c>
      <c r="L198" s="95">
        <f>SUM(L197/D197)</f>
        <v>0.14130434782608695</v>
      </c>
    </row>
    <row r="199" spans="1:13" ht="18.75" thickBot="1" x14ac:dyDescent="0.3">
      <c r="C199" s="133" t="s">
        <v>26</v>
      </c>
      <c r="D199" s="134">
        <f>SUM(D197/10)</f>
        <v>18.399999999999999</v>
      </c>
      <c r="E199" s="134">
        <f>SUM(E198*D199)</f>
        <v>2.1999999999999997</v>
      </c>
      <c r="F199" s="134">
        <f>SUM(F198*D199)</f>
        <v>6.6999999999999993</v>
      </c>
      <c r="G199" s="135">
        <f>SUM(G198*D199)</f>
        <v>8.8999999999999986</v>
      </c>
      <c r="J199" s="308">
        <f>SUM(J197/10)</f>
        <v>7.3</v>
      </c>
      <c r="K199" s="97">
        <f>SUM(K197/10)</f>
        <v>8.5</v>
      </c>
      <c r="L199" s="98">
        <f>SUM(L197/10)</f>
        <v>2.6</v>
      </c>
    </row>
    <row r="200" spans="1:13" ht="18.75" thickTop="1" x14ac:dyDescent="0.25"/>
  </sheetData>
  <mergeCells count="11">
    <mergeCell ref="A153:A174"/>
    <mergeCell ref="A176:A195"/>
    <mergeCell ref="A131:A151"/>
    <mergeCell ref="A110:A129"/>
    <mergeCell ref="A1:M1"/>
    <mergeCell ref="A93:A108"/>
    <mergeCell ref="A74:A91"/>
    <mergeCell ref="A57:A72"/>
    <mergeCell ref="A45:A55"/>
    <mergeCell ref="A24:A43"/>
    <mergeCell ref="A3:A22"/>
  </mergeCells>
  <printOptions horizontalCentered="1" verticalCentered="1"/>
  <pageMargins left="0.2" right="0.2" top="0.25" bottom="0.25" header="0.25" footer="0.3"/>
  <pageSetup scale="87" orientation="landscape" r:id="rId1"/>
  <rowBreaks count="1" manualBreakCount="1">
    <brk id="15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0000"/>
    <pageSetUpPr fitToPage="1"/>
  </sheetPr>
  <dimension ref="A1:M7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96" bestFit="1" customWidth="1"/>
    <col min="2" max="2" width="25.28515625" style="197" bestFit="1" customWidth="1"/>
    <col min="3" max="3" width="17" bestFit="1" customWidth="1"/>
    <col min="10" max="13" width="9.140625" style="6"/>
  </cols>
  <sheetData>
    <row r="1" spans="1:13" ht="18.75" thickBot="1" x14ac:dyDescent="0.3">
      <c r="A1" s="671" t="s">
        <v>445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31"/>
      <c r="B3" s="13">
        <v>42425</v>
      </c>
      <c r="C3" s="9" t="s">
        <v>7</v>
      </c>
      <c r="D3" s="9">
        <v>1</v>
      </c>
      <c r="E3" s="9">
        <v>0</v>
      </c>
      <c r="F3" s="9">
        <v>0</v>
      </c>
      <c r="G3" s="9">
        <v>0</v>
      </c>
      <c r="H3" s="9">
        <v>0</v>
      </c>
      <c r="I3" s="29">
        <v>0</v>
      </c>
      <c r="J3" s="266"/>
      <c r="K3" s="5">
        <v>1</v>
      </c>
      <c r="L3" s="5"/>
      <c r="M3" s="86"/>
    </row>
    <row r="4" spans="1:13" hidden="1" x14ac:dyDescent="0.25">
      <c r="A4" s="631"/>
      <c r="B4" s="13">
        <v>42418</v>
      </c>
      <c r="C4" s="9" t="s">
        <v>14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66">
        <v>1</v>
      </c>
      <c r="K4" s="5"/>
      <c r="L4" s="5"/>
      <c r="M4" s="86"/>
    </row>
    <row r="5" spans="1:13" hidden="1" x14ac:dyDescent="0.25">
      <c r="A5" s="631"/>
      <c r="B5" s="13">
        <v>42404</v>
      </c>
      <c r="C5" s="9" t="s">
        <v>13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66">
        <v>1</v>
      </c>
      <c r="K5" s="5"/>
      <c r="L5" s="5"/>
      <c r="M5" s="86"/>
    </row>
    <row r="6" spans="1:13" hidden="1" x14ac:dyDescent="0.25">
      <c r="A6" s="631"/>
      <c r="B6" s="13">
        <v>42397</v>
      </c>
      <c r="C6" s="9" t="s">
        <v>10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66"/>
      <c r="K6" s="5">
        <v>1</v>
      </c>
      <c r="L6" s="5"/>
      <c r="M6" s="86"/>
    </row>
    <row r="7" spans="1:13" hidden="1" x14ac:dyDescent="0.25">
      <c r="A7" s="631"/>
      <c r="B7" s="13">
        <v>42390</v>
      </c>
      <c r="C7" s="9" t="s">
        <v>7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66"/>
      <c r="K7" s="5">
        <v>1</v>
      </c>
      <c r="L7" s="5"/>
      <c r="M7" s="86"/>
    </row>
    <row r="8" spans="1:13" hidden="1" x14ac:dyDescent="0.25">
      <c r="A8" s="631"/>
      <c r="B8" s="13">
        <v>42383</v>
      </c>
      <c r="C8" s="9" t="s">
        <v>14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66"/>
      <c r="K8" s="5"/>
      <c r="L8" s="5">
        <v>1</v>
      </c>
      <c r="M8" s="86"/>
    </row>
    <row r="9" spans="1:13" hidden="1" x14ac:dyDescent="0.25">
      <c r="A9" s="631"/>
      <c r="B9" s="13">
        <v>42376</v>
      </c>
      <c r="C9" s="9" t="s">
        <v>12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66"/>
      <c r="K9" s="5"/>
      <c r="L9" s="5">
        <v>1</v>
      </c>
      <c r="M9" s="86"/>
    </row>
    <row r="10" spans="1:13" hidden="1" x14ac:dyDescent="0.25">
      <c r="A10" s="631"/>
      <c r="B10" s="13">
        <v>42355</v>
      </c>
      <c r="C10" s="9" t="s">
        <v>13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66">
        <v>1</v>
      </c>
      <c r="K10" s="5"/>
      <c r="L10" s="5"/>
      <c r="M10" s="86"/>
    </row>
    <row r="11" spans="1:13" hidden="1" x14ac:dyDescent="0.25">
      <c r="A11" s="631"/>
      <c r="B11" s="13">
        <v>42348</v>
      </c>
      <c r="C11" s="9" t="s">
        <v>10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266">
        <v>1</v>
      </c>
      <c r="K11" s="5"/>
      <c r="L11" s="5"/>
      <c r="M11" s="86"/>
    </row>
    <row r="12" spans="1:13" hidden="1" x14ac:dyDescent="0.25">
      <c r="A12" s="631"/>
      <c r="B12" s="13">
        <v>42334</v>
      </c>
      <c r="C12" s="9" t="s">
        <v>14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66"/>
      <c r="K12" s="5">
        <v>1</v>
      </c>
      <c r="L12" s="5"/>
      <c r="M12" s="86"/>
    </row>
    <row r="13" spans="1:13" hidden="1" x14ac:dyDescent="0.25">
      <c r="A13" s="631"/>
      <c r="B13" s="13">
        <v>42327</v>
      </c>
      <c r="C13" s="9" t="s">
        <v>12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266">
        <v>1</v>
      </c>
      <c r="K13" s="5"/>
      <c r="L13" s="5"/>
      <c r="M13" s="86"/>
    </row>
    <row r="14" spans="1:13" hidden="1" x14ac:dyDescent="0.25">
      <c r="A14" s="631"/>
      <c r="B14" s="13">
        <v>42313</v>
      </c>
      <c r="C14" s="9" t="s">
        <v>10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266"/>
      <c r="K14" s="5">
        <v>1</v>
      </c>
      <c r="L14" s="5"/>
      <c r="M14" s="86"/>
    </row>
    <row r="15" spans="1:13" hidden="1" x14ac:dyDescent="0.25">
      <c r="A15" s="631"/>
      <c r="B15" s="13">
        <v>42306</v>
      </c>
      <c r="C15" s="9" t="s">
        <v>7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266"/>
      <c r="K15" s="5">
        <v>1</v>
      </c>
      <c r="L15" s="5"/>
      <c r="M15" s="86"/>
    </row>
    <row r="16" spans="1:13" hidden="1" x14ac:dyDescent="0.25">
      <c r="A16" s="631"/>
      <c r="B16" s="13">
        <v>42299</v>
      </c>
      <c r="C16" s="9" t="s">
        <v>14</v>
      </c>
      <c r="D16" s="9">
        <v>1</v>
      </c>
      <c r="E16" s="9">
        <v>0</v>
      </c>
      <c r="F16" s="9">
        <v>2</v>
      </c>
      <c r="G16" s="9">
        <v>2</v>
      </c>
      <c r="H16" s="9">
        <v>0</v>
      </c>
      <c r="I16" s="29">
        <v>0</v>
      </c>
      <c r="J16" s="266"/>
      <c r="K16" s="5">
        <v>1</v>
      </c>
      <c r="L16" s="5"/>
      <c r="M16" s="86"/>
    </row>
    <row r="17" spans="1:13" hidden="1" x14ac:dyDescent="0.25">
      <c r="A17" s="631"/>
      <c r="B17" s="13">
        <v>42285</v>
      </c>
      <c r="C17" s="9" t="s">
        <v>13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266">
        <v>1</v>
      </c>
      <c r="K17" s="5"/>
      <c r="L17" s="5"/>
      <c r="M17" s="86"/>
    </row>
    <row r="18" spans="1:13" hidden="1" x14ac:dyDescent="0.25">
      <c r="A18" s="631"/>
      <c r="B18" s="13">
        <v>42271</v>
      </c>
      <c r="C18" s="9" t="s">
        <v>7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66">
        <v>1</v>
      </c>
      <c r="K18" s="5"/>
      <c r="L18" s="5"/>
      <c r="M18" s="86"/>
    </row>
    <row r="19" spans="1:13" ht="18.75" hidden="1" thickBot="1" x14ac:dyDescent="0.3">
      <c r="A19" s="631"/>
      <c r="B19" s="122">
        <v>42264</v>
      </c>
      <c r="C19" s="23" t="s">
        <v>14</v>
      </c>
      <c r="D19" s="23">
        <v>1</v>
      </c>
      <c r="E19" s="23">
        <v>0</v>
      </c>
      <c r="F19" s="23">
        <v>2</v>
      </c>
      <c r="G19" s="23">
        <v>2</v>
      </c>
      <c r="H19" s="23">
        <v>0</v>
      </c>
      <c r="I19" s="48">
        <v>0</v>
      </c>
      <c r="J19" s="266">
        <v>1</v>
      </c>
      <c r="K19" s="5"/>
      <c r="L19" s="5"/>
      <c r="M19" s="86"/>
    </row>
    <row r="20" spans="1:13" ht="19.5" thickTop="1" thickBot="1" x14ac:dyDescent="0.3">
      <c r="A20" s="142" t="s">
        <v>45</v>
      </c>
      <c r="B20" s="126" t="s">
        <v>17</v>
      </c>
      <c r="C20" s="124" t="s">
        <v>8</v>
      </c>
      <c r="D20" s="124">
        <f t="shared" ref="D20:I20" si="0">SUM(D3:D19)</f>
        <v>17</v>
      </c>
      <c r="E20" s="124">
        <f t="shared" si="0"/>
        <v>1</v>
      </c>
      <c r="F20" s="124">
        <f t="shared" si="0"/>
        <v>12</v>
      </c>
      <c r="G20" s="124">
        <f t="shared" si="0"/>
        <v>13</v>
      </c>
      <c r="H20" s="124">
        <f t="shared" si="0"/>
        <v>0</v>
      </c>
      <c r="I20" s="125">
        <f t="shared" si="0"/>
        <v>0</v>
      </c>
      <c r="J20" s="191">
        <f>SUM(J3:J19)</f>
        <v>8</v>
      </c>
      <c r="K20" s="124">
        <f>SUM(K3:K19)</f>
        <v>7</v>
      </c>
      <c r="L20" s="124">
        <f>SUM(L3:L19)</f>
        <v>2</v>
      </c>
      <c r="M20" s="294">
        <f>SUM(J20/(J20+K20))</f>
        <v>0.53333333333333333</v>
      </c>
    </row>
    <row r="21" spans="1:13" ht="18.75" hidden="1" thickTop="1" x14ac:dyDescent="0.25">
      <c r="A21" s="631" t="s">
        <v>16</v>
      </c>
      <c r="B21" s="14">
        <v>42068</v>
      </c>
      <c r="C21" s="8" t="s">
        <v>13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113">
        <v>0</v>
      </c>
      <c r="J21" s="266">
        <v>1</v>
      </c>
      <c r="K21" s="5"/>
      <c r="L21" s="5"/>
      <c r="M21" s="86"/>
    </row>
    <row r="22" spans="1:13" hidden="1" x14ac:dyDescent="0.25">
      <c r="A22" s="631"/>
      <c r="B22" s="13">
        <v>42061</v>
      </c>
      <c r="C22" s="9" t="s">
        <v>10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66">
        <v>1</v>
      </c>
      <c r="K22" s="5"/>
      <c r="L22" s="5"/>
      <c r="M22" s="86"/>
    </row>
    <row r="23" spans="1:13" hidden="1" x14ac:dyDescent="0.25">
      <c r="A23" s="631"/>
      <c r="B23" s="13">
        <v>42054</v>
      </c>
      <c r="C23" s="9" t="s">
        <v>7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">
        <v>0</v>
      </c>
      <c r="J23" s="266"/>
      <c r="K23" s="5"/>
      <c r="L23" s="5">
        <v>1</v>
      </c>
      <c r="M23" s="86"/>
    </row>
    <row r="24" spans="1:13" hidden="1" x14ac:dyDescent="0.25">
      <c r="A24" s="631"/>
      <c r="B24" s="13">
        <v>42047</v>
      </c>
      <c r="C24" s="9" t="s">
        <v>14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66"/>
      <c r="K24" s="5">
        <v>1</v>
      </c>
      <c r="L24" s="5"/>
      <c r="M24" s="86"/>
    </row>
    <row r="25" spans="1:13" hidden="1" x14ac:dyDescent="0.25">
      <c r="A25" s="631"/>
      <c r="B25" s="13">
        <v>42040</v>
      </c>
      <c r="C25" s="9" t="s">
        <v>12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66"/>
      <c r="K25" s="5">
        <v>1</v>
      </c>
      <c r="L25" s="5"/>
      <c r="M25" s="86"/>
    </row>
    <row r="26" spans="1:13" hidden="1" x14ac:dyDescent="0.25">
      <c r="A26" s="631"/>
      <c r="B26" s="13">
        <v>42033</v>
      </c>
      <c r="C26" s="9" t="s">
        <v>13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66">
        <v>1</v>
      </c>
      <c r="K26" s="5"/>
      <c r="L26" s="5"/>
      <c r="M26" s="86"/>
    </row>
    <row r="27" spans="1:13" hidden="1" x14ac:dyDescent="0.25">
      <c r="A27" s="631"/>
      <c r="B27" s="13">
        <v>42026</v>
      </c>
      <c r="C27" s="9" t="s">
        <v>10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266"/>
      <c r="K27" s="5">
        <v>1</v>
      </c>
      <c r="L27" s="5"/>
      <c r="M27" s="86"/>
    </row>
    <row r="28" spans="1:13" hidden="1" x14ac:dyDescent="0.25">
      <c r="A28" s="631"/>
      <c r="B28" s="13">
        <v>42019</v>
      </c>
      <c r="C28" s="9" t="s">
        <v>7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66">
        <v>1</v>
      </c>
      <c r="K28" s="5"/>
      <c r="L28" s="5"/>
      <c r="M28" s="86"/>
    </row>
    <row r="29" spans="1:13" hidden="1" x14ac:dyDescent="0.25">
      <c r="A29" s="631"/>
      <c r="B29" s="13">
        <v>42012</v>
      </c>
      <c r="C29" s="9" t="s">
        <v>14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266"/>
      <c r="K29" s="5"/>
      <c r="L29" s="5">
        <v>1</v>
      </c>
      <c r="M29" s="86"/>
    </row>
    <row r="30" spans="1:13" hidden="1" x14ac:dyDescent="0.25">
      <c r="A30" s="631"/>
      <c r="B30" s="13">
        <v>41991</v>
      </c>
      <c r="C30" s="9" t="s">
        <v>12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66">
        <v>1</v>
      </c>
      <c r="K30" s="5"/>
      <c r="L30" s="5"/>
      <c r="M30" s="86"/>
    </row>
    <row r="31" spans="1:13" hidden="1" x14ac:dyDescent="0.25">
      <c r="A31" s="631"/>
      <c r="B31" s="13">
        <v>41977</v>
      </c>
      <c r="C31" s="9" t="s">
        <v>10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">
        <v>0</v>
      </c>
      <c r="J31" s="266"/>
      <c r="K31" s="5">
        <v>1</v>
      </c>
      <c r="L31" s="5"/>
      <c r="M31" s="86"/>
    </row>
    <row r="32" spans="1:13" hidden="1" x14ac:dyDescent="0.25">
      <c r="A32" s="631"/>
      <c r="B32" s="13">
        <v>41970</v>
      </c>
      <c r="C32" s="9" t="s">
        <v>7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266">
        <v>1</v>
      </c>
      <c r="K32" s="5"/>
      <c r="L32" s="5"/>
      <c r="M32" s="86"/>
    </row>
    <row r="33" spans="1:13" hidden="1" x14ac:dyDescent="0.25">
      <c r="A33" s="631"/>
      <c r="B33" s="13">
        <v>41963</v>
      </c>
      <c r="C33" s="9" t="s">
        <v>14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66"/>
      <c r="K33" s="5">
        <v>1</v>
      </c>
      <c r="L33" s="5"/>
      <c r="M33" s="86"/>
    </row>
    <row r="34" spans="1:13" hidden="1" x14ac:dyDescent="0.25">
      <c r="A34" s="631"/>
      <c r="B34" s="13">
        <v>41956</v>
      </c>
      <c r="C34" s="9" t="s">
        <v>12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266"/>
      <c r="K34" s="5">
        <v>1</v>
      </c>
      <c r="L34" s="5"/>
      <c r="M34" s="86"/>
    </row>
    <row r="35" spans="1:13" hidden="1" x14ac:dyDescent="0.25">
      <c r="A35" s="631"/>
      <c r="B35" s="13">
        <v>41949</v>
      </c>
      <c r="C35" s="9" t="s">
        <v>13</v>
      </c>
      <c r="D35" s="9">
        <v>1</v>
      </c>
      <c r="E35" s="9">
        <v>1</v>
      </c>
      <c r="F35" s="9">
        <v>0</v>
      </c>
      <c r="G35" s="9">
        <v>1</v>
      </c>
      <c r="H35" s="9">
        <v>0</v>
      </c>
      <c r="I35" s="29">
        <v>0</v>
      </c>
      <c r="J35" s="266"/>
      <c r="K35" s="5">
        <v>1</v>
      </c>
      <c r="L35" s="5"/>
      <c r="M35" s="86"/>
    </row>
    <row r="36" spans="1:13" ht="18.75" hidden="1" thickBot="1" x14ac:dyDescent="0.3">
      <c r="A36" s="631"/>
      <c r="B36" s="13">
        <v>41942</v>
      </c>
      <c r="C36" s="9" t="s">
        <v>10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66">
        <v>1</v>
      </c>
      <c r="K36" s="5"/>
      <c r="L36" s="5"/>
      <c r="M36" s="86"/>
    </row>
    <row r="37" spans="1:13" ht="19.5" thickTop="1" thickBot="1" x14ac:dyDescent="0.3">
      <c r="A37" s="142" t="s">
        <v>45</v>
      </c>
      <c r="B37" s="126" t="s">
        <v>16</v>
      </c>
      <c r="C37" s="124" t="s">
        <v>8</v>
      </c>
      <c r="D37" s="124">
        <f t="shared" ref="D37:I37" si="1">SUM(D21:D36)</f>
        <v>16</v>
      </c>
      <c r="E37" s="124">
        <f t="shared" si="1"/>
        <v>4</v>
      </c>
      <c r="F37" s="124">
        <f t="shared" si="1"/>
        <v>3</v>
      </c>
      <c r="G37" s="124">
        <f t="shared" si="1"/>
        <v>7</v>
      </c>
      <c r="H37" s="124">
        <f t="shared" si="1"/>
        <v>0</v>
      </c>
      <c r="I37" s="125">
        <f t="shared" si="1"/>
        <v>0</v>
      </c>
      <c r="J37" s="191">
        <f>SUM(J21:J36)</f>
        <v>7</v>
      </c>
      <c r="K37" s="124">
        <f>SUM(K21:K36)</f>
        <v>7</v>
      </c>
      <c r="L37" s="124">
        <f>SUM(L21:L36)</f>
        <v>2</v>
      </c>
      <c r="M37" s="294">
        <f>SUM(J37/(J37+K37))</f>
        <v>0.5</v>
      </c>
    </row>
    <row r="38" spans="1:13" ht="18.75" hidden="1" thickTop="1" x14ac:dyDescent="0.25">
      <c r="A38" s="631" t="s">
        <v>15</v>
      </c>
      <c r="B38" s="14">
        <v>41697</v>
      </c>
      <c r="C38" s="8" t="s">
        <v>8</v>
      </c>
      <c r="D38" s="8">
        <v>1</v>
      </c>
      <c r="E38" s="8">
        <v>0</v>
      </c>
      <c r="F38" s="8">
        <v>3</v>
      </c>
      <c r="G38" s="8">
        <v>3</v>
      </c>
      <c r="H38" s="8">
        <v>0</v>
      </c>
      <c r="I38" s="113">
        <v>0</v>
      </c>
      <c r="J38" s="266">
        <v>1</v>
      </c>
      <c r="K38" s="5"/>
      <c r="L38" s="5"/>
      <c r="M38" s="86"/>
    </row>
    <row r="39" spans="1:13" hidden="1" x14ac:dyDescent="0.25">
      <c r="A39" s="631"/>
      <c r="B39" s="13">
        <v>41662</v>
      </c>
      <c r="C39" s="9" t="s">
        <v>8</v>
      </c>
      <c r="D39" s="9">
        <v>1</v>
      </c>
      <c r="E39" s="9">
        <v>0</v>
      </c>
      <c r="F39" s="9">
        <v>2</v>
      </c>
      <c r="G39" s="9">
        <v>2</v>
      </c>
      <c r="H39" s="9">
        <v>0</v>
      </c>
      <c r="I39" s="29">
        <v>0</v>
      </c>
      <c r="J39" s="266">
        <v>1</v>
      </c>
      <c r="K39" s="5"/>
      <c r="L39" s="5"/>
      <c r="M39" s="86"/>
    </row>
    <row r="40" spans="1:13" hidden="1" x14ac:dyDescent="0.25">
      <c r="A40" s="631"/>
      <c r="B40" s="13">
        <v>41655</v>
      </c>
      <c r="C40" s="9" t="s">
        <v>12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66"/>
      <c r="K40" s="5">
        <v>1</v>
      </c>
      <c r="L40" s="5"/>
      <c r="M40" s="86"/>
    </row>
    <row r="41" spans="1:13" hidden="1" x14ac:dyDescent="0.25">
      <c r="A41" s="631"/>
      <c r="B41" s="13">
        <v>41648</v>
      </c>
      <c r="C41" s="9" t="s">
        <v>13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266"/>
      <c r="K41" s="5">
        <v>1</v>
      </c>
      <c r="L41" s="5"/>
      <c r="M41" s="86"/>
    </row>
    <row r="42" spans="1:13" hidden="1" x14ac:dyDescent="0.25">
      <c r="A42" s="631"/>
      <c r="B42" s="13">
        <v>41627</v>
      </c>
      <c r="C42" s="9" t="s">
        <v>14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66"/>
      <c r="K42" s="5">
        <v>1</v>
      </c>
      <c r="L42" s="5"/>
      <c r="M42" s="86"/>
    </row>
    <row r="43" spans="1:13" hidden="1" x14ac:dyDescent="0.25">
      <c r="A43" s="631"/>
      <c r="B43" s="13">
        <v>41620</v>
      </c>
      <c r="C43" s="9" t="s">
        <v>7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66"/>
      <c r="K43" s="5">
        <v>1</v>
      </c>
      <c r="L43" s="5"/>
      <c r="M43" s="86"/>
    </row>
    <row r="44" spans="1:13" hidden="1" x14ac:dyDescent="0.25">
      <c r="A44" s="631"/>
      <c r="B44" s="13">
        <v>41613</v>
      </c>
      <c r="C44" s="9" t="s">
        <v>8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66"/>
      <c r="K44" s="5"/>
      <c r="L44" s="5">
        <v>1</v>
      </c>
      <c r="M44" s="86"/>
    </row>
    <row r="45" spans="1:13" hidden="1" x14ac:dyDescent="0.25">
      <c r="A45" s="631"/>
      <c r="B45" s="13">
        <v>41606</v>
      </c>
      <c r="C45" s="9" t="s">
        <v>12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66"/>
      <c r="K45" s="5">
        <v>1</v>
      </c>
      <c r="L45" s="5"/>
      <c r="M45" s="86"/>
    </row>
    <row r="46" spans="1:13" hidden="1" x14ac:dyDescent="0.25">
      <c r="A46" s="631"/>
      <c r="B46" s="13">
        <v>41585</v>
      </c>
      <c r="C46" s="9" t="s">
        <v>7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66"/>
      <c r="K46" s="5">
        <v>1</v>
      </c>
      <c r="L46" s="5"/>
      <c r="M46" s="86"/>
    </row>
    <row r="47" spans="1:13" hidden="1" x14ac:dyDescent="0.25">
      <c r="A47" s="631"/>
      <c r="B47" s="13">
        <v>41578</v>
      </c>
      <c r="C47" s="9" t="s">
        <v>8</v>
      </c>
      <c r="D47" s="9">
        <v>1</v>
      </c>
      <c r="E47" s="9">
        <v>1</v>
      </c>
      <c r="F47" s="9">
        <v>1</v>
      </c>
      <c r="G47" s="9">
        <v>2</v>
      </c>
      <c r="H47" s="9">
        <v>0</v>
      </c>
      <c r="I47" s="29">
        <v>0</v>
      </c>
      <c r="J47" s="266">
        <v>1</v>
      </c>
      <c r="K47" s="5"/>
      <c r="L47" s="5"/>
      <c r="M47" s="86"/>
    </row>
    <row r="48" spans="1:13" hidden="1" x14ac:dyDescent="0.25">
      <c r="A48" s="631"/>
      <c r="B48" s="13">
        <v>41571</v>
      </c>
      <c r="C48" s="9" t="s">
        <v>12</v>
      </c>
      <c r="D48" s="9">
        <v>1</v>
      </c>
      <c r="E48" s="9">
        <v>0</v>
      </c>
      <c r="F48" s="9">
        <v>2</v>
      </c>
      <c r="G48" s="9">
        <v>2</v>
      </c>
      <c r="H48" s="9">
        <v>0</v>
      </c>
      <c r="I48" s="29">
        <v>0</v>
      </c>
      <c r="J48" s="266">
        <v>1</v>
      </c>
      <c r="K48" s="5"/>
      <c r="L48" s="5"/>
      <c r="M48" s="86"/>
    </row>
    <row r="49" spans="1:13" hidden="1" x14ac:dyDescent="0.25">
      <c r="A49" s="631"/>
      <c r="B49" s="13">
        <v>41557</v>
      </c>
      <c r="C49" s="9" t="s">
        <v>14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">
        <v>0</v>
      </c>
      <c r="J49" s="266">
        <v>1</v>
      </c>
      <c r="K49" s="5"/>
      <c r="L49" s="5"/>
      <c r="M49" s="86"/>
    </row>
    <row r="50" spans="1:13" hidden="1" x14ac:dyDescent="0.25">
      <c r="A50" s="631"/>
      <c r="B50" s="13">
        <v>41550</v>
      </c>
      <c r="C50" s="9" t="s">
        <v>7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66"/>
      <c r="K50" s="5">
        <v>1</v>
      </c>
      <c r="L50" s="5"/>
      <c r="M50" s="86"/>
    </row>
    <row r="51" spans="1:13" hidden="1" x14ac:dyDescent="0.25">
      <c r="A51" s="631"/>
      <c r="B51" s="13">
        <v>41543</v>
      </c>
      <c r="C51" s="9" t="s">
        <v>8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66"/>
      <c r="K51" s="5">
        <v>1</v>
      </c>
      <c r="L51" s="5"/>
      <c r="M51" s="86"/>
    </row>
    <row r="52" spans="1:13" ht="18.75" hidden="1" thickBot="1" x14ac:dyDescent="0.3">
      <c r="A52" s="631"/>
      <c r="B52" s="13">
        <v>41536</v>
      </c>
      <c r="C52" s="9" t="s">
        <v>12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66"/>
      <c r="K52" s="5"/>
      <c r="L52" s="5">
        <v>1</v>
      </c>
      <c r="M52" s="86"/>
    </row>
    <row r="53" spans="1:13" ht="19.5" thickTop="1" thickBot="1" x14ac:dyDescent="0.3">
      <c r="A53" s="142" t="s">
        <v>45</v>
      </c>
      <c r="B53" s="126" t="s">
        <v>15</v>
      </c>
      <c r="C53" s="124" t="s">
        <v>10</v>
      </c>
      <c r="D53" s="124">
        <f t="shared" ref="D53:I53" si="2">SUM(D38:D52)</f>
        <v>15</v>
      </c>
      <c r="E53" s="124">
        <f t="shared" si="2"/>
        <v>2</v>
      </c>
      <c r="F53" s="124">
        <f t="shared" si="2"/>
        <v>9</v>
      </c>
      <c r="G53" s="124">
        <f t="shared" si="2"/>
        <v>11</v>
      </c>
      <c r="H53" s="124">
        <f t="shared" si="2"/>
        <v>0</v>
      </c>
      <c r="I53" s="125">
        <f t="shared" si="2"/>
        <v>0</v>
      </c>
      <c r="J53" s="191">
        <f>SUM(J38:J52)</f>
        <v>5</v>
      </c>
      <c r="K53" s="124">
        <f>SUM(K38:K52)</f>
        <v>8</v>
      </c>
      <c r="L53" s="124">
        <f>SUM(L38:L52)</f>
        <v>2</v>
      </c>
      <c r="M53" s="294">
        <f>SUM(J53/(J53+K53))</f>
        <v>0.38461538461538464</v>
      </c>
    </row>
    <row r="54" spans="1:13" ht="18.75" hidden="1" thickTop="1" x14ac:dyDescent="0.25">
      <c r="A54" s="631" t="s">
        <v>22</v>
      </c>
      <c r="B54" s="14">
        <v>41333</v>
      </c>
      <c r="C54" s="8" t="s">
        <v>19</v>
      </c>
      <c r="D54" s="8">
        <v>1</v>
      </c>
      <c r="E54" s="8">
        <v>0</v>
      </c>
      <c r="F54" s="8">
        <v>0</v>
      </c>
      <c r="G54" s="8">
        <v>0</v>
      </c>
      <c r="H54" s="8">
        <v>0</v>
      </c>
      <c r="I54" s="113">
        <v>0</v>
      </c>
      <c r="J54" s="266">
        <v>1</v>
      </c>
      <c r="K54" s="5"/>
      <c r="L54" s="5"/>
      <c r="M54" s="86"/>
    </row>
    <row r="55" spans="1:13" hidden="1" x14ac:dyDescent="0.25">
      <c r="A55" s="631"/>
      <c r="B55" s="13">
        <v>41326</v>
      </c>
      <c r="C55" s="9" t="s">
        <v>12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">
        <v>0</v>
      </c>
      <c r="J55" s="266">
        <v>1</v>
      </c>
      <c r="K55" s="5"/>
      <c r="L55" s="5"/>
      <c r="M55" s="86"/>
    </row>
    <row r="56" spans="1:13" hidden="1" x14ac:dyDescent="0.25">
      <c r="A56" s="631"/>
      <c r="B56" s="13">
        <v>41319</v>
      </c>
      <c r="C56" s="9" t="s">
        <v>13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266">
        <v>1</v>
      </c>
      <c r="K56" s="5"/>
      <c r="L56" s="5"/>
      <c r="M56" s="86"/>
    </row>
    <row r="57" spans="1:13" hidden="1" x14ac:dyDescent="0.25">
      <c r="A57" s="631"/>
      <c r="B57" s="13">
        <v>41312</v>
      </c>
      <c r="C57" s="9" t="s">
        <v>21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">
        <v>0</v>
      </c>
      <c r="J57" s="266">
        <v>1</v>
      </c>
      <c r="K57" s="5"/>
      <c r="L57" s="5"/>
      <c r="M57" s="86"/>
    </row>
    <row r="58" spans="1:13" hidden="1" x14ac:dyDescent="0.25">
      <c r="A58" s="631"/>
      <c r="B58" s="13">
        <v>41256</v>
      </c>
      <c r="C58" s="9" t="s">
        <v>7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66"/>
      <c r="K58" s="5">
        <v>1</v>
      </c>
      <c r="L58" s="5"/>
      <c r="M58" s="86"/>
    </row>
    <row r="59" spans="1:13" hidden="1" x14ac:dyDescent="0.25">
      <c r="A59" s="631"/>
      <c r="B59" s="13">
        <v>41242</v>
      </c>
      <c r="C59" s="9" t="s">
        <v>12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66"/>
      <c r="K59" s="5">
        <v>1</v>
      </c>
      <c r="L59" s="5"/>
      <c r="M59" s="86"/>
    </row>
    <row r="60" spans="1:13" hidden="1" x14ac:dyDescent="0.25">
      <c r="A60" s="631"/>
      <c r="B60" s="13">
        <v>41235</v>
      </c>
      <c r="C60" s="9" t="s">
        <v>13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66"/>
      <c r="K60" s="5">
        <v>1</v>
      </c>
      <c r="L60" s="5"/>
      <c r="M60" s="86"/>
    </row>
    <row r="61" spans="1:13" hidden="1" x14ac:dyDescent="0.25">
      <c r="A61" s="631"/>
      <c r="B61" s="13">
        <v>41221</v>
      </c>
      <c r="C61" s="9" t="s">
        <v>7</v>
      </c>
      <c r="D61" s="9">
        <v>1</v>
      </c>
      <c r="E61" s="9">
        <v>0</v>
      </c>
      <c r="F61" s="9">
        <v>2</v>
      </c>
      <c r="G61" s="9">
        <v>2</v>
      </c>
      <c r="H61" s="9">
        <v>0</v>
      </c>
      <c r="I61" s="29">
        <v>0</v>
      </c>
      <c r="J61" s="266"/>
      <c r="K61" s="5">
        <v>1</v>
      </c>
      <c r="L61" s="5"/>
      <c r="M61" s="86"/>
    </row>
    <row r="62" spans="1:13" hidden="1" x14ac:dyDescent="0.25">
      <c r="A62" s="631"/>
      <c r="B62" s="13">
        <v>41214</v>
      </c>
      <c r="C62" s="9" t="s">
        <v>19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66"/>
      <c r="K62" s="5"/>
      <c r="L62" s="5">
        <v>1</v>
      </c>
      <c r="M62" s="86"/>
    </row>
    <row r="63" spans="1:13" hidden="1" x14ac:dyDescent="0.25">
      <c r="A63" s="631"/>
      <c r="B63" s="13">
        <v>41207</v>
      </c>
      <c r="C63" s="9" t="s">
        <v>12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66">
        <v>1</v>
      </c>
      <c r="K63" s="5"/>
      <c r="L63" s="5"/>
      <c r="M63" s="86"/>
    </row>
    <row r="64" spans="1:13" hidden="1" x14ac:dyDescent="0.25">
      <c r="A64" s="631"/>
      <c r="B64" s="13">
        <v>41200</v>
      </c>
      <c r="C64" s="9" t="s">
        <v>13</v>
      </c>
      <c r="D64" s="9">
        <v>1</v>
      </c>
      <c r="E64" s="9">
        <v>0</v>
      </c>
      <c r="F64" s="9">
        <v>1</v>
      </c>
      <c r="G64" s="9">
        <v>1</v>
      </c>
      <c r="H64" s="9">
        <v>0</v>
      </c>
      <c r="I64" s="29">
        <v>0</v>
      </c>
      <c r="J64" s="266"/>
      <c r="K64" s="5">
        <v>1</v>
      </c>
      <c r="L64" s="5"/>
      <c r="M64" s="86"/>
    </row>
    <row r="65" spans="1:13" ht="18.75" hidden="1" thickBot="1" x14ac:dyDescent="0.3">
      <c r="A65" s="631"/>
      <c r="B65" s="13">
        <v>41172</v>
      </c>
      <c r="C65" s="9" t="s">
        <v>12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66"/>
      <c r="K65" s="5">
        <v>1</v>
      </c>
      <c r="L65" s="5"/>
      <c r="M65" s="86"/>
    </row>
    <row r="66" spans="1:13" ht="19.5" thickTop="1" thickBot="1" x14ac:dyDescent="0.3">
      <c r="A66" s="142" t="s">
        <v>45</v>
      </c>
      <c r="B66" s="126" t="s">
        <v>22</v>
      </c>
      <c r="C66" s="124" t="s">
        <v>20</v>
      </c>
      <c r="D66" s="124">
        <f t="shared" ref="D66:I66" si="3">SUM(D54:D65)</f>
        <v>12</v>
      </c>
      <c r="E66" s="124">
        <f t="shared" si="3"/>
        <v>0</v>
      </c>
      <c r="F66" s="124">
        <f t="shared" si="3"/>
        <v>5</v>
      </c>
      <c r="G66" s="124">
        <f t="shared" si="3"/>
        <v>5</v>
      </c>
      <c r="H66" s="124">
        <f t="shared" si="3"/>
        <v>0</v>
      </c>
      <c r="I66" s="125">
        <f t="shared" si="3"/>
        <v>0</v>
      </c>
      <c r="J66" s="191">
        <f>SUM(J54:J65)</f>
        <v>5</v>
      </c>
      <c r="K66" s="124">
        <f>SUM(K54:K65)</f>
        <v>6</v>
      </c>
      <c r="L66" s="124">
        <f>SUM(L54:L65)</f>
        <v>1</v>
      </c>
      <c r="M66" s="294">
        <f>SUM(J66/(J66+K66))</f>
        <v>0.45454545454545453</v>
      </c>
    </row>
    <row r="67" spans="1:13" ht="19.5" thickTop="1" thickBot="1" x14ac:dyDescent="0.3">
      <c r="C67" s="136" t="s">
        <v>24</v>
      </c>
      <c r="D67" s="137">
        <f t="shared" ref="D67:I67" si="4">SUM(D20+D37+D53+D66)</f>
        <v>60</v>
      </c>
      <c r="E67" s="137">
        <f t="shared" si="4"/>
        <v>7</v>
      </c>
      <c r="F67" s="137">
        <f t="shared" si="4"/>
        <v>29</v>
      </c>
      <c r="G67" s="139">
        <f t="shared" si="4"/>
        <v>36</v>
      </c>
      <c r="H67" s="140">
        <f t="shared" si="4"/>
        <v>0</v>
      </c>
      <c r="I67" s="141">
        <f t="shared" si="4"/>
        <v>0</v>
      </c>
      <c r="J67" s="136">
        <f>SUM(J20+J37+J53+J66)</f>
        <v>25</v>
      </c>
      <c r="K67" s="168">
        <f>SUM(K20+K37+K53+K66)</f>
        <v>28</v>
      </c>
      <c r="L67" s="168">
        <f>SUM(L20+L37+L53+L66)</f>
        <v>7</v>
      </c>
      <c r="M67" s="333">
        <f>SUM(J67/(J67+K67))</f>
        <v>0.47169811320754718</v>
      </c>
    </row>
    <row r="68" spans="1:13" ht="18.75" thickBot="1" x14ac:dyDescent="0.3">
      <c r="C68" s="143" t="s">
        <v>25</v>
      </c>
      <c r="D68" s="24"/>
      <c r="E68" s="25">
        <f>SUM(E67/D67)</f>
        <v>0.11666666666666667</v>
      </c>
      <c r="F68" s="25">
        <f>SUM(F67/D67)</f>
        <v>0.48333333333333334</v>
      </c>
      <c r="G68" s="144">
        <f>SUM(G67/D67)</f>
        <v>0.6</v>
      </c>
      <c r="H68" s="20"/>
      <c r="I68" s="20"/>
      <c r="J68" s="283">
        <f>SUM(J67/D67)</f>
        <v>0.41666666666666669</v>
      </c>
      <c r="K68" s="21">
        <f>SUM(K67/D67)</f>
        <v>0.46666666666666667</v>
      </c>
      <c r="L68" s="132">
        <f>SUM(L67/D67)</f>
        <v>0.11666666666666667</v>
      </c>
      <c r="M68" s="16"/>
    </row>
    <row r="69" spans="1:13" ht="18.75" thickBot="1" x14ac:dyDescent="0.3">
      <c r="C69" s="171" t="s">
        <v>26</v>
      </c>
      <c r="D69" s="222">
        <f>SUM(D67/4)</f>
        <v>15</v>
      </c>
      <c r="E69" s="222">
        <f>SUM(E68*D69)</f>
        <v>1.75</v>
      </c>
      <c r="F69" s="222">
        <f>SUM(F68*D69)</f>
        <v>7.25</v>
      </c>
      <c r="G69" s="223">
        <f>SUM(G68*D69)</f>
        <v>9</v>
      </c>
      <c r="H69" s="16"/>
      <c r="I69" s="16"/>
      <c r="J69" s="284">
        <f>SUM(J67/4)</f>
        <v>6.25</v>
      </c>
      <c r="K69" s="134">
        <f>SUM(K67/4)</f>
        <v>7</v>
      </c>
      <c r="L69" s="135">
        <f>SUM(L67/4)</f>
        <v>1.75</v>
      </c>
      <c r="M69" s="16"/>
    </row>
    <row r="70" spans="1:13" ht="19.5" thickTop="1" thickBot="1" x14ac:dyDescent="0.3">
      <c r="A70" s="61" t="s">
        <v>53</v>
      </c>
      <c r="B70" s="45" t="s">
        <v>37</v>
      </c>
      <c r="C70" s="46" t="s">
        <v>21</v>
      </c>
      <c r="D70" s="47"/>
      <c r="E70" s="27">
        <v>0</v>
      </c>
      <c r="F70" s="27">
        <v>2</v>
      </c>
      <c r="G70" s="28">
        <v>2</v>
      </c>
    </row>
    <row r="71" spans="1:13" ht="18.75" thickBot="1" x14ac:dyDescent="0.3">
      <c r="A71" s="49" t="s">
        <v>45</v>
      </c>
      <c r="B71" s="41" t="s">
        <v>53</v>
      </c>
      <c r="C71" s="42"/>
      <c r="D71" s="42"/>
      <c r="E71" s="43">
        <f>SUM(E70:E70)</f>
        <v>0</v>
      </c>
      <c r="F71" s="43">
        <f>SUM(F70:F70)</f>
        <v>2</v>
      </c>
      <c r="G71" s="50">
        <f>SUM(G70:G70)</f>
        <v>2</v>
      </c>
    </row>
    <row r="72" spans="1:13" ht="18.75" thickBot="1" x14ac:dyDescent="0.3">
      <c r="A72" s="51" t="s">
        <v>46</v>
      </c>
      <c r="B72" s="52" t="s">
        <v>497</v>
      </c>
      <c r="C72" s="53"/>
      <c r="D72" s="53"/>
      <c r="E72" s="54">
        <f>SUM(E67+E71)</f>
        <v>7</v>
      </c>
      <c r="F72" s="54">
        <f>SUM(F67+F71)</f>
        <v>31</v>
      </c>
      <c r="G72" s="55">
        <f>SUM(E72+F72)</f>
        <v>38</v>
      </c>
    </row>
    <row r="73" spans="1:13" ht="18.75" thickTop="1" x14ac:dyDescent="0.25"/>
  </sheetData>
  <mergeCells count="5">
    <mergeCell ref="A3:A19"/>
    <mergeCell ref="A21:A36"/>
    <mergeCell ref="A38:A52"/>
    <mergeCell ref="A54:A65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M21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6.1406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628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45701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45687</v>
      </c>
      <c r="C4" s="9" t="s">
        <v>453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45680</v>
      </c>
      <c r="C5" s="9" t="s">
        <v>20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45673</v>
      </c>
      <c r="C6" s="9" t="s">
        <v>553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45666</v>
      </c>
      <c r="C7" s="9" t="s">
        <v>8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45624</v>
      </c>
      <c r="C8" s="9" t="s">
        <v>553</v>
      </c>
      <c r="D8" s="9">
        <v>1</v>
      </c>
      <c r="E8" s="9">
        <v>1</v>
      </c>
      <c r="F8" s="9">
        <v>1</v>
      </c>
      <c r="G8" s="9">
        <v>2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45617</v>
      </c>
      <c r="C9" s="9" t="s">
        <v>8</v>
      </c>
      <c r="D9" s="9">
        <v>1</v>
      </c>
      <c r="E9" s="9">
        <v>1</v>
      </c>
      <c r="F9" s="9">
        <v>2</v>
      </c>
      <c r="G9" s="9">
        <v>3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45610</v>
      </c>
      <c r="C10" s="9" t="s">
        <v>625</v>
      </c>
      <c r="D10" s="9">
        <v>1</v>
      </c>
      <c r="E10" s="9">
        <v>1</v>
      </c>
      <c r="F10" s="9">
        <v>2</v>
      </c>
      <c r="G10" s="9">
        <v>3</v>
      </c>
      <c r="H10" s="9">
        <v>0</v>
      </c>
      <c r="I10" s="29">
        <v>1</v>
      </c>
      <c r="J10" s="365"/>
      <c r="K10" s="9"/>
      <c r="L10" s="9">
        <v>1</v>
      </c>
      <c r="M10" s="29"/>
    </row>
    <row r="11" spans="1:13" x14ac:dyDescent="0.25">
      <c r="A11" s="636"/>
      <c r="B11" s="255">
        <v>45603</v>
      </c>
      <c r="C11" s="9" t="s">
        <v>453</v>
      </c>
      <c r="D11" s="9">
        <v>1</v>
      </c>
      <c r="E11" s="9">
        <v>0</v>
      </c>
      <c r="F11" s="9">
        <v>2</v>
      </c>
      <c r="G11" s="9">
        <v>2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45582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45575</v>
      </c>
      <c r="C13" s="9" t="s">
        <v>625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45568</v>
      </c>
      <c r="C14" s="9" t="s">
        <v>453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45561</v>
      </c>
      <c r="C15" s="9" t="s">
        <v>20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t="18.75" thickBot="1" x14ac:dyDescent="0.3">
      <c r="A16" s="637"/>
      <c r="B16" s="256">
        <v>45554</v>
      </c>
      <c r="C16" s="31" t="s">
        <v>553</v>
      </c>
      <c r="D16" s="31">
        <v>1</v>
      </c>
      <c r="E16" s="31">
        <v>0</v>
      </c>
      <c r="F16" s="31">
        <v>1</v>
      </c>
      <c r="G16" s="31">
        <v>1</v>
      </c>
      <c r="H16" s="31">
        <v>0</v>
      </c>
      <c r="I16" s="32">
        <v>0</v>
      </c>
      <c r="J16" s="366"/>
      <c r="K16" s="31">
        <v>1</v>
      </c>
      <c r="L16" s="31"/>
      <c r="M16" s="32"/>
    </row>
    <row r="17" spans="1:13" ht="19.5" thickTop="1" thickBot="1" x14ac:dyDescent="0.3">
      <c r="A17" s="487" t="s">
        <v>45</v>
      </c>
      <c r="B17" s="488" t="s">
        <v>624</v>
      </c>
      <c r="C17" s="355" t="s">
        <v>10</v>
      </c>
      <c r="D17" s="355">
        <f t="shared" ref="D17:L17" si="0">SUM(D3:D16)</f>
        <v>14</v>
      </c>
      <c r="E17" s="355">
        <f t="shared" si="0"/>
        <v>5</v>
      </c>
      <c r="F17" s="355">
        <f t="shared" si="0"/>
        <v>13</v>
      </c>
      <c r="G17" s="355">
        <f t="shared" si="0"/>
        <v>18</v>
      </c>
      <c r="H17" s="355">
        <f t="shared" si="0"/>
        <v>0</v>
      </c>
      <c r="I17" s="489">
        <f t="shared" si="0"/>
        <v>1</v>
      </c>
      <c r="J17" s="458">
        <f t="shared" si="0"/>
        <v>6</v>
      </c>
      <c r="K17" s="355">
        <f t="shared" si="0"/>
        <v>6</v>
      </c>
      <c r="L17" s="355">
        <f t="shared" si="0"/>
        <v>2</v>
      </c>
      <c r="M17" s="356">
        <f>SUM(J17/(J17+K17))</f>
        <v>0.5</v>
      </c>
    </row>
    <row r="18" spans="1:13" ht="18.75" hidden="1" thickTop="1" x14ac:dyDescent="0.25">
      <c r="A18" s="632" t="s">
        <v>580</v>
      </c>
      <c r="B18" s="254">
        <v>45351</v>
      </c>
      <c r="C18" s="27" t="s">
        <v>553</v>
      </c>
      <c r="D18" s="27">
        <v>1</v>
      </c>
      <c r="E18" s="27">
        <v>0</v>
      </c>
      <c r="F18" s="27">
        <v>0</v>
      </c>
      <c r="G18" s="27">
        <v>0</v>
      </c>
      <c r="H18" s="27">
        <v>0</v>
      </c>
      <c r="I18" s="28">
        <v>0</v>
      </c>
      <c r="J18" s="364"/>
      <c r="K18" s="27">
        <v>1</v>
      </c>
      <c r="L18" s="27"/>
      <c r="M18" s="28"/>
    </row>
    <row r="19" spans="1:13" hidden="1" x14ac:dyDescent="0.25">
      <c r="A19" s="633"/>
      <c r="B19" s="255">
        <v>45344</v>
      </c>
      <c r="C19" s="9" t="s">
        <v>452</v>
      </c>
      <c r="D19" s="9">
        <v>1</v>
      </c>
      <c r="E19" s="9">
        <v>1</v>
      </c>
      <c r="F19" s="9">
        <v>0</v>
      </c>
      <c r="G19" s="9">
        <v>1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3"/>
      <c r="B20" s="255">
        <v>45330</v>
      </c>
      <c r="C20" s="9" t="s">
        <v>453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idden="1" x14ac:dyDescent="0.25">
      <c r="A21" s="633"/>
      <c r="B21" s="255">
        <v>45316</v>
      </c>
      <c r="C21" s="9" t="s">
        <v>553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3"/>
      <c r="B22" s="255">
        <v>45309</v>
      </c>
      <c r="C22" s="9" t="s">
        <v>452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3"/>
      <c r="B23" s="255">
        <v>45302</v>
      </c>
      <c r="C23" s="9" t="s">
        <v>555</v>
      </c>
      <c r="D23" s="9">
        <v>1</v>
      </c>
      <c r="E23" s="9">
        <v>2</v>
      </c>
      <c r="F23" s="9">
        <v>1</v>
      </c>
      <c r="G23" s="9">
        <v>3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3"/>
      <c r="B24" s="255">
        <v>45281</v>
      </c>
      <c r="C24" s="9" t="s">
        <v>453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3"/>
      <c r="B25" s="255">
        <v>45274</v>
      </c>
      <c r="C25" s="9" t="s">
        <v>552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3"/>
      <c r="B26" s="255">
        <v>45260</v>
      </c>
      <c r="C26" s="9" t="s">
        <v>452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3"/>
      <c r="B27" s="255">
        <v>45253</v>
      </c>
      <c r="C27" s="9" t="s">
        <v>555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3"/>
      <c r="B28" s="255">
        <v>45239</v>
      </c>
      <c r="C28" s="9" t="s">
        <v>552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3"/>
      <c r="B29" s="255">
        <v>45232</v>
      </c>
      <c r="C29" s="9" t="s">
        <v>553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45225</v>
      </c>
      <c r="C30" s="9" t="s">
        <v>452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3"/>
      <c r="B31" s="255">
        <v>45218</v>
      </c>
      <c r="C31" s="9" t="s">
        <v>555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idden="1" x14ac:dyDescent="0.25">
      <c r="A32" s="633"/>
      <c r="B32" s="255">
        <v>45211</v>
      </c>
      <c r="C32" s="9" t="s">
        <v>453</v>
      </c>
      <c r="D32" s="9">
        <v>1</v>
      </c>
      <c r="E32" s="9">
        <v>1</v>
      </c>
      <c r="F32" s="9">
        <v>1</v>
      </c>
      <c r="G32" s="9">
        <v>2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3"/>
      <c r="B33" s="255">
        <v>45204</v>
      </c>
      <c r="C33" s="9" t="s">
        <v>552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3"/>
      <c r="B34" s="255">
        <v>45197</v>
      </c>
      <c r="C34" s="9" t="s">
        <v>553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3"/>
      <c r="B35" s="255">
        <v>45190</v>
      </c>
      <c r="C35" s="9" t="s">
        <v>452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t="18.75" hidden="1" thickBot="1" x14ac:dyDescent="0.3">
      <c r="A36" s="634"/>
      <c r="B36" s="256">
        <v>45183</v>
      </c>
      <c r="C36" s="31" t="s">
        <v>555</v>
      </c>
      <c r="D36" s="31">
        <v>1</v>
      </c>
      <c r="E36" s="31">
        <v>0</v>
      </c>
      <c r="F36" s="31">
        <v>1</v>
      </c>
      <c r="G36" s="31">
        <v>1</v>
      </c>
      <c r="H36" s="31">
        <v>0</v>
      </c>
      <c r="I36" s="32">
        <v>0</v>
      </c>
      <c r="J36" s="366">
        <v>1</v>
      </c>
      <c r="K36" s="31"/>
      <c r="L36" s="31"/>
      <c r="M36" s="32"/>
    </row>
    <row r="37" spans="1:13" ht="19.5" thickTop="1" thickBot="1" x14ac:dyDescent="0.3">
      <c r="A37" s="487" t="s">
        <v>45</v>
      </c>
      <c r="B37" s="488" t="s">
        <v>580</v>
      </c>
      <c r="C37" s="355" t="s">
        <v>8</v>
      </c>
      <c r="D37" s="355">
        <f t="shared" ref="D37:L37" si="1">SUM(D18:D36)</f>
        <v>19</v>
      </c>
      <c r="E37" s="355">
        <f t="shared" si="1"/>
        <v>5</v>
      </c>
      <c r="F37" s="355">
        <f t="shared" si="1"/>
        <v>6</v>
      </c>
      <c r="G37" s="355">
        <f t="shared" si="1"/>
        <v>11</v>
      </c>
      <c r="H37" s="355">
        <f t="shared" si="1"/>
        <v>0</v>
      </c>
      <c r="I37" s="489">
        <f t="shared" si="1"/>
        <v>0</v>
      </c>
      <c r="J37" s="458">
        <f t="shared" si="1"/>
        <v>9</v>
      </c>
      <c r="K37" s="355">
        <f t="shared" si="1"/>
        <v>9</v>
      </c>
      <c r="L37" s="355">
        <f t="shared" si="1"/>
        <v>1</v>
      </c>
      <c r="M37" s="356">
        <f>SUM(J37/(J37+K37))</f>
        <v>0.5</v>
      </c>
    </row>
    <row r="38" spans="1:13" ht="18.75" hidden="1" thickTop="1" x14ac:dyDescent="0.25">
      <c r="A38" s="632" t="s">
        <v>554</v>
      </c>
      <c r="B38" s="254">
        <v>44966</v>
      </c>
      <c r="C38" s="27" t="s">
        <v>552</v>
      </c>
      <c r="D38" s="27">
        <v>1</v>
      </c>
      <c r="E38" s="27">
        <v>0</v>
      </c>
      <c r="F38" s="27">
        <v>1</v>
      </c>
      <c r="G38" s="27">
        <v>1</v>
      </c>
      <c r="H38" s="27">
        <v>0</v>
      </c>
      <c r="I38" s="297">
        <v>0</v>
      </c>
      <c r="J38" s="279"/>
      <c r="K38" s="27">
        <v>1</v>
      </c>
      <c r="L38" s="27"/>
      <c r="M38" s="28"/>
    </row>
    <row r="39" spans="1:13" hidden="1" x14ac:dyDescent="0.25">
      <c r="A39" s="633"/>
      <c r="B39" s="255">
        <v>44959</v>
      </c>
      <c r="C39" s="9" t="s">
        <v>452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/>
      <c r="L39" s="9">
        <v>1</v>
      </c>
      <c r="M39" s="29"/>
    </row>
    <row r="40" spans="1:13" hidden="1" x14ac:dyDescent="0.25">
      <c r="A40" s="633"/>
      <c r="B40" s="255">
        <v>44952</v>
      </c>
      <c r="C40" s="9" t="s">
        <v>8</v>
      </c>
      <c r="D40" s="9">
        <v>1</v>
      </c>
      <c r="E40" s="9">
        <v>2</v>
      </c>
      <c r="F40" s="9">
        <v>0</v>
      </c>
      <c r="G40" s="9">
        <v>2</v>
      </c>
      <c r="H40" s="9">
        <v>0</v>
      </c>
      <c r="I40" s="298">
        <v>0</v>
      </c>
      <c r="J40" s="280"/>
      <c r="K40" s="9"/>
      <c r="L40" s="9">
        <v>1</v>
      </c>
      <c r="M40" s="29"/>
    </row>
    <row r="41" spans="1:13" hidden="1" x14ac:dyDescent="0.25">
      <c r="A41" s="633"/>
      <c r="B41" s="255">
        <v>44945</v>
      </c>
      <c r="C41" s="9" t="s">
        <v>555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3"/>
      <c r="B42" s="255">
        <v>44938</v>
      </c>
      <c r="C42" s="9" t="s">
        <v>453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44917</v>
      </c>
      <c r="C43" s="9" t="s">
        <v>552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44903</v>
      </c>
      <c r="C44" s="9" t="s">
        <v>8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idden="1" x14ac:dyDescent="0.25">
      <c r="A45" s="633"/>
      <c r="B45" s="255">
        <v>44889</v>
      </c>
      <c r="C45" s="9" t="s">
        <v>453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44882</v>
      </c>
      <c r="C46" s="9" t="s">
        <v>552</v>
      </c>
      <c r="D46" s="9">
        <v>1</v>
      </c>
      <c r="E46" s="9">
        <v>1</v>
      </c>
      <c r="F46" s="9">
        <v>0</v>
      </c>
      <c r="G46" s="9">
        <v>1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255">
        <v>44875</v>
      </c>
      <c r="C47" s="9" t="s">
        <v>452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idden="1" x14ac:dyDescent="0.25">
      <c r="A48" s="633"/>
      <c r="B48" s="255">
        <v>44854</v>
      </c>
      <c r="C48" s="9" t="s">
        <v>453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44847</v>
      </c>
      <c r="C49" s="9" t="s">
        <v>552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/>
      <c r="L49" s="9">
        <v>1</v>
      </c>
      <c r="M49" s="29"/>
    </row>
    <row r="50" spans="1:13" hidden="1" x14ac:dyDescent="0.25">
      <c r="A50" s="633"/>
      <c r="B50" s="255">
        <v>44840</v>
      </c>
      <c r="C50" s="9" t="s">
        <v>452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idden="1" x14ac:dyDescent="0.25">
      <c r="A51" s="633"/>
      <c r="B51" s="255">
        <v>44833</v>
      </c>
      <c r="C51" s="9" t="s">
        <v>8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3"/>
      <c r="B52" s="255">
        <v>44826</v>
      </c>
      <c r="C52" s="9" t="s">
        <v>555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t="18.75" hidden="1" thickBot="1" x14ac:dyDescent="0.3">
      <c r="A53" s="634"/>
      <c r="B53" s="256">
        <v>44819</v>
      </c>
      <c r="C53" s="31" t="s">
        <v>453</v>
      </c>
      <c r="D53" s="31">
        <v>1</v>
      </c>
      <c r="E53" s="31">
        <v>1</v>
      </c>
      <c r="F53" s="31">
        <v>1</v>
      </c>
      <c r="G53" s="31">
        <v>2</v>
      </c>
      <c r="H53" s="31">
        <v>0</v>
      </c>
      <c r="I53" s="299">
        <v>0</v>
      </c>
      <c r="J53" s="341"/>
      <c r="K53" s="31">
        <v>1</v>
      </c>
      <c r="L53" s="31"/>
      <c r="M53" s="32"/>
    </row>
    <row r="54" spans="1:13" ht="19.5" thickTop="1" thickBot="1" x14ac:dyDescent="0.3">
      <c r="A54" s="433" t="s">
        <v>45</v>
      </c>
      <c r="B54" s="414" t="s">
        <v>554</v>
      </c>
      <c r="C54" s="355" t="s">
        <v>553</v>
      </c>
      <c r="D54" s="355">
        <f t="shared" ref="D54:L54" si="2">SUM(D38:D53)</f>
        <v>16</v>
      </c>
      <c r="E54" s="355">
        <f t="shared" si="2"/>
        <v>6</v>
      </c>
      <c r="F54" s="355">
        <f t="shared" si="2"/>
        <v>4</v>
      </c>
      <c r="G54" s="355">
        <f t="shared" si="2"/>
        <v>10</v>
      </c>
      <c r="H54" s="355">
        <f t="shared" si="2"/>
        <v>0</v>
      </c>
      <c r="I54" s="467">
        <f t="shared" si="2"/>
        <v>0</v>
      </c>
      <c r="J54" s="191">
        <f t="shared" si="2"/>
        <v>3</v>
      </c>
      <c r="K54" s="124">
        <f t="shared" si="2"/>
        <v>10</v>
      </c>
      <c r="L54" s="124">
        <f t="shared" si="2"/>
        <v>3</v>
      </c>
      <c r="M54" s="294">
        <f>SUM(J54/(J54+K54))</f>
        <v>0.23076923076923078</v>
      </c>
    </row>
    <row r="55" spans="1:13" ht="18.75" hidden="1" thickTop="1" x14ac:dyDescent="0.25">
      <c r="A55" s="659" t="s">
        <v>540</v>
      </c>
      <c r="B55" s="254">
        <v>44641</v>
      </c>
      <c r="C55" s="27" t="s">
        <v>48</v>
      </c>
      <c r="D55" s="27">
        <v>1</v>
      </c>
      <c r="E55" s="27">
        <v>0</v>
      </c>
      <c r="F55" s="27">
        <v>0</v>
      </c>
      <c r="G55" s="27">
        <v>0</v>
      </c>
      <c r="H55" s="27">
        <v>0</v>
      </c>
      <c r="I55" s="297">
        <v>0</v>
      </c>
      <c r="J55" s="279"/>
      <c r="K55" s="27">
        <v>1</v>
      </c>
      <c r="L55" s="27"/>
      <c r="M55" s="28"/>
    </row>
    <row r="56" spans="1:13" hidden="1" x14ac:dyDescent="0.25">
      <c r="A56" s="631"/>
      <c r="B56" s="255">
        <v>44637</v>
      </c>
      <c r="C56" s="9" t="s">
        <v>455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255">
        <v>44630</v>
      </c>
      <c r="C57" s="9" t="s">
        <v>8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/>
      <c r="K57" s="9"/>
      <c r="L57" s="9">
        <v>1</v>
      </c>
      <c r="M57" s="29"/>
    </row>
    <row r="58" spans="1:13" hidden="1" x14ac:dyDescent="0.25">
      <c r="A58" s="631"/>
      <c r="B58" s="255">
        <v>44602</v>
      </c>
      <c r="C58" s="9" t="s">
        <v>48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255">
        <v>44595</v>
      </c>
      <c r="C59" s="9" t="s">
        <v>455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255">
        <v>44546</v>
      </c>
      <c r="C60" s="9" t="s">
        <v>8</v>
      </c>
      <c r="D60" s="9">
        <v>1</v>
      </c>
      <c r="E60" s="9">
        <v>1</v>
      </c>
      <c r="F60" s="9">
        <v>0</v>
      </c>
      <c r="G60" s="9">
        <v>1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255">
        <v>44539</v>
      </c>
      <c r="C61" s="9" t="s">
        <v>48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255">
        <v>44532</v>
      </c>
      <c r="C62" s="9" t="s">
        <v>455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/>
      <c r="K62" s="9"/>
      <c r="L62" s="9">
        <v>1</v>
      </c>
      <c r="M62" s="29"/>
    </row>
    <row r="63" spans="1:13" hidden="1" x14ac:dyDescent="0.25">
      <c r="A63" s="631"/>
      <c r="B63" s="255">
        <v>44518</v>
      </c>
      <c r="C63" s="9" t="s">
        <v>48</v>
      </c>
      <c r="D63" s="9">
        <v>1</v>
      </c>
      <c r="E63" s="9">
        <v>0</v>
      </c>
      <c r="F63" s="9">
        <v>1</v>
      </c>
      <c r="G63" s="9">
        <v>1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44497</v>
      </c>
      <c r="C64" s="9" t="s">
        <v>48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255">
        <v>44490</v>
      </c>
      <c r="C65" s="9" t="s">
        <v>455</v>
      </c>
      <c r="D65" s="9">
        <v>1</v>
      </c>
      <c r="E65" s="9">
        <v>2</v>
      </c>
      <c r="F65" s="9">
        <v>1</v>
      </c>
      <c r="G65" s="9">
        <v>3</v>
      </c>
      <c r="H65" s="9">
        <v>1</v>
      </c>
      <c r="I65" s="298">
        <v>0</v>
      </c>
      <c r="J65" s="280">
        <v>1</v>
      </c>
      <c r="K65" s="9"/>
      <c r="L65" s="9"/>
      <c r="M65" s="29"/>
    </row>
    <row r="66" spans="1:13" ht="18.75" hidden="1" thickBot="1" x14ac:dyDescent="0.3">
      <c r="A66" s="630"/>
      <c r="B66" s="256">
        <v>44483</v>
      </c>
      <c r="C66" s="31" t="s">
        <v>8</v>
      </c>
      <c r="D66" s="31">
        <v>1</v>
      </c>
      <c r="E66" s="31">
        <v>0</v>
      </c>
      <c r="F66" s="31">
        <v>1</v>
      </c>
      <c r="G66" s="31">
        <v>1</v>
      </c>
      <c r="H66" s="31">
        <v>0</v>
      </c>
      <c r="I66" s="299">
        <v>0</v>
      </c>
      <c r="J66" s="341"/>
      <c r="K66" s="31"/>
      <c r="L66" s="31">
        <v>1</v>
      </c>
      <c r="M66" s="32"/>
    </row>
    <row r="67" spans="1:13" customFormat="1" ht="19.5" thickTop="1" thickBot="1" x14ac:dyDescent="0.3">
      <c r="A67" s="142" t="s">
        <v>45</v>
      </c>
      <c r="B67" s="126" t="s">
        <v>540</v>
      </c>
      <c r="C67" s="124" t="s">
        <v>453</v>
      </c>
      <c r="D67" s="124">
        <f t="shared" ref="D67:L67" si="3">SUM(D55:D66)</f>
        <v>12</v>
      </c>
      <c r="E67" s="124">
        <f t="shared" si="3"/>
        <v>4</v>
      </c>
      <c r="F67" s="124">
        <f t="shared" si="3"/>
        <v>3</v>
      </c>
      <c r="G67" s="124">
        <f t="shared" si="3"/>
        <v>7</v>
      </c>
      <c r="H67" s="124">
        <f t="shared" si="3"/>
        <v>1</v>
      </c>
      <c r="I67" s="247">
        <f t="shared" si="3"/>
        <v>0</v>
      </c>
      <c r="J67" s="191">
        <f t="shared" si="3"/>
        <v>3</v>
      </c>
      <c r="K67" s="124">
        <f t="shared" si="3"/>
        <v>6</v>
      </c>
      <c r="L67" s="124">
        <f t="shared" si="3"/>
        <v>3</v>
      </c>
      <c r="M67" s="294">
        <f>SUM(J67/(J67+K67))</f>
        <v>0.33333333333333331</v>
      </c>
    </row>
    <row r="68" spans="1:13" ht="18.75" hidden="1" thickTop="1" x14ac:dyDescent="0.25">
      <c r="A68" s="659" t="s">
        <v>500</v>
      </c>
      <c r="B68" s="254">
        <v>43881</v>
      </c>
      <c r="C68" s="27" t="s">
        <v>453</v>
      </c>
      <c r="D68" s="27">
        <v>1</v>
      </c>
      <c r="E68" s="27">
        <v>1</v>
      </c>
      <c r="F68" s="27">
        <v>0</v>
      </c>
      <c r="G68" s="27">
        <v>1</v>
      </c>
      <c r="H68" s="27">
        <v>0</v>
      </c>
      <c r="I68" s="297">
        <v>0</v>
      </c>
      <c r="J68" s="279"/>
      <c r="K68" s="27">
        <v>1</v>
      </c>
      <c r="L68" s="27"/>
      <c r="M68" s="28"/>
    </row>
    <row r="69" spans="1:13" hidden="1" x14ac:dyDescent="0.25">
      <c r="A69" s="631"/>
      <c r="B69" s="255">
        <v>43874</v>
      </c>
      <c r="C69" s="9" t="s">
        <v>452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8">
        <v>0</v>
      </c>
      <c r="J69" s="280"/>
      <c r="K69" s="9"/>
      <c r="L69" s="9">
        <v>1</v>
      </c>
      <c r="M69" s="29"/>
    </row>
    <row r="70" spans="1:13" hidden="1" x14ac:dyDescent="0.25">
      <c r="A70" s="631"/>
      <c r="B70" s="255">
        <v>43867</v>
      </c>
      <c r="C70" s="9" t="s">
        <v>48</v>
      </c>
      <c r="D70" s="9">
        <v>1</v>
      </c>
      <c r="E70" s="9">
        <v>2</v>
      </c>
      <c r="F70" s="9">
        <v>0</v>
      </c>
      <c r="G70" s="9">
        <v>2</v>
      </c>
      <c r="H70" s="9">
        <v>0</v>
      </c>
      <c r="I70" s="298">
        <v>0</v>
      </c>
      <c r="J70" s="280"/>
      <c r="K70" s="9"/>
      <c r="L70" s="9">
        <v>1</v>
      </c>
      <c r="M70" s="29"/>
    </row>
    <row r="71" spans="1:13" hidden="1" x14ac:dyDescent="0.25">
      <c r="A71" s="631"/>
      <c r="B71" s="255">
        <v>43839</v>
      </c>
      <c r="C71" s="9" t="s">
        <v>453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255">
        <v>43818</v>
      </c>
      <c r="C72" s="9" t="s">
        <v>48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43811</v>
      </c>
      <c r="C73" s="9" t="s">
        <v>8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255">
        <v>43797</v>
      </c>
      <c r="C74" s="9" t="s">
        <v>453</v>
      </c>
      <c r="D74" s="9">
        <v>1</v>
      </c>
      <c r="E74" s="9">
        <v>1</v>
      </c>
      <c r="F74" s="9">
        <v>2</v>
      </c>
      <c r="G74" s="9">
        <v>3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43790</v>
      </c>
      <c r="C75" s="9" t="s">
        <v>452</v>
      </c>
      <c r="D75" s="9">
        <v>1</v>
      </c>
      <c r="E75" s="9">
        <v>1</v>
      </c>
      <c r="F75" s="9">
        <v>0</v>
      </c>
      <c r="G75" s="9">
        <v>1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t="18.75" hidden="1" thickBot="1" x14ac:dyDescent="0.3">
      <c r="A76" s="630"/>
      <c r="B76" s="256">
        <v>43783</v>
      </c>
      <c r="C76" s="31" t="s">
        <v>48</v>
      </c>
      <c r="D76" s="31">
        <v>1</v>
      </c>
      <c r="E76" s="31">
        <v>0</v>
      </c>
      <c r="F76" s="31">
        <v>0</v>
      </c>
      <c r="G76" s="31">
        <v>0</v>
      </c>
      <c r="H76" s="31">
        <v>0</v>
      </c>
      <c r="I76" s="299">
        <v>0</v>
      </c>
      <c r="J76" s="341"/>
      <c r="K76" s="31">
        <v>1</v>
      </c>
      <c r="L76" s="31"/>
      <c r="M76" s="32"/>
    </row>
    <row r="77" spans="1:13" customFormat="1" ht="19.5" thickTop="1" thickBot="1" x14ac:dyDescent="0.3">
      <c r="A77" s="142" t="s">
        <v>45</v>
      </c>
      <c r="B77" s="126" t="s">
        <v>500</v>
      </c>
      <c r="C77" s="124" t="s">
        <v>9</v>
      </c>
      <c r="D77" s="124">
        <f t="shared" ref="D77:L77" si="4">SUM(D68:D76)</f>
        <v>9</v>
      </c>
      <c r="E77" s="124">
        <f t="shared" si="4"/>
        <v>5</v>
      </c>
      <c r="F77" s="124">
        <f t="shared" si="4"/>
        <v>4</v>
      </c>
      <c r="G77" s="124">
        <f t="shared" si="4"/>
        <v>9</v>
      </c>
      <c r="H77" s="124">
        <f t="shared" si="4"/>
        <v>0</v>
      </c>
      <c r="I77" s="247">
        <f t="shared" si="4"/>
        <v>0</v>
      </c>
      <c r="J77" s="191">
        <f t="shared" si="4"/>
        <v>1</v>
      </c>
      <c r="K77" s="124">
        <f t="shared" si="4"/>
        <v>5</v>
      </c>
      <c r="L77" s="124">
        <f t="shared" si="4"/>
        <v>3</v>
      </c>
      <c r="M77" s="294">
        <f>SUM(J77/(J77+K77))</f>
        <v>0.16666666666666666</v>
      </c>
    </row>
    <row r="78" spans="1:13" ht="18.75" hidden="1" thickTop="1" x14ac:dyDescent="0.25">
      <c r="A78" s="659" t="s">
        <v>454</v>
      </c>
      <c r="B78" s="254">
        <v>43524</v>
      </c>
      <c r="C78" s="27" t="s">
        <v>455</v>
      </c>
      <c r="D78" s="27">
        <v>1</v>
      </c>
      <c r="E78" s="27">
        <v>1</v>
      </c>
      <c r="F78" s="27">
        <v>0</v>
      </c>
      <c r="G78" s="27">
        <v>1</v>
      </c>
      <c r="H78" s="27">
        <v>0</v>
      </c>
      <c r="I78" s="28">
        <v>0</v>
      </c>
      <c r="J78" s="364">
        <v>1</v>
      </c>
      <c r="K78" s="27"/>
      <c r="L78" s="27"/>
      <c r="M78" s="28"/>
    </row>
    <row r="79" spans="1:13" hidden="1" x14ac:dyDescent="0.25">
      <c r="A79" s="631"/>
      <c r="B79" s="255">
        <v>43517</v>
      </c>
      <c r="C79" s="9" t="s">
        <v>453</v>
      </c>
      <c r="D79" s="9">
        <v>1</v>
      </c>
      <c r="E79" s="9">
        <v>1</v>
      </c>
      <c r="F79" s="9">
        <v>0</v>
      </c>
      <c r="G79" s="9">
        <v>1</v>
      </c>
      <c r="H79" s="9">
        <v>0</v>
      </c>
      <c r="I79" s="29">
        <v>0</v>
      </c>
      <c r="J79" s="365">
        <v>1</v>
      </c>
      <c r="K79" s="9"/>
      <c r="L79" s="9"/>
      <c r="M79" s="29"/>
    </row>
    <row r="80" spans="1:13" hidden="1" x14ac:dyDescent="0.25">
      <c r="A80" s="631"/>
      <c r="B80" s="255">
        <v>43510</v>
      </c>
      <c r="C80" s="9" t="s">
        <v>452</v>
      </c>
      <c r="D80" s="9">
        <v>1</v>
      </c>
      <c r="E80" s="9">
        <v>0</v>
      </c>
      <c r="F80" s="9">
        <v>2</v>
      </c>
      <c r="G80" s="9">
        <v>2</v>
      </c>
      <c r="H80" s="9">
        <v>0</v>
      </c>
      <c r="I80" s="29">
        <v>0</v>
      </c>
      <c r="J80" s="365"/>
      <c r="K80" s="9">
        <v>1</v>
      </c>
      <c r="L80" s="9"/>
      <c r="M80" s="29"/>
    </row>
    <row r="81" spans="1:13" hidden="1" x14ac:dyDescent="0.25">
      <c r="A81" s="631"/>
      <c r="B81" s="255">
        <v>43503</v>
      </c>
      <c r="C81" s="9" t="s">
        <v>48</v>
      </c>
      <c r="D81" s="9">
        <v>1</v>
      </c>
      <c r="E81" s="9">
        <v>0</v>
      </c>
      <c r="F81" s="9">
        <v>4</v>
      </c>
      <c r="G81" s="9">
        <v>4</v>
      </c>
      <c r="H81" s="9">
        <v>0</v>
      </c>
      <c r="I81" s="29">
        <v>0</v>
      </c>
      <c r="J81" s="365">
        <v>1</v>
      </c>
      <c r="K81" s="9"/>
      <c r="L81" s="9"/>
      <c r="M81" s="29"/>
    </row>
    <row r="82" spans="1:13" hidden="1" x14ac:dyDescent="0.25">
      <c r="A82" s="631"/>
      <c r="B82" s="255">
        <v>43496</v>
      </c>
      <c r="C82" s="9" t="s">
        <v>8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365">
        <v>1</v>
      </c>
      <c r="K82" s="9"/>
      <c r="L82" s="9"/>
      <c r="M82" s="29"/>
    </row>
    <row r="83" spans="1:13" hidden="1" x14ac:dyDescent="0.25">
      <c r="A83" s="631"/>
      <c r="B83" s="255">
        <v>43489</v>
      </c>
      <c r="C83" s="9" t="s">
        <v>455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365"/>
      <c r="K83" s="9">
        <v>1</v>
      </c>
      <c r="L83" s="9"/>
      <c r="M83" s="29"/>
    </row>
    <row r="84" spans="1:13" hidden="1" x14ac:dyDescent="0.25">
      <c r="A84" s="631"/>
      <c r="B84" s="255">
        <v>43475</v>
      </c>
      <c r="C84" s="9" t="s">
        <v>453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">
        <v>0</v>
      </c>
      <c r="J84" s="365">
        <v>1</v>
      </c>
      <c r="K84" s="9"/>
      <c r="L84" s="9"/>
      <c r="M84" s="29"/>
    </row>
    <row r="85" spans="1:13" hidden="1" x14ac:dyDescent="0.25">
      <c r="A85" s="631"/>
      <c r="B85" s="255">
        <v>43468</v>
      </c>
      <c r="C85" s="9" t="s">
        <v>452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365"/>
      <c r="K85" s="9">
        <v>1</v>
      </c>
      <c r="L85" s="9"/>
      <c r="M85" s="29"/>
    </row>
    <row r="86" spans="1:13" hidden="1" x14ac:dyDescent="0.25">
      <c r="A86" s="631"/>
      <c r="B86" s="255">
        <v>43454</v>
      </c>
      <c r="C86" s="9" t="s">
        <v>48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365">
        <v>1</v>
      </c>
      <c r="K86" s="9"/>
      <c r="L86" s="9"/>
      <c r="M86" s="29"/>
    </row>
    <row r="87" spans="1:13" hidden="1" x14ac:dyDescent="0.25">
      <c r="A87" s="631"/>
      <c r="B87" s="255">
        <v>43447</v>
      </c>
      <c r="C87" s="9" t="s">
        <v>8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365">
        <v>1</v>
      </c>
      <c r="K87" s="9"/>
      <c r="L87" s="9"/>
      <c r="M87" s="29"/>
    </row>
    <row r="88" spans="1:13" hidden="1" x14ac:dyDescent="0.25">
      <c r="A88" s="631"/>
      <c r="B88" s="255">
        <v>43440</v>
      </c>
      <c r="C88" s="9" t="s">
        <v>455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365">
        <v>1</v>
      </c>
      <c r="K88" s="9"/>
      <c r="L88" s="9"/>
      <c r="M88" s="29"/>
    </row>
    <row r="89" spans="1:13" hidden="1" x14ac:dyDescent="0.25">
      <c r="A89" s="631"/>
      <c r="B89" s="255">
        <v>43433</v>
      </c>
      <c r="C89" s="9" t="s">
        <v>453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365"/>
      <c r="K89" s="9"/>
      <c r="L89" s="9">
        <v>1</v>
      </c>
      <c r="M89" s="29"/>
    </row>
    <row r="90" spans="1:13" hidden="1" x14ac:dyDescent="0.25">
      <c r="A90" s="631"/>
      <c r="B90" s="255">
        <v>43426</v>
      </c>
      <c r="C90" s="9" t="s">
        <v>452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">
        <v>0</v>
      </c>
      <c r="J90" s="365"/>
      <c r="K90" s="9">
        <v>1</v>
      </c>
      <c r="L90" s="9"/>
      <c r="M90" s="29"/>
    </row>
    <row r="91" spans="1:13" hidden="1" x14ac:dyDescent="0.25">
      <c r="A91" s="631"/>
      <c r="B91" s="255">
        <v>43419</v>
      </c>
      <c r="C91" s="9" t="s">
        <v>48</v>
      </c>
      <c r="D91" s="9">
        <v>1</v>
      </c>
      <c r="E91" s="9">
        <v>2</v>
      </c>
      <c r="F91" s="9">
        <v>0</v>
      </c>
      <c r="G91" s="9">
        <v>2</v>
      </c>
      <c r="H91" s="9">
        <v>0</v>
      </c>
      <c r="I91" s="29">
        <v>0</v>
      </c>
      <c r="J91" s="365">
        <v>1</v>
      </c>
      <c r="K91" s="9"/>
      <c r="L91" s="9"/>
      <c r="M91" s="29"/>
    </row>
    <row r="92" spans="1:13" hidden="1" x14ac:dyDescent="0.25">
      <c r="A92" s="631"/>
      <c r="B92" s="255">
        <v>43412</v>
      </c>
      <c r="C92" s="9" t="s">
        <v>8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365"/>
      <c r="K92" s="9">
        <v>1</v>
      </c>
      <c r="L92" s="9"/>
      <c r="M92" s="29"/>
    </row>
    <row r="93" spans="1:13" hidden="1" x14ac:dyDescent="0.25">
      <c r="A93" s="631"/>
      <c r="B93" s="255">
        <v>43405</v>
      </c>
      <c r="C93" s="9" t="s">
        <v>455</v>
      </c>
      <c r="D93" s="9">
        <v>1</v>
      </c>
      <c r="E93" s="9">
        <v>0</v>
      </c>
      <c r="F93" s="9">
        <v>1</v>
      </c>
      <c r="G93" s="9">
        <v>1</v>
      </c>
      <c r="H93" s="9">
        <v>0</v>
      </c>
      <c r="I93" s="29">
        <v>0</v>
      </c>
      <c r="J93" s="365">
        <v>1</v>
      </c>
      <c r="K93" s="9"/>
      <c r="L93" s="9"/>
      <c r="M93" s="29"/>
    </row>
    <row r="94" spans="1:13" hidden="1" x14ac:dyDescent="0.25">
      <c r="A94" s="631"/>
      <c r="B94" s="255">
        <v>43377</v>
      </c>
      <c r="C94" s="9" t="s">
        <v>8</v>
      </c>
      <c r="D94" s="9">
        <v>1</v>
      </c>
      <c r="E94" s="9">
        <v>0</v>
      </c>
      <c r="F94" s="9">
        <v>1</v>
      </c>
      <c r="G94" s="9">
        <v>1</v>
      </c>
      <c r="H94" s="9">
        <v>0</v>
      </c>
      <c r="I94" s="29">
        <v>0</v>
      </c>
      <c r="J94" s="365"/>
      <c r="K94" s="9">
        <v>1</v>
      </c>
      <c r="L94" s="9"/>
      <c r="M94" s="29"/>
    </row>
    <row r="95" spans="1:13" hidden="1" x14ac:dyDescent="0.25">
      <c r="A95" s="631"/>
      <c r="B95" s="255">
        <v>43370</v>
      </c>
      <c r="C95" s="9" t="s">
        <v>455</v>
      </c>
      <c r="D95" s="9">
        <v>1</v>
      </c>
      <c r="E95" s="9">
        <v>2</v>
      </c>
      <c r="F95" s="9">
        <v>0</v>
      </c>
      <c r="G95" s="9">
        <v>2</v>
      </c>
      <c r="H95" s="9">
        <v>0</v>
      </c>
      <c r="I95" s="29">
        <v>0</v>
      </c>
      <c r="J95" s="365"/>
      <c r="K95" s="9">
        <v>1</v>
      </c>
      <c r="L95" s="9"/>
      <c r="M95" s="29"/>
    </row>
    <row r="96" spans="1:13" hidden="1" x14ac:dyDescent="0.25">
      <c r="A96" s="631"/>
      <c r="B96" s="255">
        <v>43363</v>
      </c>
      <c r="C96" s="9" t="s">
        <v>453</v>
      </c>
      <c r="D96" s="9">
        <v>1</v>
      </c>
      <c r="E96" s="9">
        <v>1</v>
      </c>
      <c r="F96" s="9">
        <v>0</v>
      </c>
      <c r="G96" s="9">
        <v>1</v>
      </c>
      <c r="H96" s="9">
        <v>0</v>
      </c>
      <c r="I96" s="29">
        <v>0</v>
      </c>
      <c r="J96" s="365"/>
      <c r="K96" s="9">
        <v>1</v>
      </c>
      <c r="L96" s="9"/>
      <c r="M96" s="29"/>
    </row>
    <row r="97" spans="1:13" ht="18.75" hidden="1" thickBot="1" x14ac:dyDescent="0.3">
      <c r="A97" s="630"/>
      <c r="B97" s="256">
        <v>43356</v>
      </c>
      <c r="C97" s="31" t="s">
        <v>452</v>
      </c>
      <c r="D97" s="31">
        <v>1</v>
      </c>
      <c r="E97" s="31">
        <v>0</v>
      </c>
      <c r="F97" s="31">
        <v>0</v>
      </c>
      <c r="G97" s="31">
        <v>0</v>
      </c>
      <c r="H97" s="31">
        <v>0</v>
      </c>
      <c r="I97" s="32">
        <v>0</v>
      </c>
      <c r="J97" s="366"/>
      <c r="K97" s="31"/>
      <c r="L97" s="31">
        <v>1</v>
      </c>
      <c r="M97" s="32"/>
    </row>
    <row r="98" spans="1:13" customFormat="1" ht="19.5" thickTop="1" thickBot="1" x14ac:dyDescent="0.3">
      <c r="A98" s="142" t="s">
        <v>45</v>
      </c>
      <c r="B98" s="126" t="s">
        <v>454</v>
      </c>
      <c r="C98" s="124" t="s">
        <v>9</v>
      </c>
      <c r="D98" s="124">
        <f t="shared" ref="D98:I98" si="5">SUM(D78:D97)</f>
        <v>20</v>
      </c>
      <c r="E98" s="124">
        <f t="shared" si="5"/>
        <v>7</v>
      </c>
      <c r="F98" s="124">
        <f t="shared" si="5"/>
        <v>10</v>
      </c>
      <c r="G98" s="124">
        <f t="shared" si="5"/>
        <v>17</v>
      </c>
      <c r="H98" s="124">
        <f t="shared" si="5"/>
        <v>0</v>
      </c>
      <c r="I98" s="124">
        <f t="shared" si="5"/>
        <v>0</v>
      </c>
      <c r="J98" s="191">
        <f>SUM(J78:J97)</f>
        <v>10</v>
      </c>
      <c r="K98" s="124">
        <f>SUM(K78:K97)</f>
        <v>8</v>
      </c>
      <c r="L98" s="124">
        <f>SUM(L78:L97)</f>
        <v>2</v>
      </c>
      <c r="M98" s="294">
        <f>SUM(J98/(J98+K98))</f>
        <v>0.55555555555555558</v>
      </c>
    </row>
    <row r="99" spans="1:13" ht="18.75" hidden="1" thickTop="1" x14ac:dyDescent="0.25">
      <c r="A99" s="659" t="s">
        <v>285</v>
      </c>
      <c r="B99" s="26">
        <v>43146</v>
      </c>
      <c r="C99" s="27" t="s">
        <v>7</v>
      </c>
      <c r="D99" s="27">
        <v>1</v>
      </c>
      <c r="E99" s="27">
        <v>0</v>
      </c>
      <c r="F99" s="27">
        <v>1</v>
      </c>
      <c r="G99" s="27">
        <v>1</v>
      </c>
      <c r="H99" s="27">
        <v>0</v>
      </c>
      <c r="I99" s="28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43132</v>
      </c>
      <c r="C100" s="9" t="s">
        <v>27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43125</v>
      </c>
      <c r="C101" s="9" t="s">
        <v>8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1"/>
      <c r="B102" s="13">
        <v>43118</v>
      </c>
      <c r="C102" s="9" t="s">
        <v>10</v>
      </c>
      <c r="D102" s="9">
        <v>1</v>
      </c>
      <c r="E102" s="9">
        <v>2</v>
      </c>
      <c r="F102" s="9">
        <v>1</v>
      </c>
      <c r="G102" s="9">
        <v>3</v>
      </c>
      <c r="H102" s="9">
        <v>1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43104</v>
      </c>
      <c r="C103" s="9" t="s">
        <v>7</v>
      </c>
      <c r="D103" s="9">
        <v>1</v>
      </c>
      <c r="E103" s="9">
        <v>1</v>
      </c>
      <c r="F103" s="9">
        <v>1</v>
      </c>
      <c r="G103" s="9">
        <v>2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43090</v>
      </c>
      <c r="C104" s="9" t="s">
        <v>9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31"/>
      <c r="B105" s="13">
        <v>43062</v>
      </c>
      <c r="C105" s="9" t="s">
        <v>7</v>
      </c>
      <c r="D105" s="9">
        <v>1</v>
      </c>
      <c r="E105" s="9">
        <v>0</v>
      </c>
      <c r="F105" s="9">
        <v>2</v>
      </c>
      <c r="G105" s="9">
        <v>2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43055</v>
      </c>
      <c r="C106" s="9" t="s">
        <v>9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idden="1" x14ac:dyDescent="0.25">
      <c r="A107" s="631"/>
      <c r="B107" s="13">
        <v>43048</v>
      </c>
      <c r="C107" s="9" t="s">
        <v>27</v>
      </c>
      <c r="D107" s="9">
        <v>1</v>
      </c>
      <c r="E107" s="9">
        <v>0</v>
      </c>
      <c r="F107" s="9">
        <v>2</v>
      </c>
      <c r="G107" s="9">
        <v>2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43041</v>
      </c>
      <c r="C108" s="9" t="s">
        <v>8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43027</v>
      </c>
      <c r="C109" s="9" t="s">
        <v>7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43020</v>
      </c>
      <c r="C110" s="9" t="s">
        <v>9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43013</v>
      </c>
      <c r="C111" s="9" t="s">
        <v>27</v>
      </c>
      <c r="D111" s="9">
        <v>1</v>
      </c>
      <c r="E111" s="9">
        <v>2</v>
      </c>
      <c r="F111" s="9">
        <v>1</v>
      </c>
      <c r="G111" s="9">
        <v>3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43006</v>
      </c>
      <c r="C112" s="9" t="s">
        <v>8</v>
      </c>
      <c r="D112" s="9">
        <v>1</v>
      </c>
      <c r="E112" s="9">
        <v>1</v>
      </c>
      <c r="F112" s="9">
        <v>0</v>
      </c>
      <c r="G112" s="9">
        <v>1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42999</v>
      </c>
      <c r="C113" s="9" t="s">
        <v>10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/>
      <c r="L113" s="9">
        <v>1</v>
      </c>
      <c r="M113" s="29"/>
    </row>
    <row r="114" spans="1:13" ht="18.75" hidden="1" thickBot="1" x14ac:dyDescent="0.3">
      <c r="A114" s="630"/>
      <c r="B114" s="30">
        <v>42992</v>
      </c>
      <c r="C114" s="31" t="s">
        <v>7</v>
      </c>
      <c r="D114" s="31">
        <v>1</v>
      </c>
      <c r="E114" s="31">
        <v>0</v>
      </c>
      <c r="F114" s="31">
        <v>1</v>
      </c>
      <c r="G114" s="31">
        <v>1</v>
      </c>
      <c r="H114" s="31">
        <v>0</v>
      </c>
      <c r="I114" s="32">
        <v>0</v>
      </c>
      <c r="J114" s="280">
        <v>1</v>
      </c>
      <c r="K114" s="9"/>
      <c r="L114" s="9"/>
      <c r="M114" s="29"/>
    </row>
    <row r="115" spans="1:13" ht="19.5" thickTop="1" thickBot="1" x14ac:dyDescent="0.3">
      <c r="A115" s="142" t="s">
        <v>45</v>
      </c>
      <c r="B115" s="126" t="s">
        <v>285</v>
      </c>
      <c r="C115" s="124" t="s">
        <v>11</v>
      </c>
      <c r="D115" s="124">
        <f>SUM(D99:D114)</f>
        <v>16</v>
      </c>
      <c r="E115" s="124">
        <f t="shared" ref="E115:I115" si="6">SUM(E99:E114)</f>
        <v>6</v>
      </c>
      <c r="F115" s="124">
        <f t="shared" si="6"/>
        <v>10</v>
      </c>
      <c r="G115" s="124">
        <f t="shared" si="6"/>
        <v>16</v>
      </c>
      <c r="H115" s="124">
        <f t="shared" si="6"/>
        <v>1</v>
      </c>
      <c r="I115" s="125">
        <f t="shared" si="6"/>
        <v>0</v>
      </c>
      <c r="J115" s="191">
        <f>SUM(J99:J114)</f>
        <v>8</v>
      </c>
      <c r="K115" s="124">
        <f>SUM(K99:K114)</f>
        <v>7</v>
      </c>
      <c r="L115" s="124">
        <f>SUM(L99:L114)</f>
        <v>1</v>
      </c>
      <c r="M115" s="294">
        <f>SUM(J115/(J115+K115))</f>
        <v>0.53333333333333333</v>
      </c>
    </row>
    <row r="116" spans="1:13" ht="18.75" hidden="1" thickTop="1" x14ac:dyDescent="0.25">
      <c r="A116" s="659" t="s">
        <v>35</v>
      </c>
      <c r="B116" s="26">
        <v>42796</v>
      </c>
      <c r="C116" s="27" t="s">
        <v>8</v>
      </c>
      <c r="D116" s="27">
        <v>1</v>
      </c>
      <c r="E116" s="27">
        <v>0</v>
      </c>
      <c r="F116" s="27">
        <v>0</v>
      </c>
      <c r="G116" s="27">
        <v>0</v>
      </c>
      <c r="H116" s="27">
        <v>0</v>
      </c>
      <c r="I116" s="28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42782</v>
      </c>
      <c r="C117" s="9" t="s">
        <v>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42775</v>
      </c>
      <c r="C118" s="9" t="s">
        <v>9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42768</v>
      </c>
      <c r="C119" s="9" t="s">
        <v>27</v>
      </c>
      <c r="D119" s="9">
        <v>1</v>
      </c>
      <c r="E119" s="9">
        <v>1</v>
      </c>
      <c r="F119" s="9">
        <v>0</v>
      </c>
      <c r="G119" s="9">
        <v>1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42754</v>
      </c>
      <c r="C120" s="9" t="s">
        <v>10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42747</v>
      </c>
      <c r="C121" s="9" t="s">
        <v>7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42740</v>
      </c>
      <c r="C122" s="9" t="s">
        <v>9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/>
      <c r="K122" s="9"/>
      <c r="L122" s="9">
        <v>1</v>
      </c>
      <c r="M122" s="29"/>
    </row>
    <row r="123" spans="1:13" hidden="1" x14ac:dyDescent="0.25">
      <c r="A123" s="631"/>
      <c r="B123" s="13">
        <v>42712</v>
      </c>
      <c r="C123" s="9" t="s">
        <v>8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42691</v>
      </c>
      <c r="C124" s="9" t="s">
        <v>9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/>
      <c r="L124" s="9">
        <v>1</v>
      </c>
      <c r="M124" s="29"/>
    </row>
    <row r="125" spans="1:13" hidden="1" x14ac:dyDescent="0.25">
      <c r="A125" s="631"/>
      <c r="B125" s="13">
        <v>42684</v>
      </c>
      <c r="C125" s="9" t="s">
        <v>27</v>
      </c>
      <c r="D125" s="9">
        <v>1</v>
      </c>
      <c r="E125" s="9">
        <v>3</v>
      </c>
      <c r="F125" s="9">
        <v>0</v>
      </c>
      <c r="G125" s="9">
        <v>3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42677</v>
      </c>
      <c r="C126" s="9" t="s">
        <v>8</v>
      </c>
      <c r="D126" s="9">
        <v>1</v>
      </c>
      <c r="E126" s="9">
        <v>1</v>
      </c>
      <c r="F126" s="9">
        <v>0</v>
      </c>
      <c r="G126" s="9">
        <v>1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42649</v>
      </c>
      <c r="C127" s="9" t="s">
        <v>27</v>
      </c>
      <c r="D127" s="9">
        <v>1</v>
      </c>
      <c r="E127" s="9">
        <v>1</v>
      </c>
      <c r="F127" s="9">
        <v>0</v>
      </c>
      <c r="G127" s="9">
        <v>1</v>
      </c>
      <c r="H127" s="9">
        <v>1</v>
      </c>
      <c r="I127" s="29">
        <v>0</v>
      </c>
      <c r="J127" s="280">
        <v>1</v>
      </c>
      <c r="K127" s="9"/>
      <c r="L127" s="9"/>
      <c r="M127" s="29"/>
    </row>
    <row r="128" spans="1:13" ht="18.75" hidden="1" thickBot="1" x14ac:dyDescent="0.3">
      <c r="A128" s="630"/>
      <c r="B128" s="30">
        <v>42642</v>
      </c>
      <c r="C128" s="31" t="s">
        <v>8</v>
      </c>
      <c r="D128" s="31">
        <v>1</v>
      </c>
      <c r="E128" s="31">
        <v>0</v>
      </c>
      <c r="F128" s="31">
        <v>0</v>
      </c>
      <c r="G128" s="31">
        <v>0</v>
      </c>
      <c r="H128" s="31">
        <v>0</v>
      </c>
      <c r="I128" s="32">
        <v>0</v>
      </c>
      <c r="J128" s="280"/>
      <c r="K128" s="9">
        <v>1</v>
      </c>
      <c r="L128" s="9"/>
      <c r="M128" s="29"/>
    </row>
    <row r="129" spans="1:13" ht="19.5" thickTop="1" thickBot="1" x14ac:dyDescent="0.3">
      <c r="A129" s="142" t="s">
        <v>45</v>
      </c>
      <c r="B129" s="126" t="s">
        <v>18</v>
      </c>
      <c r="C129" s="124" t="s">
        <v>11</v>
      </c>
      <c r="D129" s="124">
        <f>SUM(D116:D128)</f>
        <v>13</v>
      </c>
      <c r="E129" s="124">
        <f t="shared" ref="E129:I129" si="7">SUM(E116:E128)</f>
        <v>6</v>
      </c>
      <c r="F129" s="124">
        <f t="shared" si="7"/>
        <v>1</v>
      </c>
      <c r="G129" s="124">
        <f t="shared" si="7"/>
        <v>7</v>
      </c>
      <c r="H129" s="124">
        <f t="shared" si="7"/>
        <v>1</v>
      </c>
      <c r="I129" s="125">
        <f t="shared" si="7"/>
        <v>0</v>
      </c>
      <c r="J129" s="191">
        <f>SUM(J116:J128)</f>
        <v>1</v>
      </c>
      <c r="K129" s="124">
        <f>SUM(K116:K128)</f>
        <v>10</v>
      </c>
      <c r="L129" s="124">
        <f>SUM(L116:L128)</f>
        <v>2</v>
      </c>
      <c r="M129" s="294">
        <f>SUM(J129/(J129+K129))</f>
        <v>9.0909090909090912E-2</v>
      </c>
    </row>
    <row r="130" spans="1:13" ht="18.75" hidden="1" thickTop="1" x14ac:dyDescent="0.25">
      <c r="A130" s="659" t="s">
        <v>17</v>
      </c>
      <c r="B130" s="26">
        <v>42432</v>
      </c>
      <c r="C130" s="27" t="s">
        <v>14</v>
      </c>
      <c r="D130" s="27">
        <v>1</v>
      </c>
      <c r="E130" s="27">
        <v>0</v>
      </c>
      <c r="F130" s="27">
        <v>0</v>
      </c>
      <c r="G130" s="27">
        <v>0</v>
      </c>
      <c r="H130" s="27">
        <v>0</v>
      </c>
      <c r="I130" s="28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42425</v>
      </c>
      <c r="C131" s="9" t="s">
        <v>8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42411</v>
      </c>
      <c r="C132" s="9" t="s">
        <v>13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42404</v>
      </c>
      <c r="C133" s="9" t="s">
        <v>10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/>
      <c r="L133" s="9">
        <v>1</v>
      </c>
      <c r="M133" s="29"/>
    </row>
    <row r="134" spans="1:13" hidden="1" x14ac:dyDescent="0.25">
      <c r="A134" s="631"/>
      <c r="B134" s="13">
        <v>42376</v>
      </c>
      <c r="C134" s="9" t="s">
        <v>13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42348</v>
      </c>
      <c r="C135" s="9" t="s">
        <v>14</v>
      </c>
      <c r="D135" s="9">
        <v>1</v>
      </c>
      <c r="E135" s="9">
        <v>1</v>
      </c>
      <c r="F135" s="9">
        <v>0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42334</v>
      </c>
      <c r="C136" s="9" t="s">
        <v>12</v>
      </c>
      <c r="D136" s="9">
        <v>1</v>
      </c>
      <c r="E136" s="9">
        <v>3</v>
      </c>
      <c r="F136" s="9">
        <v>0</v>
      </c>
      <c r="G136" s="9">
        <v>3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42327</v>
      </c>
      <c r="C137" s="9" t="s">
        <v>13</v>
      </c>
      <c r="D137" s="9">
        <v>1</v>
      </c>
      <c r="E137" s="9">
        <v>1</v>
      </c>
      <c r="F137" s="9">
        <v>0</v>
      </c>
      <c r="G137" s="9">
        <v>1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42313</v>
      </c>
      <c r="C138" s="9" t="s">
        <v>14</v>
      </c>
      <c r="D138" s="9">
        <v>1</v>
      </c>
      <c r="E138" s="9">
        <v>0</v>
      </c>
      <c r="F138" s="9">
        <v>1</v>
      </c>
      <c r="G138" s="9">
        <v>1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42306</v>
      </c>
      <c r="C139" s="9" t="s">
        <v>8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42299</v>
      </c>
      <c r="C140" s="9" t="s">
        <v>12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42292</v>
      </c>
      <c r="C141" s="9" t="s">
        <v>13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42278</v>
      </c>
      <c r="C142" s="9" t="s">
        <v>14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t="18.75" hidden="1" thickBot="1" x14ac:dyDescent="0.3">
      <c r="A143" s="630"/>
      <c r="B143" s="30">
        <v>42271</v>
      </c>
      <c r="C143" s="31" t="s">
        <v>8</v>
      </c>
      <c r="D143" s="31">
        <v>1</v>
      </c>
      <c r="E143" s="31">
        <v>0</v>
      </c>
      <c r="F143" s="31">
        <v>0</v>
      </c>
      <c r="G143" s="31">
        <v>0</v>
      </c>
      <c r="H143" s="31">
        <v>0</v>
      </c>
      <c r="I143" s="32">
        <v>0</v>
      </c>
      <c r="J143" s="280"/>
      <c r="K143" s="9">
        <v>1</v>
      </c>
      <c r="L143" s="9"/>
      <c r="M143" s="29"/>
    </row>
    <row r="144" spans="1:13" ht="19.5" thickTop="1" thickBot="1" x14ac:dyDescent="0.3">
      <c r="A144" s="142" t="s">
        <v>45</v>
      </c>
      <c r="B144" s="126" t="s">
        <v>17</v>
      </c>
      <c r="C144" s="124" t="s">
        <v>7</v>
      </c>
      <c r="D144" s="124">
        <f>SUM(D130:D143)</f>
        <v>14</v>
      </c>
      <c r="E144" s="124">
        <f t="shared" ref="E144:I144" si="8">SUM(E130:E143)</f>
        <v>6</v>
      </c>
      <c r="F144" s="124">
        <f t="shared" si="8"/>
        <v>1</v>
      </c>
      <c r="G144" s="124">
        <f t="shared" si="8"/>
        <v>7</v>
      </c>
      <c r="H144" s="124">
        <f t="shared" si="8"/>
        <v>0</v>
      </c>
      <c r="I144" s="125">
        <f t="shared" si="8"/>
        <v>0</v>
      </c>
      <c r="J144" s="191">
        <f>SUM(J130:J143)</f>
        <v>10</v>
      </c>
      <c r="K144" s="124">
        <f>SUM(K130:K143)</f>
        <v>3</v>
      </c>
      <c r="L144" s="124">
        <f>SUM(L130:L143)</f>
        <v>1</v>
      </c>
      <c r="M144" s="294">
        <f>SUM(J144/(J144+K144))</f>
        <v>0.76923076923076927</v>
      </c>
    </row>
    <row r="145" spans="1:13" ht="18.75" hidden="1" thickTop="1" x14ac:dyDescent="0.25">
      <c r="A145" s="659" t="s">
        <v>16</v>
      </c>
      <c r="B145" s="26">
        <v>42061</v>
      </c>
      <c r="C145" s="27" t="s">
        <v>14</v>
      </c>
      <c r="D145" s="27">
        <v>1</v>
      </c>
      <c r="E145" s="27">
        <v>0</v>
      </c>
      <c r="F145" s="27">
        <v>0</v>
      </c>
      <c r="G145" s="27">
        <v>0</v>
      </c>
      <c r="H145" s="27">
        <v>0</v>
      </c>
      <c r="I145" s="28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42026</v>
      </c>
      <c r="C146" s="9" t="s">
        <v>14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42019</v>
      </c>
      <c r="C147" s="9" t="s">
        <v>8</v>
      </c>
      <c r="D147" s="9">
        <v>1</v>
      </c>
      <c r="E147" s="9">
        <v>1</v>
      </c>
      <c r="F147" s="9">
        <v>0</v>
      </c>
      <c r="G147" s="9">
        <v>1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42012</v>
      </c>
      <c r="C148" s="9" t="s">
        <v>12</v>
      </c>
      <c r="D148" s="9">
        <v>1</v>
      </c>
      <c r="E148" s="9">
        <v>3</v>
      </c>
      <c r="F148" s="9">
        <v>0</v>
      </c>
      <c r="G148" s="9">
        <v>3</v>
      </c>
      <c r="H148" s="9">
        <v>1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41977</v>
      </c>
      <c r="C149" s="9" t="s">
        <v>14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31"/>
      <c r="B150" s="13">
        <v>41956</v>
      </c>
      <c r="C150" s="9" t="s">
        <v>13</v>
      </c>
      <c r="D150" s="9">
        <v>1</v>
      </c>
      <c r="E150" s="9">
        <v>1</v>
      </c>
      <c r="F150" s="9">
        <v>1</v>
      </c>
      <c r="G150" s="9">
        <v>2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41942</v>
      </c>
      <c r="C151" s="9" t="s">
        <v>14</v>
      </c>
      <c r="D151" s="9">
        <v>1</v>
      </c>
      <c r="E151" s="9">
        <v>0</v>
      </c>
      <c r="F151" s="9">
        <v>1</v>
      </c>
      <c r="G151" s="9">
        <v>1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t="18.75" hidden="1" thickBot="1" x14ac:dyDescent="0.3">
      <c r="A152" s="630"/>
      <c r="B152" s="30">
        <v>41900</v>
      </c>
      <c r="C152" s="31" t="s">
        <v>8</v>
      </c>
      <c r="D152" s="31">
        <v>1</v>
      </c>
      <c r="E152" s="31">
        <v>0</v>
      </c>
      <c r="F152" s="31">
        <v>0</v>
      </c>
      <c r="G152" s="31">
        <v>0</v>
      </c>
      <c r="H152" s="31">
        <v>0</v>
      </c>
      <c r="I152" s="32">
        <v>0</v>
      </c>
      <c r="J152" s="280">
        <v>1</v>
      </c>
      <c r="K152" s="9"/>
      <c r="L152" s="9"/>
      <c r="M152" s="29"/>
    </row>
    <row r="153" spans="1:13" ht="19.5" thickTop="1" thickBot="1" x14ac:dyDescent="0.3">
      <c r="A153" s="142" t="s">
        <v>45</v>
      </c>
      <c r="B153" s="126" t="s">
        <v>16</v>
      </c>
      <c r="C153" s="124" t="s">
        <v>7</v>
      </c>
      <c r="D153" s="124">
        <f>SUM(D145:D152)</f>
        <v>8</v>
      </c>
      <c r="E153" s="124">
        <f t="shared" ref="E153:I153" si="9">SUM(E145:E152)</f>
        <v>5</v>
      </c>
      <c r="F153" s="124">
        <f t="shared" si="9"/>
        <v>3</v>
      </c>
      <c r="G153" s="124">
        <f t="shared" si="9"/>
        <v>8</v>
      </c>
      <c r="H153" s="124">
        <f t="shared" si="9"/>
        <v>1</v>
      </c>
      <c r="I153" s="125">
        <f t="shared" si="9"/>
        <v>0</v>
      </c>
      <c r="J153" s="191">
        <f>SUM(J145:J152)</f>
        <v>5</v>
      </c>
      <c r="K153" s="124">
        <f>SUM(K145:K152)</f>
        <v>3</v>
      </c>
      <c r="L153" s="124">
        <f>SUM(L145:L152)</f>
        <v>0</v>
      </c>
      <c r="M153" s="294">
        <f>SUM(J153/(J153+K153))</f>
        <v>0.625</v>
      </c>
    </row>
    <row r="154" spans="1:13" ht="18.75" hidden="1" thickTop="1" x14ac:dyDescent="0.25">
      <c r="A154" s="659" t="s">
        <v>15</v>
      </c>
      <c r="B154" s="26">
        <v>41690</v>
      </c>
      <c r="C154" s="27" t="s">
        <v>10</v>
      </c>
      <c r="D154" s="27">
        <v>1</v>
      </c>
      <c r="E154" s="27">
        <v>1</v>
      </c>
      <c r="F154" s="27">
        <v>0</v>
      </c>
      <c r="G154" s="27">
        <v>1</v>
      </c>
      <c r="H154" s="27">
        <v>0</v>
      </c>
      <c r="I154" s="28">
        <v>1</v>
      </c>
      <c r="J154" s="280"/>
      <c r="K154" s="9"/>
      <c r="L154" s="9">
        <v>1</v>
      </c>
      <c r="M154" s="29"/>
    </row>
    <row r="155" spans="1:13" hidden="1" x14ac:dyDescent="0.25">
      <c r="A155" s="631"/>
      <c r="B155" s="13">
        <v>41683</v>
      </c>
      <c r="C155" s="9" t="s">
        <v>7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/>
      <c r="K155" s="9"/>
      <c r="L155" s="9">
        <v>1</v>
      </c>
      <c r="M155" s="29"/>
    </row>
    <row r="156" spans="1:13" hidden="1" x14ac:dyDescent="0.25">
      <c r="A156" s="631"/>
      <c r="B156" s="13">
        <v>41676</v>
      </c>
      <c r="C156" s="9" t="s">
        <v>8</v>
      </c>
      <c r="D156" s="9">
        <v>1</v>
      </c>
      <c r="E156" s="9">
        <v>0</v>
      </c>
      <c r="F156" s="9">
        <v>2</v>
      </c>
      <c r="G156" s="9">
        <v>2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31"/>
      <c r="B157" s="13">
        <v>41662</v>
      </c>
      <c r="C157" s="9" t="s">
        <v>13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41648</v>
      </c>
      <c r="C158" s="9" t="s">
        <v>7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41627</v>
      </c>
      <c r="C159" s="9" t="s">
        <v>8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idden="1" x14ac:dyDescent="0.25">
      <c r="A160" s="631"/>
      <c r="B160" s="13">
        <v>41620</v>
      </c>
      <c r="C160" s="9" t="s">
        <v>14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41613</v>
      </c>
      <c r="C161" s="9" t="s">
        <v>13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41606</v>
      </c>
      <c r="C162" s="9" t="s">
        <v>10</v>
      </c>
      <c r="D162" s="9">
        <v>1</v>
      </c>
      <c r="E162" s="9">
        <v>1</v>
      </c>
      <c r="F162" s="9">
        <v>1</v>
      </c>
      <c r="G162" s="9">
        <v>2</v>
      </c>
      <c r="H162" s="9">
        <v>0</v>
      </c>
      <c r="I162" s="29">
        <v>0</v>
      </c>
      <c r="J162" s="280">
        <v>1</v>
      </c>
      <c r="K162" s="9"/>
      <c r="L162" s="9"/>
      <c r="M162" s="29"/>
    </row>
    <row r="163" spans="1:13" hidden="1" x14ac:dyDescent="0.25">
      <c r="A163" s="631"/>
      <c r="B163" s="13">
        <v>41599</v>
      </c>
      <c r="C163" s="9" t="s">
        <v>7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41585</v>
      </c>
      <c r="C164" s="9" t="s">
        <v>14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41571</v>
      </c>
      <c r="C165" s="9" t="s">
        <v>10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41564</v>
      </c>
      <c r="C166" s="9" t="s">
        <v>7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41557</v>
      </c>
      <c r="C167" s="9" t="s">
        <v>8</v>
      </c>
      <c r="D167" s="9">
        <v>1</v>
      </c>
      <c r="E167" s="9">
        <v>0</v>
      </c>
      <c r="F167" s="9">
        <v>2</v>
      </c>
      <c r="G167" s="9">
        <v>2</v>
      </c>
      <c r="H167" s="9">
        <v>0</v>
      </c>
      <c r="I167" s="29">
        <v>0</v>
      </c>
      <c r="J167" s="280"/>
      <c r="K167" s="9"/>
      <c r="L167" s="9">
        <v>1</v>
      </c>
      <c r="M167" s="29"/>
    </row>
    <row r="168" spans="1:13" hidden="1" x14ac:dyDescent="0.25">
      <c r="A168" s="631"/>
      <c r="B168" s="13">
        <v>41543</v>
      </c>
      <c r="C168" s="9" t="s">
        <v>13</v>
      </c>
      <c r="D168" s="9">
        <v>1</v>
      </c>
      <c r="E168" s="9">
        <v>2</v>
      </c>
      <c r="F168" s="9">
        <v>0</v>
      </c>
      <c r="G168" s="9">
        <v>2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t="18.75" hidden="1" thickBot="1" x14ac:dyDescent="0.3">
      <c r="A169" s="630"/>
      <c r="B169" s="30">
        <v>41529</v>
      </c>
      <c r="C169" s="31" t="s">
        <v>7</v>
      </c>
      <c r="D169" s="31">
        <v>1</v>
      </c>
      <c r="E169" s="31">
        <v>0</v>
      </c>
      <c r="F169" s="31">
        <v>0</v>
      </c>
      <c r="G169" s="31">
        <v>0</v>
      </c>
      <c r="H169" s="31">
        <v>0</v>
      </c>
      <c r="I169" s="32">
        <v>0</v>
      </c>
      <c r="J169" s="280"/>
      <c r="K169" s="9">
        <v>1</v>
      </c>
      <c r="L169" s="9"/>
      <c r="M169" s="29"/>
    </row>
    <row r="170" spans="1:13" ht="19.5" thickTop="1" thickBot="1" x14ac:dyDescent="0.3">
      <c r="A170" s="142" t="s">
        <v>45</v>
      </c>
      <c r="B170" s="126" t="s">
        <v>15</v>
      </c>
      <c r="C170" s="124" t="s">
        <v>12</v>
      </c>
      <c r="D170" s="124">
        <f>SUM(D154:D169)</f>
        <v>16</v>
      </c>
      <c r="E170" s="124">
        <f t="shared" ref="E170:I170" si="10">SUM(E154:E169)</f>
        <v>4</v>
      </c>
      <c r="F170" s="124">
        <f t="shared" si="10"/>
        <v>7</v>
      </c>
      <c r="G170" s="124">
        <f t="shared" si="10"/>
        <v>11</v>
      </c>
      <c r="H170" s="124">
        <f t="shared" si="10"/>
        <v>0</v>
      </c>
      <c r="I170" s="125">
        <f t="shared" si="10"/>
        <v>1</v>
      </c>
      <c r="J170" s="191">
        <f>SUM(J154:J169)</f>
        <v>5</v>
      </c>
      <c r="K170" s="124">
        <f>SUM(K154:K169)</f>
        <v>8</v>
      </c>
      <c r="L170" s="124">
        <f>SUM(L154:L169)</f>
        <v>3</v>
      </c>
      <c r="M170" s="294">
        <f>SUM(J170/(J170+K170))</f>
        <v>0.38461538461538464</v>
      </c>
    </row>
    <row r="171" spans="1:13" ht="18.75" hidden="1" thickTop="1" x14ac:dyDescent="0.25">
      <c r="A171" s="659" t="s">
        <v>22</v>
      </c>
      <c r="B171" s="26">
        <v>41333</v>
      </c>
      <c r="C171" s="27" t="s">
        <v>19</v>
      </c>
      <c r="D171" s="27">
        <v>1</v>
      </c>
      <c r="E171" s="27">
        <v>0</v>
      </c>
      <c r="F171" s="27">
        <v>0</v>
      </c>
      <c r="G171" s="27">
        <v>0</v>
      </c>
      <c r="H171" s="27">
        <v>0</v>
      </c>
      <c r="I171" s="28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41326</v>
      </c>
      <c r="C172" s="9" t="s">
        <v>12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41319</v>
      </c>
      <c r="C173" s="9" t="s">
        <v>13</v>
      </c>
      <c r="D173" s="9">
        <v>1</v>
      </c>
      <c r="E173" s="9">
        <v>1</v>
      </c>
      <c r="F173" s="9">
        <v>0</v>
      </c>
      <c r="G173" s="9">
        <v>1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41291</v>
      </c>
      <c r="C174" s="9" t="s">
        <v>12</v>
      </c>
      <c r="D174" s="9">
        <v>1</v>
      </c>
      <c r="E174" s="9">
        <v>1</v>
      </c>
      <c r="F174" s="9">
        <v>1</v>
      </c>
      <c r="G174" s="9">
        <v>2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41284</v>
      </c>
      <c r="C175" s="9" t="s">
        <v>13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41256</v>
      </c>
      <c r="C176" s="9" t="s">
        <v>7</v>
      </c>
      <c r="D176" s="9">
        <v>1</v>
      </c>
      <c r="E176" s="9">
        <v>0</v>
      </c>
      <c r="F176" s="9">
        <v>1</v>
      </c>
      <c r="G176" s="9">
        <v>1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41249</v>
      </c>
      <c r="C177" s="9" t="s">
        <v>19</v>
      </c>
      <c r="D177" s="9">
        <v>1</v>
      </c>
      <c r="E177" s="9">
        <v>1</v>
      </c>
      <c r="F177" s="9">
        <v>0</v>
      </c>
      <c r="G177" s="9">
        <v>1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41242</v>
      </c>
      <c r="C178" s="9" t="s">
        <v>12</v>
      </c>
      <c r="D178" s="9">
        <v>1</v>
      </c>
      <c r="E178" s="9">
        <v>0</v>
      </c>
      <c r="F178" s="9">
        <v>1</v>
      </c>
      <c r="G178" s="9">
        <v>1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41235</v>
      </c>
      <c r="C179" s="9" t="s">
        <v>13</v>
      </c>
      <c r="D179" s="9">
        <v>1</v>
      </c>
      <c r="E179" s="9">
        <v>1</v>
      </c>
      <c r="F179" s="9">
        <v>1</v>
      </c>
      <c r="G179" s="9">
        <v>2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idden="1" x14ac:dyDescent="0.25">
      <c r="A180" s="631"/>
      <c r="B180" s="13">
        <v>41228</v>
      </c>
      <c r="C180" s="9" t="s">
        <v>21</v>
      </c>
      <c r="D180" s="9">
        <v>1</v>
      </c>
      <c r="E180" s="9">
        <v>0</v>
      </c>
      <c r="F180" s="9">
        <v>1</v>
      </c>
      <c r="G180" s="9">
        <v>1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41221</v>
      </c>
      <c r="C181" s="9" t="s">
        <v>7</v>
      </c>
      <c r="D181" s="9">
        <v>1</v>
      </c>
      <c r="E181" s="9">
        <v>1</v>
      </c>
      <c r="F181" s="9">
        <v>0</v>
      </c>
      <c r="G181" s="9">
        <v>1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idden="1" x14ac:dyDescent="0.25">
      <c r="A182" s="631"/>
      <c r="B182" s="13">
        <v>41214</v>
      </c>
      <c r="C182" s="9" t="s">
        <v>19</v>
      </c>
      <c r="D182" s="9">
        <v>1</v>
      </c>
      <c r="E182" s="9">
        <v>0</v>
      </c>
      <c r="F182" s="9">
        <v>1</v>
      </c>
      <c r="G182" s="9">
        <v>1</v>
      </c>
      <c r="H182" s="9">
        <v>0</v>
      </c>
      <c r="I182" s="29">
        <v>0</v>
      </c>
      <c r="J182" s="280"/>
      <c r="K182" s="9"/>
      <c r="L182" s="9">
        <v>1</v>
      </c>
      <c r="M182" s="29"/>
    </row>
    <row r="183" spans="1:13" hidden="1" x14ac:dyDescent="0.25">
      <c r="A183" s="631"/>
      <c r="B183" s="13">
        <v>41207</v>
      </c>
      <c r="C183" s="9" t="s">
        <v>12</v>
      </c>
      <c r="D183" s="9">
        <v>1</v>
      </c>
      <c r="E183" s="9">
        <v>0</v>
      </c>
      <c r="F183" s="9">
        <v>1</v>
      </c>
      <c r="G183" s="9">
        <v>1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41200</v>
      </c>
      <c r="C184" s="9" t="s">
        <v>13</v>
      </c>
      <c r="D184" s="9">
        <v>1</v>
      </c>
      <c r="E184" s="9">
        <v>1</v>
      </c>
      <c r="F184" s="9">
        <v>0</v>
      </c>
      <c r="G184" s="9">
        <v>1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idden="1" x14ac:dyDescent="0.25">
      <c r="A185" s="631"/>
      <c r="B185" s="13">
        <v>41193</v>
      </c>
      <c r="C185" s="9" t="s">
        <v>21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41186</v>
      </c>
      <c r="C186" s="9" t="s">
        <v>7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t="18.75" hidden="1" thickBot="1" x14ac:dyDescent="0.3">
      <c r="A187" s="630"/>
      <c r="B187" s="30">
        <v>41165</v>
      </c>
      <c r="C187" s="31" t="s">
        <v>13</v>
      </c>
      <c r="D187" s="31">
        <v>1</v>
      </c>
      <c r="E187" s="31">
        <v>0</v>
      </c>
      <c r="F187" s="31">
        <v>0</v>
      </c>
      <c r="G187" s="31">
        <v>0</v>
      </c>
      <c r="H187" s="31">
        <v>0</v>
      </c>
      <c r="I187" s="32">
        <v>0</v>
      </c>
      <c r="J187" s="280"/>
      <c r="K187" s="9">
        <v>1</v>
      </c>
      <c r="L187" s="9"/>
      <c r="M187" s="29"/>
    </row>
    <row r="188" spans="1:13" ht="19.5" thickTop="1" thickBot="1" x14ac:dyDescent="0.3">
      <c r="A188" s="142" t="s">
        <v>45</v>
      </c>
      <c r="B188" s="126" t="s">
        <v>22</v>
      </c>
      <c r="C188" s="124" t="s">
        <v>20</v>
      </c>
      <c r="D188" s="124">
        <f>SUM(D171:D187)</f>
        <v>17</v>
      </c>
      <c r="E188" s="124">
        <f t="shared" ref="E188:I188" si="11">SUM(E171:E187)</f>
        <v>6</v>
      </c>
      <c r="F188" s="124">
        <f t="shared" si="11"/>
        <v>8</v>
      </c>
      <c r="G188" s="124">
        <f t="shared" si="11"/>
        <v>14</v>
      </c>
      <c r="H188" s="124">
        <f t="shared" si="11"/>
        <v>0</v>
      </c>
      <c r="I188" s="125">
        <f t="shared" si="11"/>
        <v>0</v>
      </c>
      <c r="J188" s="191">
        <f>SUM(J171:J187)</f>
        <v>6</v>
      </c>
      <c r="K188" s="124">
        <f>SUM(K171:K187)</f>
        <v>10</v>
      </c>
      <c r="L188" s="124">
        <f>SUM(L171:L187)</f>
        <v>1</v>
      </c>
      <c r="M188" s="294">
        <f>SUM(J188/(J188+K188))</f>
        <v>0.375</v>
      </c>
    </row>
    <row r="189" spans="1:13" ht="18.75" hidden="1" thickTop="1" x14ac:dyDescent="0.25">
      <c r="A189" s="659" t="s">
        <v>23</v>
      </c>
      <c r="B189" s="26">
        <v>40969</v>
      </c>
      <c r="C189" s="27" t="s">
        <v>21</v>
      </c>
      <c r="D189" s="27">
        <v>1</v>
      </c>
      <c r="E189" s="27">
        <v>1</v>
      </c>
      <c r="F189" s="27">
        <v>0</v>
      </c>
      <c r="G189" s="27">
        <v>1</v>
      </c>
      <c r="H189" s="27">
        <v>1</v>
      </c>
      <c r="I189" s="28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40962</v>
      </c>
      <c r="C190" s="9" t="s">
        <v>19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/>
      <c r="L190" s="9">
        <v>1</v>
      </c>
      <c r="M190" s="29"/>
    </row>
    <row r="191" spans="1:13" hidden="1" x14ac:dyDescent="0.25">
      <c r="A191" s="631"/>
      <c r="B191" s="13">
        <v>40955</v>
      </c>
      <c r="C191" s="9" t="s">
        <v>12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40948</v>
      </c>
      <c r="C192" s="9" t="s">
        <v>13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40941</v>
      </c>
      <c r="C193" s="9" t="s">
        <v>20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40927</v>
      </c>
      <c r="C194" s="9" t="s">
        <v>19</v>
      </c>
      <c r="D194" s="9">
        <v>1</v>
      </c>
      <c r="E194" s="9">
        <v>1</v>
      </c>
      <c r="F194" s="9">
        <v>1</v>
      </c>
      <c r="G194" s="9">
        <v>2</v>
      </c>
      <c r="H194" s="9">
        <v>0</v>
      </c>
      <c r="I194" s="29">
        <v>0</v>
      </c>
      <c r="J194" s="280"/>
      <c r="K194" s="9">
        <v>1</v>
      </c>
      <c r="L194" s="9"/>
      <c r="M194" s="29"/>
    </row>
    <row r="195" spans="1:13" hidden="1" x14ac:dyDescent="0.25">
      <c r="A195" s="631"/>
      <c r="B195" s="13">
        <v>40920</v>
      </c>
      <c r="C195" s="9" t="s">
        <v>12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idden="1" x14ac:dyDescent="0.25">
      <c r="A196" s="631"/>
      <c r="B196" s="13">
        <v>40885</v>
      </c>
      <c r="C196" s="9" t="s">
        <v>21</v>
      </c>
      <c r="D196" s="9">
        <v>1</v>
      </c>
      <c r="E196" s="9">
        <v>1</v>
      </c>
      <c r="F196" s="9">
        <v>0</v>
      </c>
      <c r="G196" s="9">
        <v>1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40871</v>
      </c>
      <c r="C197" s="9" t="s">
        <v>12</v>
      </c>
      <c r="D197" s="9">
        <v>1</v>
      </c>
      <c r="E197" s="9">
        <v>1</v>
      </c>
      <c r="F197" s="9">
        <v>0</v>
      </c>
      <c r="G197" s="9">
        <v>1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idden="1" x14ac:dyDescent="0.25">
      <c r="A198" s="631"/>
      <c r="B198" s="13">
        <v>40857</v>
      </c>
      <c r="C198" s="9" t="s">
        <v>20</v>
      </c>
      <c r="D198" s="9">
        <v>1</v>
      </c>
      <c r="E198" s="9">
        <v>0</v>
      </c>
      <c r="F198" s="9">
        <v>0</v>
      </c>
      <c r="G198" s="9">
        <v>0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idden="1" x14ac:dyDescent="0.25">
      <c r="A199" s="631"/>
      <c r="B199" s="13">
        <v>40850</v>
      </c>
      <c r="C199" s="9" t="s">
        <v>21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idden="1" x14ac:dyDescent="0.25">
      <c r="A200" s="631"/>
      <c r="B200" s="13">
        <v>40843</v>
      </c>
      <c r="C200" s="9" t="s">
        <v>19</v>
      </c>
      <c r="D200" s="9">
        <v>1</v>
      </c>
      <c r="E200" s="9">
        <v>1</v>
      </c>
      <c r="F200" s="9">
        <v>0</v>
      </c>
      <c r="G200" s="9">
        <v>1</v>
      </c>
      <c r="H200" s="9">
        <v>0</v>
      </c>
      <c r="I200" s="29">
        <v>0</v>
      </c>
      <c r="J200" s="280">
        <v>1</v>
      </c>
      <c r="K200" s="9"/>
      <c r="L200" s="9"/>
      <c r="M200" s="29"/>
    </row>
    <row r="201" spans="1:13" hidden="1" x14ac:dyDescent="0.25">
      <c r="A201" s="631"/>
      <c r="B201" s="13">
        <v>40836</v>
      </c>
      <c r="C201" s="9" t="s">
        <v>12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>
        <v>1</v>
      </c>
      <c r="K201" s="9"/>
      <c r="L201" s="9"/>
      <c r="M201" s="29"/>
    </row>
    <row r="202" spans="1:13" hidden="1" x14ac:dyDescent="0.25">
      <c r="A202" s="631"/>
      <c r="B202" s="13">
        <v>40829</v>
      </c>
      <c r="C202" s="9" t="s">
        <v>13</v>
      </c>
      <c r="D202" s="9">
        <v>1</v>
      </c>
      <c r="E202" s="9">
        <v>1</v>
      </c>
      <c r="F202" s="9">
        <v>0</v>
      </c>
      <c r="G202" s="9">
        <v>1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40822</v>
      </c>
      <c r="C203" s="9" t="s">
        <v>20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/>
      <c r="K203" s="9"/>
      <c r="L203" s="9">
        <v>1</v>
      </c>
      <c r="M203" s="29"/>
    </row>
    <row r="204" spans="1:13" hidden="1" x14ac:dyDescent="0.25">
      <c r="A204" s="631"/>
      <c r="B204" s="13">
        <v>40815</v>
      </c>
      <c r="C204" s="9" t="s">
        <v>21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>
        <v>1</v>
      </c>
      <c r="K204" s="9"/>
      <c r="L204" s="9"/>
      <c r="M204" s="29"/>
    </row>
    <row r="205" spans="1:13" ht="18.75" hidden="1" thickBot="1" x14ac:dyDescent="0.3">
      <c r="A205" s="630"/>
      <c r="B205" s="30">
        <v>40808</v>
      </c>
      <c r="C205" s="31" t="s">
        <v>19</v>
      </c>
      <c r="D205" s="31">
        <v>1</v>
      </c>
      <c r="E205" s="31">
        <v>0</v>
      </c>
      <c r="F205" s="31">
        <v>0</v>
      </c>
      <c r="G205" s="31">
        <v>0</v>
      </c>
      <c r="H205" s="31">
        <v>0</v>
      </c>
      <c r="I205" s="32">
        <v>0</v>
      </c>
      <c r="J205" s="280"/>
      <c r="K205" s="9">
        <v>1</v>
      </c>
      <c r="L205" s="9"/>
      <c r="M205" s="29"/>
    </row>
    <row r="206" spans="1:13" ht="19.5" thickTop="1" thickBot="1" x14ac:dyDescent="0.3">
      <c r="A206" s="142" t="s">
        <v>45</v>
      </c>
      <c r="B206" s="126" t="s">
        <v>23</v>
      </c>
      <c r="C206" s="124" t="s">
        <v>7</v>
      </c>
      <c r="D206" s="124">
        <f>SUM(D189:D205)</f>
        <v>17</v>
      </c>
      <c r="E206" s="124">
        <f t="shared" ref="E206:I206" si="12">SUM(E189:E205)</f>
        <v>6</v>
      </c>
      <c r="F206" s="124">
        <f t="shared" si="12"/>
        <v>1</v>
      </c>
      <c r="G206" s="124">
        <f t="shared" si="12"/>
        <v>7</v>
      </c>
      <c r="H206" s="124">
        <f t="shared" si="12"/>
        <v>1</v>
      </c>
      <c r="I206" s="125">
        <f t="shared" si="12"/>
        <v>0</v>
      </c>
      <c r="J206" s="191">
        <f>SUM(J189:J205)</f>
        <v>6</v>
      </c>
      <c r="K206" s="124">
        <f>SUM(K189:K205)</f>
        <v>9</v>
      </c>
      <c r="L206" s="124">
        <f>SUM(L189:L205)</f>
        <v>2</v>
      </c>
      <c r="M206" s="294">
        <f>SUM(J206/(J206+K206))</f>
        <v>0.4</v>
      </c>
    </row>
    <row r="207" spans="1:13" ht="19.5" thickTop="1" thickBot="1" x14ac:dyDescent="0.3">
      <c r="C207" s="136" t="s">
        <v>24</v>
      </c>
      <c r="D207" s="137">
        <f t="shared" ref="D207:L207" si="13">SUM(D77+D98+D115+D129+D144+D153+D170+D188+D206+D67+D54+D37+D17)</f>
        <v>191</v>
      </c>
      <c r="E207" s="137">
        <f t="shared" si="13"/>
        <v>71</v>
      </c>
      <c r="F207" s="137">
        <f t="shared" si="13"/>
        <v>71</v>
      </c>
      <c r="G207" s="137">
        <f t="shared" si="13"/>
        <v>142</v>
      </c>
      <c r="H207" s="137">
        <f t="shared" si="13"/>
        <v>5</v>
      </c>
      <c r="I207" s="139">
        <f t="shared" si="13"/>
        <v>2</v>
      </c>
      <c r="J207" s="444">
        <f t="shared" si="13"/>
        <v>73</v>
      </c>
      <c r="K207" s="91">
        <f t="shared" si="13"/>
        <v>94</v>
      </c>
      <c r="L207" s="450">
        <f t="shared" si="13"/>
        <v>24</v>
      </c>
      <c r="M207" s="396">
        <f>SUM(J207/(J207+K207))</f>
        <v>0.43712574850299402</v>
      </c>
    </row>
    <row r="208" spans="1:13" ht="18.75" thickBot="1" x14ac:dyDescent="0.3">
      <c r="C208" s="143" t="s">
        <v>25</v>
      </c>
      <c r="D208" s="24"/>
      <c r="E208" s="25">
        <f>SUM(E207/D207)</f>
        <v>0.37172774869109948</v>
      </c>
      <c r="F208" s="25">
        <f>SUM(F207/D207)</f>
        <v>0.37172774869109948</v>
      </c>
      <c r="G208" s="144">
        <f>SUM(G207/D207)</f>
        <v>0.74345549738219896</v>
      </c>
      <c r="H208" s="20"/>
      <c r="I208" s="20"/>
      <c r="J208" s="307">
        <f>SUM(J207/D207)</f>
        <v>0.38219895287958117</v>
      </c>
      <c r="K208" s="77">
        <f>SUM(K207/D207)</f>
        <v>0.49214659685863876</v>
      </c>
      <c r="L208" s="95">
        <f>SUM(L207/D207)</f>
        <v>0.1256544502617801</v>
      </c>
    </row>
    <row r="209" spans="1:12" ht="18.75" thickBot="1" x14ac:dyDescent="0.3">
      <c r="C209" s="133" t="s">
        <v>26</v>
      </c>
      <c r="D209" s="134">
        <f>SUM(D207/13)</f>
        <v>14.692307692307692</v>
      </c>
      <c r="E209" s="134">
        <f>SUM(E208*D209)</f>
        <v>5.4615384615384617</v>
      </c>
      <c r="F209" s="134">
        <f>SUM(F208*D209)</f>
        <v>5.4615384615384617</v>
      </c>
      <c r="G209" s="135">
        <f>SUM(G208*D209)</f>
        <v>10.923076923076923</v>
      </c>
      <c r="J209" s="308">
        <f>SUM(J207/13)</f>
        <v>5.615384615384615</v>
      </c>
      <c r="K209" s="97">
        <f>SUM(K207/13)</f>
        <v>7.2307692307692308</v>
      </c>
      <c r="L209" s="98">
        <f>SUM(L207/13)</f>
        <v>1.8461538461538463</v>
      </c>
    </row>
    <row r="210" spans="1:12" ht="18.75" thickTop="1" x14ac:dyDescent="0.25">
      <c r="A210" s="665" t="s">
        <v>55</v>
      </c>
      <c r="B210" s="45" t="s">
        <v>36</v>
      </c>
      <c r="C210" s="46" t="s">
        <v>19</v>
      </c>
      <c r="D210" s="47"/>
      <c r="E210" s="27">
        <v>11</v>
      </c>
      <c r="F210" s="27">
        <v>3</v>
      </c>
      <c r="G210" s="28">
        <v>14</v>
      </c>
    </row>
    <row r="211" spans="1:12" ht="18.75" thickBot="1" x14ac:dyDescent="0.3">
      <c r="A211" s="666"/>
      <c r="B211" s="36" t="s">
        <v>37</v>
      </c>
      <c r="C211" s="5" t="s">
        <v>19</v>
      </c>
      <c r="D211" s="37"/>
      <c r="E211" s="9">
        <v>9</v>
      </c>
      <c r="F211" s="9">
        <v>2</v>
      </c>
      <c r="G211" s="29">
        <v>11</v>
      </c>
    </row>
    <row r="212" spans="1:12" ht="18.75" thickBot="1" x14ac:dyDescent="0.3">
      <c r="A212" s="49" t="s">
        <v>45</v>
      </c>
      <c r="B212" s="41" t="s">
        <v>55</v>
      </c>
      <c r="C212" s="42"/>
      <c r="D212" s="42"/>
      <c r="E212" s="43">
        <f>SUM(E210:E211)</f>
        <v>20</v>
      </c>
      <c r="F212" s="43">
        <f>SUM(F210:F211)</f>
        <v>5</v>
      </c>
      <c r="G212" s="50">
        <f>SUM(G210:G211)</f>
        <v>25</v>
      </c>
    </row>
    <row r="213" spans="1:12" ht="18.75" thickBot="1" x14ac:dyDescent="0.3">
      <c r="A213" s="51" t="s">
        <v>46</v>
      </c>
      <c r="B213" s="52" t="s">
        <v>603</v>
      </c>
      <c r="C213" s="53"/>
      <c r="D213" s="53"/>
      <c r="E213" s="54">
        <f>SUM(E207+E212)</f>
        <v>91</v>
      </c>
      <c r="F213" s="54">
        <f>SUM(F207+F212)</f>
        <v>76</v>
      </c>
      <c r="G213" s="55">
        <f>SUM(E213+F213)</f>
        <v>167</v>
      </c>
    </row>
    <row r="214" spans="1:12" ht="18.75" thickTop="1" x14ac:dyDescent="0.25"/>
  </sheetData>
  <mergeCells count="15">
    <mergeCell ref="A1:M1"/>
    <mergeCell ref="A99:A114"/>
    <mergeCell ref="A210:A211"/>
    <mergeCell ref="A116:A128"/>
    <mergeCell ref="A189:A205"/>
    <mergeCell ref="A130:A143"/>
    <mergeCell ref="A145:A152"/>
    <mergeCell ref="A154:A169"/>
    <mergeCell ref="A171:A187"/>
    <mergeCell ref="A78:A97"/>
    <mergeCell ref="A68:A76"/>
    <mergeCell ref="A55:A66"/>
    <mergeCell ref="A38:A53"/>
    <mergeCell ref="A18:A36"/>
    <mergeCell ref="A3:A16"/>
  </mergeCells>
  <printOptions horizontalCentered="1" verticalCentered="1"/>
  <pageMargins left="0.2" right="0.2" top="0.25" bottom="0.25" header="0.25" footer="0.3"/>
  <pageSetup scale="75" orientation="landscape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0000"/>
    <pageSetUpPr fitToPage="1"/>
  </sheetPr>
  <dimension ref="A1:M140"/>
  <sheetViews>
    <sheetView zoomScale="75" zoomScaleNormal="75" workbookViewId="0">
      <selection activeCell="N143" sqref="N143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384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2" t="s">
        <v>554</v>
      </c>
      <c r="B3" s="254">
        <v>44966</v>
      </c>
      <c r="C3" s="27" t="s">
        <v>452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idden="1" x14ac:dyDescent="0.25">
      <c r="A4" s="633"/>
      <c r="B4" s="255">
        <v>44959</v>
      </c>
      <c r="C4" s="9" t="s">
        <v>453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idden="1" x14ac:dyDescent="0.25">
      <c r="A5" s="633"/>
      <c r="B5" s="255">
        <v>44952</v>
      </c>
      <c r="C5" s="9" t="s">
        <v>552</v>
      </c>
      <c r="D5" s="9">
        <v>1</v>
      </c>
      <c r="E5" s="9">
        <v>0</v>
      </c>
      <c r="F5" s="9">
        <v>1</v>
      </c>
      <c r="G5" s="15">
        <v>1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idden="1" x14ac:dyDescent="0.25">
      <c r="A6" s="633"/>
      <c r="B6" s="255">
        <v>44945</v>
      </c>
      <c r="C6" s="9" t="s">
        <v>553</v>
      </c>
      <c r="D6" s="9">
        <v>1</v>
      </c>
      <c r="E6" s="9">
        <v>0</v>
      </c>
      <c r="F6" s="9">
        <v>2</v>
      </c>
      <c r="G6" s="15">
        <v>2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3"/>
      <c r="B7" s="255">
        <v>44938</v>
      </c>
      <c r="C7" s="9" t="s">
        <v>8</v>
      </c>
      <c r="D7" s="9">
        <v>1</v>
      </c>
      <c r="E7" s="9">
        <v>0</v>
      </c>
      <c r="F7" s="9">
        <v>1</v>
      </c>
      <c r="G7" s="15">
        <v>1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idden="1" x14ac:dyDescent="0.25">
      <c r="A8" s="633"/>
      <c r="B8" s="255">
        <v>44917</v>
      </c>
      <c r="C8" s="9" t="s">
        <v>452</v>
      </c>
      <c r="D8" s="9">
        <v>1</v>
      </c>
      <c r="E8" s="9">
        <v>0</v>
      </c>
      <c r="F8" s="9">
        <v>2</v>
      </c>
      <c r="G8" s="15">
        <v>2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idden="1" x14ac:dyDescent="0.25">
      <c r="A9" s="633"/>
      <c r="B9" s="255">
        <v>44903</v>
      </c>
      <c r="C9" s="9" t="s">
        <v>552</v>
      </c>
      <c r="D9" s="9">
        <v>1</v>
      </c>
      <c r="E9" s="9">
        <v>1</v>
      </c>
      <c r="F9" s="9">
        <v>0</v>
      </c>
      <c r="G9" s="15">
        <v>1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idden="1" x14ac:dyDescent="0.25">
      <c r="A10" s="633"/>
      <c r="B10" s="255">
        <v>44896</v>
      </c>
      <c r="C10" s="9" t="s">
        <v>553</v>
      </c>
      <c r="D10" s="9">
        <v>1</v>
      </c>
      <c r="E10" s="9">
        <v>1</v>
      </c>
      <c r="F10" s="9">
        <v>1</v>
      </c>
      <c r="G10" s="15">
        <v>2</v>
      </c>
      <c r="H10" s="9">
        <v>0</v>
      </c>
      <c r="I10" s="298">
        <v>0</v>
      </c>
      <c r="J10" s="280"/>
      <c r="K10" s="9"/>
      <c r="L10" s="9">
        <v>1</v>
      </c>
      <c r="M10" s="29"/>
    </row>
    <row r="11" spans="1:13" hidden="1" x14ac:dyDescent="0.25">
      <c r="A11" s="633"/>
      <c r="B11" s="255">
        <v>44868</v>
      </c>
      <c r="C11" s="9" t="s">
        <v>552</v>
      </c>
      <c r="D11" s="9">
        <v>1</v>
      </c>
      <c r="E11" s="9">
        <v>0</v>
      </c>
      <c r="F11" s="9">
        <v>1</v>
      </c>
      <c r="G11" s="15">
        <v>1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hidden="1" x14ac:dyDescent="0.25">
      <c r="A12" s="633"/>
      <c r="B12" s="255">
        <v>44861</v>
      </c>
      <c r="C12" s="9" t="s">
        <v>553</v>
      </c>
      <c r="D12" s="9">
        <v>1</v>
      </c>
      <c r="E12" s="9">
        <v>1</v>
      </c>
      <c r="F12" s="9">
        <v>0</v>
      </c>
      <c r="G12" s="15">
        <v>1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idden="1" x14ac:dyDescent="0.25">
      <c r="A13" s="633"/>
      <c r="B13" s="255">
        <v>44854</v>
      </c>
      <c r="C13" s="9" t="s">
        <v>8</v>
      </c>
      <c r="D13" s="9">
        <v>1</v>
      </c>
      <c r="E13" s="9">
        <v>0</v>
      </c>
      <c r="F13" s="9">
        <v>1</v>
      </c>
      <c r="G13" s="15">
        <v>1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idden="1" x14ac:dyDescent="0.25">
      <c r="A14" s="633"/>
      <c r="B14" s="255">
        <v>44847</v>
      </c>
      <c r="C14" s="9" t="s">
        <v>452</v>
      </c>
      <c r="D14" s="9">
        <v>1</v>
      </c>
      <c r="E14" s="9">
        <v>3</v>
      </c>
      <c r="F14" s="9">
        <v>0</v>
      </c>
      <c r="G14" s="15">
        <v>3</v>
      </c>
      <c r="H14" s="9">
        <v>1</v>
      </c>
      <c r="I14" s="298">
        <v>0</v>
      </c>
      <c r="J14" s="280">
        <v>1</v>
      </c>
      <c r="K14" s="9"/>
      <c r="L14" s="9"/>
      <c r="M14" s="29"/>
    </row>
    <row r="15" spans="1:13" hidden="1" x14ac:dyDescent="0.25">
      <c r="A15" s="633"/>
      <c r="B15" s="255">
        <v>44833</v>
      </c>
      <c r="C15" s="9" t="s">
        <v>552</v>
      </c>
      <c r="D15" s="9">
        <v>1</v>
      </c>
      <c r="E15" s="9">
        <v>0</v>
      </c>
      <c r="F15" s="9">
        <v>2</v>
      </c>
      <c r="G15" s="15">
        <v>2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idden="1" x14ac:dyDescent="0.25">
      <c r="A16" s="633"/>
      <c r="B16" s="255">
        <v>44826</v>
      </c>
      <c r="C16" s="9" t="s">
        <v>553</v>
      </c>
      <c r="D16" s="9">
        <v>1</v>
      </c>
      <c r="E16" s="9">
        <v>1</v>
      </c>
      <c r="F16" s="9">
        <v>1</v>
      </c>
      <c r="G16" s="15">
        <v>2</v>
      </c>
      <c r="H16" s="9">
        <v>0</v>
      </c>
      <c r="I16" s="298">
        <v>0</v>
      </c>
      <c r="J16" s="280">
        <v>1</v>
      </c>
      <c r="K16" s="9"/>
      <c r="L16" s="9"/>
      <c r="M16" s="29"/>
    </row>
    <row r="17" spans="1:13" ht="18.75" hidden="1" thickBot="1" x14ac:dyDescent="0.3">
      <c r="A17" s="634"/>
      <c r="B17" s="256">
        <v>44819</v>
      </c>
      <c r="C17" s="31" t="s">
        <v>8</v>
      </c>
      <c r="D17" s="31">
        <v>1</v>
      </c>
      <c r="E17" s="31">
        <v>1</v>
      </c>
      <c r="F17" s="31">
        <v>1</v>
      </c>
      <c r="G17" s="33">
        <v>2</v>
      </c>
      <c r="H17" s="31">
        <v>0</v>
      </c>
      <c r="I17" s="299">
        <v>0</v>
      </c>
      <c r="J17" s="341"/>
      <c r="K17" s="31">
        <v>1</v>
      </c>
      <c r="L17" s="31"/>
      <c r="M17" s="32"/>
    </row>
    <row r="18" spans="1:13" ht="19.5" thickTop="1" thickBot="1" x14ac:dyDescent="0.3">
      <c r="A18" s="433" t="s">
        <v>45</v>
      </c>
      <c r="B18" s="414" t="s">
        <v>554</v>
      </c>
      <c r="C18" s="355" t="s">
        <v>555</v>
      </c>
      <c r="D18" s="355">
        <f t="shared" ref="D18:L18" si="0">SUM(D3:D17)</f>
        <v>15</v>
      </c>
      <c r="E18" s="355">
        <f t="shared" si="0"/>
        <v>9</v>
      </c>
      <c r="F18" s="355">
        <f t="shared" si="0"/>
        <v>13</v>
      </c>
      <c r="G18" s="355">
        <f t="shared" si="0"/>
        <v>22</v>
      </c>
      <c r="H18" s="355">
        <f t="shared" si="0"/>
        <v>1</v>
      </c>
      <c r="I18" s="467">
        <f t="shared" si="0"/>
        <v>0</v>
      </c>
      <c r="J18" s="191">
        <f t="shared" si="0"/>
        <v>7</v>
      </c>
      <c r="K18" s="124">
        <f t="shared" si="0"/>
        <v>7</v>
      </c>
      <c r="L18" s="124">
        <f t="shared" si="0"/>
        <v>1</v>
      </c>
      <c r="M18" s="294">
        <f>SUM(J18/(J18+K18))</f>
        <v>0.5</v>
      </c>
    </row>
    <row r="19" spans="1:13" ht="18.75" hidden="1" thickTop="1" x14ac:dyDescent="0.25">
      <c r="A19" s="659" t="s">
        <v>540</v>
      </c>
      <c r="B19" s="254">
        <v>44641</v>
      </c>
      <c r="C19" s="27" t="s">
        <v>8</v>
      </c>
      <c r="D19" s="27">
        <v>1</v>
      </c>
      <c r="E19" s="27">
        <v>0</v>
      </c>
      <c r="F19" s="27">
        <v>3</v>
      </c>
      <c r="G19" s="34">
        <v>3</v>
      </c>
      <c r="H19" s="27">
        <v>0</v>
      </c>
      <c r="I19" s="297">
        <v>0</v>
      </c>
      <c r="J19" s="279">
        <v>1</v>
      </c>
      <c r="K19" s="27"/>
      <c r="L19" s="27"/>
      <c r="M19" s="28"/>
    </row>
    <row r="20" spans="1:13" hidden="1" x14ac:dyDescent="0.25">
      <c r="A20" s="631"/>
      <c r="B20" s="255">
        <v>44637</v>
      </c>
      <c r="C20" s="9" t="s">
        <v>453</v>
      </c>
      <c r="D20" s="9">
        <v>1</v>
      </c>
      <c r="E20" s="9">
        <v>0</v>
      </c>
      <c r="F20" s="9">
        <v>1</v>
      </c>
      <c r="G20" s="15">
        <v>1</v>
      </c>
      <c r="H20" s="9">
        <v>0</v>
      </c>
      <c r="I20" s="298">
        <v>0</v>
      </c>
      <c r="J20" s="280">
        <v>1</v>
      </c>
      <c r="K20" s="9"/>
      <c r="L20" s="9"/>
      <c r="M20" s="29"/>
    </row>
    <row r="21" spans="1:13" hidden="1" x14ac:dyDescent="0.25">
      <c r="A21" s="631"/>
      <c r="B21" s="255">
        <v>44630</v>
      </c>
      <c r="C21" s="9" t="s">
        <v>48</v>
      </c>
      <c r="D21" s="9">
        <v>1</v>
      </c>
      <c r="E21" s="9">
        <v>2</v>
      </c>
      <c r="F21" s="9">
        <v>0</v>
      </c>
      <c r="G21" s="15">
        <v>2</v>
      </c>
      <c r="H21" s="9">
        <v>1</v>
      </c>
      <c r="I21" s="298">
        <v>0</v>
      </c>
      <c r="J21" s="280">
        <v>1</v>
      </c>
      <c r="K21" s="9"/>
      <c r="L21" s="9"/>
      <c r="M21" s="29"/>
    </row>
    <row r="22" spans="1:13" hidden="1" x14ac:dyDescent="0.25">
      <c r="A22" s="631"/>
      <c r="B22" s="255">
        <v>44623</v>
      </c>
      <c r="C22" s="9" t="s">
        <v>8</v>
      </c>
      <c r="D22" s="9">
        <v>1</v>
      </c>
      <c r="E22" s="9">
        <v>0</v>
      </c>
      <c r="F22" s="9">
        <v>2</v>
      </c>
      <c r="G22" s="15">
        <v>2</v>
      </c>
      <c r="H22" s="9">
        <v>0</v>
      </c>
      <c r="I22" s="298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255">
        <v>44616</v>
      </c>
      <c r="C23" s="9" t="s">
        <v>453</v>
      </c>
      <c r="D23" s="9">
        <v>1</v>
      </c>
      <c r="E23" s="9">
        <v>1</v>
      </c>
      <c r="F23" s="9">
        <v>0</v>
      </c>
      <c r="G23" s="15">
        <v>1</v>
      </c>
      <c r="H23" s="9">
        <v>0</v>
      </c>
      <c r="I23" s="298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255">
        <v>44609</v>
      </c>
      <c r="C24" s="9" t="s">
        <v>48</v>
      </c>
      <c r="D24" s="9">
        <v>1</v>
      </c>
      <c r="E24" s="9">
        <v>1</v>
      </c>
      <c r="F24" s="9">
        <v>2</v>
      </c>
      <c r="G24" s="15">
        <v>3</v>
      </c>
      <c r="H24" s="9">
        <v>0</v>
      </c>
      <c r="I24" s="298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255">
        <v>44602</v>
      </c>
      <c r="C25" s="9" t="s">
        <v>8</v>
      </c>
      <c r="D25" s="9">
        <v>1</v>
      </c>
      <c r="E25" s="9">
        <v>1</v>
      </c>
      <c r="F25" s="9">
        <v>1</v>
      </c>
      <c r="G25" s="15">
        <v>2</v>
      </c>
      <c r="H25" s="9">
        <v>0</v>
      </c>
      <c r="I25" s="298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255">
        <v>44595</v>
      </c>
      <c r="C26" s="9" t="s">
        <v>453</v>
      </c>
      <c r="D26" s="9">
        <v>1</v>
      </c>
      <c r="E26" s="9">
        <v>1</v>
      </c>
      <c r="F26" s="9">
        <v>0</v>
      </c>
      <c r="G26" s="15">
        <v>1</v>
      </c>
      <c r="H26" s="9">
        <v>0</v>
      </c>
      <c r="I26" s="298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255">
        <v>44546</v>
      </c>
      <c r="C27" s="9" t="s">
        <v>48</v>
      </c>
      <c r="D27" s="9">
        <v>1</v>
      </c>
      <c r="E27" s="9">
        <v>0</v>
      </c>
      <c r="F27" s="9">
        <v>2</v>
      </c>
      <c r="G27" s="15">
        <v>2</v>
      </c>
      <c r="H27" s="9">
        <v>0</v>
      </c>
      <c r="I27" s="298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255">
        <v>44539</v>
      </c>
      <c r="C28" s="9" t="s">
        <v>8</v>
      </c>
      <c r="D28" s="9">
        <v>1</v>
      </c>
      <c r="E28" s="9">
        <v>1</v>
      </c>
      <c r="F28" s="9">
        <v>1</v>
      </c>
      <c r="G28" s="15">
        <v>2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255">
        <v>44532</v>
      </c>
      <c r="C29" s="9" t="s">
        <v>453</v>
      </c>
      <c r="D29" s="9">
        <v>1</v>
      </c>
      <c r="E29" s="9">
        <v>1</v>
      </c>
      <c r="F29" s="9">
        <v>0</v>
      </c>
      <c r="G29" s="15">
        <v>1</v>
      </c>
      <c r="H29" s="9">
        <v>0</v>
      </c>
      <c r="I29" s="298">
        <v>0</v>
      </c>
      <c r="J29" s="280"/>
      <c r="K29" s="9"/>
      <c r="L29" s="9">
        <v>1</v>
      </c>
      <c r="M29" s="29"/>
    </row>
    <row r="30" spans="1:13" hidden="1" x14ac:dyDescent="0.25">
      <c r="A30" s="631"/>
      <c r="B30" s="255">
        <v>44525</v>
      </c>
      <c r="C30" s="9" t="s">
        <v>48</v>
      </c>
      <c r="D30" s="9">
        <v>1</v>
      </c>
      <c r="E30" s="9">
        <v>0</v>
      </c>
      <c r="F30" s="9">
        <v>1</v>
      </c>
      <c r="G30" s="15">
        <v>1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255">
        <v>44518</v>
      </c>
      <c r="C31" s="9" t="s">
        <v>8</v>
      </c>
      <c r="D31" s="9">
        <v>1</v>
      </c>
      <c r="E31" s="9">
        <v>1</v>
      </c>
      <c r="F31" s="9">
        <v>2</v>
      </c>
      <c r="G31" s="15">
        <v>3</v>
      </c>
      <c r="H31" s="9">
        <v>0</v>
      </c>
      <c r="I31" s="298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255">
        <v>44511</v>
      </c>
      <c r="C32" s="9" t="s">
        <v>453</v>
      </c>
      <c r="D32" s="9">
        <v>1</v>
      </c>
      <c r="E32" s="9">
        <v>3</v>
      </c>
      <c r="F32" s="9">
        <v>1</v>
      </c>
      <c r="G32" s="15">
        <v>4</v>
      </c>
      <c r="H32" s="9">
        <v>1</v>
      </c>
      <c r="I32" s="298">
        <v>0</v>
      </c>
      <c r="J32" s="280">
        <v>1</v>
      </c>
      <c r="K32" s="9"/>
      <c r="L32" s="9"/>
      <c r="M32" s="29"/>
    </row>
    <row r="33" spans="1:13" hidden="1" x14ac:dyDescent="0.25">
      <c r="A33" s="631"/>
      <c r="B33" s="255">
        <v>44504</v>
      </c>
      <c r="C33" s="9" t="s">
        <v>48</v>
      </c>
      <c r="D33" s="9">
        <v>1</v>
      </c>
      <c r="E33" s="9">
        <v>0</v>
      </c>
      <c r="F33" s="9">
        <v>1</v>
      </c>
      <c r="G33" s="15">
        <v>1</v>
      </c>
      <c r="H33" s="9">
        <v>0</v>
      </c>
      <c r="I33" s="298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255">
        <v>44497</v>
      </c>
      <c r="C34" s="9" t="s">
        <v>8</v>
      </c>
      <c r="D34" s="9">
        <v>1</v>
      </c>
      <c r="E34" s="9">
        <v>0</v>
      </c>
      <c r="F34" s="9">
        <v>1</v>
      </c>
      <c r="G34" s="15">
        <v>1</v>
      </c>
      <c r="H34" s="9">
        <v>0</v>
      </c>
      <c r="I34" s="298">
        <v>0</v>
      </c>
      <c r="J34" s="280"/>
      <c r="K34" s="9">
        <v>1</v>
      </c>
      <c r="L34" s="9"/>
      <c r="M34" s="29"/>
    </row>
    <row r="35" spans="1:13" ht="18.75" hidden="1" thickBot="1" x14ac:dyDescent="0.3">
      <c r="A35" s="630"/>
      <c r="B35" s="256">
        <v>44490</v>
      </c>
      <c r="C35" s="31" t="s">
        <v>453</v>
      </c>
      <c r="D35" s="31">
        <v>1</v>
      </c>
      <c r="E35" s="31">
        <v>2</v>
      </c>
      <c r="F35" s="31">
        <v>0</v>
      </c>
      <c r="G35" s="33">
        <v>2</v>
      </c>
      <c r="H35" s="31">
        <v>0</v>
      </c>
      <c r="I35" s="299">
        <v>0</v>
      </c>
      <c r="J35" s="341"/>
      <c r="K35" s="31">
        <v>1</v>
      </c>
      <c r="L35" s="31"/>
      <c r="M35" s="32"/>
    </row>
    <row r="36" spans="1:13" customFormat="1" ht="19.5" thickTop="1" thickBot="1" x14ac:dyDescent="0.3">
      <c r="A36" s="142" t="s">
        <v>45</v>
      </c>
      <c r="B36" s="126" t="s">
        <v>540</v>
      </c>
      <c r="C36" s="124" t="s">
        <v>455</v>
      </c>
      <c r="D36" s="124">
        <f t="shared" ref="D36:L36" si="1">SUM(D19:D35)</f>
        <v>17</v>
      </c>
      <c r="E36" s="124">
        <f t="shared" si="1"/>
        <v>14</v>
      </c>
      <c r="F36" s="124">
        <f t="shared" si="1"/>
        <v>18</v>
      </c>
      <c r="G36" s="124">
        <f t="shared" si="1"/>
        <v>32</v>
      </c>
      <c r="H36" s="124">
        <f t="shared" si="1"/>
        <v>2</v>
      </c>
      <c r="I36" s="247">
        <f t="shared" si="1"/>
        <v>0</v>
      </c>
      <c r="J36" s="191">
        <f t="shared" si="1"/>
        <v>10</v>
      </c>
      <c r="K36" s="124">
        <f t="shared" si="1"/>
        <v>6</v>
      </c>
      <c r="L36" s="124">
        <f t="shared" si="1"/>
        <v>1</v>
      </c>
      <c r="M36" s="294">
        <f>SUM(J36/(J36+K36))</f>
        <v>0.625</v>
      </c>
    </row>
    <row r="37" spans="1:13" ht="18.75" hidden="1" thickTop="1" x14ac:dyDescent="0.25">
      <c r="A37" s="659" t="s">
        <v>500</v>
      </c>
      <c r="B37" s="254">
        <v>43888</v>
      </c>
      <c r="C37" s="27" t="s">
        <v>452</v>
      </c>
      <c r="D37" s="27">
        <v>1</v>
      </c>
      <c r="E37" s="27">
        <v>1</v>
      </c>
      <c r="F37" s="27">
        <v>0</v>
      </c>
      <c r="G37" s="34">
        <v>1</v>
      </c>
      <c r="H37" s="27">
        <v>0</v>
      </c>
      <c r="I37" s="297">
        <v>0</v>
      </c>
      <c r="J37" s="279">
        <v>1</v>
      </c>
      <c r="K37" s="27"/>
      <c r="L37" s="27"/>
      <c r="M37" s="28"/>
    </row>
    <row r="38" spans="1:13" hidden="1" x14ac:dyDescent="0.25">
      <c r="A38" s="631"/>
      <c r="B38" s="255">
        <v>43881</v>
      </c>
      <c r="C38" s="9" t="s">
        <v>9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255">
        <v>43867</v>
      </c>
      <c r="C39" s="9" t="s">
        <v>8</v>
      </c>
      <c r="D39" s="9">
        <v>1</v>
      </c>
      <c r="E39" s="9">
        <v>2</v>
      </c>
      <c r="F39" s="9">
        <v>0</v>
      </c>
      <c r="G39" s="9">
        <v>2</v>
      </c>
      <c r="H39" s="9">
        <v>0</v>
      </c>
      <c r="I39" s="298">
        <v>0</v>
      </c>
      <c r="J39" s="280"/>
      <c r="K39" s="9"/>
      <c r="L39" s="9">
        <v>1</v>
      </c>
      <c r="M39" s="29"/>
    </row>
    <row r="40" spans="1:13" hidden="1" x14ac:dyDescent="0.25">
      <c r="A40" s="631"/>
      <c r="B40" s="255">
        <v>43860</v>
      </c>
      <c r="C40" s="9" t="s">
        <v>455</v>
      </c>
      <c r="D40" s="9">
        <v>1</v>
      </c>
      <c r="E40" s="9">
        <v>2</v>
      </c>
      <c r="F40" s="9">
        <v>0</v>
      </c>
      <c r="G40" s="9">
        <v>2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1"/>
      <c r="B41" s="255">
        <v>43853</v>
      </c>
      <c r="C41" s="9" t="s">
        <v>452</v>
      </c>
      <c r="D41" s="9">
        <v>1</v>
      </c>
      <c r="E41" s="9">
        <v>1</v>
      </c>
      <c r="F41" s="9">
        <v>2</v>
      </c>
      <c r="G41" s="9">
        <v>3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255">
        <v>43839</v>
      </c>
      <c r="C42" s="9" t="s">
        <v>9</v>
      </c>
      <c r="D42" s="9">
        <v>1</v>
      </c>
      <c r="E42" s="9">
        <v>1</v>
      </c>
      <c r="F42" s="9">
        <v>1</v>
      </c>
      <c r="G42" s="9">
        <v>2</v>
      </c>
      <c r="H42" s="9">
        <v>0</v>
      </c>
      <c r="I42" s="298">
        <v>1</v>
      </c>
      <c r="J42" s="280"/>
      <c r="K42" s="9"/>
      <c r="L42" s="9">
        <v>1</v>
      </c>
      <c r="M42" s="29"/>
    </row>
    <row r="43" spans="1:13" hidden="1" x14ac:dyDescent="0.25">
      <c r="A43" s="631"/>
      <c r="B43" s="255">
        <v>43832</v>
      </c>
      <c r="C43" s="9" t="s">
        <v>48</v>
      </c>
      <c r="D43" s="9">
        <v>1</v>
      </c>
      <c r="E43" s="9">
        <v>1</v>
      </c>
      <c r="F43" s="9">
        <v>3</v>
      </c>
      <c r="G43" s="9">
        <v>4</v>
      </c>
      <c r="H43" s="9">
        <v>0</v>
      </c>
      <c r="I43" s="298">
        <v>0</v>
      </c>
      <c r="J43" s="280"/>
      <c r="K43" s="9"/>
      <c r="L43" s="9">
        <v>1</v>
      </c>
      <c r="M43" s="29"/>
    </row>
    <row r="44" spans="1:13" hidden="1" x14ac:dyDescent="0.25">
      <c r="A44" s="631"/>
      <c r="B44" s="255">
        <v>43818</v>
      </c>
      <c r="C44" s="9" t="s">
        <v>8</v>
      </c>
      <c r="D44" s="9">
        <v>1</v>
      </c>
      <c r="E44" s="9">
        <v>3</v>
      </c>
      <c r="F44" s="9">
        <v>2</v>
      </c>
      <c r="G44" s="9">
        <v>5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255">
        <v>43811</v>
      </c>
      <c r="C45" s="9" t="s">
        <v>455</v>
      </c>
      <c r="D45" s="9">
        <v>1</v>
      </c>
      <c r="E45" s="9">
        <v>1</v>
      </c>
      <c r="F45" s="9">
        <v>1</v>
      </c>
      <c r="G45" s="9">
        <v>2</v>
      </c>
      <c r="H45" s="9">
        <v>1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255">
        <v>43804</v>
      </c>
      <c r="C46" s="9" t="s">
        <v>452</v>
      </c>
      <c r="D46" s="9">
        <v>1</v>
      </c>
      <c r="E46" s="9">
        <v>4</v>
      </c>
      <c r="F46" s="9">
        <v>0</v>
      </c>
      <c r="G46" s="9">
        <v>4</v>
      </c>
      <c r="H46" s="9">
        <v>1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255">
        <v>43790</v>
      </c>
      <c r="C47" s="9" t="s">
        <v>48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255">
        <v>43783</v>
      </c>
      <c r="C48" s="9" t="s">
        <v>8</v>
      </c>
      <c r="D48" s="9">
        <v>1</v>
      </c>
      <c r="E48" s="9">
        <v>2</v>
      </c>
      <c r="F48" s="9">
        <v>0</v>
      </c>
      <c r="G48" s="9">
        <v>2</v>
      </c>
      <c r="H48" s="9">
        <v>1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255">
        <v>43776</v>
      </c>
      <c r="C49" s="9" t="s">
        <v>455</v>
      </c>
      <c r="D49" s="9">
        <v>1</v>
      </c>
      <c r="E49" s="9">
        <v>2</v>
      </c>
      <c r="F49" s="9">
        <v>0</v>
      </c>
      <c r="G49" s="9">
        <v>2</v>
      </c>
      <c r="H49" s="9">
        <v>0</v>
      </c>
      <c r="I49" s="298">
        <v>0</v>
      </c>
      <c r="J49" s="280"/>
      <c r="K49" s="9"/>
      <c r="L49" s="9">
        <v>1</v>
      </c>
      <c r="M49" s="29"/>
    </row>
    <row r="50" spans="1:13" hidden="1" x14ac:dyDescent="0.25">
      <c r="A50" s="631"/>
      <c r="B50" s="255">
        <v>43762</v>
      </c>
      <c r="C50" s="9" t="s">
        <v>9</v>
      </c>
      <c r="D50" s="9">
        <v>1</v>
      </c>
      <c r="E50" s="9">
        <v>1</v>
      </c>
      <c r="F50" s="9">
        <v>2</v>
      </c>
      <c r="G50" s="9">
        <v>3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255">
        <v>43748</v>
      </c>
      <c r="C51" s="9" t="s">
        <v>8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255">
        <v>43741</v>
      </c>
      <c r="C52" s="9" t="s">
        <v>455</v>
      </c>
      <c r="D52" s="9">
        <v>1</v>
      </c>
      <c r="E52" s="9">
        <v>1</v>
      </c>
      <c r="F52" s="9">
        <v>2</v>
      </c>
      <c r="G52" s="9">
        <v>3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255">
        <v>43734</v>
      </c>
      <c r="C53" s="9" t="s">
        <v>452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255">
        <v>43727</v>
      </c>
      <c r="C54" s="9" t="s">
        <v>9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t="18.75" hidden="1" thickBot="1" x14ac:dyDescent="0.3">
      <c r="A55" s="630"/>
      <c r="B55" s="256">
        <v>43720</v>
      </c>
      <c r="C55" s="31" t="s">
        <v>48</v>
      </c>
      <c r="D55" s="31">
        <v>1</v>
      </c>
      <c r="E55" s="31">
        <v>1</v>
      </c>
      <c r="F55" s="31">
        <v>1</v>
      </c>
      <c r="G55" s="33">
        <v>2</v>
      </c>
      <c r="H55" s="31">
        <v>0</v>
      </c>
      <c r="I55" s="299">
        <v>0</v>
      </c>
      <c r="J55" s="341">
        <v>1</v>
      </c>
      <c r="K55" s="31"/>
      <c r="L55" s="31"/>
      <c r="M55" s="32"/>
    </row>
    <row r="56" spans="1:13" customFormat="1" ht="19.5" thickTop="1" thickBot="1" x14ac:dyDescent="0.3">
      <c r="A56" s="142" t="s">
        <v>45</v>
      </c>
      <c r="B56" s="126" t="s">
        <v>500</v>
      </c>
      <c r="C56" s="124" t="s">
        <v>453</v>
      </c>
      <c r="D56" s="124">
        <f t="shared" ref="D56:L56" si="2">SUM(D37:D55)</f>
        <v>19</v>
      </c>
      <c r="E56" s="124">
        <f t="shared" si="2"/>
        <v>23</v>
      </c>
      <c r="F56" s="124">
        <f t="shared" si="2"/>
        <v>14</v>
      </c>
      <c r="G56" s="124">
        <f t="shared" si="2"/>
        <v>37</v>
      </c>
      <c r="H56" s="124">
        <f t="shared" si="2"/>
        <v>3</v>
      </c>
      <c r="I56" s="247">
        <f t="shared" si="2"/>
        <v>1</v>
      </c>
      <c r="J56" s="191">
        <f t="shared" si="2"/>
        <v>11</v>
      </c>
      <c r="K56" s="124">
        <f t="shared" si="2"/>
        <v>4</v>
      </c>
      <c r="L56" s="124">
        <f t="shared" si="2"/>
        <v>4</v>
      </c>
      <c r="M56" s="294">
        <f>SUM(J56/(J56+K56))</f>
        <v>0.73333333333333328</v>
      </c>
    </row>
    <row r="57" spans="1:13" ht="18.75" hidden="1" thickTop="1" x14ac:dyDescent="0.25">
      <c r="A57" s="659" t="s">
        <v>454</v>
      </c>
      <c r="B57" s="26">
        <v>43524</v>
      </c>
      <c r="C57" s="27" t="s">
        <v>452</v>
      </c>
      <c r="D57" s="27">
        <v>1</v>
      </c>
      <c r="E57" s="27">
        <v>1</v>
      </c>
      <c r="F57" s="27">
        <v>2</v>
      </c>
      <c r="G57" s="34">
        <v>3</v>
      </c>
      <c r="H57" s="27">
        <v>0</v>
      </c>
      <c r="I57" s="28">
        <v>0</v>
      </c>
      <c r="J57" s="364">
        <v>1</v>
      </c>
      <c r="K57" s="27"/>
      <c r="L57" s="27"/>
      <c r="M57" s="28"/>
    </row>
    <row r="58" spans="1:13" hidden="1" x14ac:dyDescent="0.25">
      <c r="A58" s="631"/>
      <c r="B58" s="13">
        <v>43517</v>
      </c>
      <c r="C58" s="9" t="s">
        <v>9</v>
      </c>
      <c r="D58" s="9">
        <v>1</v>
      </c>
      <c r="E58" s="9">
        <v>1</v>
      </c>
      <c r="F58" s="9">
        <v>0</v>
      </c>
      <c r="G58" s="15">
        <v>1</v>
      </c>
      <c r="H58" s="9">
        <v>0</v>
      </c>
      <c r="I58" s="29">
        <v>0</v>
      </c>
      <c r="J58" s="365"/>
      <c r="K58" s="9">
        <v>1</v>
      </c>
      <c r="L58" s="9"/>
      <c r="M58" s="29"/>
    </row>
    <row r="59" spans="1:13" hidden="1" x14ac:dyDescent="0.25">
      <c r="A59" s="631"/>
      <c r="B59" s="13">
        <v>43510</v>
      </c>
      <c r="C59" s="9" t="s">
        <v>48</v>
      </c>
      <c r="D59" s="9">
        <v>1</v>
      </c>
      <c r="E59" s="9">
        <v>2</v>
      </c>
      <c r="F59" s="15">
        <v>2</v>
      </c>
      <c r="G59" s="15">
        <v>4</v>
      </c>
      <c r="H59" s="9">
        <v>0</v>
      </c>
      <c r="I59" s="29">
        <v>0</v>
      </c>
      <c r="J59" s="365"/>
      <c r="K59" s="9">
        <v>1</v>
      </c>
      <c r="L59" s="9"/>
      <c r="M59" s="29"/>
    </row>
    <row r="60" spans="1:13" hidden="1" x14ac:dyDescent="0.25">
      <c r="A60" s="631"/>
      <c r="B60" s="13">
        <v>43503</v>
      </c>
      <c r="C60" s="9" t="s">
        <v>8</v>
      </c>
      <c r="D60" s="9">
        <v>1</v>
      </c>
      <c r="E60" s="9">
        <v>3</v>
      </c>
      <c r="F60" s="15">
        <v>1</v>
      </c>
      <c r="G60" s="15">
        <v>4</v>
      </c>
      <c r="H60" s="9">
        <v>0</v>
      </c>
      <c r="I60" s="29">
        <v>0</v>
      </c>
      <c r="J60" s="365"/>
      <c r="K60" s="9">
        <v>1</v>
      </c>
      <c r="L60" s="9"/>
      <c r="M60" s="29"/>
    </row>
    <row r="61" spans="1:13" hidden="1" x14ac:dyDescent="0.25">
      <c r="A61" s="631"/>
      <c r="B61" s="13">
        <v>43496</v>
      </c>
      <c r="C61" s="9" t="s">
        <v>455</v>
      </c>
      <c r="D61" s="9">
        <v>1</v>
      </c>
      <c r="E61" s="9">
        <v>0</v>
      </c>
      <c r="F61" s="15">
        <v>4</v>
      </c>
      <c r="G61" s="15">
        <v>4</v>
      </c>
      <c r="H61" s="9">
        <v>0</v>
      </c>
      <c r="I61" s="29">
        <v>0</v>
      </c>
      <c r="J61" s="365"/>
      <c r="K61" s="9"/>
      <c r="L61" s="9">
        <v>1</v>
      </c>
      <c r="M61" s="29"/>
    </row>
    <row r="62" spans="1:13" hidden="1" x14ac:dyDescent="0.25">
      <c r="A62" s="631"/>
      <c r="B62" s="13">
        <v>43489</v>
      </c>
      <c r="C62" s="9" t="s">
        <v>452</v>
      </c>
      <c r="D62" s="9">
        <v>1</v>
      </c>
      <c r="E62" s="9">
        <v>0</v>
      </c>
      <c r="F62" s="15">
        <v>1</v>
      </c>
      <c r="G62" s="15">
        <v>1</v>
      </c>
      <c r="H62" s="9">
        <v>0</v>
      </c>
      <c r="I62" s="29">
        <v>0</v>
      </c>
      <c r="J62" s="365"/>
      <c r="K62" s="9">
        <v>1</v>
      </c>
      <c r="L62" s="9"/>
      <c r="M62" s="29"/>
    </row>
    <row r="63" spans="1:13" hidden="1" x14ac:dyDescent="0.25">
      <c r="A63" s="631"/>
      <c r="B63" s="13">
        <v>43475</v>
      </c>
      <c r="C63" s="9" t="s">
        <v>9</v>
      </c>
      <c r="D63" s="9">
        <v>1</v>
      </c>
      <c r="E63" s="9">
        <v>2</v>
      </c>
      <c r="F63" s="15">
        <v>1</v>
      </c>
      <c r="G63" s="15">
        <v>3</v>
      </c>
      <c r="H63" s="9">
        <v>0</v>
      </c>
      <c r="I63" s="29">
        <v>0</v>
      </c>
      <c r="J63" s="365"/>
      <c r="K63" s="9">
        <v>1</v>
      </c>
      <c r="L63" s="9"/>
      <c r="M63" s="29"/>
    </row>
    <row r="64" spans="1:13" hidden="1" x14ac:dyDescent="0.25">
      <c r="A64" s="631"/>
      <c r="B64" s="13">
        <v>43468</v>
      </c>
      <c r="C64" s="9" t="s">
        <v>48</v>
      </c>
      <c r="D64" s="9">
        <v>1</v>
      </c>
      <c r="E64" s="9">
        <v>1</v>
      </c>
      <c r="F64" s="15">
        <v>3</v>
      </c>
      <c r="G64" s="15">
        <v>4</v>
      </c>
      <c r="H64" s="9">
        <v>0</v>
      </c>
      <c r="I64" s="29">
        <v>0</v>
      </c>
      <c r="J64" s="365">
        <v>1</v>
      </c>
      <c r="K64" s="9"/>
      <c r="L64" s="9"/>
      <c r="M64" s="29"/>
    </row>
    <row r="65" spans="1:13" hidden="1" x14ac:dyDescent="0.25">
      <c r="A65" s="631"/>
      <c r="B65" s="13">
        <v>43454</v>
      </c>
      <c r="C65" s="9" t="s">
        <v>8</v>
      </c>
      <c r="D65" s="9">
        <v>1</v>
      </c>
      <c r="E65" s="9">
        <v>1</v>
      </c>
      <c r="F65" s="15">
        <v>1</v>
      </c>
      <c r="G65" s="15">
        <v>2</v>
      </c>
      <c r="H65" s="9">
        <v>0</v>
      </c>
      <c r="I65" s="29">
        <v>0</v>
      </c>
      <c r="J65" s="365"/>
      <c r="K65" s="9">
        <v>1</v>
      </c>
      <c r="L65" s="9"/>
      <c r="M65" s="29"/>
    </row>
    <row r="66" spans="1:13" hidden="1" x14ac:dyDescent="0.25">
      <c r="A66" s="631"/>
      <c r="B66" s="13">
        <v>43440</v>
      </c>
      <c r="C66" s="9" t="s">
        <v>452</v>
      </c>
      <c r="D66" s="9">
        <v>1</v>
      </c>
      <c r="E66" s="9">
        <v>4</v>
      </c>
      <c r="F66" s="15">
        <v>1</v>
      </c>
      <c r="G66" s="15">
        <v>5</v>
      </c>
      <c r="H66" s="9">
        <v>1</v>
      </c>
      <c r="I66" s="29">
        <v>0</v>
      </c>
      <c r="J66" s="365">
        <v>1</v>
      </c>
      <c r="K66" s="9"/>
      <c r="L66" s="9"/>
      <c r="M66" s="29"/>
    </row>
    <row r="67" spans="1:13" hidden="1" x14ac:dyDescent="0.25">
      <c r="A67" s="631"/>
      <c r="B67" s="13">
        <v>43433</v>
      </c>
      <c r="C67" s="9" t="s">
        <v>9</v>
      </c>
      <c r="D67" s="9">
        <v>1</v>
      </c>
      <c r="E67" s="9">
        <v>0</v>
      </c>
      <c r="F67" s="15">
        <v>1</v>
      </c>
      <c r="G67" s="15">
        <v>1</v>
      </c>
      <c r="H67" s="9">
        <v>0</v>
      </c>
      <c r="I67" s="29">
        <v>0</v>
      </c>
      <c r="J67" s="365"/>
      <c r="K67" s="9"/>
      <c r="L67" s="9">
        <v>1</v>
      </c>
      <c r="M67" s="29"/>
    </row>
    <row r="68" spans="1:13" hidden="1" x14ac:dyDescent="0.25">
      <c r="A68" s="631"/>
      <c r="B68" s="13">
        <v>43426</v>
      </c>
      <c r="C68" s="9" t="s">
        <v>48</v>
      </c>
      <c r="D68" s="9">
        <v>1</v>
      </c>
      <c r="E68" s="9">
        <v>3</v>
      </c>
      <c r="F68" s="15">
        <v>3</v>
      </c>
      <c r="G68" s="15">
        <v>6</v>
      </c>
      <c r="H68" s="9">
        <v>0</v>
      </c>
      <c r="I68" s="29">
        <v>0</v>
      </c>
      <c r="J68" s="365">
        <v>1</v>
      </c>
      <c r="K68" s="9"/>
      <c r="L68" s="9"/>
      <c r="M68" s="29"/>
    </row>
    <row r="69" spans="1:13" hidden="1" x14ac:dyDescent="0.25">
      <c r="A69" s="631"/>
      <c r="B69" s="13">
        <v>43419</v>
      </c>
      <c r="C69" s="9" t="s">
        <v>8</v>
      </c>
      <c r="D69" s="9">
        <v>1</v>
      </c>
      <c r="E69" s="9">
        <v>0</v>
      </c>
      <c r="F69" s="15">
        <v>1</v>
      </c>
      <c r="G69" s="15">
        <v>1</v>
      </c>
      <c r="H69" s="9">
        <v>0</v>
      </c>
      <c r="I69" s="29">
        <v>0</v>
      </c>
      <c r="J69" s="365">
        <v>1</v>
      </c>
      <c r="K69" s="9"/>
      <c r="L69" s="9"/>
      <c r="M69" s="29"/>
    </row>
    <row r="70" spans="1:13" hidden="1" x14ac:dyDescent="0.25">
      <c r="A70" s="631"/>
      <c r="B70" s="13">
        <v>43412</v>
      </c>
      <c r="C70" s="9" t="s">
        <v>455</v>
      </c>
      <c r="D70" s="9">
        <v>1</v>
      </c>
      <c r="E70" s="9">
        <v>4</v>
      </c>
      <c r="F70" s="15">
        <v>1</v>
      </c>
      <c r="G70" s="15">
        <v>5</v>
      </c>
      <c r="H70" s="9">
        <v>0</v>
      </c>
      <c r="I70" s="29">
        <v>0</v>
      </c>
      <c r="J70" s="365">
        <v>1</v>
      </c>
      <c r="K70" s="9"/>
      <c r="L70" s="9"/>
      <c r="M70" s="29"/>
    </row>
    <row r="71" spans="1:13" hidden="1" x14ac:dyDescent="0.25">
      <c r="A71" s="631"/>
      <c r="B71" s="13">
        <v>43398</v>
      </c>
      <c r="C71" s="9" t="s">
        <v>9</v>
      </c>
      <c r="D71" s="9">
        <v>1</v>
      </c>
      <c r="E71" s="9">
        <v>1</v>
      </c>
      <c r="F71" s="15">
        <v>2</v>
      </c>
      <c r="G71" s="15">
        <v>3</v>
      </c>
      <c r="H71" s="9">
        <v>0</v>
      </c>
      <c r="I71" s="29">
        <v>0</v>
      </c>
      <c r="J71" s="365">
        <v>1</v>
      </c>
      <c r="K71" s="9"/>
      <c r="L71" s="9"/>
      <c r="M71" s="29"/>
    </row>
    <row r="72" spans="1:13" hidden="1" x14ac:dyDescent="0.25">
      <c r="A72" s="631"/>
      <c r="B72" s="13">
        <v>43391</v>
      </c>
      <c r="C72" s="9" t="s">
        <v>48</v>
      </c>
      <c r="D72" s="9">
        <v>1</v>
      </c>
      <c r="E72" s="9">
        <v>2</v>
      </c>
      <c r="F72" s="15">
        <v>1</v>
      </c>
      <c r="G72" s="15">
        <v>3</v>
      </c>
      <c r="H72" s="9">
        <v>0</v>
      </c>
      <c r="I72" s="29">
        <v>0</v>
      </c>
      <c r="J72" s="365">
        <v>1</v>
      </c>
      <c r="K72" s="9"/>
      <c r="L72" s="9"/>
      <c r="M72" s="29"/>
    </row>
    <row r="73" spans="1:13" hidden="1" x14ac:dyDescent="0.25">
      <c r="A73" s="631"/>
      <c r="B73" s="13">
        <v>43377</v>
      </c>
      <c r="C73" s="9" t="s">
        <v>455</v>
      </c>
      <c r="D73" s="9">
        <v>1</v>
      </c>
      <c r="E73" s="9">
        <v>2</v>
      </c>
      <c r="F73" s="15">
        <v>1</v>
      </c>
      <c r="G73" s="15">
        <v>3</v>
      </c>
      <c r="H73" s="9">
        <v>0</v>
      </c>
      <c r="I73" s="29">
        <v>0</v>
      </c>
      <c r="J73" s="365">
        <v>1</v>
      </c>
      <c r="K73" s="9"/>
      <c r="L73" s="9"/>
      <c r="M73" s="29"/>
    </row>
    <row r="74" spans="1:13" hidden="1" x14ac:dyDescent="0.25">
      <c r="A74" s="631"/>
      <c r="B74" s="13">
        <v>43370</v>
      </c>
      <c r="C74" s="9" t="s">
        <v>452</v>
      </c>
      <c r="D74" s="9">
        <v>1</v>
      </c>
      <c r="E74" s="9">
        <v>1</v>
      </c>
      <c r="F74" s="15">
        <v>1</v>
      </c>
      <c r="G74" s="15">
        <v>2</v>
      </c>
      <c r="H74" s="9">
        <v>0</v>
      </c>
      <c r="I74" s="29">
        <v>0</v>
      </c>
      <c r="J74" s="365">
        <v>1</v>
      </c>
      <c r="K74" s="9"/>
      <c r="L74" s="9"/>
      <c r="M74" s="29"/>
    </row>
    <row r="75" spans="1:13" hidden="1" x14ac:dyDescent="0.25">
      <c r="A75" s="631"/>
      <c r="B75" s="13">
        <v>43363</v>
      </c>
      <c r="C75" s="9" t="s">
        <v>9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365">
        <v>1</v>
      </c>
      <c r="K75" s="9"/>
      <c r="L75" s="9"/>
      <c r="M75" s="29"/>
    </row>
    <row r="76" spans="1:13" ht="18.75" hidden="1" thickBot="1" x14ac:dyDescent="0.3">
      <c r="A76" s="630"/>
      <c r="B76" s="30">
        <v>43356</v>
      </c>
      <c r="C76" s="31" t="s">
        <v>48</v>
      </c>
      <c r="D76" s="31">
        <v>1</v>
      </c>
      <c r="E76" s="31">
        <v>3</v>
      </c>
      <c r="F76" s="31">
        <v>3</v>
      </c>
      <c r="G76" s="31">
        <v>6</v>
      </c>
      <c r="H76" s="31">
        <v>0</v>
      </c>
      <c r="I76" s="32">
        <v>0</v>
      </c>
      <c r="J76" s="366">
        <v>1</v>
      </c>
      <c r="K76" s="31"/>
      <c r="L76" s="31"/>
      <c r="M76" s="32"/>
    </row>
    <row r="77" spans="1:13" customFormat="1" ht="19.5" thickTop="1" thickBot="1" x14ac:dyDescent="0.3">
      <c r="A77" s="142" t="s">
        <v>45</v>
      </c>
      <c r="B77" s="126" t="s">
        <v>454</v>
      </c>
      <c r="C77" s="124" t="s">
        <v>453</v>
      </c>
      <c r="D77" s="124">
        <f t="shared" ref="D77:I77" si="3">SUM(D57:D76)</f>
        <v>20</v>
      </c>
      <c r="E77" s="124">
        <f t="shared" si="3"/>
        <v>31</v>
      </c>
      <c r="F77" s="124">
        <f t="shared" si="3"/>
        <v>30</v>
      </c>
      <c r="G77" s="124">
        <f t="shared" si="3"/>
        <v>61</v>
      </c>
      <c r="H77" s="124">
        <f t="shared" si="3"/>
        <v>1</v>
      </c>
      <c r="I77" s="247">
        <f t="shared" si="3"/>
        <v>0</v>
      </c>
      <c r="J77" s="191">
        <f>SUM(J57:J76)</f>
        <v>12</v>
      </c>
      <c r="K77" s="124">
        <f>SUM(K57:K76)</f>
        <v>6</v>
      </c>
      <c r="L77" s="124">
        <f>SUM(L57:L76)</f>
        <v>2</v>
      </c>
      <c r="M77" s="294">
        <f>SUM(J77/(J77+K77))</f>
        <v>0.66666666666666663</v>
      </c>
    </row>
    <row r="78" spans="1:13" ht="18.75" hidden="1" thickTop="1" x14ac:dyDescent="0.25">
      <c r="A78" s="659" t="s">
        <v>285</v>
      </c>
      <c r="B78" s="26">
        <v>43160</v>
      </c>
      <c r="C78" s="27" t="s">
        <v>8</v>
      </c>
      <c r="D78" s="27">
        <v>1</v>
      </c>
      <c r="E78" s="27">
        <v>0</v>
      </c>
      <c r="F78" s="27">
        <v>0</v>
      </c>
      <c r="G78" s="27">
        <v>0</v>
      </c>
      <c r="H78" s="27">
        <v>0</v>
      </c>
      <c r="I78" s="28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13">
        <v>43146</v>
      </c>
      <c r="C79" s="9" t="s">
        <v>7</v>
      </c>
      <c r="D79" s="9">
        <v>1</v>
      </c>
      <c r="E79" s="9">
        <v>2</v>
      </c>
      <c r="F79" s="9">
        <v>0</v>
      </c>
      <c r="G79" s="9">
        <v>2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43139</v>
      </c>
      <c r="C80" s="9" t="s">
        <v>9</v>
      </c>
      <c r="D80" s="9">
        <v>1</v>
      </c>
      <c r="E80" s="9">
        <v>1</v>
      </c>
      <c r="F80" s="9">
        <v>0</v>
      </c>
      <c r="G80" s="9">
        <v>1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43132</v>
      </c>
      <c r="C81" s="9" t="s">
        <v>27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13">
        <v>43125</v>
      </c>
      <c r="C82" s="9" t="s">
        <v>8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43118</v>
      </c>
      <c r="C83" s="9" t="s">
        <v>10</v>
      </c>
      <c r="D83" s="9">
        <v>1</v>
      </c>
      <c r="E83" s="9">
        <v>3</v>
      </c>
      <c r="F83" s="9">
        <v>0</v>
      </c>
      <c r="G83" s="9">
        <v>3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43104</v>
      </c>
      <c r="C84" s="9" t="s">
        <v>7</v>
      </c>
      <c r="D84" s="9">
        <v>1</v>
      </c>
      <c r="E84" s="9">
        <v>0</v>
      </c>
      <c r="F84" s="9">
        <v>4</v>
      </c>
      <c r="G84" s="9">
        <v>4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43083</v>
      </c>
      <c r="C85" s="9" t="s">
        <v>27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/>
      <c r="K85" s="9"/>
      <c r="L85" s="9">
        <v>1</v>
      </c>
      <c r="M85" s="29"/>
    </row>
    <row r="86" spans="1:13" hidden="1" x14ac:dyDescent="0.25">
      <c r="A86" s="631"/>
      <c r="B86" s="13">
        <v>43076</v>
      </c>
      <c r="C86" s="9" t="s">
        <v>8</v>
      </c>
      <c r="D86" s="9">
        <v>1</v>
      </c>
      <c r="E86" s="9">
        <v>1</v>
      </c>
      <c r="F86" s="9">
        <v>0</v>
      </c>
      <c r="G86" s="9">
        <v>1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43069</v>
      </c>
      <c r="C87" s="9" t="s">
        <v>10</v>
      </c>
      <c r="D87" s="9">
        <v>1</v>
      </c>
      <c r="E87" s="9">
        <v>1</v>
      </c>
      <c r="F87" s="9">
        <v>3</v>
      </c>
      <c r="G87" s="9">
        <v>4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43062</v>
      </c>
      <c r="C88" s="9" t="s">
        <v>7</v>
      </c>
      <c r="D88" s="9">
        <v>1</v>
      </c>
      <c r="E88" s="9">
        <v>2</v>
      </c>
      <c r="F88" s="9">
        <v>0</v>
      </c>
      <c r="G88" s="9">
        <v>2</v>
      </c>
      <c r="H88" s="9">
        <v>1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43055</v>
      </c>
      <c r="C89" s="9" t="s">
        <v>9</v>
      </c>
      <c r="D89" s="9">
        <v>1</v>
      </c>
      <c r="E89" s="9">
        <v>1</v>
      </c>
      <c r="F89" s="9">
        <v>1</v>
      </c>
      <c r="G89" s="9">
        <v>2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43034</v>
      </c>
      <c r="C90" s="9" t="s">
        <v>10</v>
      </c>
      <c r="D90" s="9">
        <v>1</v>
      </c>
      <c r="E90" s="9">
        <v>1</v>
      </c>
      <c r="F90" s="9">
        <v>2</v>
      </c>
      <c r="G90" s="9">
        <v>3</v>
      </c>
      <c r="H90" s="9">
        <v>0</v>
      </c>
      <c r="I90" s="29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13">
        <v>43027</v>
      </c>
      <c r="C91" s="9" t="s">
        <v>7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43020</v>
      </c>
      <c r="C92" s="9" t="s">
        <v>9</v>
      </c>
      <c r="D92" s="9">
        <v>1</v>
      </c>
      <c r="E92" s="9">
        <v>1</v>
      </c>
      <c r="F92" s="9">
        <v>0</v>
      </c>
      <c r="G92" s="15">
        <v>1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43013</v>
      </c>
      <c r="C93" s="9" t="s">
        <v>27</v>
      </c>
      <c r="D93" s="9">
        <v>1</v>
      </c>
      <c r="E93" s="9">
        <v>1</v>
      </c>
      <c r="F93" s="9">
        <v>1</v>
      </c>
      <c r="G93" s="15">
        <v>2</v>
      </c>
      <c r="H93" s="9">
        <v>1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43006</v>
      </c>
      <c r="C94" s="9" t="s">
        <v>8</v>
      </c>
      <c r="D94" s="9">
        <v>1</v>
      </c>
      <c r="E94" s="9">
        <v>1</v>
      </c>
      <c r="F94" s="9">
        <v>1</v>
      </c>
      <c r="G94" s="15">
        <v>2</v>
      </c>
      <c r="H94" s="9">
        <v>0</v>
      </c>
      <c r="I94" s="29">
        <v>0</v>
      </c>
      <c r="J94" s="280">
        <v>1</v>
      </c>
      <c r="K94" s="9"/>
      <c r="L94" s="9"/>
      <c r="M94" s="29"/>
    </row>
    <row r="95" spans="1:13" ht="18.75" hidden="1" thickBot="1" x14ac:dyDescent="0.3">
      <c r="A95" s="630"/>
      <c r="B95" s="30">
        <v>42992</v>
      </c>
      <c r="C95" s="31" t="s">
        <v>7</v>
      </c>
      <c r="D95" s="31">
        <v>1</v>
      </c>
      <c r="E95" s="31">
        <v>1</v>
      </c>
      <c r="F95" s="31">
        <v>0</v>
      </c>
      <c r="G95" s="33">
        <v>1</v>
      </c>
      <c r="H95" s="31">
        <v>1</v>
      </c>
      <c r="I95" s="32">
        <v>0</v>
      </c>
      <c r="J95" s="280">
        <v>1</v>
      </c>
      <c r="K95" s="9"/>
      <c r="L95" s="9"/>
      <c r="M95" s="29"/>
    </row>
    <row r="96" spans="1:13" ht="19.5" thickTop="1" thickBot="1" x14ac:dyDescent="0.3">
      <c r="A96" s="142" t="s">
        <v>45</v>
      </c>
      <c r="B96" s="126" t="s">
        <v>285</v>
      </c>
      <c r="C96" s="124" t="s">
        <v>11</v>
      </c>
      <c r="D96" s="124">
        <f t="shared" ref="D96:L96" si="4">SUM(D78:D95)</f>
        <v>18</v>
      </c>
      <c r="E96" s="124">
        <f t="shared" si="4"/>
        <v>16</v>
      </c>
      <c r="F96" s="124">
        <f t="shared" si="4"/>
        <v>14</v>
      </c>
      <c r="G96" s="124">
        <f t="shared" si="4"/>
        <v>30</v>
      </c>
      <c r="H96" s="124">
        <f t="shared" si="4"/>
        <v>3</v>
      </c>
      <c r="I96" s="124">
        <f t="shared" si="4"/>
        <v>0</v>
      </c>
      <c r="J96" s="191">
        <f t="shared" si="4"/>
        <v>10</v>
      </c>
      <c r="K96" s="124">
        <f t="shared" si="4"/>
        <v>7</v>
      </c>
      <c r="L96" s="124">
        <f t="shared" si="4"/>
        <v>1</v>
      </c>
      <c r="M96" s="294">
        <f>SUM(J96/(J96+K96))</f>
        <v>0.58823529411764708</v>
      </c>
    </row>
    <row r="97" spans="1:13" ht="18.75" hidden="1" thickTop="1" x14ac:dyDescent="0.25">
      <c r="A97" s="659" t="s">
        <v>35</v>
      </c>
      <c r="B97" s="26">
        <v>42796</v>
      </c>
      <c r="C97" s="27" t="s">
        <v>8</v>
      </c>
      <c r="D97" s="27">
        <v>1</v>
      </c>
      <c r="E97" s="27">
        <v>2</v>
      </c>
      <c r="F97" s="27">
        <v>1</v>
      </c>
      <c r="G97" s="34">
        <v>3</v>
      </c>
      <c r="H97" s="27">
        <v>0</v>
      </c>
      <c r="I97" s="28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42789</v>
      </c>
      <c r="C98" s="9" t="s">
        <v>10</v>
      </c>
      <c r="D98" s="9">
        <v>1</v>
      </c>
      <c r="E98" s="9">
        <v>1</v>
      </c>
      <c r="F98" s="9">
        <v>0</v>
      </c>
      <c r="G98" s="15">
        <v>1</v>
      </c>
      <c r="H98" s="9">
        <v>1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42775</v>
      </c>
      <c r="C99" s="9" t="s">
        <v>9</v>
      </c>
      <c r="D99" s="9">
        <v>1</v>
      </c>
      <c r="E99" s="9">
        <v>3</v>
      </c>
      <c r="F99" s="9">
        <v>1</v>
      </c>
      <c r="G99" s="15">
        <v>4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42768</v>
      </c>
      <c r="C100" s="9" t="s">
        <v>27</v>
      </c>
      <c r="D100" s="9">
        <v>1</v>
      </c>
      <c r="E100" s="9">
        <v>0</v>
      </c>
      <c r="F100" s="9">
        <v>1</v>
      </c>
      <c r="G100" s="15">
        <v>1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42761</v>
      </c>
      <c r="C101" s="9" t="s">
        <v>8</v>
      </c>
      <c r="D101" s="9">
        <v>1</v>
      </c>
      <c r="E101" s="9">
        <v>2</v>
      </c>
      <c r="F101" s="9">
        <v>1</v>
      </c>
      <c r="G101" s="15">
        <v>3</v>
      </c>
      <c r="H101" s="9">
        <v>0</v>
      </c>
      <c r="I101" s="29">
        <v>1</v>
      </c>
      <c r="J101" s="280"/>
      <c r="K101" s="9"/>
      <c r="L101" s="9">
        <v>1</v>
      </c>
      <c r="M101" s="29"/>
    </row>
    <row r="102" spans="1:13" hidden="1" x14ac:dyDescent="0.25">
      <c r="A102" s="631"/>
      <c r="B102" s="13">
        <v>42754</v>
      </c>
      <c r="C102" s="9" t="s">
        <v>10</v>
      </c>
      <c r="D102" s="9">
        <v>1</v>
      </c>
      <c r="E102" s="9">
        <v>0</v>
      </c>
      <c r="F102" s="9">
        <v>1</v>
      </c>
      <c r="G102" s="15">
        <v>1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42747</v>
      </c>
      <c r="C103" s="9" t="s">
        <v>7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13">
        <v>42740</v>
      </c>
      <c r="C104" s="9" t="s">
        <v>9</v>
      </c>
      <c r="D104" s="9">
        <v>1</v>
      </c>
      <c r="E104" s="9">
        <v>2</v>
      </c>
      <c r="F104" s="9">
        <v>1</v>
      </c>
      <c r="G104" s="15">
        <v>3</v>
      </c>
      <c r="H104" s="9">
        <v>0</v>
      </c>
      <c r="I104" s="29">
        <v>1</v>
      </c>
      <c r="J104" s="280"/>
      <c r="K104" s="9"/>
      <c r="L104" s="9">
        <v>1</v>
      </c>
      <c r="M104" s="29"/>
    </row>
    <row r="105" spans="1:13" hidden="1" x14ac:dyDescent="0.25">
      <c r="A105" s="631"/>
      <c r="B105" s="13">
        <v>42712</v>
      </c>
      <c r="C105" s="9" t="s">
        <v>8</v>
      </c>
      <c r="D105" s="9">
        <v>1</v>
      </c>
      <c r="E105" s="9">
        <v>1</v>
      </c>
      <c r="F105" s="9">
        <v>0</v>
      </c>
      <c r="G105" s="15">
        <v>1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42705</v>
      </c>
      <c r="C106" s="9" t="s">
        <v>10</v>
      </c>
      <c r="D106" s="9">
        <v>1</v>
      </c>
      <c r="E106" s="9">
        <v>0</v>
      </c>
      <c r="F106" s="9">
        <v>3</v>
      </c>
      <c r="G106" s="15">
        <v>3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42698</v>
      </c>
      <c r="C107" s="9" t="s">
        <v>7</v>
      </c>
      <c r="D107" s="9">
        <v>1</v>
      </c>
      <c r="E107" s="9">
        <v>1</v>
      </c>
      <c r="F107" s="9">
        <v>1</v>
      </c>
      <c r="G107" s="15">
        <v>2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42691</v>
      </c>
      <c r="C108" s="9" t="s">
        <v>9</v>
      </c>
      <c r="D108" s="9">
        <v>1</v>
      </c>
      <c r="E108" s="9">
        <v>1</v>
      </c>
      <c r="F108" s="9">
        <v>0</v>
      </c>
      <c r="G108" s="15">
        <v>1</v>
      </c>
      <c r="H108" s="9">
        <v>0</v>
      </c>
      <c r="I108" s="29">
        <v>0</v>
      </c>
      <c r="J108" s="280"/>
      <c r="K108" s="9"/>
      <c r="L108" s="9">
        <v>1</v>
      </c>
      <c r="M108" s="29"/>
    </row>
    <row r="109" spans="1:13" hidden="1" x14ac:dyDescent="0.25">
      <c r="A109" s="631"/>
      <c r="B109" s="13">
        <v>42684</v>
      </c>
      <c r="C109" s="9" t="s">
        <v>27</v>
      </c>
      <c r="D109" s="9">
        <v>1</v>
      </c>
      <c r="E109" s="9">
        <v>0</v>
      </c>
      <c r="F109" s="9">
        <v>2</v>
      </c>
      <c r="G109" s="15">
        <v>2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42677</v>
      </c>
      <c r="C110" s="9" t="s">
        <v>8</v>
      </c>
      <c r="D110" s="9">
        <v>1</v>
      </c>
      <c r="E110" s="9">
        <v>0</v>
      </c>
      <c r="F110" s="9">
        <v>1</v>
      </c>
      <c r="G110" s="15">
        <v>1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42670</v>
      </c>
      <c r="C111" s="9" t="s">
        <v>10</v>
      </c>
      <c r="D111" s="9">
        <v>1</v>
      </c>
      <c r="E111" s="9">
        <v>1</v>
      </c>
      <c r="F111" s="9">
        <v>2</v>
      </c>
      <c r="G111" s="15">
        <v>3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42663</v>
      </c>
      <c r="C112" s="9" t="s">
        <v>7</v>
      </c>
      <c r="D112" s="9">
        <v>1</v>
      </c>
      <c r="E112" s="9">
        <v>0</v>
      </c>
      <c r="F112" s="9">
        <v>1</v>
      </c>
      <c r="G112" s="15">
        <v>1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42656</v>
      </c>
      <c r="C113" s="9" t="s">
        <v>9</v>
      </c>
      <c r="D113" s="9">
        <v>1</v>
      </c>
      <c r="E113" s="9">
        <v>2</v>
      </c>
      <c r="F113" s="9">
        <v>0</v>
      </c>
      <c r="G113" s="15">
        <v>2</v>
      </c>
      <c r="H113" s="9">
        <v>1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42649</v>
      </c>
      <c r="C114" s="9" t="s">
        <v>27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31"/>
      <c r="B115" s="13">
        <v>42642</v>
      </c>
      <c r="C115" s="9" t="s">
        <v>8</v>
      </c>
      <c r="D115" s="9">
        <v>1</v>
      </c>
      <c r="E115" s="9">
        <v>0</v>
      </c>
      <c r="F115" s="9">
        <v>1</v>
      </c>
      <c r="G115" s="9">
        <v>1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42635</v>
      </c>
      <c r="C116" s="9" t="s">
        <v>10</v>
      </c>
      <c r="D116" s="9">
        <v>1</v>
      </c>
      <c r="E116" s="9">
        <v>1</v>
      </c>
      <c r="F116" s="9">
        <v>0</v>
      </c>
      <c r="G116" s="9">
        <v>1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t="18.75" hidden="1" thickBot="1" x14ac:dyDescent="0.3">
      <c r="A117" s="630"/>
      <c r="B117" s="30">
        <v>42628</v>
      </c>
      <c r="C117" s="31" t="s">
        <v>7</v>
      </c>
      <c r="D117" s="31">
        <v>1</v>
      </c>
      <c r="E117" s="31">
        <v>0</v>
      </c>
      <c r="F117" s="31">
        <v>1</v>
      </c>
      <c r="G117" s="31">
        <v>1</v>
      </c>
      <c r="H117" s="31">
        <v>0</v>
      </c>
      <c r="I117" s="32">
        <v>0</v>
      </c>
      <c r="J117" s="280"/>
      <c r="K117" s="9">
        <v>1</v>
      </c>
      <c r="L117" s="9"/>
      <c r="M117" s="29"/>
    </row>
    <row r="118" spans="1:13" ht="19.5" thickTop="1" thickBot="1" x14ac:dyDescent="0.3">
      <c r="A118" s="142" t="s">
        <v>45</v>
      </c>
      <c r="B118" s="126" t="s">
        <v>18</v>
      </c>
      <c r="C118" s="124" t="s">
        <v>11</v>
      </c>
      <c r="D118" s="124">
        <f t="shared" ref="D118:I118" si="5">SUM(D97:D117)</f>
        <v>21</v>
      </c>
      <c r="E118" s="124">
        <f t="shared" si="5"/>
        <v>17</v>
      </c>
      <c r="F118" s="124">
        <f t="shared" si="5"/>
        <v>18</v>
      </c>
      <c r="G118" s="124">
        <f t="shared" si="5"/>
        <v>35</v>
      </c>
      <c r="H118" s="247">
        <f t="shared" si="5"/>
        <v>2</v>
      </c>
      <c r="I118" s="248">
        <f t="shared" si="5"/>
        <v>2</v>
      </c>
      <c r="J118" s="191">
        <f>SUM(J97:J117)</f>
        <v>7</v>
      </c>
      <c r="K118" s="124">
        <f>SUM(K97:K117)</f>
        <v>11</v>
      </c>
      <c r="L118" s="124">
        <f>SUM(L97:L117)</f>
        <v>3</v>
      </c>
      <c r="M118" s="294">
        <f>SUM(J118/(J118+K118))</f>
        <v>0.3888888888888889</v>
      </c>
    </row>
    <row r="119" spans="1:13" ht="18.75" hidden="1" thickTop="1" x14ac:dyDescent="0.25">
      <c r="A119" s="659" t="s">
        <v>17</v>
      </c>
      <c r="B119" s="26">
        <v>42432</v>
      </c>
      <c r="C119" s="27" t="s">
        <v>10</v>
      </c>
      <c r="D119" s="27">
        <v>1</v>
      </c>
      <c r="E119" s="27">
        <v>1</v>
      </c>
      <c r="F119" s="27">
        <v>2</v>
      </c>
      <c r="G119" s="27">
        <v>3</v>
      </c>
      <c r="H119" s="27">
        <v>0</v>
      </c>
      <c r="I119" s="28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42418</v>
      </c>
      <c r="C120" s="9" t="s">
        <v>14</v>
      </c>
      <c r="D120" s="9">
        <v>1</v>
      </c>
      <c r="E120" s="9">
        <v>1</v>
      </c>
      <c r="F120" s="9">
        <v>0</v>
      </c>
      <c r="G120" s="9">
        <v>1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42411</v>
      </c>
      <c r="C121" s="9" t="s">
        <v>12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42404</v>
      </c>
      <c r="C122" s="9" t="s">
        <v>13</v>
      </c>
      <c r="D122" s="9">
        <v>1</v>
      </c>
      <c r="E122" s="9">
        <v>1</v>
      </c>
      <c r="F122" s="9">
        <v>0</v>
      </c>
      <c r="G122" s="15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42397</v>
      </c>
      <c r="C123" s="9" t="s">
        <v>10</v>
      </c>
      <c r="D123" s="9">
        <v>1</v>
      </c>
      <c r="E123" s="9">
        <v>1</v>
      </c>
      <c r="F123" s="9">
        <v>0</v>
      </c>
      <c r="G123" s="15">
        <v>1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42390</v>
      </c>
      <c r="C124" s="9" t="s">
        <v>7</v>
      </c>
      <c r="D124" s="9">
        <v>1</v>
      </c>
      <c r="E124" s="9">
        <v>2</v>
      </c>
      <c r="F124" s="9">
        <v>0</v>
      </c>
      <c r="G124" s="15">
        <v>2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42383</v>
      </c>
      <c r="C125" s="9" t="s">
        <v>14</v>
      </c>
      <c r="D125" s="9">
        <v>1</v>
      </c>
      <c r="E125" s="9">
        <v>3</v>
      </c>
      <c r="F125" s="15">
        <v>1</v>
      </c>
      <c r="G125" s="15">
        <v>4</v>
      </c>
      <c r="H125" s="9">
        <v>0</v>
      </c>
      <c r="I125" s="29">
        <v>1</v>
      </c>
      <c r="J125" s="280"/>
      <c r="K125" s="9"/>
      <c r="L125" s="9">
        <v>1</v>
      </c>
      <c r="M125" s="29"/>
    </row>
    <row r="126" spans="1:13" hidden="1" x14ac:dyDescent="0.25">
      <c r="A126" s="631"/>
      <c r="B126" s="13">
        <v>42355</v>
      </c>
      <c r="C126" s="9" t="s">
        <v>13</v>
      </c>
      <c r="D126" s="9">
        <v>1</v>
      </c>
      <c r="E126" s="9">
        <v>1</v>
      </c>
      <c r="F126" s="15">
        <v>1</v>
      </c>
      <c r="G126" s="15">
        <v>2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42348</v>
      </c>
      <c r="C127" s="9" t="s">
        <v>10</v>
      </c>
      <c r="D127" s="9">
        <v>1</v>
      </c>
      <c r="E127" s="9">
        <v>2</v>
      </c>
      <c r="F127" s="15">
        <v>1</v>
      </c>
      <c r="G127" s="15">
        <v>3</v>
      </c>
      <c r="H127" s="9">
        <v>1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42341</v>
      </c>
      <c r="C128" s="9" t="s">
        <v>7</v>
      </c>
      <c r="D128" s="9">
        <v>1</v>
      </c>
      <c r="E128" s="9">
        <v>1</v>
      </c>
      <c r="F128" s="15">
        <v>1</v>
      </c>
      <c r="G128" s="15">
        <v>2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42327</v>
      </c>
      <c r="C129" s="9" t="s">
        <v>12</v>
      </c>
      <c r="D129" s="9">
        <v>1</v>
      </c>
      <c r="E129" s="9">
        <v>1</v>
      </c>
      <c r="F129" s="15">
        <v>1</v>
      </c>
      <c r="G129" s="15">
        <v>2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42320</v>
      </c>
      <c r="C130" s="9" t="s">
        <v>13</v>
      </c>
      <c r="D130" s="9">
        <v>1</v>
      </c>
      <c r="E130" s="9">
        <v>0</v>
      </c>
      <c r="F130" s="15">
        <v>1</v>
      </c>
      <c r="G130" s="15">
        <v>1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42313</v>
      </c>
      <c r="C131" s="9" t="s">
        <v>10</v>
      </c>
      <c r="D131" s="9">
        <v>1</v>
      </c>
      <c r="E131" s="9">
        <v>0</v>
      </c>
      <c r="F131" s="15">
        <v>2</v>
      </c>
      <c r="G131" s="15">
        <v>2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42306</v>
      </c>
      <c r="C132" s="9" t="s">
        <v>7</v>
      </c>
      <c r="D132" s="9">
        <v>1</v>
      </c>
      <c r="E132" s="9">
        <v>2</v>
      </c>
      <c r="F132" s="15">
        <v>2</v>
      </c>
      <c r="G132" s="15">
        <v>4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42299</v>
      </c>
      <c r="C133" s="9" t="s">
        <v>14</v>
      </c>
      <c r="D133" s="9">
        <v>1</v>
      </c>
      <c r="E133" s="9">
        <v>1</v>
      </c>
      <c r="F133" s="15">
        <v>1</v>
      </c>
      <c r="G133" s="15">
        <v>2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42292</v>
      </c>
      <c r="C134" s="9" t="s">
        <v>12</v>
      </c>
      <c r="D134" s="9">
        <v>1</v>
      </c>
      <c r="E134" s="9">
        <v>0</v>
      </c>
      <c r="F134" s="15">
        <v>1</v>
      </c>
      <c r="G134" s="15">
        <v>1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t="18.75" hidden="1" thickBot="1" x14ac:dyDescent="0.3">
      <c r="A135" s="630"/>
      <c r="B135" s="30">
        <v>42285</v>
      </c>
      <c r="C135" s="31" t="s">
        <v>13</v>
      </c>
      <c r="D135" s="31">
        <v>1</v>
      </c>
      <c r="E135" s="31">
        <v>2</v>
      </c>
      <c r="F135" s="33">
        <v>3</v>
      </c>
      <c r="G135" s="33">
        <v>5</v>
      </c>
      <c r="H135" s="31">
        <v>0</v>
      </c>
      <c r="I135" s="32">
        <v>0</v>
      </c>
      <c r="J135" s="280">
        <v>1</v>
      </c>
      <c r="K135" s="9"/>
      <c r="L135" s="9"/>
      <c r="M135" s="29"/>
    </row>
    <row r="136" spans="1:13" ht="19.5" thickTop="1" thickBot="1" x14ac:dyDescent="0.3">
      <c r="A136" s="142" t="s">
        <v>45</v>
      </c>
      <c r="B136" s="126" t="s">
        <v>17</v>
      </c>
      <c r="C136" s="124" t="s">
        <v>8</v>
      </c>
      <c r="D136" s="124">
        <f t="shared" ref="D136:I136" si="6">SUM(D119:D135)</f>
        <v>17</v>
      </c>
      <c r="E136" s="124">
        <f t="shared" si="6"/>
        <v>19</v>
      </c>
      <c r="F136" s="124">
        <f t="shared" si="6"/>
        <v>17</v>
      </c>
      <c r="G136" s="124">
        <f t="shared" si="6"/>
        <v>36</v>
      </c>
      <c r="H136" s="124">
        <f t="shared" si="6"/>
        <v>1</v>
      </c>
      <c r="I136" s="125">
        <f t="shared" si="6"/>
        <v>1</v>
      </c>
      <c r="J136" s="191">
        <f>SUM(J119:J135)</f>
        <v>7</v>
      </c>
      <c r="K136" s="124">
        <f>SUM(K119:K135)</f>
        <v>9</v>
      </c>
      <c r="L136" s="124">
        <f>SUM(L119:L135)</f>
        <v>1</v>
      </c>
      <c r="M136" s="294">
        <f>SUM(J136/(J136+K136))</f>
        <v>0.4375</v>
      </c>
    </row>
    <row r="137" spans="1:13" ht="19.5" thickTop="1" thickBot="1" x14ac:dyDescent="0.3">
      <c r="C137" s="136" t="s">
        <v>24</v>
      </c>
      <c r="D137" s="137">
        <f t="shared" ref="D137:I137" si="7">SUM(D56+D77+D96+D118+D136+D36+D18)</f>
        <v>127</v>
      </c>
      <c r="E137" s="137">
        <f t="shared" si="7"/>
        <v>129</v>
      </c>
      <c r="F137" s="137">
        <f t="shared" si="7"/>
        <v>124</v>
      </c>
      <c r="G137" s="137">
        <f t="shared" si="7"/>
        <v>253</v>
      </c>
      <c r="H137" s="137">
        <f t="shared" si="7"/>
        <v>13</v>
      </c>
      <c r="I137" s="139">
        <f t="shared" si="7"/>
        <v>4</v>
      </c>
      <c r="J137" s="444">
        <f>SUM(J56+J77+J96+J118+J136+J36+J18)</f>
        <v>64</v>
      </c>
      <c r="K137" s="91">
        <f>SUM(K56+K77+K96+K118+K136+K36+K18)</f>
        <v>50</v>
      </c>
      <c r="L137" s="91">
        <f>SUM(L56+L77+L96+L118+L136+L36+L18)</f>
        <v>13</v>
      </c>
      <c r="M137" s="344">
        <f>SUM(J137/(J137+K137))</f>
        <v>0.56140350877192979</v>
      </c>
    </row>
    <row r="138" spans="1:13" ht="18.75" thickBot="1" x14ac:dyDescent="0.3">
      <c r="C138" s="143" t="s">
        <v>25</v>
      </c>
      <c r="D138" s="24"/>
      <c r="E138" s="25">
        <f>SUM(E137/D137)</f>
        <v>1.015748031496063</v>
      </c>
      <c r="F138" s="25">
        <f>SUM(F137/D137)</f>
        <v>0.97637795275590555</v>
      </c>
      <c r="G138" s="144">
        <f>SUM(G137/D137)</f>
        <v>1.9921259842519685</v>
      </c>
      <c r="H138" s="20"/>
      <c r="I138" s="20"/>
      <c r="J138" s="307">
        <f>SUM(J137/D137)</f>
        <v>0.50393700787401574</v>
      </c>
      <c r="K138" s="77">
        <f>SUM(K137/D137)</f>
        <v>0.39370078740157483</v>
      </c>
      <c r="L138" s="95">
        <f>SUM(L137/D137)</f>
        <v>0.10236220472440945</v>
      </c>
    </row>
    <row r="139" spans="1:13" ht="18.75" thickBot="1" x14ac:dyDescent="0.3">
      <c r="C139" s="133" t="s">
        <v>26</v>
      </c>
      <c r="D139" s="134">
        <f>SUM(D137/7)</f>
        <v>18.142857142857142</v>
      </c>
      <c r="E139" s="134">
        <f>SUM(E138*D139)</f>
        <v>18.428571428571427</v>
      </c>
      <c r="F139" s="134">
        <f>SUM(F138*D139)</f>
        <v>17.714285714285715</v>
      </c>
      <c r="G139" s="135">
        <f>SUM(G138*D139)</f>
        <v>36.142857142857139</v>
      </c>
      <c r="J139" s="308">
        <f>SUM(J137/7)</f>
        <v>9.1428571428571423</v>
      </c>
      <c r="K139" s="97">
        <f>SUM(K137/7)</f>
        <v>7.1428571428571432</v>
      </c>
      <c r="L139" s="98">
        <f>SUM(L137/7)</f>
        <v>1.8571428571428572</v>
      </c>
    </row>
    <row r="140" spans="1:13" ht="18.75" thickTop="1" x14ac:dyDescent="0.25"/>
  </sheetData>
  <mergeCells count="8">
    <mergeCell ref="A119:A135"/>
    <mergeCell ref="A97:A117"/>
    <mergeCell ref="A78:A95"/>
    <mergeCell ref="A1:M1"/>
    <mergeCell ref="A57:A76"/>
    <mergeCell ref="A37:A55"/>
    <mergeCell ref="A19:A35"/>
    <mergeCell ref="A3:A17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M11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6.140625" style="22" bestFit="1" customWidth="1"/>
    <col min="2" max="2" width="26.5703125" style="17" bestFit="1" customWidth="1"/>
    <col min="3" max="3" width="19.7109375" style="16" customWidth="1"/>
    <col min="4" max="9" width="9.28515625" style="16" bestFit="1" customWidth="1"/>
    <col min="10" max="16384" width="9.140625" style="16"/>
  </cols>
  <sheetData>
    <row r="1" spans="1:13" ht="18.75" thickBot="1" x14ac:dyDescent="0.3">
      <c r="A1" s="671" t="s">
        <v>446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10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45694</v>
      </c>
      <c r="C5" s="9" t="s">
        <v>20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45687</v>
      </c>
      <c r="C6" s="9" t="s">
        <v>625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45680</v>
      </c>
      <c r="C7" s="9" t="s">
        <v>8</v>
      </c>
      <c r="D7" s="9">
        <v>1</v>
      </c>
      <c r="E7" s="9">
        <v>0</v>
      </c>
      <c r="F7" s="9">
        <v>2</v>
      </c>
      <c r="G7" s="9">
        <v>2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45673</v>
      </c>
      <c r="C8" s="9" t="s">
        <v>10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45645</v>
      </c>
      <c r="C9" s="9" t="s">
        <v>20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45638</v>
      </c>
      <c r="C10" s="9" t="s">
        <v>625</v>
      </c>
      <c r="D10" s="9">
        <v>1</v>
      </c>
      <c r="E10" s="9">
        <v>1</v>
      </c>
      <c r="F10" s="9">
        <v>2</v>
      </c>
      <c r="G10" s="9">
        <v>3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x14ac:dyDescent="0.25">
      <c r="A11" s="636"/>
      <c r="B11" s="255">
        <v>45631</v>
      </c>
      <c r="C11" s="9" t="s">
        <v>8</v>
      </c>
      <c r="D11" s="9">
        <v>1</v>
      </c>
      <c r="E11" s="9">
        <v>1</v>
      </c>
      <c r="F11" s="9">
        <v>0</v>
      </c>
      <c r="G11" s="9">
        <v>1</v>
      </c>
      <c r="H11" s="9">
        <v>1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45624</v>
      </c>
      <c r="C12" s="9" t="s">
        <v>10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45617</v>
      </c>
      <c r="C13" s="9" t="s">
        <v>453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45610</v>
      </c>
      <c r="C14" s="9" t="s">
        <v>20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45603</v>
      </c>
      <c r="C15" s="9" t="s">
        <v>625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45596</v>
      </c>
      <c r="C16" s="9" t="s">
        <v>8</v>
      </c>
      <c r="D16" s="9">
        <v>1</v>
      </c>
      <c r="E16" s="9">
        <v>2</v>
      </c>
      <c r="F16" s="9">
        <v>1</v>
      </c>
      <c r="G16" s="9">
        <v>3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45582</v>
      </c>
      <c r="C17" s="9" t="s">
        <v>453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6"/>
      <c r="B18" s="255">
        <v>45575</v>
      </c>
      <c r="C18" s="9" t="s">
        <v>20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x14ac:dyDescent="0.25">
      <c r="A19" s="636"/>
      <c r="B19" s="255">
        <v>45568</v>
      </c>
      <c r="C19" s="9" t="s">
        <v>625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x14ac:dyDescent="0.25">
      <c r="A20" s="636"/>
      <c r="B20" s="255">
        <v>45554</v>
      </c>
      <c r="C20" s="9" t="s">
        <v>10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t="18.75" thickBot="1" x14ac:dyDescent="0.3">
      <c r="A21" s="637"/>
      <c r="B21" s="256">
        <v>45547</v>
      </c>
      <c r="C21" s="31" t="s">
        <v>453</v>
      </c>
      <c r="D21" s="31">
        <v>1</v>
      </c>
      <c r="E21" s="31">
        <v>0</v>
      </c>
      <c r="F21" s="31">
        <v>2</v>
      </c>
      <c r="G21" s="31">
        <v>2</v>
      </c>
      <c r="H21" s="31">
        <v>0</v>
      </c>
      <c r="I21" s="32">
        <v>0</v>
      </c>
      <c r="J21" s="366">
        <v>1</v>
      </c>
      <c r="K21" s="31"/>
      <c r="L21" s="31"/>
      <c r="M21" s="32"/>
    </row>
    <row r="22" spans="1:13" ht="19.5" thickTop="1" thickBot="1" x14ac:dyDescent="0.3">
      <c r="A22" s="487" t="s">
        <v>45</v>
      </c>
      <c r="B22" s="488" t="s">
        <v>624</v>
      </c>
      <c r="C22" s="355" t="s">
        <v>553</v>
      </c>
      <c r="D22" s="355">
        <f t="shared" ref="D22:L22" si="0">SUM(D3:D21)</f>
        <v>19</v>
      </c>
      <c r="E22" s="355">
        <f t="shared" si="0"/>
        <v>7</v>
      </c>
      <c r="F22" s="355">
        <f t="shared" si="0"/>
        <v>9</v>
      </c>
      <c r="G22" s="355">
        <f t="shared" si="0"/>
        <v>16</v>
      </c>
      <c r="H22" s="355">
        <f t="shared" si="0"/>
        <v>1</v>
      </c>
      <c r="I22" s="489">
        <f t="shared" si="0"/>
        <v>0</v>
      </c>
      <c r="J22" s="458">
        <f t="shared" si="0"/>
        <v>9</v>
      </c>
      <c r="K22" s="355">
        <f t="shared" si="0"/>
        <v>8</v>
      </c>
      <c r="L22" s="355">
        <f t="shared" si="0"/>
        <v>2</v>
      </c>
      <c r="M22" s="356">
        <f>SUM(J22/(J22+K22))</f>
        <v>0.52941176470588236</v>
      </c>
    </row>
    <row r="23" spans="1:13" ht="18.75" hidden="1" thickTop="1" x14ac:dyDescent="0.25">
      <c r="A23" s="632" t="s">
        <v>554</v>
      </c>
      <c r="B23" s="254">
        <v>44966</v>
      </c>
      <c r="C23" s="27" t="s">
        <v>8</v>
      </c>
      <c r="D23" s="27">
        <v>1</v>
      </c>
      <c r="E23" s="27">
        <v>1</v>
      </c>
      <c r="F23" s="27">
        <v>0</v>
      </c>
      <c r="G23" s="27">
        <v>1</v>
      </c>
      <c r="H23" s="27">
        <v>1</v>
      </c>
      <c r="I23" s="297">
        <v>0</v>
      </c>
      <c r="J23" s="279">
        <v>1</v>
      </c>
      <c r="K23" s="27"/>
      <c r="L23" s="27"/>
      <c r="M23" s="28"/>
    </row>
    <row r="24" spans="1:13" hidden="1" x14ac:dyDescent="0.25">
      <c r="A24" s="633"/>
      <c r="B24" s="255">
        <v>44952</v>
      </c>
      <c r="C24" s="9" t="s">
        <v>452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idden="1" x14ac:dyDescent="0.25">
      <c r="A25" s="633"/>
      <c r="B25" s="255">
        <v>44945</v>
      </c>
      <c r="C25" s="9" t="s">
        <v>552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8">
        <v>0</v>
      </c>
      <c r="J25" s="280">
        <v>1</v>
      </c>
      <c r="K25" s="9"/>
      <c r="L25" s="9"/>
      <c r="M25" s="29"/>
    </row>
    <row r="26" spans="1:13" hidden="1" x14ac:dyDescent="0.25">
      <c r="A26" s="633"/>
      <c r="B26" s="255">
        <v>44903</v>
      </c>
      <c r="C26" s="9" t="s">
        <v>452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idden="1" x14ac:dyDescent="0.25">
      <c r="A27" s="633"/>
      <c r="B27" s="255">
        <v>44896</v>
      </c>
      <c r="C27" s="9" t="s">
        <v>552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8">
        <v>0</v>
      </c>
      <c r="J27" s="280">
        <v>1</v>
      </c>
      <c r="K27" s="9"/>
      <c r="L27" s="9"/>
      <c r="M27" s="29"/>
    </row>
    <row r="28" spans="1:13" hidden="1" x14ac:dyDescent="0.25">
      <c r="A28" s="633"/>
      <c r="B28" s="255">
        <v>44882</v>
      </c>
      <c r="C28" s="9" t="s">
        <v>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8">
        <v>0</v>
      </c>
      <c r="J28" s="280"/>
      <c r="K28" s="9"/>
      <c r="L28" s="9">
        <v>1</v>
      </c>
      <c r="M28" s="29"/>
    </row>
    <row r="29" spans="1:13" hidden="1" x14ac:dyDescent="0.25">
      <c r="A29" s="633"/>
      <c r="B29" s="255">
        <v>44868</v>
      </c>
      <c r="C29" s="9" t="s">
        <v>452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8">
        <v>0</v>
      </c>
      <c r="J29" s="280">
        <v>1</v>
      </c>
      <c r="K29" s="9"/>
      <c r="L29" s="9"/>
      <c r="M29" s="29"/>
    </row>
    <row r="30" spans="1:13" hidden="1" x14ac:dyDescent="0.25">
      <c r="A30" s="633"/>
      <c r="B30" s="255">
        <v>44861</v>
      </c>
      <c r="C30" s="9" t="s">
        <v>552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8">
        <v>0</v>
      </c>
      <c r="J30" s="280">
        <v>1</v>
      </c>
      <c r="K30" s="9"/>
      <c r="L30" s="9"/>
      <c r="M30" s="29"/>
    </row>
    <row r="31" spans="1:13" hidden="1" x14ac:dyDescent="0.25">
      <c r="A31" s="633"/>
      <c r="B31" s="255">
        <v>44847</v>
      </c>
      <c r="C31" s="9" t="s">
        <v>8</v>
      </c>
      <c r="D31" s="9">
        <v>1</v>
      </c>
      <c r="E31" s="9">
        <v>3</v>
      </c>
      <c r="F31" s="9">
        <v>1</v>
      </c>
      <c r="G31" s="9">
        <v>4</v>
      </c>
      <c r="H31" s="9">
        <v>1</v>
      </c>
      <c r="I31" s="298">
        <v>0</v>
      </c>
      <c r="J31" s="280">
        <v>1</v>
      </c>
      <c r="K31" s="9"/>
      <c r="L31" s="9"/>
      <c r="M31" s="29"/>
    </row>
    <row r="32" spans="1:13" hidden="1" x14ac:dyDescent="0.25">
      <c r="A32" s="633"/>
      <c r="B32" s="255">
        <v>44833</v>
      </c>
      <c r="C32" s="9" t="s">
        <v>452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8">
        <v>0</v>
      </c>
      <c r="J32" s="280">
        <v>1</v>
      </c>
      <c r="K32" s="9"/>
      <c r="L32" s="9"/>
      <c r="M32" s="29"/>
    </row>
    <row r="33" spans="1:13" hidden="1" x14ac:dyDescent="0.25">
      <c r="A33" s="633"/>
      <c r="B33" s="255">
        <v>44826</v>
      </c>
      <c r="C33" s="9" t="s">
        <v>552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8">
        <v>0</v>
      </c>
      <c r="J33" s="280"/>
      <c r="K33" s="9">
        <v>1</v>
      </c>
      <c r="L33" s="9"/>
      <c r="M33" s="29"/>
    </row>
    <row r="34" spans="1:13" ht="18.75" hidden="1" thickBot="1" x14ac:dyDescent="0.3">
      <c r="A34" s="634"/>
      <c r="B34" s="256">
        <v>44819</v>
      </c>
      <c r="C34" s="31" t="s">
        <v>553</v>
      </c>
      <c r="D34" s="31">
        <v>1</v>
      </c>
      <c r="E34" s="31">
        <v>0</v>
      </c>
      <c r="F34" s="31">
        <v>2</v>
      </c>
      <c r="G34" s="31">
        <v>2</v>
      </c>
      <c r="H34" s="31">
        <v>0</v>
      </c>
      <c r="I34" s="299">
        <v>0</v>
      </c>
      <c r="J34" s="341">
        <v>1</v>
      </c>
      <c r="K34" s="31"/>
      <c r="L34" s="31"/>
      <c r="M34" s="32"/>
    </row>
    <row r="35" spans="1:13" ht="19.5" thickTop="1" thickBot="1" x14ac:dyDescent="0.3">
      <c r="A35" s="433" t="s">
        <v>45</v>
      </c>
      <c r="B35" s="414" t="s">
        <v>554</v>
      </c>
      <c r="C35" s="355" t="s">
        <v>453</v>
      </c>
      <c r="D35" s="355">
        <f t="shared" ref="D35:L35" si="1">SUM(D23:D34)</f>
        <v>12</v>
      </c>
      <c r="E35" s="355">
        <f t="shared" si="1"/>
        <v>5</v>
      </c>
      <c r="F35" s="355">
        <f t="shared" si="1"/>
        <v>6</v>
      </c>
      <c r="G35" s="355">
        <f t="shared" si="1"/>
        <v>11</v>
      </c>
      <c r="H35" s="355">
        <f t="shared" si="1"/>
        <v>2</v>
      </c>
      <c r="I35" s="467">
        <f t="shared" si="1"/>
        <v>0</v>
      </c>
      <c r="J35" s="191">
        <f t="shared" si="1"/>
        <v>9</v>
      </c>
      <c r="K35" s="124">
        <f t="shared" si="1"/>
        <v>2</v>
      </c>
      <c r="L35" s="124">
        <f t="shared" si="1"/>
        <v>1</v>
      </c>
      <c r="M35" s="294">
        <f>SUM(J35/(J35+K35))</f>
        <v>0.81818181818181823</v>
      </c>
    </row>
    <row r="36" spans="1:13" ht="18.75" hidden="1" thickTop="1" x14ac:dyDescent="0.25">
      <c r="A36" s="659" t="s">
        <v>500</v>
      </c>
      <c r="B36" s="254">
        <v>43832</v>
      </c>
      <c r="C36" s="27" t="s">
        <v>452</v>
      </c>
      <c r="D36" s="27">
        <v>1</v>
      </c>
      <c r="E36" s="27">
        <v>0</v>
      </c>
      <c r="F36" s="27">
        <v>0</v>
      </c>
      <c r="G36" s="27">
        <v>0</v>
      </c>
      <c r="H36" s="27">
        <v>0</v>
      </c>
      <c r="I36" s="297">
        <v>0</v>
      </c>
      <c r="J36" s="279">
        <v>1</v>
      </c>
      <c r="K36" s="27"/>
      <c r="L36" s="27"/>
      <c r="M36" s="28"/>
    </row>
    <row r="37" spans="1:13" hidden="1" x14ac:dyDescent="0.25">
      <c r="A37" s="631"/>
      <c r="B37" s="255">
        <v>43762</v>
      </c>
      <c r="C37" s="9" t="s">
        <v>453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255">
        <v>43748</v>
      </c>
      <c r="C38" s="9" t="s">
        <v>48</v>
      </c>
      <c r="D38" s="9">
        <v>1</v>
      </c>
      <c r="E38" s="9">
        <v>1</v>
      </c>
      <c r="F38" s="9">
        <v>0</v>
      </c>
      <c r="G38" s="9">
        <v>1</v>
      </c>
      <c r="H38" s="9">
        <v>1</v>
      </c>
      <c r="I38" s="298">
        <v>0</v>
      </c>
      <c r="J38" s="280">
        <v>1</v>
      </c>
      <c r="K38" s="9"/>
      <c r="L38" s="9"/>
      <c r="M38" s="29"/>
    </row>
    <row r="39" spans="1:13" ht="18.75" hidden="1" thickBot="1" x14ac:dyDescent="0.3">
      <c r="A39" s="630"/>
      <c r="B39" s="256">
        <v>43727</v>
      </c>
      <c r="C39" s="31" t="s">
        <v>453</v>
      </c>
      <c r="D39" s="31">
        <v>1</v>
      </c>
      <c r="E39" s="31">
        <v>1</v>
      </c>
      <c r="F39" s="31">
        <v>0</v>
      </c>
      <c r="G39" s="31">
        <v>1</v>
      </c>
      <c r="H39" s="31">
        <v>0</v>
      </c>
      <c r="I39" s="299">
        <v>0</v>
      </c>
      <c r="J39" s="341">
        <v>1</v>
      </c>
      <c r="K39" s="31"/>
      <c r="L39" s="31"/>
      <c r="M39" s="32"/>
    </row>
    <row r="40" spans="1:13" customFormat="1" ht="19.5" thickTop="1" thickBot="1" x14ac:dyDescent="0.3">
      <c r="A40" s="142" t="s">
        <v>45</v>
      </c>
      <c r="B40" s="126" t="s">
        <v>500</v>
      </c>
      <c r="C40" s="124" t="s">
        <v>9</v>
      </c>
      <c r="D40" s="124">
        <f t="shared" ref="D40:L40" si="2">SUM(D36:D39)</f>
        <v>4</v>
      </c>
      <c r="E40" s="124">
        <f t="shared" si="2"/>
        <v>2</v>
      </c>
      <c r="F40" s="124">
        <f t="shared" si="2"/>
        <v>0</v>
      </c>
      <c r="G40" s="124">
        <f t="shared" si="2"/>
        <v>2</v>
      </c>
      <c r="H40" s="124">
        <f t="shared" si="2"/>
        <v>1</v>
      </c>
      <c r="I40" s="247">
        <f t="shared" si="2"/>
        <v>0</v>
      </c>
      <c r="J40" s="191">
        <f t="shared" si="2"/>
        <v>3</v>
      </c>
      <c r="K40" s="124">
        <f t="shared" si="2"/>
        <v>1</v>
      </c>
      <c r="L40" s="124">
        <f t="shared" si="2"/>
        <v>0</v>
      </c>
      <c r="M40" s="294">
        <f>SUM(J40/(J40+K40))</f>
        <v>0.75</v>
      </c>
    </row>
    <row r="41" spans="1:13" ht="18.75" hidden="1" thickTop="1" x14ac:dyDescent="0.25">
      <c r="A41" s="659" t="s">
        <v>454</v>
      </c>
      <c r="B41" s="254">
        <v>43510</v>
      </c>
      <c r="C41" s="27" t="s">
        <v>452</v>
      </c>
      <c r="D41" s="27">
        <v>1</v>
      </c>
      <c r="E41" s="27">
        <v>1</v>
      </c>
      <c r="F41" s="27">
        <v>0</v>
      </c>
      <c r="G41" s="27">
        <v>1</v>
      </c>
      <c r="H41" s="27">
        <v>0</v>
      </c>
      <c r="I41" s="28">
        <v>0</v>
      </c>
      <c r="J41" s="279"/>
      <c r="K41" s="27">
        <v>1</v>
      </c>
      <c r="L41" s="27"/>
      <c r="M41" s="28"/>
    </row>
    <row r="42" spans="1:13" hidden="1" x14ac:dyDescent="0.25">
      <c r="A42" s="631"/>
      <c r="B42" s="255">
        <v>43496</v>
      </c>
      <c r="C42" s="9" t="s">
        <v>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255">
        <v>43468</v>
      </c>
      <c r="C43" s="9" t="s">
        <v>452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255">
        <v>43447</v>
      </c>
      <c r="C44" s="9" t="s">
        <v>8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255">
        <v>43440</v>
      </c>
      <c r="C45" s="9" t="s">
        <v>455</v>
      </c>
      <c r="D45" s="9">
        <v>1</v>
      </c>
      <c r="E45" s="9">
        <v>2</v>
      </c>
      <c r="F45" s="9">
        <v>0</v>
      </c>
      <c r="G45" s="9">
        <v>2</v>
      </c>
      <c r="H45" s="9">
        <v>1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255">
        <v>43433</v>
      </c>
      <c r="C46" s="9" t="s">
        <v>453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/>
      <c r="L46" s="9">
        <v>1</v>
      </c>
      <c r="M46" s="29"/>
    </row>
    <row r="47" spans="1:13" hidden="1" x14ac:dyDescent="0.25">
      <c r="A47" s="631"/>
      <c r="B47" s="255">
        <v>43426</v>
      </c>
      <c r="C47" s="9" t="s">
        <v>452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255">
        <v>43405</v>
      </c>
      <c r="C48" s="9" t="s">
        <v>455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255">
        <v>43398</v>
      </c>
      <c r="C49" s="9" t="s">
        <v>453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255">
        <v>43391</v>
      </c>
      <c r="C50" s="9" t="s">
        <v>452</v>
      </c>
      <c r="D50" s="9">
        <v>1</v>
      </c>
      <c r="E50" s="9">
        <v>1</v>
      </c>
      <c r="F50" s="9">
        <v>1</v>
      </c>
      <c r="G50" s="9">
        <v>2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255">
        <v>43384</v>
      </c>
      <c r="C51" s="9" t="s">
        <v>48</v>
      </c>
      <c r="D51" s="9">
        <v>1</v>
      </c>
      <c r="E51" s="9">
        <v>1</v>
      </c>
      <c r="F51" s="9">
        <v>1</v>
      </c>
      <c r="G51" s="9">
        <v>2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255">
        <v>43377</v>
      </c>
      <c r="C52" s="9" t="s">
        <v>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255">
        <v>43363</v>
      </c>
      <c r="C53" s="9" t="s">
        <v>453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t="18.75" hidden="1" thickBot="1" x14ac:dyDescent="0.3">
      <c r="A54" s="630"/>
      <c r="B54" s="256">
        <v>43356</v>
      </c>
      <c r="C54" s="31" t="s">
        <v>452</v>
      </c>
      <c r="D54" s="31">
        <v>1</v>
      </c>
      <c r="E54" s="31">
        <v>1</v>
      </c>
      <c r="F54" s="31">
        <v>0</v>
      </c>
      <c r="G54" s="31">
        <v>1</v>
      </c>
      <c r="H54" s="31">
        <v>0</v>
      </c>
      <c r="I54" s="32">
        <v>0</v>
      </c>
      <c r="J54" s="341"/>
      <c r="K54" s="31"/>
      <c r="L54" s="31">
        <v>1</v>
      </c>
      <c r="M54" s="32"/>
    </row>
    <row r="55" spans="1:13" customFormat="1" ht="19.5" thickTop="1" thickBot="1" x14ac:dyDescent="0.3">
      <c r="A55" s="142" t="s">
        <v>45</v>
      </c>
      <c r="B55" s="126" t="s">
        <v>454</v>
      </c>
      <c r="C55" s="124" t="s">
        <v>9</v>
      </c>
      <c r="D55" s="124">
        <f t="shared" ref="D55:I55" si="3">SUM(D41:D54)</f>
        <v>14</v>
      </c>
      <c r="E55" s="124">
        <f t="shared" si="3"/>
        <v>6</v>
      </c>
      <c r="F55" s="124">
        <f t="shared" si="3"/>
        <v>3</v>
      </c>
      <c r="G55" s="124">
        <f t="shared" si="3"/>
        <v>9</v>
      </c>
      <c r="H55" s="124">
        <f t="shared" si="3"/>
        <v>1</v>
      </c>
      <c r="I55" s="247">
        <f t="shared" si="3"/>
        <v>0</v>
      </c>
      <c r="J55" s="191">
        <f>SUM(J41:J54)</f>
        <v>5</v>
      </c>
      <c r="K55" s="124">
        <f>SUM(K41:K54)</f>
        <v>7</v>
      </c>
      <c r="L55" s="124">
        <f>SUM(L41:L54)</f>
        <v>2</v>
      </c>
      <c r="M55" s="294">
        <f>SUM(J55/(J55+K55))</f>
        <v>0.41666666666666669</v>
      </c>
    </row>
    <row r="56" spans="1:13" ht="18.75" hidden="1" thickTop="1" x14ac:dyDescent="0.25">
      <c r="A56" s="631" t="s">
        <v>15</v>
      </c>
      <c r="B56" s="14">
        <v>41697</v>
      </c>
      <c r="C56" s="8" t="s">
        <v>12</v>
      </c>
      <c r="D56" s="8">
        <v>1</v>
      </c>
      <c r="E56" s="8">
        <v>0</v>
      </c>
      <c r="F56" s="8">
        <v>0</v>
      </c>
      <c r="G56" s="8">
        <v>0</v>
      </c>
      <c r="H56" s="8">
        <v>0</v>
      </c>
      <c r="I56" s="113">
        <v>0</v>
      </c>
      <c r="J56" s="280"/>
      <c r="K56" s="9"/>
      <c r="L56" s="9">
        <v>1</v>
      </c>
      <c r="M56" s="29"/>
    </row>
    <row r="57" spans="1:13" hidden="1" x14ac:dyDescent="0.25">
      <c r="A57" s="631"/>
      <c r="B57" s="13">
        <v>41690</v>
      </c>
      <c r="C57" s="9" t="s">
        <v>14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13">
        <v>41676</v>
      </c>
      <c r="C58" s="9" t="s">
        <v>7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41669</v>
      </c>
      <c r="C59" s="9" t="s">
        <v>8</v>
      </c>
      <c r="D59" s="9">
        <v>1</v>
      </c>
      <c r="E59" s="9">
        <v>1</v>
      </c>
      <c r="F59" s="9">
        <v>0</v>
      </c>
      <c r="G59" s="9">
        <v>1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41662</v>
      </c>
      <c r="C60" s="9" t="s">
        <v>12</v>
      </c>
      <c r="D60" s="9">
        <v>1</v>
      </c>
      <c r="E60" s="9">
        <v>1</v>
      </c>
      <c r="F60" s="9">
        <v>1</v>
      </c>
      <c r="G60" s="9">
        <v>2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41655</v>
      </c>
      <c r="C61" s="9" t="s">
        <v>14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41648</v>
      </c>
      <c r="C62" s="9" t="s">
        <v>10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41620</v>
      </c>
      <c r="C63" s="9" t="s">
        <v>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41613</v>
      </c>
      <c r="C64" s="9" t="s">
        <v>12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41606</v>
      </c>
      <c r="C65" s="9" t="s">
        <v>14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41599</v>
      </c>
      <c r="C66" s="9" t="s">
        <v>10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41585</v>
      </c>
      <c r="C67" s="9" t="s">
        <v>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41564</v>
      </c>
      <c r="C68" s="9" t="s">
        <v>10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13">
        <v>41557</v>
      </c>
      <c r="C69" s="9" t="s">
        <v>7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13">
        <v>41550</v>
      </c>
      <c r="C70" s="9" t="s">
        <v>8</v>
      </c>
      <c r="D70" s="9">
        <v>1</v>
      </c>
      <c r="E70" s="9">
        <v>1</v>
      </c>
      <c r="F70" s="9">
        <v>0</v>
      </c>
      <c r="G70" s="9">
        <v>1</v>
      </c>
      <c r="H70" s="9">
        <v>1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41543</v>
      </c>
      <c r="C71" s="9" t="s">
        <v>12</v>
      </c>
      <c r="D71" s="9">
        <v>1</v>
      </c>
      <c r="E71" s="9">
        <v>2</v>
      </c>
      <c r="F71" s="9">
        <v>0</v>
      </c>
      <c r="G71" s="9">
        <v>2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t="18.75" hidden="1" thickBot="1" x14ac:dyDescent="0.3">
      <c r="A72" s="631"/>
      <c r="B72" s="122">
        <v>41529</v>
      </c>
      <c r="C72" s="23" t="s">
        <v>10</v>
      </c>
      <c r="D72" s="23">
        <v>1</v>
      </c>
      <c r="E72" s="23">
        <v>0</v>
      </c>
      <c r="F72" s="23">
        <v>0</v>
      </c>
      <c r="G72" s="23">
        <v>0</v>
      </c>
      <c r="H72" s="23">
        <v>0</v>
      </c>
      <c r="I72" s="48">
        <v>0</v>
      </c>
      <c r="J72" s="280">
        <v>1</v>
      </c>
      <c r="K72" s="9"/>
      <c r="L72" s="9"/>
      <c r="M72" s="29"/>
    </row>
    <row r="73" spans="1:13" ht="19.5" thickTop="1" thickBot="1" x14ac:dyDescent="0.3">
      <c r="A73" s="142" t="s">
        <v>45</v>
      </c>
      <c r="B73" s="126" t="s">
        <v>15</v>
      </c>
      <c r="C73" s="124" t="s">
        <v>13</v>
      </c>
      <c r="D73" s="124">
        <f t="shared" ref="D73:I73" si="4">SUM(D56:D72)</f>
        <v>17</v>
      </c>
      <c r="E73" s="124">
        <f t="shared" si="4"/>
        <v>5</v>
      </c>
      <c r="F73" s="124">
        <f t="shared" si="4"/>
        <v>4</v>
      </c>
      <c r="G73" s="124">
        <f t="shared" si="4"/>
        <v>9</v>
      </c>
      <c r="H73" s="124">
        <f t="shared" si="4"/>
        <v>1</v>
      </c>
      <c r="I73" s="125">
        <f t="shared" si="4"/>
        <v>0</v>
      </c>
      <c r="J73" s="191">
        <f>SUM(J56:J72)</f>
        <v>10</v>
      </c>
      <c r="K73" s="124">
        <f>SUM(K56:K72)</f>
        <v>6</v>
      </c>
      <c r="L73" s="124">
        <f>SUM(L56:L72)</f>
        <v>1</v>
      </c>
      <c r="M73" s="294">
        <f>SUM(J73/(J73+K73))</f>
        <v>0.625</v>
      </c>
    </row>
    <row r="74" spans="1:13" ht="18.75" hidden="1" thickTop="1" x14ac:dyDescent="0.25">
      <c r="A74" s="631" t="s">
        <v>22</v>
      </c>
      <c r="B74" s="13">
        <v>41326</v>
      </c>
      <c r="C74" s="9" t="s">
        <v>21</v>
      </c>
      <c r="D74" s="9">
        <v>1</v>
      </c>
      <c r="E74" s="9">
        <v>3</v>
      </c>
      <c r="F74" s="9">
        <v>0</v>
      </c>
      <c r="G74" s="9">
        <v>3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41319</v>
      </c>
      <c r="C75" s="9" t="s">
        <v>20</v>
      </c>
      <c r="D75" s="9">
        <v>1</v>
      </c>
      <c r="E75" s="9">
        <v>1</v>
      </c>
      <c r="F75" s="9">
        <v>0</v>
      </c>
      <c r="G75" s="9">
        <v>1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13">
        <v>41312</v>
      </c>
      <c r="C76" s="9" t="s">
        <v>7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41305</v>
      </c>
      <c r="C77" s="9" t="s">
        <v>19</v>
      </c>
      <c r="D77" s="9">
        <v>1</v>
      </c>
      <c r="E77" s="9">
        <v>0</v>
      </c>
      <c r="F77" s="9">
        <v>3</v>
      </c>
      <c r="G77" s="9">
        <v>3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41291</v>
      </c>
      <c r="C78" s="9" t="s">
        <v>21</v>
      </c>
      <c r="D78" s="9">
        <v>1</v>
      </c>
      <c r="E78" s="9">
        <v>1</v>
      </c>
      <c r="F78" s="9">
        <v>1</v>
      </c>
      <c r="G78" s="9">
        <v>2</v>
      </c>
      <c r="H78" s="9">
        <v>1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41284</v>
      </c>
      <c r="C79" s="9" t="s">
        <v>20</v>
      </c>
      <c r="D79" s="9">
        <v>1</v>
      </c>
      <c r="E79" s="9">
        <v>1</v>
      </c>
      <c r="F79" s="9">
        <v>0</v>
      </c>
      <c r="G79" s="9">
        <v>1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41263</v>
      </c>
      <c r="C80" s="9" t="s">
        <v>7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41235</v>
      </c>
      <c r="C81" s="9" t="s">
        <v>20</v>
      </c>
      <c r="D81" s="9">
        <v>1</v>
      </c>
      <c r="E81" s="9">
        <v>1</v>
      </c>
      <c r="F81" s="9">
        <v>0</v>
      </c>
      <c r="G81" s="9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41228</v>
      </c>
      <c r="C82" s="9" t="s">
        <v>7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41221</v>
      </c>
      <c r="C83" s="9" t="s">
        <v>19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41193</v>
      </c>
      <c r="C84" s="9" t="s">
        <v>7</v>
      </c>
      <c r="D84" s="9">
        <v>1</v>
      </c>
      <c r="E84" s="9">
        <v>2</v>
      </c>
      <c r="F84" s="9">
        <v>0</v>
      </c>
      <c r="G84" s="9">
        <v>2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41186</v>
      </c>
      <c r="C85" s="9" t="s">
        <v>19</v>
      </c>
      <c r="D85" s="9">
        <v>1</v>
      </c>
      <c r="E85" s="9">
        <v>1</v>
      </c>
      <c r="F85" s="9">
        <v>0</v>
      </c>
      <c r="G85" s="9">
        <v>1</v>
      </c>
      <c r="H85" s="9">
        <v>1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41179</v>
      </c>
      <c r="C86" s="9" t="s">
        <v>12</v>
      </c>
      <c r="D86" s="9">
        <v>1</v>
      </c>
      <c r="E86" s="9">
        <v>0</v>
      </c>
      <c r="F86" s="9">
        <v>3</v>
      </c>
      <c r="G86" s="9">
        <v>3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41172</v>
      </c>
      <c r="C87" s="9" t="s">
        <v>21</v>
      </c>
      <c r="D87" s="9">
        <v>1</v>
      </c>
      <c r="E87" s="9">
        <v>3</v>
      </c>
      <c r="F87" s="9">
        <v>0</v>
      </c>
      <c r="G87" s="9">
        <v>3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t="18.75" hidden="1" thickBot="1" x14ac:dyDescent="0.3">
      <c r="A88" s="631"/>
      <c r="B88" s="122">
        <v>41165</v>
      </c>
      <c r="C88" s="23" t="s">
        <v>20</v>
      </c>
      <c r="D88" s="23">
        <v>1</v>
      </c>
      <c r="E88" s="23">
        <v>3</v>
      </c>
      <c r="F88" s="23">
        <v>0</v>
      </c>
      <c r="G88" s="23">
        <v>3</v>
      </c>
      <c r="H88" s="23">
        <v>1</v>
      </c>
      <c r="I88" s="48">
        <v>0</v>
      </c>
      <c r="J88" s="280">
        <v>1</v>
      </c>
      <c r="K88" s="9"/>
      <c r="L88" s="9"/>
      <c r="M88" s="29"/>
    </row>
    <row r="89" spans="1:13" ht="19.5" thickTop="1" thickBot="1" x14ac:dyDescent="0.3">
      <c r="A89" s="142" t="s">
        <v>45</v>
      </c>
      <c r="B89" s="126" t="s">
        <v>22</v>
      </c>
      <c r="C89" s="124" t="s">
        <v>13</v>
      </c>
      <c r="D89" s="124">
        <f t="shared" ref="D89:L89" si="5">SUM(D74:D88)</f>
        <v>15</v>
      </c>
      <c r="E89" s="124">
        <f t="shared" si="5"/>
        <v>16</v>
      </c>
      <c r="F89" s="124">
        <f t="shared" si="5"/>
        <v>8</v>
      </c>
      <c r="G89" s="124">
        <f t="shared" si="5"/>
        <v>24</v>
      </c>
      <c r="H89" s="124">
        <f t="shared" si="5"/>
        <v>3</v>
      </c>
      <c r="I89" s="124">
        <f t="shared" si="5"/>
        <v>0</v>
      </c>
      <c r="J89" s="191">
        <f t="shared" si="5"/>
        <v>10</v>
      </c>
      <c r="K89" s="124">
        <f t="shared" si="5"/>
        <v>5</v>
      </c>
      <c r="L89" s="124">
        <f t="shared" si="5"/>
        <v>0</v>
      </c>
      <c r="M89" s="294">
        <f>SUM(J89/(J89+K89))</f>
        <v>0.66666666666666663</v>
      </c>
    </row>
    <row r="90" spans="1:13" ht="18.75" hidden="1" thickTop="1" x14ac:dyDescent="0.25">
      <c r="A90" s="631" t="s">
        <v>23</v>
      </c>
      <c r="B90" s="14">
        <v>40969</v>
      </c>
      <c r="C90" s="8" t="s">
        <v>12</v>
      </c>
      <c r="D90" s="8">
        <v>1</v>
      </c>
      <c r="E90" s="8">
        <v>1</v>
      </c>
      <c r="F90" s="8">
        <v>0</v>
      </c>
      <c r="G90" s="8">
        <v>1</v>
      </c>
      <c r="H90" s="8">
        <v>0</v>
      </c>
      <c r="I90" s="113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13">
        <v>40962</v>
      </c>
      <c r="C91" s="9" t="s">
        <v>21</v>
      </c>
      <c r="D91" s="9">
        <v>1</v>
      </c>
      <c r="E91" s="9">
        <v>1</v>
      </c>
      <c r="F91" s="9">
        <v>0</v>
      </c>
      <c r="G91" s="9">
        <v>1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40955</v>
      </c>
      <c r="C92" s="9" t="s">
        <v>20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40948</v>
      </c>
      <c r="C93" s="9" t="s">
        <v>7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40941</v>
      </c>
      <c r="C94" s="9" t="s">
        <v>19</v>
      </c>
      <c r="D94" s="9">
        <v>1</v>
      </c>
      <c r="E94" s="9">
        <v>2</v>
      </c>
      <c r="F94" s="9">
        <v>0</v>
      </c>
      <c r="G94" s="9">
        <v>2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40934</v>
      </c>
      <c r="C95" s="9" t="s">
        <v>12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/>
      <c r="L95" s="9">
        <v>1</v>
      </c>
      <c r="M95" s="29"/>
    </row>
    <row r="96" spans="1:13" hidden="1" x14ac:dyDescent="0.25">
      <c r="A96" s="631"/>
      <c r="B96" s="13">
        <v>40927</v>
      </c>
      <c r="C96" s="9" t="s">
        <v>21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40899</v>
      </c>
      <c r="C97" s="9" t="s">
        <v>7</v>
      </c>
      <c r="D97" s="9">
        <v>1</v>
      </c>
      <c r="E97" s="9">
        <v>2</v>
      </c>
      <c r="F97" s="9">
        <v>0</v>
      </c>
      <c r="G97" s="9">
        <v>2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40892</v>
      </c>
      <c r="C98" s="9" t="s">
        <v>19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40885</v>
      </c>
      <c r="C99" s="9" t="s">
        <v>12</v>
      </c>
      <c r="D99" s="9">
        <v>1</v>
      </c>
      <c r="E99" s="9">
        <v>0</v>
      </c>
      <c r="F99" s="9">
        <v>1</v>
      </c>
      <c r="G99" s="9">
        <v>1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40871</v>
      </c>
      <c r="C100" s="9" t="s">
        <v>20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40864</v>
      </c>
      <c r="C101" s="9" t="s">
        <v>7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1"/>
      <c r="B102" s="13">
        <v>40850</v>
      </c>
      <c r="C102" s="9" t="s">
        <v>12</v>
      </c>
      <c r="D102" s="9">
        <v>1</v>
      </c>
      <c r="E102" s="9">
        <v>0</v>
      </c>
      <c r="F102" s="9">
        <v>1</v>
      </c>
      <c r="G102" s="9">
        <v>1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40843</v>
      </c>
      <c r="C103" s="9" t="s">
        <v>21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13">
        <v>40829</v>
      </c>
      <c r="C104" s="9" t="s">
        <v>7</v>
      </c>
      <c r="D104" s="9">
        <v>1</v>
      </c>
      <c r="E104" s="9">
        <v>1</v>
      </c>
      <c r="F104" s="9">
        <v>0</v>
      </c>
      <c r="G104" s="9">
        <v>1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40822</v>
      </c>
      <c r="C105" s="9" t="s">
        <v>19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40815</v>
      </c>
      <c r="C106" s="9" t="s">
        <v>12</v>
      </c>
      <c r="D106" s="9">
        <v>1</v>
      </c>
      <c r="E106" s="9">
        <v>1</v>
      </c>
      <c r="F106" s="9">
        <v>0</v>
      </c>
      <c r="G106" s="9">
        <v>1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t="18.75" hidden="1" thickBot="1" x14ac:dyDescent="0.3">
      <c r="A107" s="631"/>
      <c r="B107" s="13">
        <v>40808</v>
      </c>
      <c r="C107" s="9" t="s">
        <v>21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t="19.5" thickTop="1" thickBot="1" x14ac:dyDescent="0.3">
      <c r="A108" s="142" t="s">
        <v>45</v>
      </c>
      <c r="B108" s="126" t="s">
        <v>23</v>
      </c>
      <c r="C108" s="124" t="s">
        <v>13</v>
      </c>
      <c r="D108" s="124">
        <f t="shared" ref="D108:I108" si="6">SUM(D90:D107)</f>
        <v>18</v>
      </c>
      <c r="E108" s="124">
        <f t="shared" si="6"/>
        <v>9</v>
      </c>
      <c r="F108" s="124">
        <f t="shared" si="6"/>
        <v>2</v>
      </c>
      <c r="G108" s="124">
        <f t="shared" si="6"/>
        <v>11</v>
      </c>
      <c r="H108" s="124">
        <f t="shared" si="6"/>
        <v>0</v>
      </c>
      <c r="I108" s="125">
        <f t="shared" si="6"/>
        <v>0</v>
      </c>
      <c r="J108" s="191">
        <f>SUM(J90:J107)</f>
        <v>5</v>
      </c>
      <c r="K108" s="124">
        <f>SUM(K90:K107)</f>
        <v>12</v>
      </c>
      <c r="L108" s="124">
        <f>SUM(L90:L107)</f>
        <v>1</v>
      </c>
      <c r="M108" s="294">
        <f>SUM(J108/(J108+K108))</f>
        <v>0.29411764705882354</v>
      </c>
    </row>
    <row r="109" spans="1:13" ht="19.5" thickTop="1" thickBot="1" x14ac:dyDescent="0.3">
      <c r="C109" s="136" t="s">
        <v>24</v>
      </c>
      <c r="D109" s="137">
        <f t="shared" ref="D109:L109" si="7">SUM(D40+D55+D73+D89+D108+D35+D22)</f>
        <v>99</v>
      </c>
      <c r="E109" s="137">
        <f t="shared" si="7"/>
        <v>50</v>
      </c>
      <c r="F109" s="137">
        <f t="shared" si="7"/>
        <v>32</v>
      </c>
      <c r="G109" s="137">
        <f t="shared" si="7"/>
        <v>82</v>
      </c>
      <c r="H109" s="137">
        <f t="shared" si="7"/>
        <v>9</v>
      </c>
      <c r="I109" s="139">
        <f t="shared" si="7"/>
        <v>0</v>
      </c>
      <c r="J109" s="444">
        <f t="shared" si="7"/>
        <v>51</v>
      </c>
      <c r="K109" s="91">
        <f t="shared" si="7"/>
        <v>41</v>
      </c>
      <c r="L109" s="450">
        <f t="shared" si="7"/>
        <v>7</v>
      </c>
      <c r="M109" s="396">
        <f>SUM(J109/(J109+K109))</f>
        <v>0.55434782608695654</v>
      </c>
    </row>
    <row r="110" spans="1:13" ht="18.75" thickBot="1" x14ac:dyDescent="0.3">
      <c r="C110" s="143" t="s">
        <v>25</v>
      </c>
      <c r="D110" s="24"/>
      <c r="E110" s="25">
        <f>SUM(E109/D109)</f>
        <v>0.50505050505050508</v>
      </c>
      <c r="F110" s="25">
        <f>SUM(F109/D109)</f>
        <v>0.32323232323232326</v>
      </c>
      <c r="G110" s="144">
        <f>SUM(G109/D109)</f>
        <v>0.82828282828282829</v>
      </c>
      <c r="H110" s="20"/>
      <c r="I110" s="20"/>
      <c r="J110" s="307">
        <f>SUM(J109/D109)</f>
        <v>0.51515151515151514</v>
      </c>
      <c r="K110" s="77">
        <f>SUM(K109/D109)</f>
        <v>0.41414141414141414</v>
      </c>
      <c r="L110" s="95">
        <f>SUM(L109/D109)</f>
        <v>7.0707070707070704E-2</v>
      </c>
    </row>
    <row r="111" spans="1:13" ht="18.75" thickBot="1" x14ac:dyDescent="0.3">
      <c r="C111" s="133" t="s">
        <v>26</v>
      </c>
      <c r="D111" s="134">
        <f>SUM(D109/7)</f>
        <v>14.142857142857142</v>
      </c>
      <c r="E111" s="134">
        <f>SUM(E110*D111)</f>
        <v>7.1428571428571432</v>
      </c>
      <c r="F111" s="134">
        <f>SUM(F110*D111)</f>
        <v>4.5714285714285721</v>
      </c>
      <c r="G111" s="135">
        <f>SUM(G110*D111)</f>
        <v>11.714285714285714</v>
      </c>
      <c r="J111" s="308">
        <f>SUM(J109/7)</f>
        <v>7.2857142857142856</v>
      </c>
      <c r="K111" s="97">
        <f>SUM(K109/7)</f>
        <v>5.8571428571428568</v>
      </c>
      <c r="L111" s="98">
        <f>SUM(L109/7)</f>
        <v>1</v>
      </c>
    </row>
    <row r="112" spans="1:13" ht="18.75" thickTop="1" x14ac:dyDescent="0.25">
      <c r="A112" s="665" t="s">
        <v>55</v>
      </c>
      <c r="B112" s="45" t="s">
        <v>36</v>
      </c>
      <c r="C112" s="46" t="s">
        <v>13</v>
      </c>
      <c r="D112" s="47"/>
      <c r="E112" s="27">
        <v>13</v>
      </c>
      <c r="F112" s="27">
        <v>2</v>
      </c>
      <c r="G112" s="28">
        <v>15</v>
      </c>
    </row>
    <row r="113" spans="1:7" ht="18.75" thickBot="1" x14ac:dyDescent="0.3">
      <c r="A113" s="666"/>
      <c r="B113" s="36" t="s">
        <v>37</v>
      </c>
      <c r="C113" s="5" t="s">
        <v>48</v>
      </c>
      <c r="D113" s="37"/>
      <c r="E113" s="9">
        <v>5</v>
      </c>
      <c r="F113" s="9">
        <v>8</v>
      </c>
      <c r="G113" s="29">
        <v>13</v>
      </c>
    </row>
    <row r="114" spans="1:7" ht="18.75" thickBot="1" x14ac:dyDescent="0.3">
      <c r="A114" s="49" t="s">
        <v>45</v>
      </c>
      <c r="B114" s="41" t="s">
        <v>55</v>
      </c>
      <c r="C114" s="42"/>
      <c r="D114" s="42"/>
      <c r="E114" s="43">
        <f>SUM(E112:E113)</f>
        <v>18</v>
      </c>
      <c r="F114" s="43">
        <f>SUM(F112:F113)</f>
        <v>10</v>
      </c>
      <c r="G114" s="50">
        <f>SUM(G112:G113)</f>
        <v>28</v>
      </c>
    </row>
    <row r="115" spans="1:7" ht="18.75" thickBot="1" x14ac:dyDescent="0.3">
      <c r="A115" s="51" t="s">
        <v>46</v>
      </c>
      <c r="B115" s="52" t="s">
        <v>481</v>
      </c>
      <c r="C115" s="53"/>
      <c r="D115" s="53"/>
      <c r="E115" s="54">
        <f>SUM(E109+E114)</f>
        <v>68</v>
      </c>
      <c r="F115" s="54">
        <f>SUM(F109+F114)</f>
        <v>42</v>
      </c>
      <c r="G115" s="55">
        <f>SUM(E115+F115)</f>
        <v>110</v>
      </c>
    </row>
    <row r="116" spans="1:7" ht="18.75" thickTop="1" x14ac:dyDescent="0.25"/>
  </sheetData>
  <mergeCells count="9">
    <mergeCell ref="A56:A72"/>
    <mergeCell ref="A74:A88"/>
    <mergeCell ref="A90:A107"/>
    <mergeCell ref="A112:A113"/>
    <mergeCell ref="A1:M1"/>
    <mergeCell ref="A41:A54"/>
    <mergeCell ref="A36:A39"/>
    <mergeCell ref="A23:A34"/>
    <mergeCell ref="A3:A21"/>
  </mergeCells>
  <printOptions horizontalCentered="1" verticalCentered="1"/>
  <pageMargins left="0.2" right="0.2" top="0.25" bottom="0.25" header="0.25" footer="0.3"/>
  <pageSetup scale="86" orientation="landscape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0000"/>
    <pageSetUpPr fitToPage="1"/>
  </sheetPr>
  <dimension ref="A1:M7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447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6" t="s">
        <v>15</v>
      </c>
      <c r="B3" s="14">
        <v>41690</v>
      </c>
      <c r="C3" s="8" t="s">
        <v>14</v>
      </c>
      <c r="D3" s="8">
        <v>1</v>
      </c>
      <c r="E3" s="8">
        <v>1</v>
      </c>
      <c r="F3" s="8">
        <v>0</v>
      </c>
      <c r="G3" s="8">
        <v>1</v>
      </c>
      <c r="H3" s="8">
        <v>0</v>
      </c>
      <c r="I3" s="113">
        <v>0</v>
      </c>
      <c r="J3" s="282">
        <v>1</v>
      </c>
      <c r="K3" s="8"/>
      <c r="L3" s="8"/>
      <c r="M3" s="113"/>
    </row>
    <row r="4" spans="1:13" hidden="1" x14ac:dyDescent="0.25">
      <c r="A4" s="639"/>
      <c r="B4" s="13">
        <v>41683</v>
      </c>
      <c r="C4" s="9" t="s">
        <v>10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41676</v>
      </c>
      <c r="C5" s="9" t="s">
        <v>7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41662</v>
      </c>
      <c r="C6" s="9" t="s">
        <v>12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41655</v>
      </c>
      <c r="C7" s="9" t="s">
        <v>14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41648</v>
      </c>
      <c r="C8" s="9" t="s">
        <v>10</v>
      </c>
      <c r="D8" s="9">
        <v>1</v>
      </c>
      <c r="E8" s="9">
        <v>1</v>
      </c>
      <c r="F8" s="9">
        <v>2</v>
      </c>
      <c r="G8" s="9">
        <v>3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41627</v>
      </c>
      <c r="C9" s="9" t="s">
        <v>7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41620</v>
      </c>
      <c r="C10" s="9" t="s">
        <v>8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41606</v>
      </c>
      <c r="C11" s="9" t="s">
        <v>14</v>
      </c>
      <c r="D11" s="9">
        <v>1</v>
      </c>
      <c r="E11" s="9">
        <v>1</v>
      </c>
      <c r="F11" s="9">
        <v>2</v>
      </c>
      <c r="G11" s="9">
        <v>3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41599</v>
      </c>
      <c r="C12" s="9" t="s">
        <v>10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41592</v>
      </c>
      <c r="C13" s="9" t="s">
        <v>7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41585</v>
      </c>
      <c r="C14" s="9" t="s">
        <v>8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9"/>
      <c r="B15" s="13">
        <v>41578</v>
      </c>
      <c r="C15" s="9" t="s">
        <v>12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9"/>
      <c r="B16" s="13">
        <v>41571</v>
      </c>
      <c r="C16" s="9" t="s">
        <v>14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9"/>
      <c r="B17" s="13">
        <v>41564</v>
      </c>
      <c r="C17" s="9" t="s">
        <v>10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9"/>
      <c r="B18" s="13">
        <v>41557</v>
      </c>
      <c r="C18" s="9" t="s">
        <v>7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9"/>
      <c r="B19" s="13">
        <v>41550</v>
      </c>
      <c r="C19" s="9" t="s">
        <v>8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9"/>
      <c r="B20" s="13">
        <v>41543</v>
      </c>
      <c r="C20" s="9" t="s">
        <v>12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9"/>
      <c r="B21" s="13">
        <v>41536</v>
      </c>
      <c r="C21" s="9" t="s">
        <v>14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t="18.75" hidden="1" thickBot="1" x14ac:dyDescent="0.3">
      <c r="A22" s="647"/>
      <c r="B22" s="122">
        <v>41529</v>
      </c>
      <c r="C22" s="23" t="s">
        <v>10</v>
      </c>
      <c r="D22" s="23">
        <v>1</v>
      </c>
      <c r="E22" s="23">
        <v>0</v>
      </c>
      <c r="F22" s="23">
        <v>0</v>
      </c>
      <c r="G22" s="23">
        <v>0</v>
      </c>
      <c r="H22" s="23">
        <v>0</v>
      </c>
      <c r="I22" s="48">
        <v>0</v>
      </c>
      <c r="J22" s="280">
        <v>1</v>
      </c>
      <c r="K22" s="9"/>
      <c r="L22" s="9"/>
      <c r="M22" s="29"/>
    </row>
    <row r="23" spans="1:13" ht="19.5" thickTop="1" thickBot="1" x14ac:dyDescent="0.3">
      <c r="A23" s="142" t="s">
        <v>45</v>
      </c>
      <c r="B23" s="126" t="s">
        <v>15</v>
      </c>
      <c r="C23" s="124" t="s">
        <v>13</v>
      </c>
      <c r="D23" s="124">
        <f t="shared" ref="D23:I23" si="0">SUM(D3:D22)</f>
        <v>20</v>
      </c>
      <c r="E23" s="124">
        <f t="shared" si="0"/>
        <v>4</v>
      </c>
      <c r="F23" s="124">
        <f t="shared" si="0"/>
        <v>13</v>
      </c>
      <c r="G23" s="124">
        <f t="shared" si="0"/>
        <v>17</v>
      </c>
      <c r="H23" s="124">
        <f t="shared" si="0"/>
        <v>0</v>
      </c>
      <c r="I23" s="125">
        <f t="shared" si="0"/>
        <v>0</v>
      </c>
      <c r="J23" s="191">
        <f>SUM(J3:J22)</f>
        <v>13</v>
      </c>
      <c r="K23" s="124">
        <f>SUM(K3:K22)</f>
        <v>7</v>
      </c>
      <c r="L23" s="124">
        <f>SUM(L3:L22)</f>
        <v>0</v>
      </c>
      <c r="M23" s="294">
        <f>SUM(J23/(J23+K23))</f>
        <v>0.65</v>
      </c>
    </row>
    <row r="24" spans="1:13" ht="18.75" hidden="1" thickTop="1" x14ac:dyDescent="0.25">
      <c r="A24" s="646" t="s">
        <v>22</v>
      </c>
      <c r="B24" s="14">
        <v>41333</v>
      </c>
      <c r="C24" s="8" t="s">
        <v>12</v>
      </c>
      <c r="D24" s="8">
        <v>1</v>
      </c>
      <c r="E24" s="8">
        <v>1</v>
      </c>
      <c r="F24" s="8">
        <v>0</v>
      </c>
      <c r="G24" s="8">
        <v>1</v>
      </c>
      <c r="H24" s="8">
        <v>1</v>
      </c>
      <c r="I24" s="113">
        <v>0</v>
      </c>
      <c r="J24" s="280">
        <v>1</v>
      </c>
      <c r="K24" s="9"/>
      <c r="L24" s="9"/>
      <c r="M24" s="29"/>
    </row>
    <row r="25" spans="1:13" hidden="1" x14ac:dyDescent="0.25">
      <c r="A25" s="639"/>
      <c r="B25" s="13">
        <v>41326</v>
      </c>
      <c r="C25" s="9" t="s">
        <v>21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9"/>
      <c r="B26" s="13">
        <v>41319</v>
      </c>
      <c r="C26" s="9" t="s">
        <v>20</v>
      </c>
      <c r="D26" s="9">
        <v>1</v>
      </c>
      <c r="E26" s="9">
        <v>0</v>
      </c>
      <c r="F26" s="9">
        <v>2</v>
      </c>
      <c r="G26" s="9">
        <v>2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9"/>
      <c r="B27" s="13">
        <v>41312</v>
      </c>
      <c r="C27" s="9" t="s">
        <v>7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13">
        <v>41298</v>
      </c>
      <c r="C28" s="9" t="s">
        <v>12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9"/>
      <c r="B29" s="13">
        <v>41291</v>
      </c>
      <c r="C29" s="9" t="s">
        <v>21</v>
      </c>
      <c r="D29" s="9">
        <v>1</v>
      </c>
      <c r="E29" s="9">
        <v>2</v>
      </c>
      <c r="F29" s="9">
        <v>1</v>
      </c>
      <c r="G29" s="9">
        <v>3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9"/>
      <c r="B30" s="13">
        <v>41284</v>
      </c>
      <c r="C30" s="9" t="s">
        <v>20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39"/>
      <c r="B31" s="13">
        <v>41263</v>
      </c>
      <c r="C31" s="9" t="s">
        <v>7</v>
      </c>
      <c r="D31" s="9">
        <v>1</v>
      </c>
      <c r="E31" s="9">
        <v>1</v>
      </c>
      <c r="F31" s="9">
        <v>1</v>
      </c>
      <c r="G31" s="9">
        <v>2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9"/>
      <c r="B32" s="13">
        <v>41249</v>
      </c>
      <c r="C32" s="9" t="s">
        <v>12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9"/>
      <c r="B33" s="13">
        <v>41242</v>
      </c>
      <c r="C33" s="9" t="s">
        <v>21</v>
      </c>
      <c r="D33" s="9">
        <v>1</v>
      </c>
      <c r="E33" s="9">
        <v>1</v>
      </c>
      <c r="F33" s="9">
        <v>0</v>
      </c>
      <c r="G33" s="9">
        <v>1</v>
      </c>
      <c r="H33" s="9">
        <v>1</v>
      </c>
      <c r="I33" s="29">
        <v>0</v>
      </c>
      <c r="J33" s="280">
        <v>1</v>
      </c>
      <c r="K33" s="9"/>
      <c r="L33" s="9"/>
      <c r="M33" s="29"/>
    </row>
    <row r="34" spans="1:13" hidden="1" x14ac:dyDescent="0.25">
      <c r="A34" s="639"/>
      <c r="B34" s="13">
        <v>41235</v>
      </c>
      <c r="C34" s="9" t="s">
        <v>20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9"/>
      <c r="B35" s="13">
        <v>41228</v>
      </c>
      <c r="C35" s="9" t="s">
        <v>7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9"/>
      <c r="B36" s="13">
        <v>41221</v>
      </c>
      <c r="C36" s="9" t="s">
        <v>19</v>
      </c>
      <c r="D36" s="9">
        <v>1</v>
      </c>
      <c r="E36" s="9">
        <v>1</v>
      </c>
      <c r="F36" s="9">
        <v>2</v>
      </c>
      <c r="G36" s="9">
        <v>3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9"/>
      <c r="B37" s="13">
        <v>41214</v>
      </c>
      <c r="C37" s="9" t="s">
        <v>12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/>
      <c r="L37" s="9">
        <v>1</v>
      </c>
      <c r="M37" s="29"/>
    </row>
    <row r="38" spans="1:13" hidden="1" x14ac:dyDescent="0.25">
      <c r="A38" s="639"/>
      <c r="B38" s="13">
        <v>41207</v>
      </c>
      <c r="C38" s="9" t="s">
        <v>21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idden="1" x14ac:dyDescent="0.25">
      <c r="A39" s="639"/>
      <c r="B39" s="13">
        <v>41200</v>
      </c>
      <c r="C39" s="9" t="s">
        <v>20</v>
      </c>
      <c r="D39" s="9">
        <v>1</v>
      </c>
      <c r="E39" s="9">
        <v>4</v>
      </c>
      <c r="F39" s="9">
        <v>4</v>
      </c>
      <c r="G39" s="9">
        <v>8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9"/>
      <c r="B40" s="13">
        <v>41193</v>
      </c>
      <c r="C40" s="9" t="s">
        <v>7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>
        <v>1</v>
      </c>
      <c r="L40" s="9"/>
      <c r="M40" s="29"/>
    </row>
    <row r="41" spans="1:13" hidden="1" x14ac:dyDescent="0.25">
      <c r="A41" s="639"/>
      <c r="B41" s="13">
        <v>41186</v>
      </c>
      <c r="C41" s="9" t="s">
        <v>19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9"/>
      <c r="B42" s="13">
        <v>41179</v>
      </c>
      <c r="C42" s="9" t="s">
        <v>12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9"/>
      <c r="B43" s="13">
        <v>41172</v>
      </c>
      <c r="C43" s="9" t="s">
        <v>21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t="18.75" hidden="1" thickBot="1" x14ac:dyDescent="0.3">
      <c r="A44" s="647"/>
      <c r="B44" s="122">
        <v>41165</v>
      </c>
      <c r="C44" s="23" t="s">
        <v>20</v>
      </c>
      <c r="D44" s="23">
        <v>1</v>
      </c>
      <c r="E44" s="23">
        <v>0</v>
      </c>
      <c r="F44" s="23">
        <v>0</v>
      </c>
      <c r="G44" s="23">
        <v>0</v>
      </c>
      <c r="H44" s="23">
        <v>0</v>
      </c>
      <c r="I44" s="48">
        <v>0</v>
      </c>
      <c r="J44" s="280">
        <v>1</v>
      </c>
      <c r="K44" s="9"/>
      <c r="L44" s="9"/>
      <c r="M44" s="29"/>
    </row>
    <row r="45" spans="1:13" ht="19.5" thickTop="1" thickBot="1" x14ac:dyDescent="0.3">
      <c r="A45" s="142" t="s">
        <v>45</v>
      </c>
      <c r="B45" s="126" t="s">
        <v>22</v>
      </c>
      <c r="C45" s="124" t="s">
        <v>13</v>
      </c>
      <c r="D45" s="124">
        <f t="shared" ref="D45:I45" si="1">SUM(D24:D44)</f>
        <v>21</v>
      </c>
      <c r="E45" s="124">
        <f t="shared" si="1"/>
        <v>11</v>
      </c>
      <c r="F45" s="124">
        <f t="shared" si="1"/>
        <v>15</v>
      </c>
      <c r="G45" s="124">
        <f t="shared" si="1"/>
        <v>26</v>
      </c>
      <c r="H45" s="124">
        <f t="shared" si="1"/>
        <v>2</v>
      </c>
      <c r="I45" s="125">
        <f t="shared" si="1"/>
        <v>0</v>
      </c>
      <c r="J45" s="191">
        <f>SUM(J24:J44)</f>
        <v>13</v>
      </c>
      <c r="K45" s="124">
        <f>SUM(K24:K44)</f>
        <v>7</v>
      </c>
      <c r="L45" s="124">
        <f>SUM(L24:L44)</f>
        <v>1</v>
      </c>
      <c r="M45" s="294">
        <f>SUM(J45/(J45+K45))</f>
        <v>0.65</v>
      </c>
    </row>
    <row r="46" spans="1:13" ht="18.75" hidden="1" thickTop="1" x14ac:dyDescent="0.25">
      <c r="A46" s="646" t="s">
        <v>23</v>
      </c>
      <c r="B46" s="14">
        <v>40969</v>
      </c>
      <c r="C46" s="8" t="s">
        <v>12</v>
      </c>
      <c r="D46" s="8">
        <v>1</v>
      </c>
      <c r="E46" s="8">
        <v>0</v>
      </c>
      <c r="F46" s="8">
        <v>3</v>
      </c>
      <c r="G46" s="8">
        <v>3</v>
      </c>
      <c r="H46" s="8">
        <v>0</v>
      </c>
      <c r="I46" s="113">
        <v>0</v>
      </c>
      <c r="J46" s="280">
        <v>1</v>
      </c>
      <c r="K46" s="9"/>
      <c r="L46" s="9"/>
      <c r="M46" s="29"/>
    </row>
    <row r="47" spans="1:13" hidden="1" x14ac:dyDescent="0.25">
      <c r="A47" s="639"/>
      <c r="B47" s="13">
        <v>40962</v>
      </c>
      <c r="C47" s="9" t="s">
        <v>21</v>
      </c>
      <c r="D47" s="9">
        <v>1</v>
      </c>
      <c r="E47" s="9">
        <v>1</v>
      </c>
      <c r="F47" s="9">
        <v>1</v>
      </c>
      <c r="G47" s="9">
        <v>2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9"/>
      <c r="B48" s="13">
        <v>40955</v>
      </c>
      <c r="C48" s="9" t="s">
        <v>20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9"/>
      <c r="B49" s="13">
        <v>40948</v>
      </c>
      <c r="C49" s="9" t="s">
        <v>7</v>
      </c>
      <c r="D49" s="9">
        <v>1</v>
      </c>
      <c r="E49" s="9">
        <v>2</v>
      </c>
      <c r="F49" s="9">
        <v>0</v>
      </c>
      <c r="G49" s="9">
        <v>2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9"/>
      <c r="B50" s="13">
        <v>40941</v>
      </c>
      <c r="C50" s="9" t="s">
        <v>19</v>
      </c>
      <c r="D50" s="9">
        <v>1</v>
      </c>
      <c r="E50" s="9">
        <v>0</v>
      </c>
      <c r="F50" s="9">
        <v>2</v>
      </c>
      <c r="G50" s="9">
        <v>2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9"/>
      <c r="B51" s="13">
        <v>40920</v>
      </c>
      <c r="C51" s="9" t="s">
        <v>20</v>
      </c>
      <c r="D51" s="9">
        <v>1</v>
      </c>
      <c r="E51" s="9">
        <v>1</v>
      </c>
      <c r="F51" s="9">
        <v>1</v>
      </c>
      <c r="G51" s="9">
        <v>2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9"/>
      <c r="B52" s="13">
        <v>40899</v>
      </c>
      <c r="C52" s="9" t="s">
        <v>7</v>
      </c>
      <c r="D52" s="9">
        <v>1</v>
      </c>
      <c r="E52" s="9">
        <v>1</v>
      </c>
      <c r="F52" s="9">
        <v>0</v>
      </c>
      <c r="G52" s="9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9"/>
      <c r="B53" s="13">
        <v>40885</v>
      </c>
      <c r="C53" s="9" t="s">
        <v>12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9"/>
      <c r="B54" s="13">
        <v>40871</v>
      </c>
      <c r="C54" s="9" t="s">
        <v>20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idden="1" x14ac:dyDescent="0.25">
      <c r="A55" s="639"/>
      <c r="B55" s="13">
        <v>40864</v>
      </c>
      <c r="C55" s="9" t="s">
        <v>7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>
        <v>1</v>
      </c>
      <c r="L55" s="9"/>
      <c r="M55" s="29"/>
    </row>
    <row r="56" spans="1:13" hidden="1" x14ac:dyDescent="0.25">
      <c r="A56" s="639"/>
      <c r="B56" s="13">
        <v>40857</v>
      </c>
      <c r="C56" s="9" t="s">
        <v>19</v>
      </c>
      <c r="D56" s="9">
        <v>1</v>
      </c>
      <c r="E56" s="9">
        <v>0</v>
      </c>
      <c r="F56" s="9">
        <v>2</v>
      </c>
      <c r="G56" s="9">
        <v>2</v>
      </c>
      <c r="H56" s="9">
        <v>0</v>
      </c>
      <c r="I56" s="29">
        <v>0</v>
      </c>
      <c r="J56" s="280"/>
      <c r="K56" s="9"/>
      <c r="L56" s="9">
        <v>1</v>
      </c>
      <c r="M56" s="29"/>
    </row>
    <row r="57" spans="1:13" hidden="1" x14ac:dyDescent="0.25">
      <c r="A57" s="639"/>
      <c r="B57" s="13">
        <v>40850</v>
      </c>
      <c r="C57" s="9" t="s">
        <v>12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9"/>
      <c r="B58" s="13">
        <v>40836</v>
      </c>
      <c r="C58" s="9" t="s">
        <v>20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9"/>
      <c r="B59" s="13">
        <v>40829</v>
      </c>
      <c r="C59" s="9" t="s">
        <v>7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9"/>
      <c r="B60" s="13">
        <v>40815</v>
      </c>
      <c r="C60" s="9" t="s">
        <v>12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9"/>
      <c r="B61" s="13">
        <v>40808</v>
      </c>
      <c r="C61" s="9" t="s">
        <v>21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t="18.75" hidden="1" thickBot="1" x14ac:dyDescent="0.3">
      <c r="A62" s="647"/>
      <c r="B62" s="122">
        <v>40801</v>
      </c>
      <c r="C62" s="23" t="s">
        <v>20</v>
      </c>
      <c r="D62" s="23">
        <v>1</v>
      </c>
      <c r="E62" s="23">
        <v>0</v>
      </c>
      <c r="F62" s="23">
        <v>0</v>
      </c>
      <c r="G62" s="23">
        <v>0</v>
      </c>
      <c r="H62" s="23">
        <v>0</v>
      </c>
      <c r="I62" s="48">
        <v>0</v>
      </c>
      <c r="J62" s="280"/>
      <c r="K62" s="9"/>
      <c r="L62" s="9">
        <v>1</v>
      </c>
      <c r="M62" s="29"/>
    </row>
    <row r="63" spans="1:13" ht="19.5" thickTop="1" thickBot="1" x14ac:dyDescent="0.3">
      <c r="A63" s="142" t="s">
        <v>45</v>
      </c>
      <c r="B63" s="126" t="s">
        <v>23</v>
      </c>
      <c r="C63" s="124" t="s">
        <v>13</v>
      </c>
      <c r="D63" s="124">
        <f t="shared" ref="D63:I63" si="2">SUM(D46:D62)</f>
        <v>17</v>
      </c>
      <c r="E63" s="124">
        <f t="shared" si="2"/>
        <v>5</v>
      </c>
      <c r="F63" s="124">
        <f t="shared" si="2"/>
        <v>12</v>
      </c>
      <c r="G63" s="124">
        <f t="shared" si="2"/>
        <v>17</v>
      </c>
      <c r="H63" s="124">
        <f t="shared" si="2"/>
        <v>0</v>
      </c>
      <c r="I63" s="125">
        <f t="shared" si="2"/>
        <v>0</v>
      </c>
      <c r="J63" s="191">
        <f>SUM(J46:J62)</f>
        <v>5</v>
      </c>
      <c r="K63" s="124">
        <f>SUM(K46:K62)</f>
        <v>10</v>
      </c>
      <c r="L63" s="124">
        <f>SUM(L46:L62)</f>
        <v>2</v>
      </c>
      <c r="M63" s="294">
        <f>SUM(J63/(J63+K63))</f>
        <v>0.33333333333333331</v>
      </c>
    </row>
    <row r="64" spans="1:13" ht="19.5" thickTop="1" thickBot="1" x14ac:dyDescent="0.3">
      <c r="C64" s="136" t="s">
        <v>24</v>
      </c>
      <c r="D64" s="137">
        <f t="shared" ref="D64:I64" si="3">SUM(D23+D45+D63)</f>
        <v>58</v>
      </c>
      <c r="E64" s="137">
        <f t="shared" si="3"/>
        <v>20</v>
      </c>
      <c r="F64" s="137">
        <f t="shared" si="3"/>
        <v>40</v>
      </c>
      <c r="G64" s="139">
        <f t="shared" si="3"/>
        <v>60</v>
      </c>
      <c r="H64" s="140">
        <f t="shared" si="3"/>
        <v>2</v>
      </c>
      <c r="I64" s="141">
        <f t="shared" si="3"/>
        <v>0</v>
      </c>
      <c r="J64" s="136">
        <f>SUM(J23+J45+J63)</f>
        <v>31</v>
      </c>
      <c r="K64" s="168">
        <f>SUM(K23+K45+K63)</f>
        <v>24</v>
      </c>
      <c r="L64" s="168">
        <f>SUM(L23+L45+L63)</f>
        <v>3</v>
      </c>
      <c r="M64" s="333">
        <f>SUM(J64/(J64+K64))</f>
        <v>0.5636363636363636</v>
      </c>
    </row>
    <row r="65" spans="1:12" ht="18.75" thickBot="1" x14ac:dyDescent="0.3">
      <c r="C65" s="143" t="s">
        <v>25</v>
      </c>
      <c r="D65" s="24"/>
      <c r="E65" s="25">
        <f>SUM(E64/D64)</f>
        <v>0.34482758620689657</v>
      </c>
      <c r="F65" s="25">
        <f>SUM(F64/D64)</f>
        <v>0.68965517241379315</v>
      </c>
      <c r="G65" s="144">
        <f>SUM(G64/D64)</f>
        <v>1.0344827586206897</v>
      </c>
      <c r="H65" s="20"/>
      <c r="I65" s="20"/>
      <c r="J65" s="283">
        <f>SUM(J64/D64)</f>
        <v>0.53448275862068961</v>
      </c>
      <c r="K65" s="21">
        <f>SUM(K64/D64)</f>
        <v>0.41379310344827586</v>
      </c>
      <c r="L65" s="132">
        <f>SUM(L64/D64)</f>
        <v>5.1724137931034482E-2</v>
      </c>
    </row>
    <row r="66" spans="1:12" ht="18.75" thickBot="1" x14ac:dyDescent="0.3">
      <c r="C66" s="133" t="s">
        <v>26</v>
      </c>
      <c r="D66" s="134">
        <f>SUM(D64/3)</f>
        <v>19.333333333333332</v>
      </c>
      <c r="E66" s="134">
        <f>SUM(E65*D66)</f>
        <v>6.666666666666667</v>
      </c>
      <c r="F66" s="134">
        <f>SUM(F65*D66)</f>
        <v>13.333333333333334</v>
      </c>
      <c r="G66" s="135">
        <f>SUM(G65*D66)</f>
        <v>20</v>
      </c>
      <c r="J66" s="284">
        <f>SUM(J64/3)</f>
        <v>10.333333333333334</v>
      </c>
      <c r="K66" s="134">
        <f>SUM(K64/3)</f>
        <v>8</v>
      </c>
      <c r="L66" s="135">
        <f>SUM(L64/3)</f>
        <v>1</v>
      </c>
    </row>
    <row r="67" spans="1:12" ht="19.5" thickTop="1" thickBot="1" x14ac:dyDescent="0.3">
      <c r="A67" s="61" t="s">
        <v>50</v>
      </c>
      <c r="B67" s="45" t="s">
        <v>36</v>
      </c>
      <c r="C67" s="46" t="s">
        <v>13</v>
      </c>
      <c r="D67" s="47"/>
      <c r="E67" s="27">
        <v>5</v>
      </c>
      <c r="F67" s="27">
        <v>2</v>
      </c>
      <c r="G67" s="28">
        <v>7</v>
      </c>
    </row>
    <row r="68" spans="1:12" ht="18.75" thickBot="1" x14ac:dyDescent="0.3">
      <c r="A68" s="49" t="s">
        <v>45</v>
      </c>
      <c r="B68" s="41" t="s">
        <v>50</v>
      </c>
      <c r="C68" s="42"/>
      <c r="D68" s="42"/>
      <c r="E68" s="43">
        <f>SUM(E67:E67)</f>
        <v>5</v>
      </c>
      <c r="F68" s="43">
        <f>SUM(F67:F67)</f>
        <v>2</v>
      </c>
      <c r="G68" s="50">
        <f>SUM(G67:G67)</f>
        <v>7</v>
      </c>
    </row>
    <row r="69" spans="1:12" ht="18.75" thickBot="1" x14ac:dyDescent="0.3">
      <c r="A69" s="51" t="s">
        <v>46</v>
      </c>
      <c r="B69" s="52" t="s">
        <v>498</v>
      </c>
      <c r="C69" s="53"/>
      <c r="D69" s="53"/>
      <c r="E69" s="54">
        <f>SUM(E64+E68)</f>
        <v>25</v>
      </c>
      <c r="F69" s="54">
        <f>SUM(F64+F68)</f>
        <v>42</v>
      </c>
      <c r="G69" s="55">
        <f>SUM(E69+F69)</f>
        <v>67</v>
      </c>
    </row>
    <row r="70" spans="1:12" ht="18.75" thickTop="1" x14ac:dyDescent="0.25"/>
  </sheetData>
  <mergeCells count="4">
    <mergeCell ref="A3:A22"/>
    <mergeCell ref="A24:A44"/>
    <mergeCell ref="A46:A62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0000"/>
    <pageSetUpPr fitToPage="1"/>
  </sheetPr>
  <dimension ref="A1:M1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7" bestFit="1" customWidth="1"/>
    <col min="2" max="2" width="25" style="101" bestFit="1" customWidth="1"/>
    <col min="3" max="3" width="17" style="6" bestFit="1" customWidth="1"/>
    <col min="4" max="9" width="9.5703125" style="6" bestFit="1" customWidth="1"/>
    <col min="10" max="13" width="9.140625" style="16"/>
    <col min="14" max="16384" width="9.140625" style="7"/>
  </cols>
  <sheetData>
    <row r="1" spans="1:13" ht="18.75" thickBot="1" x14ac:dyDescent="0.3">
      <c r="A1" s="671" t="s">
        <v>385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21"/>
      <c r="B2" s="208" t="s">
        <v>0</v>
      </c>
      <c r="C2" s="155" t="s">
        <v>450</v>
      </c>
      <c r="D2" s="201" t="s">
        <v>1</v>
      </c>
      <c r="E2" s="201" t="s">
        <v>2</v>
      </c>
      <c r="F2" s="201" t="s">
        <v>3</v>
      </c>
      <c r="G2" s="201" t="s">
        <v>4</v>
      </c>
      <c r="H2" s="201" t="s">
        <v>5</v>
      </c>
      <c r="I2" s="202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38" t="s">
        <v>285</v>
      </c>
      <c r="B3" s="45">
        <v>43125</v>
      </c>
      <c r="C3" s="46" t="s">
        <v>9</v>
      </c>
      <c r="D3" s="46">
        <v>1</v>
      </c>
      <c r="E3" s="46">
        <v>1</v>
      </c>
      <c r="F3" s="46">
        <v>1</v>
      </c>
      <c r="G3" s="46">
        <v>2</v>
      </c>
      <c r="H3" s="46">
        <v>0</v>
      </c>
      <c r="I3" s="85">
        <v>0</v>
      </c>
      <c r="J3" s="280"/>
      <c r="K3" s="9">
        <v>1</v>
      </c>
      <c r="L3" s="9"/>
      <c r="M3" s="29"/>
    </row>
    <row r="4" spans="1:13" hidden="1" x14ac:dyDescent="0.25">
      <c r="A4" s="639"/>
      <c r="B4" s="36">
        <v>43118</v>
      </c>
      <c r="C4" s="5" t="s">
        <v>11</v>
      </c>
      <c r="D4" s="5">
        <v>1</v>
      </c>
      <c r="E4" s="5">
        <v>1</v>
      </c>
      <c r="F4" s="5">
        <v>0</v>
      </c>
      <c r="G4" s="5">
        <v>1</v>
      </c>
      <c r="H4" s="5">
        <v>0</v>
      </c>
      <c r="I4" s="86">
        <v>0</v>
      </c>
      <c r="J4" s="280"/>
      <c r="K4" s="9">
        <v>1</v>
      </c>
      <c r="L4" s="9"/>
      <c r="M4" s="29"/>
    </row>
    <row r="5" spans="1:13" hidden="1" x14ac:dyDescent="0.25">
      <c r="A5" s="639"/>
      <c r="B5" s="36">
        <v>43104</v>
      </c>
      <c r="C5" s="5" t="s">
        <v>8</v>
      </c>
      <c r="D5" s="5">
        <v>1</v>
      </c>
      <c r="E5" s="5">
        <v>0</v>
      </c>
      <c r="F5" s="5">
        <v>0</v>
      </c>
      <c r="G5" s="5">
        <v>0</v>
      </c>
      <c r="H5" s="5">
        <v>0</v>
      </c>
      <c r="I5" s="86">
        <v>0</v>
      </c>
      <c r="J5" s="280"/>
      <c r="K5" s="9">
        <v>1</v>
      </c>
      <c r="L5" s="9"/>
      <c r="M5" s="29"/>
    </row>
    <row r="6" spans="1:13" hidden="1" x14ac:dyDescent="0.25">
      <c r="A6" s="639"/>
      <c r="B6" s="36">
        <v>43062</v>
      </c>
      <c r="C6" s="5" t="s">
        <v>8</v>
      </c>
      <c r="D6" s="5">
        <v>1</v>
      </c>
      <c r="E6" s="5">
        <v>0</v>
      </c>
      <c r="F6" s="5">
        <v>1</v>
      </c>
      <c r="G6" s="5">
        <v>1</v>
      </c>
      <c r="H6" s="5">
        <v>0</v>
      </c>
      <c r="I6" s="86">
        <v>0</v>
      </c>
      <c r="J6" s="280"/>
      <c r="K6" s="9">
        <v>1</v>
      </c>
      <c r="L6" s="9"/>
      <c r="M6" s="29"/>
    </row>
    <row r="7" spans="1:13" hidden="1" x14ac:dyDescent="0.25">
      <c r="A7" s="639"/>
      <c r="B7" s="36">
        <v>43055</v>
      </c>
      <c r="C7" s="5" t="s">
        <v>27</v>
      </c>
      <c r="D7" s="5">
        <v>1</v>
      </c>
      <c r="E7" s="5">
        <v>0</v>
      </c>
      <c r="F7" s="5">
        <v>1</v>
      </c>
      <c r="G7" s="5">
        <v>1</v>
      </c>
      <c r="H7" s="5">
        <v>0</v>
      </c>
      <c r="I7" s="86">
        <v>0</v>
      </c>
      <c r="J7" s="280"/>
      <c r="K7" s="9"/>
      <c r="L7" s="9">
        <v>1</v>
      </c>
      <c r="M7" s="29"/>
    </row>
    <row r="8" spans="1:13" hidden="1" x14ac:dyDescent="0.25">
      <c r="A8" s="639"/>
      <c r="B8" s="36">
        <v>43041</v>
      </c>
      <c r="C8" s="5" t="s">
        <v>9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86">
        <v>0</v>
      </c>
      <c r="J8" s="280"/>
      <c r="K8" s="9">
        <v>1</v>
      </c>
      <c r="L8" s="9"/>
      <c r="M8" s="29"/>
    </row>
    <row r="9" spans="1:13" hidden="1" x14ac:dyDescent="0.25">
      <c r="A9" s="639"/>
      <c r="B9" s="36">
        <v>43034</v>
      </c>
      <c r="C9" s="5" t="s">
        <v>11</v>
      </c>
      <c r="D9" s="5">
        <v>1</v>
      </c>
      <c r="E9" s="5">
        <v>1</v>
      </c>
      <c r="F9" s="5">
        <v>0</v>
      </c>
      <c r="G9" s="5">
        <v>1</v>
      </c>
      <c r="H9" s="5">
        <v>0</v>
      </c>
      <c r="I9" s="86">
        <v>0</v>
      </c>
      <c r="J9" s="280"/>
      <c r="K9" s="9">
        <v>1</v>
      </c>
      <c r="L9" s="9"/>
      <c r="M9" s="29"/>
    </row>
    <row r="10" spans="1:13" hidden="1" x14ac:dyDescent="0.25">
      <c r="A10" s="639"/>
      <c r="B10" s="36">
        <v>43020</v>
      </c>
      <c r="C10" s="5" t="s">
        <v>27</v>
      </c>
      <c r="D10" s="5">
        <v>1</v>
      </c>
      <c r="E10" s="5">
        <v>0</v>
      </c>
      <c r="F10" s="5">
        <v>1</v>
      </c>
      <c r="G10" s="5">
        <v>1</v>
      </c>
      <c r="H10" s="5">
        <v>0</v>
      </c>
      <c r="I10" s="86">
        <v>0</v>
      </c>
      <c r="J10" s="280">
        <v>1</v>
      </c>
      <c r="K10" s="9"/>
      <c r="L10" s="9"/>
      <c r="M10" s="29"/>
    </row>
    <row r="11" spans="1:13" ht="18.75" hidden="1" thickBot="1" x14ac:dyDescent="0.3">
      <c r="A11" s="640"/>
      <c r="B11" s="87">
        <v>43013</v>
      </c>
      <c r="C11" s="88" t="s">
        <v>7</v>
      </c>
      <c r="D11" s="88">
        <v>1</v>
      </c>
      <c r="E11" s="88">
        <v>1</v>
      </c>
      <c r="F11" s="88">
        <v>0</v>
      </c>
      <c r="G11" s="88">
        <v>1</v>
      </c>
      <c r="H11" s="88">
        <v>0</v>
      </c>
      <c r="I11" s="89">
        <v>0</v>
      </c>
      <c r="J11" s="280"/>
      <c r="K11" s="9">
        <v>1</v>
      </c>
      <c r="L11" s="9"/>
      <c r="M11" s="29"/>
    </row>
    <row r="12" spans="1:13" s="16" customFormat="1" ht="19.5" thickTop="1" thickBot="1" x14ac:dyDescent="0.3">
      <c r="A12" s="142" t="s">
        <v>45</v>
      </c>
      <c r="B12" s="126" t="s">
        <v>285</v>
      </c>
      <c r="C12" s="124" t="s">
        <v>10</v>
      </c>
      <c r="D12" s="124">
        <f t="shared" ref="D12:I12" si="0">SUM(D3:D11)</f>
        <v>9</v>
      </c>
      <c r="E12" s="124">
        <f t="shared" si="0"/>
        <v>4</v>
      </c>
      <c r="F12" s="124">
        <f t="shared" si="0"/>
        <v>4</v>
      </c>
      <c r="G12" s="124">
        <f t="shared" si="0"/>
        <v>8</v>
      </c>
      <c r="H12" s="124">
        <f t="shared" si="0"/>
        <v>0</v>
      </c>
      <c r="I12" s="125">
        <f t="shared" si="0"/>
        <v>0</v>
      </c>
      <c r="J12" s="191">
        <f>SUM(J3:J11)</f>
        <v>1</v>
      </c>
      <c r="K12" s="124">
        <f>SUM(K3:K11)</f>
        <v>7</v>
      </c>
      <c r="L12" s="124">
        <f>SUM(L3:L11)</f>
        <v>1</v>
      </c>
      <c r="M12" s="294">
        <f>SUM(J12/(J12+K12))</f>
        <v>0.125</v>
      </c>
    </row>
    <row r="13" spans="1:13" ht="19.5" thickTop="1" thickBot="1" x14ac:dyDescent="0.3">
      <c r="C13" s="136" t="s">
        <v>24</v>
      </c>
      <c r="D13" s="137">
        <f t="shared" ref="D13:I13" si="1">SUM(D12)</f>
        <v>9</v>
      </c>
      <c r="E13" s="137">
        <f t="shared" si="1"/>
        <v>4</v>
      </c>
      <c r="F13" s="137">
        <f t="shared" si="1"/>
        <v>4</v>
      </c>
      <c r="G13" s="139">
        <f t="shared" si="1"/>
        <v>8</v>
      </c>
      <c r="H13" s="140">
        <f t="shared" si="1"/>
        <v>0</v>
      </c>
      <c r="I13" s="141">
        <f t="shared" si="1"/>
        <v>0</v>
      </c>
      <c r="J13" s="136">
        <f>SUM(J12)</f>
        <v>1</v>
      </c>
      <c r="K13" s="168">
        <f>SUM(K12)</f>
        <v>7</v>
      </c>
      <c r="L13" s="168">
        <f>SUM(L12)</f>
        <v>1</v>
      </c>
      <c r="M13" s="333">
        <f>SUM(J13/(J13+K13))</f>
        <v>0.125</v>
      </c>
    </row>
    <row r="14" spans="1:13" ht="18.75" thickBot="1" x14ac:dyDescent="0.3">
      <c r="C14" s="143" t="s">
        <v>25</v>
      </c>
      <c r="D14" s="24"/>
      <c r="E14" s="25">
        <f>SUM(E13/D13)</f>
        <v>0.44444444444444442</v>
      </c>
      <c r="F14" s="25">
        <f>SUM(F13/D13)</f>
        <v>0.44444444444444442</v>
      </c>
      <c r="G14" s="144">
        <f>SUM(G13/D13)</f>
        <v>0.88888888888888884</v>
      </c>
      <c r="H14" s="20"/>
      <c r="I14" s="20"/>
      <c r="J14" s="283">
        <f>SUM(J13/D13)</f>
        <v>0.1111111111111111</v>
      </c>
      <c r="K14" s="21">
        <f>SUM(K13/D13)</f>
        <v>0.77777777777777779</v>
      </c>
      <c r="L14" s="132">
        <f>SUM(L13/D13)</f>
        <v>0.1111111111111111</v>
      </c>
    </row>
    <row r="15" spans="1:13" ht="18.75" thickBot="1" x14ac:dyDescent="0.3">
      <c r="C15" s="133" t="s">
        <v>26</v>
      </c>
      <c r="D15" s="134">
        <f>SUM(D13/1)</f>
        <v>9</v>
      </c>
      <c r="E15" s="134">
        <f>SUM(E14*D15)</f>
        <v>4</v>
      </c>
      <c r="F15" s="134">
        <f>SUM(F14*D15)</f>
        <v>4</v>
      </c>
      <c r="G15" s="135">
        <f>SUM(G14*D15)</f>
        <v>8</v>
      </c>
      <c r="H15" s="16"/>
      <c r="I15" s="16"/>
      <c r="J15" s="284">
        <f>SUM(J13/1)</f>
        <v>1</v>
      </c>
      <c r="K15" s="134">
        <f>SUM(K13/1)</f>
        <v>7</v>
      </c>
      <c r="L15" s="135">
        <f>SUM(L13/1)</f>
        <v>1</v>
      </c>
    </row>
    <row r="16" spans="1:13" ht="18.75" thickTop="1" x14ac:dyDescent="0.25"/>
  </sheetData>
  <mergeCells count="2">
    <mergeCell ref="A3:A11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M5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22" bestFit="1" customWidth="1"/>
    <col min="2" max="2" width="25.28515625" style="17" bestFit="1" customWidth="1"/>
    <col min="3" max="3" width="19.140625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622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45715</v>
      </c>
      <c r="C3" s="27" t="s">
        <v>20</v>
      </c>
      <c r="D3" s="27">
        <v>1</v>
      </c>
      <c r="E3" s="27">
        <v>2</v>
      </c>
      <c r="F3" s="27">
        <v>1</v>
      </c>
      <c r="G3" s="34">
        <v>3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3"/>
      <c r="B4" s="255">
        <v>45708</v>
      </c>
      <c r="C4" s="9" t="s">
        <v>553</v>
      </c>
      <c r="D4" s="9">
        <v>1</v>
      </c>
      <c r="E4" s="9">
        <v>4</v>
      </c>
      <c r="F4" s="9">
        <v>1</v>
      </c>
      <c r="G4" s="15">
        <v>5</v>
      </c>
      <c r="H4" s="9">
        <v>1</v>
      </c>
      <c r="I4" s="29">
        <v>0</v>
      </c>
      <c r="J4" s="365">
        <v>1</v>
      </c>
      <c r="K4" s="9"/>
      <c r="L4" s="9"/>
      <c r="M4" s="29"/>
    </row>
    <row r="5" spans="1:13" x14ac:dyDescent="0.25">
      <c r="A5" s="633"/>
      <c r="B5" s="255">
        <v>45687</v>
      </c>
      <c r="C5" s="9" t="s">
        <v>453</v>
      </c>
      <c r="D5" s="9">
        <v>1</v>
      </c>
      <c r="E5" s="9">
        <v>1</v>
      </c>
      <c r="F5" s="9">
        <v>4</v>
      </c>
      <c r="G5" s="15">
        <v>5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3"/>
      <c r="B6" s="255">
        <v>45680</v>
      </c>
      <c r="C6" s="9" t="s">
        <v>20</v>
      </c>
      <c r="D6" s="9">
        <v>1</v>
      </c>
      <c r="E6" s="9">
        <v>0</v>
      </c>
      <c r="F6" s="9">
        <v>1</v>
      </c>
      <c r="G6" s="15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3"/>
      <c r="B7" s="255">
        <v>45673</v>
      </c>
      <c r="C7" s="9" t="s">
        <v>553</v>
      </c>
      <c r="D7" s="9">
        <v>1</v>
      </c>
      <c r="E7" s="9">
        <v>3</v>
      </c>
      <c r="F7" s="9">
        <v>0</v>
      </c>
      <c r="G7" s="15">
        <v>3</v>
      </c>
      <c r="H7" s="9">
        <v>1</v>
      </c>
      <c r="I7" s="29">
        <v>0</v>
      </c>
      <c r="J7" s="365">
        <v>1</v>
      </c>
      <c r="K7" s="9"/>
      <c r="L7" s="9"/>
      <c r="M7" s="29"/>
    </row>
    <row r="8" spans="1:13" x14ac:dyDescent="0.25">
      <c r="A8" s="633"/>
      <c r="B8" s="255">
        <v>45666</v>
      </c>
      <c r="C8" s="9" t="s">
        <v>8</v>
      </c>
      <c r="D8" s="9">
        <v>1</v>
      </c>
      <c r="E8" s="9">
        <v>2</v>
      </c>
      <c r="F8" s="9">
        <v>1</v>
      </c>
      <c r="G8" s="15">
        <v>3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3"/>
      <c r="B9" s="255">
        <v>45645</v>
      </c>
      <c r="C9" s="9" t="s">
        <v>625</v>
      </c>
      <c r="D9" s="9">
        <v>1</v>
      </c>
      <c r="E9" s="9">
        <v>2</v>
      </c>
      <c r="F9" s="9">
        <v>0</v>
      </c>
      <c r="G9" s="15">
        <v>2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3"/>
      <c r="B10" s="255">
        <v>45638</v>
      </c>
      <c r="C10" s="9" t="s">
        <v>453</v>
      </c>
      <c r="D10" s="9">
        <v>1</v>
      </c>
      <c r="E10" s="9">
        <v>0</v>
      </c>
      <c r="F10" s="9">
        <v>1</v>
      </c>
      <c r="G10" s="15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3"/>
      <c r="B11" s="255">
        <v>45617</v>
      </c>
      <c r="C11" s="9" t="s">
        <v>8</v>
      </c>
      <c r="D11" s="9">
        <v>1</v>
      </c>
      <c r="E11" s="9">
        <v>1</v>
      </c>
      <c r="F11" s="9">
        <v>2</v>
      </c>
      <c r="G11" s="15">
        <v>3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3"/>
      <c r="B12" s="255">
        <v>45610</v>
      </c>
      <c r="C12" s="9" t="s">
        <v>625</v>
      </c>
      <c r="D12" s="9">
        <v>1</v>
      </c>
      <c r="E12" s="9">
        <v>1</v>
      </c>
      <c r="F12" s="9">
        <v>1</v>
      </c>
      <c r="G12" s="15">
        <v>2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x14ac:dyDescent="0.25">
      <c r="A13" s="633"/>
      <c r="B13" s="255">
        <v>45603</v>
      </c>
      <c r="C13" s="9" t="s">
        <v>453</v>
      </c>
      <c r="D13" s="9">
        <v>1</v>
      </c>
      <c r="E13" s="9">
        <v>3</v>
      </c>
      <c r="F13" s="9">
        <v>1</v>
      </c>
      <c r="G13" s="15">
        <v>4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3"/>
      <c r="B14" s="255">
        <v>45589</v>
      </c>
      <c r="C14" s="9" t="s">
        <v>553</v>
      </c>
      <c r="D14" s="9">
        <v>1</v>
      </c>
      <c r="E14" s="9">
        <v>1</v>
      </c>
      <c r="F14" s="9">
        <v>0</v>
      </c>
      <c r="G14" s="15">
        <v>1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3"/>
      <c r="B15" s="255">
        <v>45582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3"/>
      <c r="B16" s="255">
        <v>45575</v>
      </c>
      <c r="C16" s="9" t="s">
        <v>625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3"/>
      <c r="B17" s="255">
        <v>45568</v>
      </c>
      <c r="C17" s="9" t="s">
        <v>453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ht="18.75" thickBot="1" x14ac:dyDescent="0.3">
      <c r="A18" s="634"/>
      <c r="B18" s="256">
        <v>45561</v>
      </c>
      <c r="C18" s="31" t="s">
        <v>20</v>
      </c>
      <c r="D18" s="31">
        <v>1</v>
      </c>
      <c r="E18" s="31">
        <v>2</v>
      </c>
      <c r="F18" s="31">
        <v>0</v>
      </c>
      <c r="G18" s="31">
        <v>2</v>
      </c>
      <c r="H18" s="31">
        <v>0</v>
      </c>
      <c r="I18" s="32">
        <v>0</v>
      </c>
      <c r="J18" s="366">
        <v>1</v>
      </c>
      <c r="K18" s="31"/>
      <c r="L18" s="31"/>
      <c r="M18" s="32"/>
    </row>
    <row r="19" spans="1:13" ht="19.5" thickTop="1" thickBot="1" x14ac:dyDescent="0.3">
      <c r="A19" s="487" t="s">
        <v>45</v>
      </c>
      <c r="B19" s="488" t="s">
        <v>624</v>
      </c>
      <c r="C19" s="355" t="s">
        <v>10</v>
      </c>
      <c r="D19" s="355">
        <f t="shared" ref="D19:L19" si="0">SUM(D3:D18)</f>
        <v>16</v>
      </c>
      <c r="E19" s="355">
        <f t="shared" si="0"/>
        <v>24</v>
      </c>
      <c r="F19" s="355">
        <f t="shared" si="0"/>
        <v>13</v>
      </c>
      <c r="G19" s="355">
        <f t="shared" si="0"/>
        <v>37</v>
      </c>
      <c r="H19" s="355">
        <f t="shared" si="0"/>
        <v>2</v>
      </c>
      <c r="I19" s="489">
        <f t="shared" si="0"/>
        <v>0</v>
      </c>
      <c r="J19" s="458">
        <f t="shared" si="0"/>
        <v>9</v>
      </c>
      <c r="K19" s="355">
        <f t="shared" si="0"/>
        <v>5</v>
      </c>
      <c r="L19" s="355">
        <f t="shared" si="0"/>
        <v>2</v>
      </c>
      <c r="M19" s="356">
        <f>SUM(J19/(J19+K19))</f>
        <v>0.6428571428571429</v>
      </c>
    </row>
    <row r="20" spans="1:13" ht="18.75" hidden="1" thickTop="1" x14ac:dyDescent="0.25">
      <c r="A20" s="659" t="s">
        <v>580</v>
      </c>
      <c r="B20" s="254">
        <v>45344</v>
      </c>
      <c r="C20" s="27" t="s">
        <v>453</v>
      </c>
      <c r="D20" s="27">
        <v>1</v>
      </c>
      <c r="E20" s="27">
        <v>1</v>
      </c>
      <c r="F20" s="27">
        <v>0</v>
      </c>
      <c r="G20" s="27">
        <v>1</v>
      </c>
      <c r="H20" s="27">
        <v>0</v>
      </c>
      <c r="I20" s="28">
        <v>1</v>
      </c>
      <c r="J20" s="364"/>
      <c r="K20" s="27"/>
      <c r="L20" s="27">
        <v>1</v>
      </c>
      <c r="M20" s="28"/>
    </row>
    <row r="21" spans="1:13" hidden="1" x14ac:dyDescent="0.25">
      <c r="A21" s="631"/>
      <c r="B21" s="255">
        <v>45337</v>
      </c>
      <c r="C21" s="9" t="s">
        <v>452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1"/>
      <c r="B22" s="255">
        <v>45316</v>
      </c>
      <c r="C22" s="9" t="s">
        <v>555</v>
      </c>
      <c r="D22" s="9">
        <v>1</v>
      </c>
      <c r="E22" s="9">
        <v>1</v>
      </c>
      <c r="F22" s="9">
        <v>1</v>
      </c>
      <c r="G22" s="9">
        <v>2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1"/>
      <c r="B23" s="255">
        <v>45309</v>
      </c>
      <c r="C23" s="9" t="s">
        <v>453</v>
      </c>
      <c r="D23" s="9">
        <v>1</v>
      </c>
      <c r="E23" s="9">
        <v>2</v>
      </c>
      <c r="F23" s="9">
        <v>0</v>
      </c>
      <c r="G23" s="9">
        <v>2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1"/>
      <c r="B24" s="255">
        <v>45274</v>
      </c>
      <c r="C24" s="9" t="s">
        <v>8</v>
      </c>
      <c r="D24" s="9">
        <v>1</v>
      </c>
      <c r="E24" s="9">
        <v>2</v>
      </c>
      <c r="F24" s="9">
        <v>0</v>
      </c>
      <c r="G24" s="9">
        <v>2</v>
      </c>
      <c r="H24" s="9">
        <v>1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1"/>
      <c r="B25" s="255">
        <v>45267</v>
      </c>
      <c r="C25" s="9" t="s">
        <v>555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45246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/>
      <c r="L26" s="9">
        <v>1</v>
      </c>
      <c r="M26" s="29"/>
    </row>
    <row r="27" spans="1:13" hidden="1" x14ac:dyDescent="0.25">
      <c r="A27" s="631"/>
      <c r="B27" s="255">
        <v>45232</v>
      </c>
      <c r="C27" s="9" t="s">
        <v>555</v>
      </c>
      <c r="D27" s="9">
        <v>1</v>
      </c>
      <c r="E27" s="9">
        <v>2</v>
      </c>
      <c r="F27" s="9">
        <v>0</v>
      </c>
      <c r="G27" s="9">
        <v>2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1"/>
      <c r="B28" s="255">
        <v>45225</v>
      </c>
      <c r="C28" s="9" t="s">
        <v>453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255">
        <v>45218</v>
      </c>
      <c r="C29" s="9" t="s">
        <v>452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45211</v>
      </c>
      <c r="C30" s="9" t="s">
        <v>553</v>
      </c>
      <c r="D30" s="9">
        <v>1</v>
      </c>
      <c r="E30" s="9">
        <v>2</v>
      </c>
      <c r="F30" s="9">
        <v>1</v>
      </c>
      <c r="G30" s="9">
        <v>3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t="18.75" hidden="1" thickBot="1" x14ac:dyDescent="0.3">
      <c r="A31" s="630"/>
      <c r="B31" s="256">
        <v>45183</v>
      </c>
      <c r="C31" s="31" t="s">
        <v>452</v>
      </c>
      <c r="D31" s="31">
        <v>1</v>
      </c>
      <c r="E31" s="31">
        <v>0</v>
      </c>
      <c r="F31" s="31">
        <v>3</v>
      </c>
      <c r="G31" s="31">
        <v>3</v>
      </c>
      <c r="H31" s="31">
        <v>0</v>
      </c>
      <c r="I31" s="32">
        <v>0</v>
      </c>
      <c r="J31" s="366"/>
      <c r="K31" s="31">
        <v>1</v>
      </c>
      <c r="L31" s="31"/>
      <c r="M31" s="32"/>
    </row>
    <row r="32" spans="1:13" ht="19.5" thickTop="1" thickBot="1" x14ac:dyDescent="0.3">
      <c r="A32" s="487" t="s">
        <v>45</v>
      </c>
      <c r="B32" s="488" t="s">
        <v>580</v>
      </c>
      <c r="C32" s="355" t="s">
        <v>552</v>
      </c>
      <c r="D32" s="355">
        <f t="shared" ref="D32:L32" si="1">SUM(D20:D31)</f>
        <v>12</v>
      </c>
      <c r="E32" s="355">
        <f t="shared" si="1"/>
        <v>10</v>
      </c>
      <c r="F32" s="355">
        <f t="shared" si="1"/>
        <v>7</v>
      </c>
      <c r="G32" s="355">
        <f t="shared" si="1"/>
        <v>17</v>
      </c>
      <c r="H32" s="355">
        <f t="shared" si="1"/>
        <v>1</v>
      </c>
      <c r="I32" s="489">
        <f t="shared" si="1"/>
        <v>1</v>
      </c>
      <c r="J32" s="458">
        <f t="shared" si="1"/>
        <v>7</v>
      </c>
      <c r="K32" s="355">
        <f t="shared" si="1"/>
        <v>3</v>
      </c>
      <c r="L32" s="355">
        <f t="shared" si="1"/>
        <v>2</v>
      </c>
      <c r="M32" s="356">
        <f>SUM(J32/(J32+K32))</f>
        <v>0.7</v>
      </c>
    </row>
    <row r="33" spans="1:13" ht="18.75" hidden="1" thickTop="1" x14ac:dyDescent="0.25">
      <c r="A33" s="632" t="s">
        <v>554</v>
      </c>
      <c r="B33" s="254">
        <v>44952</v>
      </c>
      <c r="C33" s="27" t="s">
        <v>555</v>
      </c>
      <c r="D33" s="27">
        <v>1</v>
      </c>
      <c r="E33" s="27">
        <v>0</v>
      </c>
      <c r="F33" s="27">
        <v>0</v>
      </c>
      <c r="G33" s="27">
        <v>0</v>
      </c>
      <c r="H33" s="27">
        <v>0</v>
      </c>
      <c r="I33" s="297">
        <v>0</v>
      </c>
      <c r="J33" s="279">
        <v>1</v>
      </c>
      <c r="K33" s="27"/>
      <c r="L33" s="27"/>
      <c r="M33" s="28"/>
    </row>
    <row r="34" spans="1:13" hidden="1" x14ac:dyDescent="0.25">
      <c r="A34" s="633"/>
      <c r="B34" s="255">
        <v>44917</v>
      </c>
      <c r="C34" s="9" t="s">
        <v>553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8">
        <v>0</v>
      </c>
      <c r="J34" s="280"/>
      <c r="K34" s="9">
        <v>1</v>
      </c>
      <c r="L34" s="9"/>
      <c r="M34" s="29"/>
    </row>
    <row r="35" spans="1:13" hidden="1" x14ac:dyDescent="0.25">
      <c r="A35" s="633"/>
      <c r="B35" s="255">
        <v>44903</v>
      </c>
      <c r="C35" s="9" t="s">
        <v>555</v>
      </c>
      <c r="D35" s="9">
        <v>1</v>
      </c>
      <c r="E35" s="9">
        <v>1</v>
      </c>
      <c r="F35" s="9">
        <v>0</v>
      </c>
      <c r="G35" s="9">
        <v>1</v>
      </c>
      <c r="H35" s="9">
        <v>0</v>
      </c>
      <c r="I35" s="298">
        <v>0</v>
      </c>
      <c r="J35" s="280"/>
      <c r="K35" s="9">
        <v>1</v>
      </c>
      <c r="L35" s="9"/>
      <c r="M35" s="29"/>
    </row>
    <row r="36" spans="1:13" hidden="1" x14ac:dyDescent="0.25">
      <c r="A36" s="633"/>
      <c r="B36" s="255">
        <v>44896</v>
      </c>
      <c r="C36" s="9" t="s">
        <v>453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8">
        <v>0</v>
      </c>
      <c r="J36" s="280"/>
      <c r="K36" s="9">
        <v>1</v>
      </c>
      <c r="L36" s="9"/>
      <c r="M36" s="29"/>
    </row>
    <row r="37" spans="1:13" hidden="1" x14ac:dyDescent="0.25">
      <c r="A37" s="633"/>
      <c r="B37" s="255">
        <v>44875</v>
      </c>
      <c r="C37" s="9" t="s">
        <v>8</v>
      </c>
      <c r="D37" s="9">
        <v>1</v>
      </c>
      <c r="E37" s="9">
        <v>1</v>
      </c>
      <c r="F37" s="9">
        <v>1</v>
      </c>
      <c r="G37" s="9">
        <v>2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idden="1" x14ac:dyDescent="0.25">
      <c r="A38" s="633"/>
      <c r="B38" s="255">
        <v>44868</v>
      </c>
      <c r="C38" s="9" t="s">
        <v>555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idden="1" x14ac:dyDescent="0.25">
      <c r="A39" s="633"/>
      <c r="B39" s="255">
        <v>44861</v>
      </c>
      <c r="C39" s="9" t="s">
        <v>453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44847</v>
      </c>
      <c r="C40" s="9" t="s">
        <v>553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/>
      <c r="L40" s="9">
        <v>1</v>
      </c>
      <c r="M40" s="29"/>
    </row>
    <row r="41" spans="1:13" hidden="1" x14ac:dyDescent="0.25">
      <c r="A41" s="633"/>
      <c r="B41" s="255">
        <v>44833</v>
      </c>
      <c r="C41" s="9" t="s">
        <v>555</v>
      </c>
      <c r="D41" s="9">
        <v>1</v>
      </c>
      <c r="E41" s="9">
        <v>0</v>
      </c>
      <c r="F41" s="9">
        <v>2</v>
      </c>
      <c r="G41" s="9">
        <v>2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44826</v>
      </c>
      <c r="C42" s="9" t="s">
        <v>453</v>
      </c>
      <c r="D42" s="9">
        <v>1</v>
      </c>
      <c r="E42" s="9">
        <v>0</v>
      </c>
      <c r="F42" s="9">
        <v>2</v>
      </c>
      <c r="G42" s="9">
        <v>2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t="18.75" hidden="1" thickBot="1" x14ac:dyDescent="0.3">
      <c r="A43" s="634"/>
      <c r="B43" s="256">
        <v>44819</v>
      </c>
      <c r="C43" s="31" t="s">
        <v>452</v>
      </c>
      <c r="D43" s="31">
        <v>1</v>
      </c>
      <c r="E43" s="31">
        <v>2</v>
      </c>
      <c r="F43" s="31">
        <v>2</v>
      </c>
      <c r="G43" s="31">
        <v>4</v>
      </c>
      <c r="H43" s="31">
        <v>1</v>
      </c>
      <c r="I43" s="299">
        <v>0</v>
      </c>
      <c r="J43" s="341">
        <v>1</v>
      </c>
      <c r="K43" s="31"/>
      <c r="L43" s="31"/>
      <c r="M43" s="32"/>
    </row>
    <row r="44" spans="1:13" ht="19.5" thickTop="1" thickBot="1" x14ac:dyDescent="0.3">
      <c r="A44" s="433" t="s">
        <v>45</v>
      </c>
      <c r="B44" s="414" t="s">
        <v>554</v>
      </c>
      <c r="C44" s="355" t="s">
        <v>552</v>
      </c>
      <c r="D44" s="355">
        <f t="shared" ref="D44:L44" si="2">SUM(D33:D43)</f>
        <v>11</v>
      </c>
      <c r="E44" s="355">
        <f t="shared" si="2"/>
        <v>5</v>
      </c>
      <c r="F44" s="355">
        <f t="shared" si="2"/>
        <v>7</v>
      </c>
      <c r="G44" s="355">
        <f t="shared" si="2"/>
        <v>12</v>
      </c>
      <c r="H44" s="355">
        <f t="shared" si="2"/>
        <v>1</v>
      </c>
      <c r="I44" s="467">
        <f t="shared" si="2"/>
        <v>0</v>
      </c>
      <c r="J44" s="191">
        <f t="shared" si="2"/>
        <v>4</v>
      </c>
      <c r="K44" s="124">
        <f t="shared" si="2"/>
        <v>6</v>
      </c>
      <c r="L44" s="124">
        <f t="shared" si="2"/>
        <v>1</v>
      </c>
      <c r="M44" s="294">
        <f>SUM(J44/(J44+K44))</f>
        <v>0.4</v>
      </c>
    </row>
    <row r="45" spans="1:13" ht="18.75" hidden="1" thickTop="1" x14ac:dyDescent="0.25">
      <c r="A45" s="659" t="s">
        <v>540</v>
      </c>
      <c r="B45" s="254">
        <v>44637</v>
      </c>
      <c r="C45" s="27" t="s">
        <v>8</v>
      </c>
      <c r="D45" s="27">
        <v>1</v>
      </c>
      <c r="E45" s="27">
        <v>0</v>
      </c>
      <c r="F45" s="27">
        <v>0</v>
      </c>
      <c r="G45" s="27">
        <v>0</v>
      </c>
      <c r="H45" s="27">
        <v>0</v>
      </c>
      <c r="I45" s="297">
        <v>0</v>
      </c>
      <c r="J45" s="279"/>
      <c r="K45" s="27"/>
      <c r="L45" s="27">
        <v>1</v>
      </c>
      <c r="M45" s="28"/>
    </row>
    <row r="46" spans="1:13" hidden="1" x14ac:dyDescent="0.25">
      <c r="A46" s="631"/>
      <c r="B46" s="255">
        <v>44539</v>
      </c>
      <c r="C46" s="9" t="s">
        <v>453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255">
        <v>44504</v>
      </c>
      <c r="C47" s="9" t="s">
        <v>455</v>
      </c>
      <c r="D47" s="9">
        <v>1</v>
      </c>
      <c r="E47" s="9">
        <v>2</v>
      </c>
      <c r="F47" s="9">
        <v>1</v>
      </c>
      <c r="G47" s="9">
        <v>3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255">
        <v>44497</v>
      </c>
      <c r="C48" s="9" t="s">
        <v>453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255">
        <v>44490</v>
      </c>
      <c r="C49" s="9" t="s">
        <v>8</v>
      </c>
      <c r="D49" s="9">
        <v>1</v>
      </c>
      <c r="E49" s="9">
        <v>2</v>
      </c>
      <c r="F49" s="9">
        <v>0</v>
      </c>
      <c r="G49" s="9">
        <v>2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t="18.75" hidden="1" thickBot="1" x14ac:dyDescent="0.3">
      <c r="A50" s="630"/>
      <c r="B50" s="256">
        <v>44483</v>
      </c>
      <c r="C50" s="31" t="s">
        <v>455</v>
      </c>
      <c r="D50" s="31">
        <v>1</v>
      </c>
      <c r="E50" s="31">
        <v>2</v>
      </c>
      <c r="F50" s="31">
        <v>0</v>
      </c>
      <c r="G50" s="31">
        <v>2</v>
      </c>
      <c r="H50" s="31">
        <v>0</v>
      </c>
      <c r="I50" s="299">
        <v>0</v>
      </c>
      <c r="J50" s="341">
        <v>1</v>
      </c>
      <c r="K50" s="31"/>
      <c r="L50" s="31"/>
      <c r="M50" s="32"/>
    </row>
    <row r="51" spans="1:13" ht="19.5" thickTop="1" thickBot="1" x14ac:dyDescent="0.3">
      <c r="A51" s="142" t="s">
        <v>45</v>
      </c>
      <c r="B51" s="126" t="s">
        <v>540</v>
      </c>
      <c r="C51" s="124" t="s">
        <v>48</v>
      </c>
      <c r="D51" s="124">
        <f t="shared" ref="D51:L51" si="3">SUM(D45:D50)</f>
        <v>6</v>
      </c>
      <c r="E51" s="124">
        <f t="shared" si="3"/>
        <v>7</v>
      </c>
      <c r="F51" s="124">
        <f t="shared" si="3"/>
        <v>1</v>
      </c>
      <c r="G51" s="124">
        <f t="shared" si="3"/>
        <v>8</v>
      </c>
      <c r="H51" s="124">
        <f t="shared" si="3"/>
        <v>0</v>
      </c>
      <c r="I51" s="247">
        <f t="shared" si="3"/>
        <v>0</v>
      </c>
      <c r="J51" s="191">
        <f t="shared" si="3"/>
        <v>3</v>
      </c>
      <c r="K51" s="124">
        <f t="shared" si="3"/>
        <v>2</v>
      </c>
      <c r="L51" s="124">
        <f t="shared" si="3"/>
        <v>1</v>
      </c>
      <c r="M51" s="294">
        <f>SUM(J51/(J51+K51))</f>
        <v>0.6</v>
      </c>
    </row>
    <row r="52" spans="1:13" ht="19.5" thickTop="1" thickBot="1" x14ac:dyDescent="0.3">
      <c r="C52" s="136" t="s">
        <v>24</v>
      </c>
      <c r="D52" s="137">
        <f t="shared" ref="D52:L52" si="4">SUM(D51+D44+D32+D19)</f>
        <v>45</v>
      </c>
      <c r="E52" s="137">
        <f t="shared" si="4"/>
        <v>46</v>
      </c>
      <c r="F52" s="137">
        <f t="shared" si="4"/>
        <v>28</v>
      </c>
      <c r="G52" s="137">
        <f t="shared" si="4"/>
        <v>74</v>
      </c>
      <c r="H52" s="137">
        <f t="shared" si="4"/>
        <v>4</v>
      </c>
      <c r="I52" s="139">
        <f t="shared" si="4"/>
        <v>1</v>
      </c>
      <c r="J52" s="444">
        <f t="shared" si="4"/>
        <v>23</v>
      </c>
      <c r="K52" s="91">
        <f t="shared" si="4"/>
        <v>16</v>
      </c>
      <c r="L52" s="450">
        <f t="shared" si="4"/>
        <v>6</v>
      </c>
      <c r="M52" s="396">
        <f>SUM(J52/(J52+K52))</f>
        <v>0.58974358974358976</v>
      </c>
    </row>
    <row r="53" spans="1:13" ht="18.75" thickBot="1" x14ac:dyDescent="0.3">
      <c r="C53" s="143" t="s">
        <v>25</v>
      </c>
      <c r="D53" s="24"/>
      <c r="E53" s="25">
        <f>SUM(E52/D52)</f>
        <v>1.0222222222222221</v>
      </c>
      <c r="F53" s="25">
        <f>SUM(F52/D52)</f>
        <v>0.62222222222222223</v>
      </c>
      <c r="G53" s="144">
        <f>SUM(G52/D52)</f>
        <v>1.6444444444444444</v>
      </c>
      <c r="H53" s="20"/>
      <c r="I53" s="20"/>
      <c r="J53" s="307">
        <f>SUM(J52/D52)</f>
        <v>0.51111111111111107</v>
      </c>
      <c r="K53" s="77">
        <f>SUM(K52/D52)</f>
        <v>0.35555555555555557</v>
      </c>
      <c r="L53" s="95">
        <f>SUM(L52/D52)</f>
        <v>0.13333333333333333</v>
      </c>
    </row>
    <row r="54" spans="1:13" ht="18.75" thickBot="1" x14ac:dyDescent="0.3">
      <c r="C54" s="133" t="s">
        <v>26</v>
      </c>
      <c r="D54" s="134">
        <f>SUM(D52/4)</f>
        <v>11.25</v>
      </c>
      <c r="E54" s="134">
        <f>SUM(E53*D54)</f>
        <v>11.5</v>
      </c>
      <c r="F54" s="134">
        <f>SUM(F53*D54)</f>
        <v>7</v>
      </c>
      <c r="G54" s="135">
        <f>SUM(G53*D54)</f>
        <v>18.5</v>
      </c>
      <c r="J54" s="308">
        <f>SUM(J52/4)</f>
        <v>5.75</v>
      </c>
      <c r="K54" s="97">
        <f>SUM(K52/4)</f>
        <v>4</v>
      </c>
      <c r="L54" s="98">
        <f>SUM(L52/4)</f>
        <v>1.5</v>
      </c>
    </row>
    <row r="55" spans="1:13" ht="18.75" thickTop="1" x14ac:dyDescent="0.25"/>
  </sheetData>
  <mergeCells count="5">
    <mergeCell ref="A1:M1"/>
    <mergeCell ref="A45:A50"/>
    <mergeCell ref="A33:A43"/>
    <mergeCell ref="A20:A31"/>
    <mergeCell ref="A3:A18"/>
  </mergeCells>
  <printOptions horizontalCentered="1" verticalCentered="1"/>
  <pageMargins left="0.7" right="0.7" top="0.75" bottom="0.75" header="0.3" footer="0.3"/>
  <pageSetup scale="80" orientation="landscape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3F48D-C27C-42F1-8F09-0E5B32C78B71}">
  <sheetPr>
    <pageSetUpPr fitToPage="1"/>
  </sheetPr>
  <dimension ref="A1:M40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9.140625" bestFit="1" customWidth="1"/>
  </cols>
  <sheetData>
    <row r="1" spans="1:13" ht="18.75" thickBot="1" x14ac:dyDescent="0.3">
      <c r="A1" s="671" t="s">
        <v>558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625</v>
      </c>
      <c r="D3" s="27">
        <v>1</v>
      </c>
      <c r="E3" s="27">
        <v>0</v>
      </c>
      <c r="F3" s="27">
        <v>2</v>
      </c>
      <c r="G3" s="27">
        <v>2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t="18" x14ac:dyDescent="0.25">
      <c r="A4" s="636"/>
      <c r="B4" s="255">
        <v>45680</v>
      </c>
      <c r="C4" s="9" t="s">
        <v>625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" x14ac:dyDescent="0.25">
      <c r="A5" s="636"/>
      <c r="B5" s="255">
        <v>45673</v>
      </c>
      <c r="C5" s="9" t="s">
        <v>20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t="18" x14ac:dyDescent="0.25">
      <c r="A6" s="636"/>
      <c r="B6" s="255">
        <v>45624</v>
      </c>
      <c r="C6" s="9" t="s">
        <v>20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" x14ac:dyDescent="0.25">
      <c r="A7" s="636"/>
      <c r="B7" s="255">
        <v>45617</v>
      </c>
      <c r="C7" s="9" t="s">
        <v>553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" x14ac:dyDescent="0.25">
      <c r="A8" s="636"/>
      <c r="B8" s="255">
        <v>45610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ht="18" x14ac:dyDescent="0.25">
      <c r="A9" s="636"/>
      <c r="B9" s="255">
        <v>45582</v>
      </c>
      <c r="C9" s="9" t="s">
        <v>553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t="18" x14ac:dyDescent="0.25">
      <c r="A10" s="636"/>
      <c r="B10" s="255">
        <v>45568</v>
      </c>
      <c r="C10" s="9" t="s">
        <v>10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ht="18.75" thickBot="1" x14ac:dyDescent="0.3">
      <c r="A11" s="637"/>
      <c r="B11" s="256">
        <v>45561</v>
      </c>
      <c r="C11" s="31" t="s">
        <v>625</v>
      </c>
      <c r="D11" s="31">
        <v>1</v>
      </c>
      <c r="E11" s="31">
        <v>0</v>
      </c>
      <c r="F11" s="31">
        <v>0</v>
      </c>
      <c r="G11" s="31">
        <v>0</v>
      </c>
      <c r="H11" s="31">
        <v>0</v>
      </c>
      <c r="I11" s="32">
        <v>0</v>
      </c>
      <c r="J11" s="366"/>
      <c r="K11" s="31">
        <v>1</v>
      </c>
      <c r="L11" s="31"/>
      <c r="M11" s="32"/>
    </row>
    <row r="12" spans="1:13" ht="19.5" thickTop="1" thickBot="1" x14ac:dyDescent="0.3">
      <c r="A12" s="487" t="s">
        <v>45</v>
      </c>
      <c r="B12" s="488" t="s">
        <v>624</v>
      </c>
      <c r="C12" s="355" t="s">
        <v>453</v>
      </c>
      <c r="D12" s="355">
        <f t="shared" ref="D12:L12" si="0">SUM(D3:D11)</f>
        <v>9</v>
      </c>
      <c r="E12" s="355">
        <f t="shared" si="0"/>
        <v>0</v>
      </c>
      <c r="F12" s="355">
        <f t="shared" si="0"/>
        <v>4</v>
      </c>
      <c r="G12" s="355">
        <f t="shared" si="0"/>
        <v>4</v>
      </c>
      <c r="H12" s="355">
        <f t="shared" si="0"/>
        <v>0</v>
      </c>
      <c r="I12" s="489">
        <f t="shared" si="0"/>
        <v>0</v>
      </c>
      <c r="J12" s="458">
        <f t="shared" si="0"/>
        <v>3</v>
      </c>
      <c r="K12" s="355">
        <f t="shared" si="0"/>
        <v>5</v>
      </c>
      <c r="L12" s="355">
        <f t="shared" si="0"/>
        <v>1</v>
      </c>
      <c r="M12" s="356">
        <f>SUM(J12/(J12+K12))</f>
        <v>0.375</v>
      </c>
    </row>
    <row r="13" spans="1:13" ht="18.75" hidden="1" thickTop="1" x14ac:dyDescent="0.25">
      <c r="A13" s="632" t="s">
        <v>580</v>
      </c>
      <c r="B13" s="254">
        <v>45337</v>
      </c>
      <c r="C13" s="27" t="s">
        <v>453</v>
      </c>
      <c r="D13" s="27">
        <v>1</v>
      </c>
      <c r="E13" s="27">
        <v>0</v>
      </c>
      <c r="F13" s="27">
        <v>1</v>
      </c>
      <c r="G13" s="27">
        <v>1</v>
      </c>
      <c r="H13" s="27">
        <v>0</v>
      </c>
      <c r="I13" s="28">
        <v>0</v>
      </c>
      <c r="J13" s="364">
        <v>1</v>
      </c>
      <c r="K13" s="27"/>
      <c r="L13" s="27"/>
      <c r="M13" s="28"/>
    </row>
    <row r="14" spans="1:13" ht="18" hidden="1" x14ac:dyDescent="0.25">
      <c r="A14" s="633"/>
      <c r="B14" s="255">
        <v>45330</v>
      </c>
      <c r="C14" s="9" t="s">
        <v>552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" hidden="1" x14ac:dyDescent="0.25">
      <c r="A15" s="633"/>
      <c r="B15" s="255">
        <v>45323</v>
      </c>
      <c r="C15" s="9" t="s">
        <v>452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t="18" hidden="1" x14ac:dyDescent="0.25">
      <c r="A16" s="633"/>
      <c r="B16" s="255">
        <v>45316</v>
      </c>
      <c r="C16" s="9" t="s">
        <v>8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" hidden="1" x14ac:dyDescent="0.25">
      <c r="A17" s="633"/>
      <c r="B17" s="255">
        <v>45309</v>
      </c>
      <c r="C17" s="9" t="s">
        <v>555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t="18" hidden="1" x14ac:dyDescent="0.25">
      <c r="A18" s="633"/>
      <c r="B18" s="255">
        <v>45302</v>
      </c>
      <c r="C18" s="9" t="s">
        <v>453</v>
      </c>
      <c r="D18" s="9">
        <v>1</v>
      </c>
      <c r="E18" s="9">
        <v>0</v>
      </c>
      <c r="F18" s="9">
        <v>2</v>
      </c>
      <c r="G18" s="9">
        <v>2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t="18" hidden="1" x14ac:dyDescent="0.25">
      <c r="A19" s="633"/>
      <c r="B19" s="255">
        <v>45281</v>
      </c>
      <c r="C19" s="9" t="s">
        <v>552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t="18" hidden="1" x14ac:dyDescent="0.25">
      <c r="A20" s="633"/>
      <c r="B20" s="255">
        <v>45253</v>
      </c>
      <c r="C20" s="9" t="s">
        <v>453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t="18" hidden="1" x14ac:dyDescent="0.25">
      <c r="A21" s="633"/>
      <c r="B21" s="255">
        <v>45246</v>
      </c>
      <c r="C21" s="9" t="s">
        <v>552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ht="18" hidden="1" x14ac:dyDescent="0.25">
      <c r="A22" s="633"/>
      <c r="B22" s="255">
        <v>45225</v>
      </c>
      <c r="C22" s="9" t="s">
        <v>555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t="18" hidden="1" x14ac:dyDescent="0.25">
      <c r="A23" s="633"/>
      <c r="B23" s="255">
        <v>45204</v>
      </c>
      <c r="C23" s="9" t="s">
        <v>452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t="18.75" hidden="1" thickBot="1" x14ac:dyDescent="0.3">
      <c r="A24" s="634"/>
      <c r="B24" s="256">
        <v>45190</v>
      </c>
      <c r="C24" s="31" t="s">
        <v>555</v>
      </c>
      <c r="D24" s="31">
        <v>1</v>
      </c>
      <c r="E24" s="31">
        <v>0</v>
      </c>
      <c r="F24" s="31">
        <v>1</v>
      </c>
      <c r="G24" s="31">
        <v>1</v>
      </c>
      <c r="H24" s="31">
        <v>0</v>
      </c>
      <c r="I24" s="32">
        <v>0</v>
      </c>
      <c r="J24" s="366"/>
      <c r="K24" s="31"/>
      <c r="L24" s="31">
        <v>1</v>
      </c>
      <c r="M24" s="32"/>
    </row>
    <row r="25" spans="1:13" ht="19.5" thickTop="1" thickBot="1" x14ac:dyDescent="0.3">
      <c r="A25" s="487" t="s">
        <v>45</v>
      </c>
      <c r="B25" s="488" t="s">
        <v>580</v>
      </c>
      <c r="C25" s="355" t="s">
        <v>553</v>
      </c>
      <c r="D25" s="355">
        <f t="shared" ref="D25:L25" si="1">SUM(D13:D24)</f>
        <v>12</v>
      </c>
      <c r="E25" s="355">
        <f t="shared" si="1"/>
        <v>1</v>
      </c>
      <c r="F25" s="355">
        <f t="shared" si="1"/>
        <v>6</v>
      </c>
      <c r="G25" s="355">
        <f t="shared" si="1"/>
        <v>7</v>
      </c>
      <c r="H25" s="355">
        <f t="shared" si="1"/>
        <v>0</v>
      </c>
      <c r="I25" s="489">
        <f t="shared" si="1"/>
        <v>0</v>
      </c>
      <c r="J25" s="458">
        <f t="shared" si="1"/>
        <v>7</v>
      </c>
      <c r="K25" s="355">
        <f t="shared" si="1"/>
        <v>3</v>
      </c>
      <c r="L25" s="355">
        <f t="shared" si="1"/>
        <v>2</v>
      </c>
      <c r="M25" s="356">
        <f>SUM(J25/(J25+K25))</f>
        <v>0.7</v>
      </c>
    </row>
    <row r="26" spans="1:13" ht="18.75" hidden="1" thickTop="1" x14ac:dyDescent="0.25">
      <c r="A26" s="632" t="s">
        <v>554</v>
      </c>
      <c r="B26" s="254">
        <v>44952</v>
      </c>
      <c r="C26" s="27" t="s">
        <v>8</v>
      </c>
      <c r="D26" s="27">
        <v>1</v>
      </c>
      <c r="E26" s="27">
        <v>0</v>
      </c>
      <c r="F26" s="27">
        <v>0</v>
      </c>
      <c r="G26" s="27">
        <v>0</v>
      </c>
      <c r="H26" s="27">
        <v>0</v>
      </c>
      <c r="I26" s="297">
        <v>0</v>
      </c>
      <c r="J26" s="279"/>
      <c r="K26" s="27"/>
      <c r="L26" s="27">
        <v>1</v>
      </c>
      <c r="M26" s="28"/>
    </row>
    <row r="27" spans="1:13" ht="18" hidden="1" x14ac:dyDescent="0.25">
      <c r="A27" s="633"/>
      <c r="B27" s="255">
        <v>44945</v>
      </c>
      <c r="C27" s="9" t="s">
        <v>555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t="18" hidden="1" x14ac:dyDescent="0.25">
      <c r="A28" s="633"/>
      <c r="B28" s="255">
        <v>44938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t="18" hidden="1" x14ac:dyDescent="0.25">
      <c r="A29" s="633"/>
      <c r="B29" s="255">
        <v>44903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8">
        <v>0</v>
      </c>
      <c r="J29" s="280"/>
      <c r="K29" s="9">
        <v>1</v>
      </c>
      <c r="L29" s="9"/>
      <c r="M29" s="29"/>
    </row>
    <row r="30" spans="1:13" ht="18" hidden="1" x14ac:dyDescent="0.25">
      <c r="A30" s="633"/>
      <c r="B30" s="255">
        <v>44889</v>
      </c>
      <c r="C30" s="9" t="s">
        <v>453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t="18" hidden="1" x14ac:dyDescent="0.25">
      <c r="A31" s="633"/>
      <c r="B31" s="255">
        <v>44868</v>
      </c>
      <c r="C31" s="9" t="s">
        <v>8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8">
        <v>0</v>
      </c>
      <c r="J31" s="280"/>
      <c r="K31" s="9"/>
      <c r="L31" s="9">
        <v>1</v>
      </c>
      <c r="M31" s="29"/>
    </row>
    <row r="32" spans="1:13" ht="18" hidden="1" x14ac:dyDescent="0.25">
      <c r="A32" s="633"/>
      <c r="B32" s="255">
        <v>44861</v>
      </c>
      <c r="C32" s="9" t="s">
        <v>555</v>
      </c>
      <c r="D32" s="9">
        <v>1</v>
      </c>
      <c r="E32" s="9">
        <v>1</v>
      </c>
      <c r="F32" s="9">
        <v>1</v>
      </c>
      <c r="G32" s="9">
        <v>2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t="18" hidden="1" x14ac:dyDescent="0.25">
      <c r="A33" s="633"/>
      <c r="B33" s="255">
        <v>44847</v>
      </c>
      <c r="C33" s="9" t="s">
        <v>552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8">
        <v>0</v>
      </c>
      <c r="J33" s="280"/>
      <c r="K33" s="9"/>
      <c r="L33" s="9">
        <v>1</v>
      </c>
      <c r="M33" s="29"/>
    </row>
    <row r="34" spans="1:13" ht="18" hidden="1" x14ac:dyDescent="0.25">
      <c r="A34" s="633"/>
      <c r="B34" s="255">
        <v>44840</v>
      </c>
      <c r="C34" s="9" t="s">
        <v>452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8">
        <v>0</v>
      </c>
      <c r="J34" s="280"/>
      <c r="K34" s="9">
        <v>1</v>
      </c>
      <c r="L34" s="9"/>
      <c r="M34" s="29"/>
    </row>
    <row r="35" spans="1:13" ht="18.75" hidden="1" thickBot="1" x14ac:dyDescent="0.3">
      <c r="A35" s="634"/>
      <c r="B35" s="256">
        <v>44833</v>
      </c>
      <c r="C35" s="31" t="s">
        <v>8</v>
      </c>
      <c r="D35" s="31">
        <v>1</v>
      </c>
      <c r="E35" s="31">
        <v>0</v>
      </c>
      <c r="F35" s="31">
        <v>0</v>
      </c>
      <c r="G35" s="31">
        <v>0</v>
      </c>
      <c r="H35" s="31">
        <v>0</v>
      </c>
      <c r="I35" s="299">
        <v>0</v>
      </c>
      <c r="J35" s="341"/>
      <c r="K35" s="31">
        <v>1</v>
      </c>
      <c r="L35" s="31"/>
      <c r="M35" s="32"/>
    </row>
    <row r="36" spans="1:13" ht="19.5" thickTop="1" thickBot="1" x14ac:dyDescent="0.3">
      <c r="A36" s="142" t="s">
        <v>45</v>
      </c>
      <c r="B36" s="414" t="s">
        <v>554</v>
      </c>
      <c r="C36" s="355" t="s">
        <v>553</v>
      </c>
      <c r="D36" s="355">
        <f t="shared" ref="D36:L36" si="2">SUM(D26:D35)</f>
        <v>10</v>
      </c>
      <c r="E36" s="355">
        <f t="shared" si="2"/>
        <v>2</v>
      </c>
      <c r="F36" s="355">
        <f t="shared" si="2"/>
        <v>3</v>
      </c>
      <c r="G36" s="355">
        <f t="shared" si="2"/>
        <v>5</v>
      </c>
      <c r="H36" s="355">
        <f t="shared" si="2"/>
        <v>0</v>
      </c>
      <c r="I36" s="467">
        <f t="shared" si="2"/>
        <v>0</v>
      </c>
      <c r="J36" s="191">
        <f t="shared" si="2"/>
        <v>1</v>
      </c>
      <c r="K36" s="124">
        <f t="shared" si="2"/>
        <v>6</v>
      </c>
      <c r="L36" s="124">
        <f t="shared" si="2"/>
        <v>3</v>
      </c>
      <c r="M36" s="294">
        <f>SUM(J36/(J36+K36))</f>
        <v>0.14285714285714285</v>
      </c>
    </row>
    <row r="37" spans="1:13" ht="19.5" thickTop="1" thickBot="1" x14ac:dyDescent="0.3">
      <c r="A37" s="22"/>
      <c r="B37" s="17"/>
      <c r="C37" s="136" t="s">
        <v>24</v>
      </c>
      <c r="D37" s="137">
        <f t="shared" ref="D37:L37" si="3">SUM(D36+D25+D12)</f>
        <v>31</v>
      </c>
      <c r="E37" s="137">
        <f t="shared" si="3"/>
        <v>3</v>
      </c>
      <c r="F37" s="137">
        <f t="shared" si="3"/>
        <v>13</v>
      </c>
      <c r="G37" s="137">
        <f t="shared" si="3"/>
        <v>16</v>
      </c>
      <c r="H37" s="137">
        <f t="shared" si="3"/>
        <v>0</v>
      </c>
      <c r="I37" s="139">
        <f t="shared" si="3"/>
        <v>0</v>
      </c>
      <c r="J37" s="444">
        <f t="shared" si="3"/>
        <v>11</v>
      </c>
      <c r="K37" s="91">
        <f t="shared" si="3"/>
        <v>14</v>
      </c>
      <c r="L37" s="450">
        <f t="shared" si="3"/>
        <v>6</v>
      </c>
      <c r="M37" s="396">
        <f>SUM(J37/(J37+K37))</f>
        <v>0.44</v>
      </c>
    </row>
    <row r="38" spans="1:13" ht="18.75" thickBot="1" x14ac:dyDescent="0.3">
      <c r="A38" s="22"/>
      <c r="B38" s="17"/>
      <c r="C38" s="143" t="s">
        <v>25</v>
      </c>
      <c r="D38" s="24"/>
      <c r="E38" s="25">
        <f>SUM(E37/D37)</f>
        <v>9.6774193548387094E-2</v>
      </c>
      <c r="F38" s="25">
        <f>SUM(F37/D37)</f>
        <v>0.41935483870967744</v>
      </c>
      <c r="G38" s="144">
        <f>SUM(G37/D37)</f>
        <v>0.5161290322580645</v>
      </c>
      <c r="H38" s="20"/>
      <c r="I38" s="20"/>
      <c r="J38" s="307">
        <f>SUM(J37/D37)</f>
        <v>0.35483870967741937</v>
      </c>
      <c r="K38" s="77">
        <f>SUM(K37/D37)</f>
        <v>0.45161290322580644</v>
      </c>
      <c r="L38" s="95">
        <f>SUM(L37/D37)</f>
        <v>0.19354838709677419</v>
      </c>
      <c r="M38" s="16"/>
    </row>
    <row r="39" spans="1:13" ht="18.75" thickBot="1" x14ac:dyDescent="0.3">
      <c r="A39" s="22"/>
      <c r="B39" s="17"/>
      <c r="C39" s="133" t="s">
        <v>26</v>
      </c>
      <c r="D39" s="134">
        <f>SUM(D37/3)</f>
        <v>10.333333333333334</v>
      </c>
      <c r="E39" s="134">
        <f>SUM(E38*D39)</f>
        <v>1</v>
      </c>
      <c r="F39" s="134">
        <f>SUM(F38*D39)</f>
        <v>4.3333333333333339</v>
      </c>
      <c r="G39" s="135">
        <f>SUM(G38*D39)</f>
        <v>5.3333333333333339</v>
      </c>
      <c r="H39" s="16"/>
      <c r="I39" s="16"/>
      <c r="J39" s="308">
        <f>SUM(J37/3)</f>
        <v>3.6666666666666665</v>
      </c>
      <c r="K39" s="97">
        <f>SUM(K37/3)</f>
        <v>4.666666666666667</v>
      </c>
      <c r="L39" s="98">
        <f>SUM(L37/3)</f>
        <v>2</v>
      </c>
      <c r="M39" s="16"/>
    </row>
    <row r="40" spans="1:13" ht="15.75" thickTop="1" x14ac:dyDescent="0.25"/>
  </sheetData>
  <mergeCells count="4">
    <mergeCell ref="A1:M1"/>
    <mergeCell ref="A26:A35"/>
    <mergeCell ref="A13:A24"/>
    <mergeCell ref="A3:A11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0000"/>
    <pageSetUpPr fitToPage="1"/>
  </sheetPr>
  <dimension ref="A1:M2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22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449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31" t="s">
        <v>17</v>
      </c>
      <c r="B3" s="14">
        <v>42432</v>
      </c>
      <c r="C3" s="8" t="s">
        <v>13</v>
      </c>
      <c r="D3" s="8">
        <v>1</v>
      </c>
      <c r="E3" s="8">
        <v>0</v>
      </c>
      <c r="F3" s="8">
        <v>2</v>
      </c>
      <c r="G3" s="8">
        <v>2</v>
      </c>
      <c r="H3" s="8">
        <v>0</v>
      </c>
      <c r="I3" s="113">
        <v>0</v>
      </c>
      <c r="J3" s="280"/>
      <c r="K3" s="9">
        <v>1</v>
      </c>
      <c r="L3" s="9"/>
      <c r="M3" s="29"/>
    </row>
    <row r="4" spans="1:13" hidden="1" x14ac:dyDescent="0.25">
      <c r="A4" s="631"/>
      <c r="B4" s="13">
        <v>42425</v>
      </c>
      <c r="C4" s="9" t="s">
        <v>10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/>
      <c r="L4" s="9">
        <v>1</v>
      </c>
      <c r="M4" s="29"/>
    </row>
    <row r="5" spans="1:13" hidden="1" x14ac:dyDescent="0.25">
      <c r="A5" s="631"/>
      <c r="B5" s="13">
        <v>42418</v>
      </c>
      <c r="C5" s="9" t="s">
        <v>7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1"/>
      <c r="B6" s="13">
        <v>42411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1"/>
      <c r="B7" s="13">
        <v>42397</v>
      </c>
      <c r="C7" s="9" t="s">
        <v>13</v>
      </c>
      <c r="D7" s="9">
        <v>1</v>
      </c>
      <c r="E7" s="9">
        <v>3</v>
      </c>
      <c r="F7" s="9">
        <v>0</v>
      </c>
      <c r="G7" s="9">
        <v>3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1"/>
      <c r="B8" s="13">
        <v>42376</v>
      </c>
      <c r="C8" s="9" t="s">
        <v>8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280"/>
      <c r="K8" s="9"/>
      <c r="L8" s="9">
        <v>1</v>
      </c>
      <c r="M8" s="29"/>
    </row>
    <row r="9" spans="1:13" hidden="1" x14ac:dyDescent="0.25">
      <c r="A9" s="631"/>
      <c r="B9" s="13">
        <v>42348</v>
      </c>
      <c r="C9" s="9" t="s">
        <v>13</v>
      </c>
      <c r="D9" s="9">
        <v>1</v>
      </c>
      <c r="E9" s="9">
        <v>1</v>
      </c>
      <c r="F9" s="9">
        <v>1</v>
      </c>
      <c r="G9" s="9">
        <v>2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1"/>
      <c r="B10" s="13">
        <v>42341</v>
      </c>
      <c r="C10" s="9" t="s">
        <v>10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42334</v>
      </c>
      <c r="C11" s="9" t="s">
        <v>7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13">
        <v>42327</v>
      </c>
      <c r="C12" s="9" t="s">
        <v>8</v>
      </c>
      <c r="D12" s="9">
        <v>1</v>
      </c>
      <c r="E12" s="9">
        <v>1</v>
      </c>
      <c r="F12" s="9">
        <v>0</v>
      </c>
      <c r="G12" s="9">
        <v>1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1"/>
      <c r="B13" s="13">
        <v>42320</v>
      </c>
      <c r="C13" s="9" t="s">
        <v>14</v>
      </c>
      <c r="D13" s="9">
        <v>1</v>
      </c>
      <c r="E13" s="9">
        <v>3</v>
      </c>
      <c r="F13" s="9">
        <v>2</v>
      </c>
      <c r="G13" s="9">
        <v>5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13">
        <v>42313</v>
      </c>
      <c r="C14" s="9" t="s">
        <v>13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280"/>
      <c r="K14" s="9"/>
      <c r="L14" s="9">
        <v>1</v>
      </c>
      <c r="M14" s="29"/>
    </row>
    <row r="15" spans="1:13" hidden="1" x14ac:dyDescent="0.25">
      <c r="A15" s="631"/>
      <c r="B15" s="13">
        <v>42271</v>
      </c>
      <c r="C15" s="9" t="s">
        <v>10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t="18.75" hidden="1" thickBot="1" x14ac:dyDescent="0.3">
      <c r="A16" s="631"/>
      <c r="B16" s="122">
        <v>42264</v>
      </c>
      <c r="C16" s="23" t="s">
        <v>7</v>
      </c>
      <c r="D16" s="23">
        <v>1</v>
      </c>
      <c r="E16" s="23">
        <v>0</v>
      </c>
      <c r="F16" s="23">
        <v>0</v>
      </c>
      <c r="G16" s="23">
        <v>0</v>
      </c>
      <c r="H16" s="23">
        <v>0</v>
      </c>
      <c r="I16" s="48">
        <v>0</v>
      </c>
      <c r="J16" s="280">
        <v>1</v>
      </c>
      <c r="K16" s="9"/>
      <c r="L16" s="9"/>
      <c r="M16" s="29"/>
    </row>
    <row r="17" spans="1:13" ht="19.5" thickTop="1" thickBot="1" x14ac:dyDescent="0.3">
      <c r="A17" s="142" t="s">
        <v>45</v>
      </c>
      <c r="B17" s="126" t="s">
        <v>17</v>
      </c>
      <c r="C17" s="124" t="s">
        <v>12</v>
      </c>
      <c r="D17" s="124">
        <f t="shared" ref="D17:I17" si="0">SUM(D3:D16)</f>
        <v>14</v>
      </c>
      <c r="E17" s="124">
        <f t="shared" si="0"/>
        <v>12</v>
      </c>
      <c r="F17" s="124">
        <f t="shared" si="0"/>
        <v>8</v>
      </c>
      <c r="G17" s="124">
        <f t="shared" si="0"/>
        <v>20</v>
      </c>
      <c r="H17" s="124">
        <f t="shared" si="0"/>
        <v>0</v>
      </c>
      <c r="I17" s="125">
        <f t="shared" si="0"/>
        <v>0</v>
      </c>
      <c r="J17" s="191">
        <f>SUM(J3:J16)</f>
        <v>6</v>
      </c>
      <c r="K17" s="124">
        <f>SUM(K3:K16)</f>
        <v>5</v>
      </c>
      <c r="L17" s="124">
        <f>SUM(L3:L16)</f>
        <v>3</v>
      </c>
      <c r="M17" s="294">
        <f>SUM(J17/(J17+K17))</f>
        <v>0.54545454545454541</v>
      </c>
    </row>
    <row r="18" spans="1:13" ht="19.5" thickTop="1" thickBot="1" x14ac:dyDescent="0.3">
      <c r="C18" s="136" t="s">
        <v>24</v>
      </c>
      <c r="D18" s="137">
        <f t="shared" ref="D18:I18" si="1">SUM(D17)</f>
        <v>14</v>
      </c>
      <c r="E18" s="137">
        <f t="shared" si="1"/>
        <v>12</v>
      </c>
      <c r="F18" s="137">
        <f t="shared" si="1"/>
        <v>8</v>
      </c>
      <c r="G18" s="139">
        <f t="shared" si="1"/>
        <v>20</v>
      </c>
      <c r="H18" s="140">
        <f t="shared" si="1"/>
        <v>0</v>
      </c>
      <c r="I18" s="141">
        <f t="shared" si="1"/>
        <v>0</v>
      </c>
      <c r="J18" s="136">
        <f>SUM(J17)</f>
        <v>6</v>
      </c>
      <c r="K18" s="168">
        <f>SUM(K17)</f>
        <v>5</v>
      </c>
      <c r="L18" s="168">
        <f>SUM(L17)</f>
        <v>3</v>
      </c>
      <c r="M18" s="333">
        <f>SUM(J18/(J18+K18))</f>
        <v>0.54545454545454541</v>
      </c>
    </row>
    <row r="19" spans="1:13" ht="18.75" thickBot="1" x14ac:dyDescent="0.3">
      <c r="C19" s="143" t="s">
        <v>25</v>
      </c>
      <c r="D19" s="24"/>
      <c r="E19" s="25">
        <f>SUM(E18/D18)</f>
        <v>0.8571428571428571</v>
      </c>
      <c r="F19" s="25">
        <f>SUM(F18/D18)</f>
        <v>0.5714285714285714</v>
      </c>
      <c r="G19" s="144">
        <f>SUM(G18/D18)</f>
        <v>1.4285714285714286</v>
      </c>
      <c r="H19" s="20"/>
      <c r="I19" s="20"/>
      <c r="J19" s="283">
        <f>SUM(J18/D18)</f>
        <v>0.42857142857142855</v>
      </c>
      <c r="K19" s="21">
        <f>SUM(K18/D18)</f>
        <v>0.35714285714285715</v>
      </c>
      <c r="L19" s="132">
        <f>SUM(L18/D18)</f>
        <v>0.21428571428571427</v>
      </c>
    </row>
    <row r="20" spans="1:13" ht="18.75" thickBot="1" x14ac:dyDescent="0.3">
      <c r="C20" s="133" t="s">
        <v>26</v>
      </c>
      <c r="D20" s="134">
        <f>SUM(D18/1)</f>
        <v>14</v>
      </c>
      <c r="E20" s="134">
        <f>SUM(E19*D20)</f>
        <v>12</v>
      </c>
      <c r="F20" s="134">
        <f>SUM(F19*D20)</f>
        <v>8</v>
      </c>
      <c r="G20" s="135">
        <f>SUM(G19*D20)</f>
        <v>20</v>
      </c>
      <c r="J20" s="284">
        <f>SUM(J18/1)</f>
        <v>6</v>
      </c>
      <c r="K20" s="134">
        <f>SUM(K18/1)</f>
        <v>5</v>
      </c>
      <c r="L20" s="135">
        <f>SUM(L18/1)</f>
        <v>3</v>
      </c>
    </row>
    <row r="21" spans="1:13" ht="18.75" thickTop="1" x14ac:dyDescent="0.25"/>
  </sheetData>
  <mergeCells count="2">
    <mergeCell ref="A3:A16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7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548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10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453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/>
      <c r="L5" s="9">
        <v>1</v>
      </c>
      <c r="M5" s="29"/>
    </row>
    <row r="6" spans="1:13" x14ac:dyDescent="0.25">
      <c r="A6" s="636"/>
      <c r="B6" s="255">
        <v>45694</v>
      </c>
      <c r="C6" s="9" t="s">
        <v>20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45680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45666</v>
      </c>
      <c r="C8" s="9" t="s">
        <v>453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45645</v>
      </c>
      <c r="C9" s="9" t="s">
        <v>20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45638</v>
      </c>
      <c r="C10" s="9" t="s">
        <v>625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/>
      <c r="L10" s="9">
        <v>1</v>
      </c>
      <c r="M10" s="29"/>
    </row>
    <row r="11" spans="1:13" x14ac:dyDescent="0.25">
      <c r="A11" s="636"/>
      <c r="B11" s="255">
        <v>45631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45624</v>
      </c>
      <c r="C12" s="9" t="s">
        <v>10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45617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45610</v>
      </c>
      <c r="C14" s="9" t="s">
        <v>20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45603</v>
      </c>
      <c r="C15" s="9" t="s">
        <v>625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45596</v>
      </c>
      <c r="C16" s="9" t="s">
        <v>8</v>
      </c>
      <c r="D16" s="9">
        <v>1</v>
      </c>
      <c r="E16" s="9">
        <v>1</v>
      </c>
      <c r="F16" s="9">
        <v>0</v>
      </c>
      <c r="G16" s="9">
        <v>1</v>
      </c>
      <c r="H16" s="9">
        <v>1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45589</v>
      </c>
      <c r="C17" s="9" t="s">
        <v>10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6"/>
      <c r="B18" s="255">
        <v>45582</v>
      </c>
      <c r="C18" s="9" t="s">
        <v>453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6"/>
      <c r="B19" s="255">
        <v>45575</v>
      </c>
      <c r="C19" s="9" t="s">
        <v>20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t="18.75" thickBot="1" x14ac:dyDescent="0.3">
      <c r="A20" s="637"/>
      <c r="B20" s="256">
        <v>45568</v>
      </c>
      <c r="C20" s="31" t="s">
        <v>625</v>
      </c>
      <c r="D20" s="31">
        <v>1</v>
      </c>
      <c r="E20" s="31">
        <v>0</v>
      </c>
      <c r="F20" s="31">
        <v>1</v>
      </c>
      <c r="G20" s="31">
        <v>1</v>
      </c>
      <c r="H20" s="31">
        <v>0</v>
      </c>
      <c r="I20" s="32">
        <v>0</v>
      </c>
      <c r="J20" s="366"/>
      <c r="K20" s="31">
        <v>1</v>
      </c>
      <c r="L20" s="31"/>
      <c r="M20" s="32"/>
    </row>
    <row r="21" spans="1:13" ht="19.5" thickTop="1" thickBot="1" x14ac:dyDescent="0.3">
      <c r="A21" s="487" t="s">
        <v>45</v>
      </c>
      <c r="B21" s="488" t="s">
        <v>624</v>
      </c>
      <c r="C21" s="355" t="s">
        <v>553</v>
      </c>
      <c r="D21" s="355">
        <f t="shared" ref="D21:L21" si="0">SUM(D3:D20)</f>
        <v>18</v>
      </c>
      <c r="E21" s="355">
        <f t="shared" si="0"/>
        <v>1</v>
      </c>
      <c r="F21" s="355">
        <f t="shared" si="0"/>
        <v>1</v>
      </c>
      <c r="G21" s="355">
        <f t="shared" si="0"/>
        <v>2</v>
      </c>
      <c r="H21" s="355">
        <f t="shared" si="0"/>
        <v>1</v>
      </c>
      <c r="I21" s="489">
        <f t="shared" si="0"/>
        <v>0</v>
      </c>
      <c r="J21" s="458">
        <f t="shared" si="0"/>
        <v>9</v>
      </c>
      <c r="K21" s="355">
        <f t="shared" si="0"/>
        <v>6</v>
      </c>
      <c r="L21" s="355">
        <f t="shared" si="0"/>
        <v>3</v>
      </c>
      <c r="M21" s="415">
        <f>SUM(J21/(J21+K21))</f>
        <v>0.6</v>
      </c>
    </row>
    <row r="22" spans="1:13" ht="18.75" hidden="1" thickTop="1" x14ac:dyDescent="0.25">
      <c r="A22" s="632" t="s">
        <v>580</v>
      </c>
      <c r="B22" s="254">
        <v>45351</v>
      </c>
      <c r="C22" s="27" t="s">
        <v>452</v>
      </c>
      <c r="D22" s="27">
        <v>1</v>
      </c>
      <c r="E22" s="27">
        <v>1</v>
      </c>
      <c r="F22" s="27">
        <v>3</v>
      </c>
      <c r="G22" s="27">
        <v>4</v>
      </c>
      <c r="H22" s="27">
        <v>0</v>
      </c>
      <c r="I22" s="28">
        <v>0</v>
      </c>
      <c r="J22" s="364"/>
      <c r="K22" s="27">
        <v>1</v>
      </c>
      <c r="L22" s="27"/>
      <c r="M22" s="28"/>
    </row>
    <row r="23" spans="1:13" hidden="1" x14ac:dyDescent="0.25">
      <c r="A23" s="633"/>
      <c r="B23" s="255">
        <v>45344</v>
      </c>
      <c r="C23" s="9" t="s">
        <v>552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/>
      <c r="L23" s="9">
        <v>1</v>
      </c>
      <c r="M23" s="29"/>
    </row>
    <row r="24" spans="1:13" hidden="1" x14ac:dyDescent="0.25">
      <c r="A24" s="633"/>
      <c r="B24" s="255">
        <v>45330</v>
      </c>
      <c r="C24" s="9" t="s">
        <v>8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3"/>
      <c r="B25" s="255">
        <v>45323</v>
      </c>
      <c r="C25" s="9" t="s">
        <v>555</v>
      </c>
      <c r="D25" s="9">
        <v>1</v>
      </c>
      <c r="E25" s="9">
        <v>1</v>
      </c>
      <c r="F25" s="9">
        <v>0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3"/>
      <c r="B26" s="255">
        <v>45316</v>
      </c>
      <c r="C26" s="9" t="s">
        <v>452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3"/>
      <c r="B27" s="255">
        <v>45309</v>
      </c>
      <c r="C27" s="9" t="s">
        <v>552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3"/>
      <c r="B28" s="255">
        <v>45302</v>
      </c>
      <c r="C28" s="9" t="s">
        <v>553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3"/>
      <c r="B29" s="255">
        <v>45281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45274</v>
      </c>
      <c r="C30" s="9" t="s">
        <v>555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3"/>
      <c r="B31" s="255">
        <v>45218</v>
      </c>
      <c r="C31" s="9" t="s">
        <v>553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idden="1" x14ac:dyDescent="0.25">
      <c r="A32" s="633"/>
      <c r="B32" s="255">
        <v>45204</v>
      </c>
      <c r="C32" s="9" t="s">
        <v>555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t="18.75" hidden="1" thickBot="1" x14ac:dyDescent="0.3">
      <c r="A33" s="634"/>
      <c r="B33" s="256">
        <v>45190</v>
      </c>
      <c r="C33" s="31" t="s">
        <v>552</v>
      </c>
      <c r="D33" s="31">
        <v>1</v>
      </c>
      <c r="E33" s="31">
        <v>0</v>
      </c>
      <c r="F33" s="31">
        <v>0</v>
      </c>
      <c r="G33" s="31">
        <v>0</v>
      </c>
      <c r="H33" s="31">
        <v>0</v>
      </c>
      <c r="I33" s="32">
        <v>0</v>
      </c>
      <c r="J33" s="366"/>
      <c r="K33" s="31">
        <v>1</v>
      </c>
      <c r="L33" s="31"/>
      <c r="M33" s="32"/>
    </row>
    <row r="34" spans="1:13" ht="19.5" thickTop="1" thickBot="1" x14ac:dyDescent="0.3">
      <c r="A34" s="487" t="s">
        <v>45</v>
      </c>
      <c r="B34" s="488" t="s">
        <v>580</v>
      </c>
      <c r="C34" s="355" t="s">
        <v>453</v>
      </c>
      <c r="D34" s="355">
        <f t="shared" ref="D34:L34" si="1">SUM(D22:D33)</f>
        <v>12</v>
      </c>
      <c r="E34" s="355">
        <f t="shared" si="1"/>
        <v>2</v>
      </c>
      <c r="F34" s="355">
        <f t="shared" si="1"/>
        <v>5</v>
      </c>
      <c r="G34" s="355">
        <f t="shared" si="1"/>
        <v>7</v>
      </c>
      <c r="H34" s="355">
        <f t="shared" si="1"/>
        <v>0</v>
      </c>
      <c r="I34" s="489">
        <f t="shared" si="1"/>
        <v>0</v>
      </c>
      <c r="J34" s="458">
        <f t="shared" si="1"/>
        <v>3</v>
      </c>
      <c r="K34" s="355">
        <f t="shared" si="1"/>
        <v>7</v>
      </c>
      <c r="L34" s="355">
        <f t="shared" si="1"/>
        <v>2</v>
      </c>
      <c r="M34" s="415">
        <f>SUM(J34/(J34+K34))</f>
        <v>0.3</v>
      </c>
    </row>
    <row r="35" spans="1:13" ht="18.75" hidden="1" thickTop="1" x14ac:dyDescent="0.25">
      <c r="A35" s="642" t="s">
        <v>554</v>
      </c>
      <c r="B35" s="254">
        <v>44966</v>
      </c>
      <c r="C35" s="27" t="s">
        <v>8</v>
      </c>
      <c r="D35" s="27">
        <v>1</v>
      </c>
      <c r="E35" s="27">
        <v>0</v>
      </c>
      <c r="F35" s="27">
        <v>0</v>
      </c>
      <c r="G35" s="27">
        <v>0</v>
      </c>
      <c r="H35" s="27">
        <v>0</v>
      </c>
      <c r="I35" s="28">
        <v>0</v>
      </c>
      <c r="J35" s="364">
        <v>1</v>
      </c>
      <c r="K35" s="27"/>
      <c r="L35" s="27"/>
      <c r="M35" s="28"/>
    </row>
    <row r="36" spans="1:13" hidden="1" x14ac:dyDescent="0.25">
      <c r="A36" s="636"/>
      <c r="B36" s="255">
        <v>44959</v>
      </c>
      <c r="C36" s="9" t="s">
        <v>555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6"/>
      <c r="B37" s="255">
        <v>44938</v>
      </c>
      <c r="C37" s="9" t="s">
        <v>553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6"/>
      <c r="B38" s="255">
        <v>44917</v>
      </c>
      <c r="C38" s="9" t="s">
        <v>8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6"/>
      <c r="B39" s="255">
        <v>44903</v>
      </c>
      <c r="C39" s="9" t="s">
        <v>452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idden="1" x14ac:dyDescent="0.25">
      <c r="A40" s="636"/>
      <c r="B40" s="255">
        <v>44896</v>
      </c>
      <c r="C40" s="9" t="s">
        <v>552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36"/>
      <c r="B41" s="255">
        <v>44889</v>
      </c>
      <c r="C41" s="9" t="s">
        <v>553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idden="1" x14ac:dyDescent="0.25">
      <c r="A42" s="636"/>
      <c r="B42" s="255">
        <v>44875</v>
      </c>
      <c r="C42" s="9" t="s">
        <v>555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idden="1" x14ac:dyDescent="0.25">
      <c r="A43" s="636"/>
      <c r="B43" s="255">
        <v>44868</v>
      </c>
      <c r="C43" s="9" t="s">
        <v>452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365">
        <v>1</v>
      </c>
      <c r="K43" s="9"/>
      <c r="L43" s="9"/>
      <c r="M43" s="29"/>
    </row>
    <row r="44" spans="1:13" hidden="1" x14ac:dyDescent="0.25">
      <c r="A44" s="636"/>
      <c r="B44" s="255">
        <v>44861</v>
      </c>
      <c r="C44" s="9" t="s">
        <v>552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365">
        <v>1</v>
      </c>
      <c r="K44" s="9"/>
      <c r="L44" s="9"/>
      <c r="M44" s="29"/>
    </row>
    <row r="45" spans="1:13" hidden="1" x14ac:dyDescent="0.25">
      <c r="A45" s="636"/>
      <c r="B45" s="255">
        <v>44854</v>
      </c>
      <c r="C45" s="9" t="s">
        <v>553</v>
      </c>
      <c r="D45" s="9">
        <v>1</v>
      </c>
      <c r="E45" s="9">
        <v>1</v>
      </c>
      <c r="F45" s="9">
        <v>2</v>
      </c>
      <c r="G45" s="9">
        <v>3</v>
      </c>
      <c r="H45" s="9">
        <v>0</v>
      </c>
      <c r="I45" s="29">
        <v>0</v>
      </c>
      <c r="J45" s="365"/>
      <c r="K45" s="9">
        <v>1</v>
      </c>
      <c r="L45" s="9"/>
      <c r="M45" s="29"/>
    </row>
    <row r="46" spans="1:13" hidden="1" x14ac:dyDescent="0.25">
      <c r="A46" s="636"/>
      <c r="B46" s="255">
        <v>44847</v>
      </c>
      <c r="C46" s="9" t="s">
        <v>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365">
        <v>1</v>
      </c>
      <c r="K46" s="9"/>
      <c r="L46" s="9"/>
      <c r="M46" s="29"/>
    </row>
    <row r="47" spans="1:13" hidden="1" x14ac:dyDescent="0.25">
      <c r="A47" s="636"/>
      <c r="B47" s="255">
        <v>44833</v>
      </c>
      <c r="C47" s="9" t="s">
        <v>452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">
        <v>0</v>
      </c>
      <c r="J47" s="365">
        <v>1</v>
      </c>
      <c r="K47" s="9"/>
      <c r="L47" s="9"/>
      <c r="M47" s="29"/>
    </row>
    <row r="48" spans="1:13" ht="18.75" hidden="1" thickBot="1" x14ac:dyDescent="0.3">
      <c r="A48" s="637"/>
      <c r="B48" s="256">
        <v>44826</v>
      </c>
      <c r="C48" s="31" t="s">
        <v>552</v>
      </c>
      <c r="D48" s="31">
        <v>1</v>
      </c>
      <c r="E48" s="31">
        <v>0</v>
      </c>
      <c r="F48" s="31">
        <v>1</v>
      </c>
      <c r="G48" s="31">
        <v>1</v>
      </c>
      <c r="H48" s="31">
        <v>0</v>
      </c>
      <c r="I48" s="32">
        <v>0</v>
      </c>
      <c r="J48" s="366"/>
      <c r="K48" s="31">
        <v>1</v>
      </c>
      <c r="L48" s="31"/>
      <c r="M48" s="32"/>
    </row>
    <row r="49" spans="1:13" ht="19.5" thickTop="1" thickBot="1" x14ac:dyDescent="0.3">
      <c r="A49" s="433" t="s">
        <v>45</v>
      </c>
      <c r="B49" s="414" t="s">
        <v>554</v>
      </c>
      <c r="C49" s="355" t="s">
        <v>453</v>
      </c>
      <c r="D49" s="355">
        <f t="shared" ref="D49:L49" si="2">SUM(D35:D48)</f>
        <v>14</v>
      </c>
      <c r="E49" s="355">
        <f t="shared" si="2"/>
        <v>2</v>
      </c>
      <c r="F49" s="355">
        <f t="shared" si="2"/>
        <v>6</v>
      </c>
      <c r="G49" s="355">
        <f t="shared" si="2"/>
        <v>8</v>
      </c>
      <c r="H49" s="355">
        <f t="shared" si="2"/>
        <v>0</v>
      </c>
      <c r="I49" s="467">
        <f t="shared" si="2"/>
        <v>0</v>
      </c>
      <c r="J49" s="191">
        <f t="shared" si="2"/>
        <v>10</v>
      </c>
      <c r="K49" s="124">
        <f t="shared" si="2"/>
        <v>4</v>
      </c>
      <c r="L49" s="124">
        <f t="shared" si="2"/>
        <v>0</v>
      </c>
      <c r="M49" s="302">
        <f>SUM(J49/(J49+K49))</f>
        <v>0.7142857142857143</v>
      </c>
    </row>
    <row r="50" spans="1:13" ht="18.75" hidden="1" thickTop="1" x14ac:dyDescent="0.25">
      <c r="A50" s="659" t="s">
        <v>540</v>
      </c>
      <c r="B50" s="254">
        <v>44641</v>
      </c>
      <c r="C50" s="27" t="s">
        <v>48</v>
      </c>
      <c r="D50" s="27">
        <v>1</v>
      </c>
      <c r="E50" s="27">
        <v>1</v>
      </c>
      <c r="F50" s="27">
        <v>0</v>
      </c>
      <c r="G50" s="27">
        <v>1</v>
      </c>
      <c r="H50" s="27">
        <v>0</v>
      </c>
      <c r="I50" s="297">
        <v>0</v>
      </c>
      <c r="J50" s="279"/>
      <c r="K50" s="27">
        <v>1</v>
      </c>
      <c r="L50" s="27"/>
      <c r="M50" s="28"/>
    </row>
    <row r="51" spans="1:13" hidden="1" x14ac:dyDescent="0.25">
      <c r="A51" s="631"/>
      <c r="B51" s="255">
        <v>44637</v>
      </c>
      <c r="C51" s="9" t="s">
        <v>455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255">
        <v>44630</v>
      </c>
      <c r="C52" s="9" t="s">
        <v>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/>
      <c r="L52" s="9">
        <v>1</v>
      </c>
      <c r="M52" s="29"/>
    </row>
    <row r="53" spans="1:13" hidden="1" x14ac:dyDescent="0.25">
      <c r="A53" s="631"/>
      <c r="B53" s="255">
        <v>44623</v>
      </c>
      <c r="C53" s="9" t="s">
        <v>48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255">
        <v>44616</v>
      </c>
      <c r="C54" s="9" t="s">
        <v>455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255">
        <v>44609</v>
      </c>
      <c r="C55" s="9" t="s">
        <v>8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/>
      <c r="K55" s="9"/>
      <c r="L55" s="9">
        <v>1</v>
      </c>
      <c r="M55" s="29"/>
    </row>
    <row r="56" spans="1:13" hidden="1" x14ac:dyDescent="0.25">
      <c r="A56" s="631"/>
      <c r="B56" s="255">
        <v>44602</v>
      </c>
      <c r="C56" s="9" t="s">
        <v>48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44595</v>
      </c>
      <c r="C57" s="9" t="s">
        <v>455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255">
        <v>44546</v>
      </c>
      <c r="C58" s="9" t="s">
        <v>8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255">
        <v>44539</v>
      </c>
      <c r="C59" s="9" t="s">
        <v>48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255">
        <v>44532</v>
      </c>
      <c r="C60" s="9" t="s">
        <v>455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/>
      <c r="L60" s="9">
        <v>1</v>
      </c>
      <c r="M60" s="29"/>
    </row>
    <row r="61" spans="1:13" hidden="1" x14ac:dyDescent="0.25">
      <c r="A61" s="631"/>
      <c r="B61" s="255">
        <v>44525</v>
      </c>
      <c r="C61" s="9" t="s">
        <v>8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255">
        <v>44518</v>
      </c>
      <c r="C62" s="9" t="s">
        <v>48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255">
        <v>44511</v>
      </c>
      <c r="C63" s="9" t="s">
        <v>455</v>
      </c>
      <c r="D63" s="9">
        <v>1</v>
      </c>
      <c r="E63" s="9">
        <v>0</v>
      </c>
      <c r="F63" s="9">
        <v>1</v>
      </c>
      <c r="G63" s="9">
        <v>1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44504</v>
      </c>
      <c r="C64" s="9" t="s">
        <v>8</v>
      </c>
      <c r="D64" s="9">
        <v>1</v>
      </c>
      <c r="E64" s="9">
        <v>0</v>
      </c>
      <c r="F64" s="9">
        <v>2</v>
      </c>
      <c r="G64" s="9">
        <v>2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44497</v>
      </c>
      <c r="C65" s="9" t="s">
        <v>48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t="18.75" hidden="1" thickBot="1" x14ac:dyDescent="0.3">
      <c r="A66" s="630"/>
      <c r="B66" s="256">
        <v>44490</v>
      </c>
      <c r="C66" s="31" t="s">
        <v>455</v>
      </c>
      <c r="D66" s="31">
        <v>1</v>
      </c>
      <c r="E66" s="31">
        <v>0</v>
      </c>
      <c r="F66" s="31">
        <v>1</v>
      </c>
      <c r="G66" s="31">
        <v>1</v>
      </c>
      <c r="H66" s="31">
        <v>0</v>
      </c>
      <c r="I66" s="299">
        <v>0</v>
      </c>
      <c r="J66" s="341">
        <v>1</v>
      </c>
      <c r="K66" s="31"/>
      <c r="L66" s="31"/>
      <c r="M66" s="32"/>
    </row>
    <row r="67" spans="1:13" s="7" customFormat="1" ht="19.5" thickTop="1" thickBot="1" x14ac:dyDescent="0.3">
      <c r="A67" s="142" t="s">
        <v>45</v>
      </c>
      <c r="B67" s="126" t="s">
        <v>540</v>
      </c>
      <c r="C67" s="124" t="s">
        <v>453</v>
      </c>
      <c r="D67" s="124">
        <f t="shared" ref="D67:L67" si="3">SUM(D50:D66)</f>
        <v>17</v>
      </c>
      <c r="E67" s="124">
        <f t="shared" si="3"/>
        <v>1</v>
      </c>
      <c r="F67" s="124">
        <f t="shared" si="3"/>
        <v>7</v>
      </c>
      <c r="G67" s="124">
        <f t="shared" si="3"/>
        <v>8</v>
      </c>
      <c r="H67" s="124">
        <f t="shared" si="3"/>
        <v>0</v>
      </c>
      <c r="I67" s="247">
        <f t="shared" si="3"/>
        <v>0</v>
      </c>
      <c r="J67" s="191">
        <f t="shared" si="3"/>
        <v>4</v>
      </c>
      <c r="K67" s="124">
        <f t="shared" si="3"/>
        <v>10</v>
      </c>
      <c r="L67" s="124">
        <f t="shared" si="3"/>
        <v>3</v>
      </c>
      <c r="M67" s="302">
        <f>SUM(J67/(J67+K67))</f>
        <v>0.2857142857142857</v>
      </c>
    </row>
    <row r="68" spans="1:13" ht="19.5" thickTop="1" thickBot="1" x14ac:dyDescent="0.3">
      <c r="C68" s="136" t="s">
        <v>24</v>
      </c>
      <c r="D68" s="137">
        <f t="shared" ref="D68:L68" si="4">SUM(D67+D49+D34+D21)</f>
        <v>61</v>
      </c>
      <c r="E68" s="137">
        <f t="shared" si="4"/>
        <v>6</v>
      </c>
      <c r="F68" s="137">
        <f t="shared" si="4"/>
        <v>19</v>
      </c>
      <c r="G68" s="137">
        <f t="shared" si="4"/>
        <v>25</v>
      </c>
      <c r="H68" s="137">
        <f t="shared" si="4"/>
        <v>1</v>
      </c>
      <c r="I68" s="139">
        <f t="shared" si="4"/>
        <v>0</v>
      </c>
      <c r="J68" s="444">
        <f t="shared" si="4"/>
        <v>26</v>
      </c>
      <c r="K68" s="91">
        <f t="shared" si="4"/>
        <v>27</v>
      </c>
      <c r="L68" s="450">
        <f t="shared" si="4"/>
        <v>8</v>
      </c>
      <c r="M68" s="313">
        <f>SUM(J68/(J68+K68))</f>
        <v>0.49056603773584906</v>
      </c>
    </row>
    <row r="69" spans="1:13" ht="18.75" thickBot="1" x14ac:dyDescent="0.3">
      <c r="C69" s="143" t="s">
        <v>25</v>
      </c>
      <c r="D69" s="24"/>
      <c r="E69" s="25">
        <f>SUM(E68/D68)</f>
        <v>9.8360655737704916E-2</v>
      </c>
      <c r="F69" s="25">
        <f>SUM(F68/D68)</f>
        <v>0.31147540983606559</v>
      </c>
      <c r="G69" s="144">
        <f>SUM(G68/D68)</f>
        <v>0.4098360655737705</v>
      </c>
      <c r="H69" s="20"/>
      <c r="I69" s="20"/>
      <c r="J69" s="307">
        <f>SUM(J68/D68)</f>
        <v>0.42622950819672129</v>
      </c>
      <c r="K69" s="77">
        <f>SUM(K68/D68)</f>
        <v>0.44262295081967212</v>
      </c>
      <c r="L69" s="95">
        <f>SUM(L68/D68)</f>
        <v>0.13114754098360656</v>
      </c>
    </row>
    <row r="70" spans="1:13" ht="18.75" thickBot="1" x14ac:dyDescent="0.3">
      <c r="C70" s="133" t="s">
        <v>26</v>
      </c>
      <c r="D70" s="134">
        <f>SUM(D68/4)</f>
        <v>15.25</v>
      </c>
      <c r="E70" s="134">
        <f>SUM(E69*D70)</f>
        <v>1.5</v>
      </c>
      <c r="F70" s="134">
        <f>SUM(F69*D70)</f>
        <v>4.75</v>
      </c>
      <c r="G70" s="135">
        <f>SUM(G69*D70)</f>
        <v>6.25</v>
      </c>
      <c r="J70" s="308">
        <f>SUM(J68/4)</f>
        <v>6.5</v>
      </c>
      <c r="K70" s="97">
        <f>SUM(K68/4)</f>
        <v>6.75</v>
      </c>
      <c r="L70" s="98">
        <f>SUM(L68/4)</f>
        <v>2</v>
      </c>
    </row>
    <row r="71" spans="1:13" ht="18.75" thickTop="1" x14ac:dyDescent="0.25"/>
  </sheetData>
  <mergeCells count="5">
    <mergeCell ref="A1:M1"/>
    <mergeCell ref="A50:A66"/>
    <mergeCell ref="A35:A48"/>
    <mergeCell ref="A22:A33"/>
    <mergeCell ref="A3:A20"/>
  </mergeCells>
  <printOptions horizontalCentered="1" verticalCentered="1"/>
  <pageMargins left="0.7" right="0.7" top="0.75" bottom="0.75" header="0.3" footer="0.3"/>
  <pageSetup scale="80" orientation="landscape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0000"/>
    <pageSetUpPr fitToPage="1"/>
  </sheetPr>
  <dimension ref="A1:M16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8.75" thickBot="1" x14ac:dyDescent="0.3">
      <c r="A1" s="671" t="s">
        <v>386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454</v>
      </c>
      <c r="B3" s="254">
        <v>43517</v>
      </c>
      <c r="C3" s="27" t="s">
        <v>9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idden="1" x14ac:dyDescent="0.25">
      <c r="A4" s="631"/>
      <c r="B4" s="255">
        <v>43496</v>
      </c>
      <c r="C4" s="9" t="s">
        <v>455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/>
      <c r="K4" s="9"/>
      <c r="L4" s="9">
        <v>1</v>
      </c>
      <c r="M4" s="29"/>
    </row>
    <row r="5" spans="1:13" hidden="1" x14ac:dyDescent="0.25">
      <c r="A5" s="631"/>
      <c r="B5" s="255">
        <v>43475</v>
      </c>
      <c r="C5" s="9" t="s">
        <v>9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idden="1" x14ac:dyDescent="0.25">
      <c r="A6" s="631"/>
      <c r="B6" s="255">
        <v>43454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idden="1" x14ac:dyDescent="0.25">
      <c r="A7" s="631"/>
      <c r="B7" s="255">
        <v>43447</v>
      </c>
      <c r="C7" s="9" t="s">
        <v>455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idden="1" x14ac:dyDescent="0.25">
      <c r="A8" s="631"/>
      <c r="B8" s="255">
        <v>43433</v>
      </c>
      <c r="C8" s="9" t="s">
        <v>9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365"/>
      <c r="K8" s="9"/>
      <c r="L8" s="9">
        <v>1</v>
      </c>
      <c r="M8" s="29"/>
    </row>
    <row r="9" spans="1:13" hidden="1" x14ac:dyDescent="0.25">
      <c r="A9" s="631"/>
      <c r="B9" s="255">
        <v>43426</v>
      </c>
      <c r="C9" s="9" t="s">
        <v>48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idden="1" x14ac:dyDescent="0.25">
      <c r="A10" s="631"/>
      <c r="B10" s="255">
        <v>43405</v>
      </c>
      <c r="C10" s="9" t="s">
        <v>452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idden="1" x14ac:dyDescent="0.25">
      <c r="A11" s="631"/>
      <c r="B11" s="255">
        <v>43391</v>
      </c>
      <c r="C11" s="9" t="s">
        <v>48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idden="1" x14ac:dyDescent="0.25">
      <c r="A12" s="631"/>
      <c r="B12" s="255">
        <v>43384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hidden="1" x14ac:dyDescent="0.25">
      <c r="A13" s="631"/>
      <c r="B13" s="255">
        <v>43370</v>
      </c>
      <c r="C13" s="9" t="s">
        <v>452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t="18.75" hidden="1" thickBot="1" x14ac:dyDescent="0.3">
      <c r="A14" s="630"/>
      <c r="B14" s="256">
        <v>43356</v>
      </c>
      <c r="C14" s="31" t="s">
        <v>48</v>
      </c>
      <c r="D14" s="31">
        <v>1</v>
      </c>
      <c r="E14" s="31">
        <v>0</v>
      </c>
      <c r="F14" s="31">
        <v>1</v>
      </c>
      <c r="G14" s="31">
        <v>1</v>
      </c>
      <c r="H14" s="31">
        <v>0</v>
      </c>
      <c r="I14" s="32">
        <v>0</v>
      </c>
      <c r="J14" s="366">
        <v>1</v>
      </c>
      <c r="K14" s="31"/>
      <c r="L14" s="31"/>
      <c r="M14" s="32"/>
    </row>
    <row r="15" spans="1:13" ht="19.5" thickTop="1" thickBot="1" x14ac:dyDescent="0.3">
      <c r="A15" s="142" t="s">
        <v>45</v>
      </c>
      <c r="B15" s="126" t="s">
        <v>454</v>
      </c>
      <c r="C15" s="124" t="s">
        <v>453</v>
      </c>
      <c r="D15" s="124">
        <f t="shared" ref="D15:I15" si="0">SUM(D3:D14)</f>
        <v>12</v>
      </c>
      <c r="E15" s="124">
        <f t="shared" si="0"/>
        <v>1</v>
      </c>
      <c r="F15" s="124">
        <f t="shared" si="0"/>
        <v>2</v>
      </c>
      <c r="G15" s="124">
        <f t="shared" si="0"/>
        <v>3</v>
      </c>
      <c r="H15" s="124">
        <f t="shared" si="0"/>
        <v>0</v>
      </c>
      <c r="I15" s="124">
        <f t="shared" si="0"/>
        <v>0</v>
      </c>
      <c r="J15" s="191">
        <f>SUM(J3:J14)</f>
        <v>6</v>
      </c>
      <c r="K15" s="124">
        <f>SUM(K3:K14)</f>
        <v>4</v>
      </c>
      <c r="L15" s="124">
        <f>SUM(L3:L14)</f>
        <v>2</v>
      </c>
      <c r="M15" s="294">
        <f>SUM(J15/(J15+K15))</f>
        <v>0.6</v>
      </c>
    </row>
    <row r="16" spans="1:13" ht="18.75" hidden="1" thickTop="1" x14ac:dyDescent="0.25">
      <c r="A16" s="659" t="s">
        <v>285</v>
      </c>
      <c r="B16" s="26">
        <v>43160</v>
      </c>
      <c r="C16" s="27" t="s">
        <v>7</v>
      </c>
      <c r="D16" s="27">
        <v>1</v>
      </c>
      <c r="E16" s="27">
        <v>0</v>
      </c>
      <c r="F16" s="27">
        <v>0</v>
      </c>
      <c r="G16" s="27">
        <v>0</v>
      </c>
      <c r="H16" s="27">
        <v>0</v>
      </c>
      <c r="I16" s="28">
        <v>0</v>
      </c>
      <c r="J16" s="282">
        <v>1</v>
      </c>
      <c r="K16" s="8"/>
      <c r="L16" s="8"/>
      <c r="M16" s="113"/>
    </row>
    <row r="17" spans="1:13" hidden="1" x14ac:dyDescent="0.25">
      <c r="A17" s="631"/>
      <c r="B17" s="13">
        <v>43153</v>
      </c>
      <c r="C17" s="9" t="s">
        <v>8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13">
        <v>43139</v>
      </c>
      <c r="C18" s="9" t="s">
        <v>10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631"/>
      <c r="B19" s="13">
        <v>43132</v>
      </c>
      <c r="C19" s="9" t="s">
        <v>11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1"/>
      <c r="B20" s="13">
        <v>43125</v>
      </c>
      <c r="C20" s="9" t="s">
        <v>7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13">
        <v>43118</v>
      </c>
      <c r="C21" s="9" t="s">
        <v>8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13">
        <v>43083</v>
      </c>
      <c r="C22" s="9" t="s">
        <v>11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/>
      <c r="L22" s="9">
        <v>1</v>
      </c>
      <c r="M22" s="29"/>
    </row>
    <row r="23" spans="1:13" hidden="1" x14ac:dyDescent="0.25">
      <c r="A23" s="631"/>
      <c r="B23" s="13">
        <v>43076</v>
      </c>
      <c r="C23" s="9" t="s">
        <v>7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13">
        <v>43069</v>
      </c>
      <c r="C24" s="9" t="s">
        <v>8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280">
        <v>1</v>
      </c>
      <c r="K24" s="9"/>
      <c r="L24" s="9"/>
      <c r="M24" s="29"/>
    </row>
    <row r="25" spans="1:13" hidden="1" x14ac:dyDescent="0.25">
      <c r="A25" s="631"/>
      <c r="B25" s="13">
        <v>43062</v>
      </c>
      <c r="C25" s="9" t="s">
        <v>9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43048</v>
      </c>
      <c r="C26" s="9" t="s">
        <v>11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43041</v>
      </c>
      <c r="C27" s="9" t="s">
        <v>7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/>
      <c r="K27" s="9"/>
      <c r="L27" s="9">
        <v>1</v>
      </c>
      <c r="M27" s="29"/>
    </row>
    <row r="28" spans="1:13" hidden="1" x14ac:dyDescent="0.25">
      <c r="A28" s="631"/>
      <c r="B28" s="13">
        <v>43034</v>
      </c>
      <c r="C28" s="9" t="s">
        <v>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/>
      <c r="L28" s="9">
        <v>1</v>
      </c>
      <c r="M28" s="29"/>
    </row>
    <row r="29" spans="1:13" hidden="1" x14ac:dyDescent="0.25">
      <c r="A29" s="631"/>
      <c r="B29" s="13">
        <v>43027</v>
      </c>
      <c r="C29" s="9" t="s">
        <v>9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280"/>
      <c r="K29" s="9"/>
      <c r="L29" s="9">
        <v>1</v>
      </c>
      <c r="M29" s="29"/>
    </row>
    <row r="30" spans="1:13" hidden="1" x14ac:dyDescent="0.25">
      <c r="A30" s="631"/>
      <c r="B30" s="13">
        <v>43020</v>
      </c>
      <c r="C30" s="9" t="s">
        <v>10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43013</v>
      </c>
      <c r="C31" s="9" t="s">
        <v>11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1"/>
      <c r="B32" s="13">
        <v>42999</v>
      </c>
      <c r="C32" s="9" t="s">
        <v>8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t="18.75" hidden="1" thickBot="1" x14ac:dyDescent="0.3">
      <c r="A33" s="630"/>
      <c r="B33" s="30">
        <v>42992</v>
      </c>
      <c r="C33" s="31" t="s">
        <v>9</v>
      </c>
      <c r="D33" s="31">
        <v>1</v>
      </c>
      <c r="E33" s="31">
        <v>0</v>
      </c>
      <c r="F33" s="31">
        <v>0</v>
      </c>
      <c r="G33" s="31">
        <v>0</v>
      </c>
      <c r="H33" s="31">
        <v>0</v>
      </c>
      <c r="I33" s="32">
        <v>0</v>
      </c>
      <c r="J33" s="281">
        <v>1</v>
      </c>
      <c r="K33" s="23"/>
      <c r="L33" s="23"/>
      <c r="M33" s="48"/>
    </row>
    <row r="34" spans="1:13" ht="19.5" thickTop="1" thickBot="1" x14ac:dyDescent="0.3">
      <c r="A34" s="142" t="s">
        <v>45</v>
      </c>
      <c r="B34" s="126" t="s">
        <v>285</v>
      </c>
      <c r="C34" s="124" t="s">
        <v>27</v>
      </c>
      <c r="D34" s="124">
        <f t="shared" ref="D34:I34" si="1">SUM(D16:D33)</f>
        <v>18</v>
      </c>
      <c r="E34" s="124">
        <f t="shared" si="1"/>
        <v>1</v>
      </c>
      <c r="F34" s="124">
        <f t="shared" si="1"/>
        <v>5</v>
      </c>
      <c r="G34" s="124">
        <f t="shared" si="1"/>
        <v>6</v>
      </c>
      <c r="H34" s="124">
        <f t="shared" si="1"/>
        <v>0</v>
      </c>
      <c r="I34" s="125">
        <f t="shared" si="1"/>
        <v>0</v>
      </c>
      <c r="J34" s="191">
        <f>SUM(J16:J33)</f>
        <v>5</v>
      </c>
      <c r="K34" s="124">
        <f>SUM(K16:K33)</f>
        <v>9</v>
      </c>
      <c r="L34" s="124">
        <f>SUM(L16:L33)</f>
        <v>4</v>
      </c>
      <c r="M34" s="294">
        <f>SUM(J34/(J34+K34))</f>
        <v>0.35714285714285715</v>
      </c>
    </row>
    <row r="35" spans="1:13" ht="18.75" hidden="1" thickTop="1" x14ac:dyDescent="0.25">
      <c r="A35" s="659" t="s">
        <v>35</v>
      </c>
      <c r="B35" s="26">
        <v>42796</v>
      </c>
      <c r="C35" s="27" t="s">
        <v>7</v>
      </c>
      <c r="D35" s="27">
        <v>1</v>
      </c>
      <c r="E35" s="27">
        <v>0</v>
      </c>
      <c r="F35" s="27">
        <v>0</v>
      </c>
      <c r="G35" s="27">
        <v>0</v>
      </c>
      <c r="H35" s="27">
        <v>0</v>
      </c>
      <c r="I35" s="28">
        <v>0</v>
      </c>
      <c r="J35" s="282">
        <v>1</v>
      </c>
      <c r="K35" s="8"/>
      <c r="L35" s="8"/>
      <c r="M35" s="113"/>
    </row>
    <row r="36" spans="1:13" hidden="1" x14ac:dyDescent="0.25">
      <c r="A36" s="631"/>
      <c r="B36" s="13">
        <v>42789</v>
      </c>
      <c r="C36" s="9" t="s">
        <v>8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1"/>
      <c r="B37" s="13">
        <v>42775</v>
      </c>
      <c r="C37" s="9" t="s">
        <v>10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13">
        <v>42768</v>
      </c>
      <c r="C38" s="9" t="s">
        <v>11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42761</v>
      </c>
      <c r="C39" s="9" t="s">
        <v>7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42754</v>
      </c>
      <c r="C40" s="9" t="s">
        <v>8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>
        <v>1</v>
      </c>
      <c r="L40" s="9"/>
      <c r="M40" s="29"/>
    </row>
    <row r="41" spans="1:13" hidden="1" x14ac:dyDescent="0.25">
      <c r="A41" s="631"/>
      <c r="B41" s="13">
        <v>42747</v>
      </c>
      <c r="C41" s="9" t="s">
        <v>9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42740</v>
      </c>
      <c r="C42" s="9" t="s">
        <v>10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42712</v>
      </c>
      <c r="C43" s="9" t="s">
        <v>7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42705</v>
      </c>
      <c r="C44" s="9" t="s">
        <v>8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13">
        <v>42698</v>
      </c>
      <c r="C45" s="9" t="s">
        <v>9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13">
        <v>42684</v>
      </c>
      <c r="C46" s="9" t="s">
        <v>11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13">
        <v>42677</v>
      </c>
      <c r="C47" s="9" t="s">
        <v>7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13">
        <v>42663</v>
      </c>
      <c r="C48" s="9" t="s">
        <v>9</v>
      </c>
      <c r="D48" s="9">
        <v>1</v>
      </c>
      <c r="E48" s="9">
        <v>0</v>
      </c>
      <c r="F48" s="9">
        <v>2</v>
      </c>
      <c r="G48" s="9">
        <v>2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42656</v>
      </c>
      <c r="C49" s="9" t="s">
        <v>10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13">
        <v>42649</v>
      </c>
      <c r="C50" s="9" t="s">
        <v>11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13">
        <v>42642</v>
      </c>
      <c r="C51" s="9" t="s">
        <v>7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t="18.75" hidden="1" thickBot="1" x14ac:dyDescent="0.3">
      <c r="A52" s="630"/>
      <c r="B52" s="30">
        <v>42635</v>
      </c>
      <c r="C52" s="31" t="s">
        <v>8</v>
      </c>
      <c r="D52" s="31">
        <v>1</v>
      </c>
      <c r="E52" s="31">
        <v>0</v>
      </c>
      <c r="F52" s="31">
        <v>0</v>
      </c>
      <c r="G52" s="31">
        <v>0</v>
      </c>
      <c r="H52" s="31">
        <v>0</v>
      </c>
      <c r="I52" s="32">
        <v>0</v>
      </c>
      <c r="J52" s="281"/>
      <c r="K52" s="23">
        <v>1</v>
      </c>
      <c r="L52" s="23"/>
      <c r="M52" s="48"/>
    </row>
    <row r="53" spans="1:13" ht="19.5" thickTop="1" thickBot="1" x14ac:dyDescent="0.3">
      <c r="A53" s="142" t="s">
        <v>45</v>
      </c>
      <c r="B53" s="126" t="s">
        <v>18</v>
      </c>
      <c r="C53" s="124" t="s">
        <v>27</v>
      </c>
      <c r="D53" s="124">
        <f t="shared" ref="D53:I53" si="2">SUM(D35:D52)</f>
        <v>18</v>
      </c>
      <c r="E53" s="124">
        <f t="shared" si="2"/>
        <v>0</v>
      </c>
      <c r="F53" s="124">
        <f t="shared" si="2"/>
        <v>4</v>
      </c>
      <c r="G53" s="124">
        <f t="shared" si="2"/>
        <v>4</v>
      </c>
      <c r="H53" s="124">
        <f t="shared" si="2"/>
        <v>0</v>
      </c>
      <c r="I53" s="125">
        <f t="shared" si="2"/>
        <v>0</v>
      </c>
      <c r="J53" s="191">
        <f>SUM(J35:J52)</f>
        <v>9</v>
      </c>
      <c r="K53" s="124">
        <f>SUM(K35:K52)</f>
        <v>9</v>
      </c>
      <c r="L53" s="124">
        <f>SUM(L35:L52)</f>
        <v>0</v>
      </c>
      <c r="M53" s="294">
        <f>SUM(J53/(J53+K53))</f>
        <v>0.5</v>
      </c>
    </row>
    <row r="54" spans="1:13" ht="18.75" hidden="1" thickTop="1" x14ac:dyDescent="0.25">
      <c r="A54" s="659" t="s">
        <v>17</v>
      </c>
      <c r="B54" s="26">
        <v>42432</v>
      </c>
      <c r="C54" s="27" t="s">
        <v>13</v>
      </c>
      <c r="D54" s="27">
        <v>1</v>
      </c>
      <c r="E54" s="27">
        <v>0</v>
      </c>
      <c r="F54" s="27">
        <v>0</v>
      </c>
      <c r="G54" s="27">
        <v>0</v>
      </c>
      <c r="H54" s="27">
        <v>0</v>
      </c>
      <c r="I54" s="28">
        <v>0</v>
      </c>
      <c r="J54" s="282"/>
      <c r="K54" s="8">
        <v>1</v>
      </c>
      <c r="L54" s="8"/>
      <c r="M54" s="113"/>
    </row>
    <row r="55" spans="1:13" hidden="1" x14ac:dyDescent="0.25">
      <c r="A55" s="631"/>
      <c r="B55" s="13">
        <v>42425</v>
      </c>
      <c r="C55" s="9" t="s">
        <v>10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/>
      <c r="L55" s="9">
        <v>1</v>
      </c>
      <c r="M55" s="29"/>
    </row>
    <row r="56" spans="1:13" hidden="1" x14ac:dyDescent="0.25">
      <c r="A56" s="631"/>
      <c r="B56" s="13">
        <v>42418</v>
      </c>
      <c r="C56" s="9" t="s">
        <v>7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42404</v>
      </c>
      <c r="C57" s="9" t="s">
        <v>14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42397</v>
      </c>
      <c r="C58" s="9" t="s">
        <v>13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42383</v>
      </c>
      <c r="C59" s="9" t="s">
        <v>13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42376</v>
      </c>
      <c r="C60" s="9" t="s">
        <v>8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/>
      <c r="L60" s="9">
        <v>1</v>
      </c>
      <c r="M60" s="29"/>
    </row>
    <row r="61" spans="1:13" hidden="1" x14ac:dyDescent="0.25">
      <c r="A61" s="631"/>
      <c r="B61" s="13">
        <v>42355</v>
      </c>
      <c r="C61" s="9" t="s">
        <v>14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42348</v>
      </c>
      <c r="C62" s="9" t="s">
        <v>13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42341</v>
      </c>
      <c r="C63" s="9" t="s">
        <v>10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13">
        <v>42334</v>
      </c>
      <c r="C64" s="9" t="s">
        <v>7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42327</v>
      </c>
      <c r="C65" s="9" t="s">
        <v>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42313</v>
      </c>
      <c r="C66" s="9" t="s">
        <v>13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">
        <v>0</v>
      </c>
      <c r="J66" s="280"/>
      <c r="K66" s="9"/>
      <c r="L66" s="9">
        <v>1</v>
      </c>
      <c r="M66" s="29"/>
    </row>
    <row r="67" spans="1:13" hidden="1" x14ac:dyDescent="0.25">
      <c r="A67" s="631"/>
      <c r="B67" s="13">
        <v>42306</v>
      </c>
      <c r="C67" s="9" t="s">
        <v>10</v>
      </c>
      <c r="D67" s="9">
        <v>1</v>
      </c>
      <c r="E67" s="9">
        <v>1</v>
      </c>
      <c r="F67" s="9">
        <v>0</v>
      </c>
      <c r="G67" s="9">
        <v>1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42299</v>
      </c>
      <c r="C68" s="9" t="s">
        <v>7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42292</v>
      </c>
      <c r="C69" s="9" t="s">
        <v>8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42271</v>
      </c>
      <c r="C70" s="9" t="s">
        <v>10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t="18.75" hidden="1" thickBot="1" x14ac:dyDescent="0.3">
      <c r="A71" s="630"/>
      <c r="B71" s="30">
        <v>42264</v>
      </c>
      <c r="C71" s="31" t="s">
        <v>7</v>
      </c>
      <c r="D71" s="31">
        <v>1</v>
      </c>
      <c r="E71" s="31">
        <v>0</v>
      </c>
      <c r="F71" s="31">
        <v>0</v>
      </c>
      <c r="G71" s="31">
        <v>0</v>
      </c>
      <c r="H71" s="31">
        <v>0</v>
      </c>
      <c r="I71" s="32">
        <v>0</v>
      </c>
      <c r="J71" s="281">
        <v>1</v>
      </c>
      <c r="K71" s="23"/>
      <c r="L71" s="23"/>
      <c r="M71" s="48"/>
    </row>
    <row r="72" spans="1:13" ht="19.5" thickTop="1" thickBot="1" x14ac:dyDescent="0.3">
      <c r="A72" s="142" t="s">
        <v>45</v>
      </c>
      <c r="B72" s="126" t="s">
        <v>17</v>
      </c>
      <c r="C72" s="124" t="s">
        <v>12</v>
      </c>
      <c r="D72" s="124">
        <f t="shared" ref="D72:I72" si="3">SUM(D54:D71)</f>
        <v>18</v>
      </c>
      <c r="E72" s="124">
        <f t="shared" si="3"/>
        <v>2</v>
      </c>
      <c r="F72" s="124">
        <f t="shared" si="3"/>
        <v>4</v>
      </c>
      <c r="G72" s="124">
        <f t="shared" si="3"/>
        <v>6</v>
      </c>
      <c r="H72" s="124">
        <f t="shared" si="3"/>
        <v>0</v>
      </c>
      <c r="I72" s="125">
        <f t="shared" si="3"/>
        <v>0</v>
      </c>
      <c r="J72" s="191">
        <f>SUM(J54:J71)</f>
        <v>6</v>
      </c>
      <c r="K72" s="124">
        <f>SUM(K54:K71)</f>
        <v>9</v>
      </c>
      <c r="L72" s="124">
        <f>SUM(L54:L71)</f>
        <v>3</v>
      </c>
      <c r="M72" s="294">
        <f>SUM(J72/(J72+K72))</f>
        <v>0.4</v>
      </c>
    </row>
    <row r="73" spans="1:13" ht="18.75" hidden="1" thickTop="1" x14ac:dyDescent="0.25">
      <c r="A73" s="659" t="s">
        <v>16</v>
      </c>
      <c r="B73" s="26">
        <v>42068</v>
      </c>
      <c r="C73" s="27" t="s">
        <v>14</v>
      </c>
      <c r="D73" s="27">
        <v>1</v>
      </c>
      <c r="E73" s="27">
        <v>0</v>
      </c>
      <c r="F73" s="27">
        <v>0</v>
      </c>
      <c r="G73" s="27">
        <v>0</v>
      </c>
      <c r="H73" s="27">
        <v>0</v>
      </c>
      <c r="I73" s="28">
        <v>0</v>
      </c>
      <c r="J73" s="282"/>
      <c r="K73" s="8">
        <v>1</v>
      </c>
      <c r="L73" s="8"/>
      <c r="M73" s="113"/>
    </row>
    <row r="74" spans="1:13" hidden="1" x14ac:dyDescent="0.25">
      <c r="A74" s="631"/>
      <c r="B74" s="13">
        <v>42047</v>
      </c>
      <c r="C74" s="9" t="s">
        <v>7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13">
        <v>42040</v>
      </c>
      <c r="C75" s="9" t="s">
        <v>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42026</v>
      </c>
      <c r="C76" s="9" t="s">
        <v>13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42019</v>
      </c>
      <c r="C77" s="9" t="s">
        <v>10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13">
        <v>42012</v>
      </c>
      <c r="C78" s="9" t="s">
        <v>7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13">
        <v>41991</v>
      </c>
      <c r="C79" s="9" t="s">
        <v>8</v>
      </c>
      <c r="D79" s="9">
        <v>1</v>
      </c>
      <c r="E79" s="9">
        <v>1</v>
      </c>
      <c r="F79" s="9">
        <v>0</v>
      </c>
      <c r="G79" s="9">
        <v>1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41977</v>
      </c>
      <c r="C80" s="9" t="s">
        <v>13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41970</v>
      </c>
      <c r="C81" s="9" t="s">
        <v>10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41963</v>
      </c>
      <c r="C82" s="9" t="s">
        <v>7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280"/>
      <c r="K82" s="9"/>
      <c r="L82" s="9">
        <v>1</v>
      </c>
      <c r="M82" s="29"/>
    </row>
    <row r="83" spans="1:13" hidden="1" x14ac:dyDescent="0.25">
      <c r="A83" s="631"/>
      <c r="B83" s="13">
        <v>41949</v>
      </c>
      <c r="C83" s="9" t="s">
        <v>14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41942</v>
      </c>
      <c r="C84" s="9" t="s">
        <v>13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41935</v>
      </c>
      <c r="C85" s="9" t="s">
        <v>10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41928</v>
      </c>
      <c r="C86" s="9" t="s">
        <v>7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41921</v>
      </c>
      <c r="C87" s="9" t="s">
        <v>8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13">
        <v>41914</v>
      </c>
      <c r="C88" s="9" t="s">
        <v>14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41907</v>
      </c>
      <c r="C89" s="9" t="s">
        <v>13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41900</v>
      </c>
      <c r="C90" s="9" t="s">
        <v>10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t="18.75" hidden="1" thickBot="1" x14ac:dyDescent="0.3">
      <c r="A91" s="630"/>
      <c r="B91" s="30">
        <v>41893</v>
      </c>
      <c r="C91" s="31" t="s">
        <v>7</v>
      </c>
      <c r="D91" s="31">
        <v>1</v>
      </c>
      <c r="E91" s="31">
        <v>0</v>
      </c>
      <c r="F91" s="31">
        <v>0</v>
      </c>
      <c r="G91" s="31">
        <v>0</v>
      </c>
      <c r="H91" s="31">
        <v>0</v>
      </c>
      <c r="I91" s="32">
        <v>0</v>
      </c>
      <c r="J91" s="281"/>
      <c r="K91" s="23">
        <v>1</v>
      </c>
      <c r="L91" s="23"/>
      <c r="M91" s="48"/>
    </row>
    <row r="92" spans="1:13" ht="19.5" thickTop="1" thickBot="1" x14ac:dyDescent="0.3">
      <c r="A92" s="142" t="s">
        <v>45</v>
      </c>
      <c r="B92" s="126" t="s">
        <v>16</v>
      </c>
      <c r="C92" s="124" t="s">
        <v>12</v>
      </c>
      <c r="D92" s="124">
        <f t="shared" ref="D92:I92" si="4">SUM(D73:D91)</f>
        <v>19</v>
      </c>
      <c r="E92" s="124">
        <f t="shared" si="4"/>
        <v>1</v>
      </c>
      <c r="F92" s="124">
        <f t="shared" si="4"/>
        <v>0</v>
      </c>
      <c r="G92" s="124">
        <f t="shared" si="4"/>
        <v>1</v>
      </c>
      <c r="H92" s="124">
        <f t="shared" si="4"/>
        <v>0</v>
      </c>
      <c r="I92" s="125">
        <f t="shared" si="4"/>
        <v>0</v>
      </c>
      <c r="J92" s="191">
        <f>SUM(J73:J91)</f>
        <v>4</v>
      </c>
      <c r="K92" s="124">
        <f>SUM(K73:K91)</f>
        <v>14</v>
      </c>
      <c r="L92" s="124">
        <f>SUM(L73:L91)</f>
        <v>1</v>
      </c>
      <c r="M92" s="294">
        <f>SUM(J92/(J92+K92))</f>
        <v>0.22222222222222221</v>
      </c>
    </row>
    <row r="93" spans="1:13" ht="18.75" hidden="1" thickTop="1" x14ac:dyDescent="0.25">
      <c r="A93" s="659" t="s">
        <v>15</v>
      </c>
      <c r="B93" s="26">
        <v>41697</v>
      </c>
      <c r="C93" s="27" t="s">
        <v>12</v>
      </c>
      <c r="D93" s="27">
        <v>1</v>
      </c>
      <c r="E93" s="27">
        <v>0</v>
      </c>
      <c r="F93" s="27">
        <v>0</v>
      </c>
      <c r="G93" s="27">
        <v>0</v>
      </c>
      <c r="H93" s="27">
        <v>0</v>
      </c>
      <c r="I93" s="28">
        <v>0</v>
      </c>
      <c r="J93" s="282"/>
      <c r="K93" s="8"/>
      <c r="L93" s="8">
        <v>1</v>
      </c>
      <c r="M93" s="113"/>
    </row>
    <row r="94" spans="1:13" hidden="1" x14ac:dyDescent="0.25">
      <c r="A94" s="631"/>
      <c r="B94" s="13">
        <v>41690</v>
      </c>
      <c r="C94" s="9" t="s">
        <v>14</v>
      </c>
      <c r="D94" s="9">
        <v>1</v>
      </c>
      <c r="E94" s="9">
        <v>1</v>
      </c>
      <c r="F94" s="9">
        <v>0</v>
      </c>
      <c r="G94" s="9">
        <v>1</v>
      </c>
      <c r="H94" s="9">
        <v>0</v>
      </c>
      <c r="I94" s="29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13">
        <v>41683</v>
      </c>
      <c r="C95" s="9" t="s">
        <v>10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41669</v>
      </c>
      <c r="C96" s="9" t="s">
        <v>8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41662</v>
      </c>
      <c r="C97" s="9" t="s">
        <v>12</v>
      </c>
      <c r="D97" s="9">
        <v>1</v>
      </c>
      <c r="E97" s="9">
        <v>0</v>
      </c>
      <c r="F97" s="9">
        <v>1</v>
      </c>
      <c r="G97" s="9">
        <v>1</v>
      </c>
      <c r="H97" s="9">
        <v>0</v>
      </c>
      <c r="I97" s="29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13">
        <v>41655</v>
      </c>
      <c r="C98" s="9" t="s">
        <v>14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41648</v>
      </c>
      <c r="C99" s="9" t="s">
        <v>10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41627</v>
      </c>
      <c r="C100" s="9" t="s">
        <v>7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41620</v>
      </c>
      <c r="C101" s="9" t="s">
        <v>8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41613</v>
      </c>
      <c r="C102" s="9" t="s">
        <v>12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41606</v>
      </c>
      <c r="C103" s="9" t="s">
        <v>14</v>
      </c>
      <c r="D103" s="9">
        <v>1</v>
      </c>
      <c r="E103" s="9">
        <v>1</v>
      </c>
      <c r="F103" s="9">
        <v>0</v>
      </c>
      <c r="G103" s="9">
        <v>1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13">
        <v>41599</v>
      </c>
      <c r="C104" s="9" t="s">
        <v>10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31"/>
      <c r="B105" s="13">
        <v>41585</v>
      </c>
      <c r="C105" s="9" t="s">
        <v>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41578</v>
      </c>
      <c r="C106" s="9" t="s">
        <v>12</v>
      </c>
      <c r="D106" s="9">
        <v>1</v>
      </c>
      <c r="E106" s="9">
        <v>2</v>
      </c>
      <c r="F106" s="9">
        <v>0</v>
      </c>
      <c r="G106" s="9">
        <v>2</v>
      </c>
      <c r="H106" s="9">
        <v>1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41571</v>
      </c>
      <c r="C107" s="9" t="s">
        <v>14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41564</v>
      </c>
      <c r="C108" s="9" t="s">
        <v>10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41557</v>
      </c>
      <c r="C109" s="9" t="s">
        <v>7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41550</v>
      </c>
      <c r="C110" s="9" t="s">
        <v>8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41543</v>
      </c>
      <c r="C111" s="9" t="s">
        <v>12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41536</v>
      </c>
      <c r="C112" s="9" t="s">
        <v>14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t="18.75" hidden="1" thickBot="1" x14ac:dyDescent="0.3">
      <c r="A113" s="630"/>
      <c r="B113" s="30">
        <v>41529</v>
      </c>
      <c r="C113" s="31" t="s">
        <v>10</v>
      </c>
      <c r="D113" s="31">
        <v>1</v>
      </c>
      <c r="E113" s="31">
        <v>0</v>
      </c>
      <c r="F113" s="31">
        <v>0</v>
      </c>
      <c r="G113" s="31">
        <v>0</v>
      </c>
      <c r="H113" s="31">
        <v>0</v>
      </c>
      <c r="I113" s="32">
        <v>0</v>
      </c>
      <c r="J113" s="281">
        <v>1</v>
      </c>
      <c r="K113" s="23"/>
      <c r="L113" s="23"/>
      <c r="M113" s="48"/>
    </row>
    <row r="114" spans="1:13" ht="19.5" thickTop="1" thickBot="1" x14ac:dyDescent="0.3">
      <c r="A114" s="142" t="s">
        <v>45</v>
      </c>
      <c r="B114" s="126" t="s">
        <v>15</v>
      </c>
      <c r="C114" s="124" t="s">
        <v>13</v>
      </c>
      <c r="D114" s="124">
        <f t="shared" ref="D114:I114" si="5">SUM(D93:D113)</f>
        <v>21</v>
      </c>
      <c r="E114" s="124">
        <f t="shared" si="5"/>
        <v>5</v>
      </c>
      <c r="F114" s="124">
        <f t="shared" si="5"/>
        <v>1</v>
      </c>
      <c r="G114" s="124">
        <f t="shared" si="5"/>
        <v>6</v>
      </c>
      <c r="H114" s="124">
        <f t="shared" si="5"/>
        <v>1</v>
      </c>
      <c r="I114" s="125">
        <f t="shared" si="5"/>
        <v>0</v>
      </c>
      <c r="J114" s="191">
        <f>SUM(J93:J113)</f>
        <v>12</v>
      </c>
      <c r="K114" s="124">
        <f>SUM(K93:K113)</f>
        <v>8</v>
      </c>
      <c r="L114" s="124">
        <f>SUM(L93:L113)</f>
        <v>1</v>
      </c>
      <c r="M114" s="294">
        <f>SUM(J114/(J114+K114))</f>
        <v>0.6</v>
      </c>
    </row>
    <row r="115" spans="1:13" ht="18.75" hidden="1" thickTop="1" x14ac:dyDescent="0.25">
      <c r="A115" s="659" t="s">
        <v>22</v>
      </c>
      <c r="B115" s="26">
        <v>41333</v>
      </c>
      <c r="C115" s="27" t="s">
        <v>12</v>
      </c>
      <c r="D115" s="27">
        <v>1</v>
      </c>
      <c r="E115" s="27">
        <v>0</v>
      </c>
      <c r="F115" s="27">
        <v>1</v>
      </c>
      <c r="G115" s="27">
        <v>1</v>
      </c>
      <c r="H115" s="27">
        <v>0</v>
      </c>
      <c r="I115" s="28">
        <v>0</v>
      </c>
      <c r="J115" s="282">
        <v>1</v>
      </c>
      <c r="K115" s="8"/>
      <c r="L115" s="8"/>
      <c r="M115" s="113"/>
    </row>
    <row r="116" spans="1:13" hidden="1" x14ac:dyDescent="0.25">
      <c r="A116" s="631"/>
      <c r="B116" s="13">
        <v>41326</v>
      </c>
      <c r="C116" s="9" t="s">
        <v>21</v>
      </c>
      <c r="D116" s="9">
        <v>1</v>
      </c>
      <c r="E116" s="9">
        <v>0</v>
      </c>
      <c r="F116" s="9">
        <v>1</v>
      </c>
      <c r="G116" s="9">
        <v>1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41312</v>
      </c>
      <c r="C117" s="9" t="s">
        <v>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41305</v>
      </c>
      <c r="C118" s="9" t="s">
        <v>19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41298</v>
      </c>
      <c r="C119" s="9" t="s">
        <v>12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41291</v>
      </c>
      <c r="C120" s="9" t="s">
        <v>21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41284</v>
      </c>
      <c r="C121" s="9" t="s">
        <v>20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41263</v>
      </c>
      <c r="C122" s="9" t="s">
        <v>7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41256</v>
      </c>
      <c r="C123" s="9" t="s">
        <v>19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41249</v>
      </c>
      <c r="C124" s="9" t="s">
        <v>12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41242</v>
      </c>
      <c r="C125" s="9" t="s">
        <v>21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41235</v>
      </c>
      <c r="C126" s="9" t="s">
        <v>20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41221</v>
      </c>
      <c r="C127" s="9" t="s">
        <v>19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41214</v>
      </c>
      <c r="C128" s="9" t="s">
        <v>12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/>
      <c r="L128" s="9">
        <v>1</v>
      </c>
      <c r="M128" s="29"/>
    </row>
    <row r="129" spans="1:13" hidden="1" x14ac:dyDescent="0.25">
      <c r="A129" s="631"/>
      <c r="B129" s="13">
        <v>41207</v>
      </c>
      <c r="C129" s="9" t="s">
        <v>21</v>
      </c>
      <c r="D129" s="9">
        <v>1</v>
      </c>
      <c r="E129" s="9">
        <v>1</v>
      </c>
      <c r="F129" s="9">
        <v>0</v>
      </c>
      <c r="G129" s="9">
        <v>1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41200</v>
      </c>
      <c r="C130" s="9" t="s">
        <v>20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41193</v>
      </c>
      <c r="C131" s="9" t="s">
        <v>7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41186</v>
      </c>
      <c r="C132" s="9" t="s">
        <v>19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41179</v>
      </c>
      <c r="C133" s="9" t="s">
        <v>12</v>
      </c>
      <c r="D133" s="9">
        <v>1</v>
      </c>
      <c r="E133" s="9">
        <v>1</v>
      </c>
      <c r="F133" s="9">
        <v>1</v>
      </c>
      <c r="G133" s="9">
        <v>2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41172</v>
      </c>
      <c r="C134" s="9" t="s">
        <v>21</v>
      </c>
      <c r="D134" s="9">
        <v>1</v>
      </c>
      <c r="E134" s="9">
        <v>0</v>
      </c>
      <c r="F134" s="9">
        <v>2</v>
      </c>
      <c r="G134" s="9">
        <v>2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t="18.75" hidden="1" thickBot="1" x14ac:dyDescent="0.3">
      <c r="A135" s="630"/>
      <c r="B135" s="30">
        <v>41165</v>
      </c>
      <c r="C135" s="31" t="s">
        <v>20</v>
      </c>
      <c r="D135" s="31">
        <v>1</v>
      </c>
      <c r="E135" s="31">
        <v>0</v>
      </c>
      <c r="F135" s="31">
        <v>0</v>
      </c>
      <c r="G135" s="31">
        <v>0</v>
      </c>
      <c r="H135" s="31">
        <v>0</v>
      </c>
      <c r="I135" s="32">
        <v>0</v>
      </c>
      <c r="J135" s="281">
        <v>1</v>
      </c>
      <c r="K135" s="23"/>
      <c r="L135" s="23"/>
      <c r="M135" s="48"/>
    </row>
    <row r="136" spans="1:13" ht="19.5" thickTop="1" thickBot="1" x14ac:dyDescent="0.3">
      <c r="A136" s="142" t="s">
        <v>45</v>
      </c>
      <c r="B136" s="126" t="s">
        <v>22</v>
      </c>
      <c r="C136" s="124" t="s">
        <v>13</v>
      </c>
      <c r="D136" s="124">
        <f t="shared" ref="D136:I136" si="6">SUM(D115:D135)</f>
        <v>21</v>
      </c>
      <c r="E136" s="124">
        <f t="shared" si="6"/>
        <v>2</v>
      </c>
      <c r="F136" s="124">
        <f t="shared" si="6"/>
        <v>7</v>
      </c>
      <c r="G136" s="124">
        <f t="shared" si="6"/>
        <v>9</v>
      </c>
      <c r="H136" s="124">
        <f t="shared" si="6"/>
        <v>0</v>
      </c>
      <c r="I136" s="125">
        <f t="shared" si="6"/>
        <v>0</v>
      </c>
      <c r="J136" s="191">
        <f>SUM(J115:J135)</f>
        <v>14</v>
      </c>
      <c r="K136" s="124">
        <f>SUM(K115:K135)</f>
        <v>6</v>
      </c>
      <c r="L136" s="124">
        <f>SUM(L115:L135)</f>
        <v>1</v>
      </c>
      <c r="M136" s="294">
        <f>SUM(J136/(J136+K136))</f>
        <v>0.7</v>
      </c>
    </row>
    <row r="137" spans="1:13" ht="18.75" hidden="1" thickTop="1" x14ac:dyDescent="0.25">
      <c r="A137" s="659" t="s">
        <v>23</v>
      </c>
      <c r="B137" s="26">
        <v>40969</v>
      </c>
      <c r="C137" s="27" t="s">
        <v>19</v>
      </c>
      <c r="D137" s="27">
        <v>1</v>
      </c>
      <c r="E137" s="27">
        <v>0</v>
      </c>
      <c r="F137" s="27">
        <v>0</v>
      </c>
      <c r="G137" s="27">
        <v>0</v>
      </c>
      <c r="H137" s="27">
        <v>0</v>
      </c>
      <c r="I137" s="28">
        <v>0</v>
      </c>
      <c r="J137" s="282"/>
      <c r="K137" s="8">
        <v>1</v>
      </c>
      <c r="L137" s="8"/>
      <c r="M137" s="113"/>
    </row>
    <row r="138" spans="1:13" hidden="1" x14ac:dyDescent="0.25">
      <c r="A138" s="631"/>
      <c r="B138" s="13">
        <v>40948</v>
      </c>
      <c r="C138" s="9" t="s">
        <v>21</v>
      </c>
      <c r="D138" s="9">
        <v>1</v>
      </c>
      <c r="E138" s="9">
        <v>1</v>
      </c>
      <c r="F138" s="9">
        <v>0</v>
      </c>
      <c r="G138" s="9">
        <v>1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40941</v>
      </c>
      <c r="C139" s="9" t="s">
        <v>7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40934</v>
      </c>
      <c r="C140" s="9" t="s">
        <v>19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40920</v>
      </c>
      <c r="C141" s="9" t="s">
        <v>13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40899</v>
      </c>
      <c r="C142" s="9" t="s">
        <v>21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/>
      <c r="K142" s="9"/>
      <c r="L142" s="9">
        <v>1</v>
      </c>
      <c r="M142" s="29"/>
    </row>
    <row r="143" spans="1:13" hidden="1" x14ac:dyDescent="0.25">
      <c r="A143" s="631"/>
      <c r="B143" s="13">
        <v>40892</v>
      </c>
      <c r="C143" s="9" t="s">
        <v>7</v>
      </c>
      <c r="D143" s="9">
        <v>1</v>
      </c>
      <c r="E143" s="9">
        <v>0</v>
      </c>
      <c r="F143" s="9">
        <v>1</v>
      </c>
      <c r="G143" s="9">
        <v>1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40885</v>
      </c>
      <c r="C144" s="9" t="s">
        <v>19</v>
      </c>
      <c r="D144" s="9">
        <v>1</v>
      </c>
      <c r="E144" s="9">
        <v>0</v>
      </c>
      <c r="F144" s="9">
        <v>1</v>
      </c>
      <c r="G144" s="9">
        <v>1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40878</v>
      </c>
      <c r="C145" s="9" t="s">
        <v>12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40871</v>
      </c>
      <c r="C146" s="9" t="s">
        <v>13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40857</v>
      </c>
      <c r="C147" s="9" t="s">
        <v>7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40850</v>
      </c>
      <c r="C148" s="9" t="s">
        <v>19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40843</v>
      </c>
      <c r="C149" s="9" t="s">
        <v>12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31"/>
      <c r="B150" s="13">
        <v>40836</v>
      </c>
      <c r="C150" s="9" t="s">
        <v>13</v>
      </c>
      <c r="D150" s="9">
        <v>1</v>
      </c>
      <c r="E150" s="9">
        <v>1</v>
      </c>
      <c r="F150" s="9">
        <v>1</v>
      </c>
      <c r="G150" s="9">
        <v>2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40829</v>
      </c>
      <c r="C151" s="9" t="s">
        <v>21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40822</v>
      </c>
      <c r="C152" s="9" t="s">
        <v>7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/>
      <c r="K152" s="9"/>
      <c r="L152" s="9">
        <v>1</v>
      </c>
      <c r="M152" s="29"/>
    </row>
    <row r="153" spans="1:13" ht="18.75" hidden="1" thickBot="1" x14ac:dyDescent="0.3">
      <c r="A153" s="630"/>
      <c r="B153" s="30">
        <v>40801</v>
      </c>
      <c r="C153" s="31" t="s">
        <v>13</v>
      </c>
      <c r="D153" s="31">
        <v>1</v>
      </c>
      <c r="E153" s="31">
        <v>0</v>
      </c>
      <c r="F153" s="31">
        <v>0</v>
      </c>
      <c r="G153" s="31">
        <v>0</v>
      </c>
      <c r="H153" s="31">
        <v>0</v>
      </c>
      <c r="I153" s="32">
        <v>0</v>
      </c>
      <c r="J153" s="281"/>
      <c r="K153" s="23"/>
      <c r="L153" s="23">
        <v>1</v>
      </c>
      <c r="M153" s="48"/>
    </row>
    <row r="154" spans="1:13" ht="19.5" thickTop="1" thickBot="1" x14ac:dyDescent="0.3">
      <c r="A154" s="142" t="s">
        <v>45</v>
      </c>
      <c r="B154" s="126" t="s">
        <v>23</v>
      </c>
      <c r="C154" s="124" t="s">
        <v>20</v>
      </c>
      <c r="D154" s="124">
        <f t="shared" ref="D154:I154" si="7">SUM(D137:D153)</f>
        <v>17</v>
      </c>
      <c r="E154" s="124">
        <f t="shared" si="7"/>
        <v>2</v>
      </c>
      <c r="F154" s="124">
        <f t="shared" si="7"/>
        <v>4</v>
      </c>
      <c r="G154" s="124">
        <f t="shared" si="7"/>
        <v>6</v>
      </c>
      <c r="H154" s="124">
        <f t="shared" si="7"/>
        <v>0</v>
      </c>
      <c r="I154" s="125">
        <f t="shared" si="7"/>
        <v>0</v>
      </c>
      <c r="J154" s="191">
        <f>SUM(J137:J153)</f>
        <v>8</v>
      </c>
      <c r="K154" s="124">
        <f>SUM(K137:K153)</f>
        <v>6</v>
      </c>
      <c r="L154" s="124">
        <f>SUM(L137:L153)</f>
        <v>3</v>
      </c>
      <c r="M154" s="294">
        <f>SUM(J154/(J154+K154))</f>
        <v>0.5714285714285714</v>
      </c>
    </row>
    <row r="155" spans="1:13" ht="19.5" thickTop="1" thickBot="1" x14ac:dyDescent="0.3">
      <c r="C155" s="136" t="s">
        <v>24</v>
      </c>
      <c r="D155" s="137">
        <f t="shared" ref="D155:I155" si="8">SUM(D15+D34+D53+D72+D92+D114+D136+D154)</f>
        <v>144</v>
      </c>
      <c r="E155" s="137">
        <f t="shared" si="8"/>
        <v>14</v>
      </c>
      <c r="F155" s="137">
        <f t="shared" si="8"/>
        <v>27</v>
      </c>
      <c r="G155" s="137">
        <f t="shared" si="8"/>
        <v>41</v>
      </c>
      <c r="H155" s="137">
        <f t="shared" si="8"/>
        <v>1</v>
      </c>
      <c r="I155" s="137">
        <f t="shared" si="8"/>
        <v>0</v>
      </c>
      <c r="J155" s="136">
        <f>SUM(J15+J34+J53+J72+J92+J114+J136+J154)</f>
        <v>64</v>
      </c>
      <c r="K155" s="168">
        <f>SUM(K15+K34+K53+K72+K92+K114+K136+K154)</f>
        <v>65</v>
      </c>
      <c r="L155" s="168">
        <f>SUM(L15+L34+L53+L72+L92+L114+L136+L154)</f>
        <v>15</v>
      </c>
      <c r="M155" s="334">
        <f>SUM(J155/(J155+K155))</f>
        <v>0.49612403100775193</v>
      </c>
    </row>
    <row r="156" spans="1:13" ht="18.75" thickBot="1" x14ac:dyDescent="0.3">
      <c r="C156" s="143" t="s">
        <v>25</v>
      </c>
      <c r="D156" s="24"/>
      <c r="E156" s="25">
        <f>SUM(E155/D155)</f>
        <v>9.7222222222222224E-2</v>
      </c>
      <c r="F156" s="25">
        <f>SUM(F155/D155)</f>
        <v>0.1875</v>
      </c>
      <c r="G156" s="144">
        <f>SUM(G155/D155)</f>
        <v>0.28472222222222221</v>
      </c>
      <c r="H156" s="20"/>
      <c r="I156" s="20"/>
      <c r="J156" s="283">
        <f>SUM(J155/D155)</f>
        <v>0.44444444444444442</v>
      </c>
      <c r="K156" s="21">
        <f>SUM(K155/D155)</f>
        <v>0.4513888888888889</v>
      </c>
      <c r="L156" s="132">
        <f>SUM(L155/D155)</f>
        <v>0.10416666666666667</v>
      </c>
      <c r="M156" s="1"/>
    </row>
    <row r="157" spans="1:13" ht="18.75" thickBot="1" x14ac:dyDescent="0.3">
      <c r="C157" s="133" t="s">
        <v>26</v>
      </c>
      <c r="D157" s="134">
        <f>SUM(D155/8)</f>
        <v>18</v>
      </c>
      <c r="E157" s="134">
        <f>SUM(E156*D157)</f>
        <v>1.75</v>
      </c>
      <c r="F157" s="134">
        <f>SUM(F156*D157)</f>
        <v>3.375</v>
      </c>
      <c r="G157" s="135">
        <f>SUM(G156*D157)</f>
        <v>5.125</v>
      </c>
      <c r="J157" s="284">
        <f>SUM(J155/8)</f>
        <v>8</v>
      </c>
      <c r="K157" s="134">
        <f>SUM(K155/8)</f>
        <v>8.125</v>
      </c>
      <c r="L157" s="135">
        <f>SUM(L155/8)</f>
        <v>1.875</v>
      </c>
      <c r="M157" s="1"/>
    </row>
    <row r="158" spans="1:13" ht="19.5" thickTop="1" thickBot="1" x14ac:dyDescent="0.3">
      <c r="A158" s="61" t="s">
        <v>50</v>
      </c>
      <c r="B158" s="45" t="s">
        <v>36</v>
      </c>
      <c r="C158" s="46" t="s">
        <v>20</v>
      </c>
      <c r="D158" s="47"/>
      <c r="E158" s="27">
        <v>2</v>
      </c>
      <c r="F158" s="27">
        <v>1</v>
      </c>
      <c r="G158" s="28">
        <v>3</v>
      </c>
    </row>
    <row r="159" spans="1:13" ht="18.75" thickBot="1" x14ac:dyDescent="0.3">
      <c r="A159" s="49" t="s">
        <v>45</v>
      </c>
      <c r="B159" s="41" t="s">
        <v>50</v>
      </c>
      <c r="C159" s="42"/>
      <c r="D159" s="42"/>
      <c r="E159" s="43">
        <f>SUM(E158:E158)</f>
        <v>2</v>
      </c>
      <c r="F159" s="43">
        <f>SUM(F158:F158)</f>
        <v>1</v>
      </c>
      <c r="G159" s="50">
        <f>SUM(G158:G158)</f>
        <v>3</v>
      </c>
    </row>
    <row r="160" spans="1:13" ht="18.75" thickBot="1" x14ac:dyDescent="0.3">
      <c r="A160" s="51" t="s">
        <v>46</v>
      </c>
      <c r="B160" s="52" t="s">
        <v>483</v>
      </c>
      <c r="C160" s="53"/>
      <c r="D160" s="53"/>
      <c r="E160" s="54">
        <f>SUM(E155+E159)</f>
        <v>16</v>
      </c>
      <c r="F160" s="54">
        <f>SUM(F155+F159)</f>
        <v>28</v>
      </c>
      <c r="G160" s="55">
        <f>SUM(E160+F160)</f>
        <v>44</v>
      </c>
    </row>
    <row r="161" ht="18.75" thickTop="1" x14ac:dyDescent="0.25"/>
  </sheetData>
  <mergeCells count="9">
    <mergeCell ref="A1:M1"/>
    <mergeCell ref="A16:A33"/>
    <mergeCell ref="A35:A52"/>
    <mergeCell ref="A137:A153"/>
    <mergeCell ref="A54:A71"/>
    <mergeCell ref="A73:A91"/>
    <mergeCell ref="A93:A113"/>
    <mergeCell ref="A115:A135"/>
    <mergeCell ref="A3:A14"/>
  </mergeCells>
  <printOptions horizontalCentered="1" verticalCentered="1"/>
  <pageMargins left="0.2" right="0.2" top="0.25" bottom="0.25" header="0.25" footer="0.3"/>
  <pageSetup scale="86" orientation="landscape" r:id="rId1"/>
  <rowBreaks count="2" manualBreakCount="2">
    <brk id="72" max="16383" man="1"/>
    <brk id="13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265"/>
  <sheetViews>
    <sheetView zoomScale="75" zoomScaleNormal="75" workbookViewId="0">
      <selection activeCell="T107" sqref="T107"/>
    </sheetView>
  </sheetViews>
  <sheetFormatPr defaultColWidth="9.140625" defaultRowHeight="18" x14ac:dyDescent="0.25"/>
  <cols>
    <col min="1" max="1" width="16.140625" style="16" bestFit="1" customWidth="1"/>
    <col min="2" max="2" width="25.28515625" style="17" bestFit="1" customWidth="1"/>
    <col min="3" max="3" width="21" style="16" bestFit="1" customWidth="1"/>
    <col min="4" max="4" width="9.28515625" style="16" bestFit="1" customWidth="1"/>
    <col min="5" max="5" width="7.5703125" style="16" bestFit="1" customWidth="1"/>
    <col min="6" max="6" width="8.140625" style="16" bestFit="1" customWidth="1"/>
    <col min="7" max="7" width="10.7109375" style="16" bestFit="1" customWidth="1"/>
    <col min="8" max="8" width="10.140625" style="16" bestFit="1" customWidth="1"/>
    <col min="9" max="9" width="9.28515625" style="16" bestFit="1" customWidth="1"/>
    <col min="10" max="16384" width="9.140625" style="16"/>
  </cols>
  <sheetData>
    <row r="1" spans="1:13" ht="19.5" thickTop="1" thickBot="1" x14ac:dyDescent="0.3">
      <c r="A1" s="626" t="s">
        <v>305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45694</v>
      </c>
      <c r="C4" s="9" t="s">
        <v>20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45680</v>
      </c>
      <c r="C5" s="9" t="s">
        <v>8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45673</v>
      </c>
      <c r="C6" s="9" t="s">
        <v>10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45666</v>
      </c>
      <c r="C7" s="9" t="s">
        <v>453</v>
      </c>
      <c r="D7" s="9">
        <v>1</v>
      </c>
      <c r="E7" s="9">
        <v>1</v>
      </c>
      <c r="F7" s="9">
        <v>0</v>
      </c>
      <c r="G7" s="9">
        <v>1</v>
      </c>
      <c r="H7" s="9">
        <v>1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45645</v>
      </c>
      <c r="C8" s="9" t="s">
        <v>20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45638</v>
      </c>
      <c r="C9" s="9" t="s">
        <v>625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/>
      <c r="L9" s="9">
        <v>1</v>
      </c>
      <c r="M9" s="29"/>
    </row>
    <row r="10" spans="1:13" x14ac:dyDescent="0.25">
      <c r="A10" s="636"/>
      <c r="B10" s="255">
        <v>45631</v>
      </c>
      <c r="C10" s="9" t="s">
        <v>8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45617</v>
      </c>
      <c r="C11" s="9" t="s">
        <v>453</v>
      </c>
      <c r="D11" s="9">
        <v>1</v>
      </c>
      <c r="E11" s="9">
        <v>0</v>
      </c>
      <c r="F11" s="9">
        <v>2</v>
      </c>
      <c r="G11" s="9">
        <v>2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45610</v>
      </c>
      <c r="C12" s="9" t="s">
        <v>20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45603</v>
      </c>
      <c r="C13" s="9" t="s">
        <v>625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45589</v>
      </c>
      <c r="C14" s="9" t="s">
        <v>10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45582</v>
      </c>
      <c r="C15" s="9" t="s">
        <v>453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45575</v>
      </c>
      <c r="C16" s="9" t="s">
        <v>20</v>
      </c>
      <c r="D16" s="9">
        <v>1</v>
      </c>
      <c r="E16" s="9">
        <v>1</v>
      </c>
      <c r="F16" s="9">
        <v>1</v>
      </c>
      <c r="G16" s="9">
        <v>2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45568</v>
      </c>
      <c r="C17" s="9" t="s">
        <v>625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6"/>
      <c r="B18" s="255">
        <v>45561</v>
      </c>
      <c r="C18" s="9" t="s">
        <v>8</v>
      </c>
      <c r="D18" s="9">
        <v>1</v>
      </c>
      <c r="E18" s="9">
        <v>1</v>
      </c>
      <c r="F18" s="9">
        <v>2</v>
      </c>
      <c r="G18" s="9">
        <v>3</v>
      </c>
      <c r="H18" s="9">
        <v>0</v>
      </c>
      <c r="I18" s="29">
        <v>1</v>
      </c>
      <c r="J18" s="365"/>
      <c r="K18" s="9"/>
      <c r="L18" s="9">
        <v>1</v>
      </c>
      <c r="M18" s="29"/>
    </row>
    <row r="19" spans="1:13" x14ac:dyDescent="0.25">
      <c r="A19" s="636"/>
      <c r="B19" s="255">
        <v>45554</v>
      </c>
      <c r="C19" s="9" t="s">
        <v>10</v>
      </c>
      <c r="D19" s="9">
        <v>1</v>
      </c>
      <c r="E19" s="9">
        <v>1</v>
      </c>
      <c r="F19" s="9">
        <v>1</v>
      </c>
      <c r="G19" s="9">
        <v>2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t="18.75" thickBot="1" x14ac:dyDescent="0.3">
      <c r="A20" s="637"/>
      <c r="B20" s="256">
        <v>45547</v>
      </c>
      <c r="C20" s="31" t="s">
        <v>453</v>
      </c>
      <c r="D20" s="31">
        <v>1</v>
      </c>
      <c r="E20" s="31">
        <v>0</v>
      </c>
      <c r="F20" s="31">
        <v>2</v>
      </c>
      <c r="G20" s="31">
        <v>2</v>
      </c>
      <c r="H20" s="31">
        <v>0</v>
      </c>
      <c r="I20" s="32">
        <v>0</v>
      </c>
      <c r="J20" s="366">
        <v>1</v>
      </c>
      <c r="K20" s="31"/>
      <c r="L20" s="31"/>
      <c r="M20" s="32"/>
    </row>
    <row r="21" spans="1:13" ht="19.5" thickTop="1" thickBot="1" x14ac:dyDescent="0.3">
      <c r="A21" s="487" t="s">
        <v>45</v>
      </c>
      <c r="B21" s="488" t="s">
        <v>624</v>
      </c>
      <c r="C21" s="355" t="s">
        <v>553</v>
      </c>
      <c r="D21" s="355">
        <f t="shared" ref="D21:L21" si="0">SUM(D3:D20)</f>
        <v>18</v>
      </c>
      <c r="E21" s="355">
        <f t="shared" si="0"/>
        <v>4</v>
      </c>
      <c r="F21" s="355">
        <f t="shared" si="0"/>
        <v>13</v>
      </c>
      <c r="G21" s="355">
        <f t="shared" si="0"/>
        <v>17</v>
      </c>
      <c r="H21" s="355">
        <f t="shared" si="0"/>
        <v>1</v>
      </c>
      <c r="I21" s="489">
        <f t="shared" si="0"/>
        <v>1</v>
      </c>
      <c r="J21" s="458">
        <f t="shared" si="0"/>
        <v>10</v>
      </c>
      <c r="K21" s="355">
        <f t="shared" si="0"/>
        <v>5</v>
      </c>
      <c r="L21" s="355">
        <f t="shared" si="0"/>
        <v>3</v>
      </c>
      <c r="M21" s="415">
        <f>SUM(J21/(J21+K21))</f>
        <v>0.66666666666666663</v>
      </c>
    </row>
    <row r="22" spans="1:13" ht="18.75" hidden="1" thickTop="1" x14ac:dyDescent="0.25">
      <c r="A22" s="642" t="s">
        <v>580</v>
      </c>
      <c r="B22" s="254">
        <v>45351</v>
      </c>
      <c r="C22" s="27" t="s">
        <v>8</v>
      </c>
      <c r="D22" s="27">
        <v>1</v>
      </c>
      <c r="E22" s="27">
        <v>0</v>
      </c>
      <c r="F22" s="27">
        <v>2</v>
      </c>
      <c r="G22" s="27">
        <v>2</v>
      </c>
      <c r="H22" s="27">
        <v>0</v>
      </c>
      <c r="I22" s="28">
        <v>0</v>
      </c>
      <c r="J22" s="364">
        <v>1</v>
      </c>
      <c r="K22" s="27"/>
      <c r="L22" s="27"/>
      <c r="M22" s="28"/>
    </row>
    <row r="23" spans="1:13" hidden="1" x14ac:dyDescent="0.25">
      <c r="A23" s="636"/>
      <c r="B23" s="255">
        <v>45344</v>
      </c>
      <c r="C23" s="9" t="s">
        <v>555</v>
      </c>
      <c r="D23" s="9">
        <v>1</v>
      </c>
      <c r="E23" s="9">
        <v>0</v>
      </c>
      <c r="F23" s="9">
        <v>2</v>
      </c>
      <c r="G23" s="9">
        <v>2</v>
      </c>
      <c r="H23" s="9">
        <v>0</v>
      </c>
      <c r="I23" s="29">
        <v>0</v>
      </c>
      <c r="J23" s="365"/>
      <c r="K23" s="9"/>
      <c r="L23" s="9">
        <v>1</v>
      </c>
      <c r="M23" s="29"/>
    </row>
    <row r="24" spans="1:13" hidden="1" x14ac:dyDescent="0.25">
      <c r="A24" s="636"/>
      <c r="B24" s="255">
        <v>45337</v>
      </c>
      <c r="C24" s="9" t="s">
        <v>453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45330</v>
      </c>
      <c r="C25" s="9" t="s">
        <v>552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45323</v>
      </c>
      <c r="C26" s="9" t="s">
        <v>452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6"/>
      <c r="B27" s="255">
        <v>45316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45309</v>
      </c>
      <c r="C28" s="9" t="s">
        <v>555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6"/>
      <c r="B29" s="255">
        <v>45302</v>
      </c>
      <c r="C29" s="9" t="s">
        <v>453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6"/>
      <c r="B30" s="255">
        <v>45281</v>
      </c>
      <c r="C30" s="9" t="s">
        <v>552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6"/>
      <c r="B31" s="255">
        <v>45267</v>
      </c>
      <c r="C31" s="9" t="s">
        <v>8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6"/>
      <c r="B32" s="255">
        <v>45246</v>
      </c>
      <c r="C32" s="9" t="s">
        <v>552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/>
      <c r="K32" s="9"/>
      <c r="L32" s="9">
        <v>1</v>
      </c>
      <c r="M32" s="29"/>
    </row>
    <row r="33" spans="1:13" hidden="1" x14ac:dyDescent="0.25">
      <c r="A33" s="636"/>
      <c r="B33" s="255">
        <v>45239</v>
      </c>
      <c r="C33" s="9" t="s">
        <v>452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6"/>
      <c r="B34" s="255">
        <v>45232</v>
      </c>
      <c r="C34" s="9" t="s">
        <v>8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6"/>
      <c r="B35" s="255">
        <v>45225</v>
      </c>
      <c r="C35" s="9" t="s">
        <v>555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6"/>
      <c r="B36" s="255">
        <v>45211</v>
      </c>
      <c r="C36" s="9" t="s">
        <v>552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6"/>
      <c r="B37" s="255">
        <v>45197</v>
      </c>
      <c r="C37" s="9" t="s">
        <v>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6"/>
      <c r="B38" s="255">
        <v>45190</v>
      </c>
      <c r="C38" s="9" t="s">
        <v>555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365"/>
      <c r="K38" s="9"/>
      <c r="L38" s="9">
        <v>1</v>
      </c>
      <c r="M38" s="29"/>
    </row>
    <row r="39" spans="1:13" ht="18.75" hidden="1" thickBot="1" x14ac:dyDescent="0.3">
      <c r="A39" s="637"/>
      <c r="B39" s="256">
        <v>45183</v>
      </c>
      <c r="C39" s="31" t="s">
        <v>453</v>
      </c>
      <c r="D39" s="31">
        <v>1</v>
      </c>
      <c r="E39" s="31">
        <v>0</v>
      </c>
      <c r="F39" s="31">
        <v>1</v>
      </c>
      <c r="G39" s="31">
        <v>1</v>
      </c>
      <c r="H39" s="31">
        <v>0</v>
      </c>
      <c r="I39" s="32">
        <v>0</v>
      </c>
      <c r="J39" s="366">
        <v>1</v>
      </c>
      <c r="K39" s="31"/>
      <c r="L39" s="31"/>
      <c r="M39" s="32"/>
    </row>
    <row r="40" spans="1:13" ht="19.5" thickTop="1" thickBot="1" x14ac:dyDescent="0.3">
      <c r="A40" s="433" t="s">
        <v>45</v>
      </c>
      <c r="B40" s="414" t="s">
        <v>580</v>
      </c>
      <c r="C40" s="355" t="s">
        <v>553</v>
      </c>
      <c r="D40" s="355">
        <f t="shared" ref="D40:L40" si="1">SUM(D22:D39)</f>
        <v>18</v>
      </c>
      <c r="E40" s="355">
        <f t="shared" si="1"/>
        <v>3</v>
      </c>
      <c r="F40" s="355">
        <f t="shared" si="1"/>
        <v>7</v>
      </c>
      <c r="G40" s="355">
        <f t="shared" si="1"/>
        <v>10</v>
      </c>
      <c r="H40" s="355">
        <f t="shared" si="1"/>
        <v>0</v>
      </c>
      <c r="I40" s="467">
        <f t="shared" si="1"/>
        <v>0</v>
      </c>
      <c r="J40" s="191">
        <f t="shared" si="1"/>
        <v>9</v>
      </c>
      <c r="K40" s="124">
        <f t="shared" si="1"/>
        <v>6</v>
      </c>
      <c r="L40" s="124">
        <f t="shared" si="1"/>
        <v>3</v>
      </c>
      <c r="M40" s="302">
        <f>SUM(J40/(J40+K40))</f>
        <v>0.6</v>
      </c>
    </row>
    <row r="41" spans="1:13" ht="18.75" hidden="1" thickTop="1" x14ac:dyDescent="0.25">
      <c r="A41" s="642" t="s">
        <v>554</v>
      </c>
      <c r="B41" s="254">
        <v>44966</v>
      </c>
      <c r="C41" s="27" t="s">
        <v>552</v>
      </c>
      <c r="D41" s="27">
        <v>1</v>
      </c>
      <c r="E41" s="27">
        <v>0</v>
      </c>
      <c r="F41" s="27">
        <v>1</v>
      </c>
      <c r="G41" s="27">
        <v>1</v>
      </c>
      <c r="H41" s="27">
        <v>0</v>
      </c>
      <c r="I41" s="28">
        <v>0</v>
      </c>
      <c r="J41" s="364"/>
      <c r="K41" s="27">
        <v>1</v>
      </c>
      <c r="L41" s="27"/>
      <c r="M41" s="28"/>
    </row>
    <row r="42" spans="1:13" hidden="1" x14ac:dyDescent="0.25">
      <c r="A42" s="636"/>
      <c r="B42" s="255">
        <v>44959</v>
      </c>
      <c r="C42" s="9" t="s">
        <v>452</v>
      </c>
      <c r="D42" s="9">
        <v>1</v>
      </c>
      <c r="E42" s="9">
        <v>1</v>
      </c>
      <c r="F42" s="9">
        <v>1</v>
      </c>
      <c r="G42" s="9">
        <v>2</v>
      </c>
      <c r="H42" s="9">
        <v>0</v>
      </c>
      <c r="I42" s="29">
        <v>0</v>
      </c>
      <c r="J42" s="365"/>
      <c r="K42" s="9"/>
      <c r="L42" s="9">
        <v>1</v>
      </c>
      <c r="M42" s="29"/>
    </row>
    <row r="43" spans="1:13" hidden="1" x14ac:dyDescent="0.25">
      <c r="A43" s="636"/>
      <c r="B43" s="255">
        <v>44945</v>
      </c>
      <c r="C43" s="9" t="s">
        <v>555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365"/>
      <c r="K43" s="9">
        <v>1</v>
      </c>
      <c r="L43" s="9"/>
      <c r="M43" s="29"/>
    </row>
    <row r="44" spans="1:13" hidden="1" x14ac:dyDescent="0.25">
      <c r="A44" s="636"/>
      <c r="B44" s="255">
        <v>44917</v>
      </c>
      <c r="C44" s="9" t="s">
        <v>552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365">
        <v>1</v>
      </c>
      <c r="K44" s="9"/>
      <c r="L44" s="9"/>
      <c r="M44" s="29"/>
    </row>
    <row r="45" spans="1:13" hidden="1" x14ac:dyDescent="0.25">
      <c r="A45" s="636"/>
      <c r="B45" s="255">
        <v>44910</v>
      </c>
      <c r="C45" s="9" t="s">
        <v>452</v>
      </c>
      <c r="D45" s="9">
        <v>1</v>
      </c>
      <c r="E45" s="9">
        <v>1</v>
      </c>
      <c r="F45" s="9">
        <v>1</v>
      </c>
      <c r="G45" s="9">
        <v>2</v>
      </c>
      <c r="H45" s="9">
        <v>0</v>
      </c>
      <c r="I45" s="29">
        <v>0</v>
      </c>
      <c r="J45" s="365"/>
      <c r="K45" s="9">
        <v>1</v>
      </c>
      <c r="L45" s="9"/>
      <c r="M45" s="29"/>
    </row>
    <row r="46" spans="1:13" hidden="1" x14ac:dyDescent="0.25">
      <c r="A46" s="636"/>
      <c r="B46" s="255">
        <v>44903</v>
      </c>
      <c r="C46" s="9" t="s">
        <v>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365"/>
      <c r="K46" s="9">
        <v>1</v>
      </c>
      <c r="L46" s="9"/>
      <c r="M46" s="29"/>
    </row>
    <row r="47" spans="1:13" hidden="1" x14ac:dyDescent="0.25">
      <c r="A47" s="636"/>
      <c r="B47" s="255">
        <v>44896</v>
      </c>
      <c r="C47" s="9" t="s">
        <v>555</v>
      </c>
      <c r="D47" s="9">
        <v>1</v>
      </c>
      <c r="E47" s="9">
        <v>1</v>
      </c>
      <c r="F47" s="9">
        <v>1</v>
      </c>
      <c r="G47" s="9">
        <v>2</v>
      </c>
      <c r="H47" s="9">
        <v>0</v>
      </c>
      <c r="I47" s="29">
        <v>0</v>
      </c>
      <c r="J47" s="365"/>
      <c r="K47" s="9"/>
      <c r="L47" s="9">
        <v>1</v>
      </c>
      <c r="M47" s="29"/>
    </row>
    <row r="48" spans="1:13" hidden="1" x14ac:dyDescent="0.25">
      <c r="A48" s="636"/>
      <c r="B48" s="255">
        <v>44889</v>
      </c>
      <c r="C48" s="9" t="s">
        <v>453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365"/>
      <c r="K48" s="9">
        <v>1</v>
      </c>
      <c r="L48" s="9"/>
      <c r="M48" s="29"/>
    </row>
    <row r="49" spans="1:13" hidden="1" x14ac:dyDescent="0.25">
      <c r="A49" s="636"/>
      <c r="B49" s="255">
        <v>44875</v>
      </c>
      <c r="C49" s="9" t="s">
        <v>452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365"/>
      <c r="K49" s="9">
        <v>1</v>
      </c>
      <c r="L49" s="9"/>
      <c r="M49" s="29"/>
    </row>
    <row r="50" spans="1:13" hidden="1" x14ac:dyDescent="0.25">
      <c r="A50" s="636"/>
      <c r="B50" s="255">
        <v>44854</v>
      </c>
      <c r="C50" s="9" t="s">
        <v>453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">
        <v>0</v>
      </c>
      <c r="J50" s="365">
        <v>1</v>
      </c>
      <c r="K50" s="9"/>
      <c r="L50" s="9"/>
      <c r="M50" s="29"/>
    </row>
    <row r="51" spans="1:13" hidden="1" x14ac:dyDescent="0.25">
      <c r="A51" s="636"/>
      <c r="B51" s="255">
        <v>44847</v>
      </c>
      <c r="C51" s="9" t="s">
        <v>552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365"/>
      <c r="K51" s="9"/>
      <c r="L51" s="9">
        <v>1</v>
      </c>
      <c r="M51" s="29"/>
    </row>
    <row r="52" spans="1:13" hidden="1" x14ac:dyDescent="0.25">
      <c r="A52" s="636"/>
      <c r="B52" s="255">
        <v>44840</v>
      </c>
      <c r="C52" s="9" t="s">
        <v>452</v>
      </c>
      <c r="D52" s="9">
        <v>1</v>
      </c>
      <c r="E52" s="9">
        <v>1</v>
      </c>
      <c r="F52" s="9">
        <v>0</v>
      </c>
      <c r="G52" s="9">
        <v>1</v>
      </c>
      <c r="H52" s="9">
        <v>0</v>
      </c>
      <c r="I52" s="29">
        <v>0</v>
      </c>
      <c r="J52" s="365"/>
      <c r="K52" s="9">
        <v>1</v>
      </c>
      <c r="L52" s="9"/>
      <c r="M52" s="29"/>
    </row>
    <row r="53" spans="1:13" hidden="1" x14ac:dyDescent="0.25">
      <c r="A53" s="636"/>
      <c r="B53" s="255">
        <v>44833</v>
      </c>
      <c r="C53" s="9" t="s">
        <v>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365"/>
      <c r="K53" s="9">
        <v>1</v>
      </c>
      <c r="L53" s="9"/>
      <c r="M53" s="29"/>
    </row>
    <row r="54" spans="1:13" hidden="1" x14ac:dyDescent="0.25">
      <c r="A54" s="636"/>
      <c r="B54" s="255">
        <v>44826</v>
      </c>
      <c r="C54" s="9" t="s">
        <v>555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365"/>
      <c r="K54" s="9">
        <v>1</v>
      </c>
      <c r="L54" s="9"/>
      <c r="M54" s="29"/>
    </row>
    <row r="55" spans="1:13" ht="18.75" hidden="1" thickBot="1" x14ac:dyDescent="0.3">
      <c r="A55" s="637"/>
      <c r="B55" s="256">
        <v>44819</v>
      </c>
      <c r="C55" s="31" t="s">
        <v>453</v>
      </c>
      <c r="D55" s="31">
        <v>1</v>
      </c>
      <c r="E55" s="31">
        <v>0</v>
      </c>
      <c r="F55" s="31">
        <v>0</v>
      </c>
      <c r="G55" s="31">
        <v>0</v>
      </c>
      <c r="H55" s="31">
        <v>0</v>
      </c>
      <c r="I55" s="32">
        <v>0</v>
      </c>
      <c r="J55" s="366"/>
      <c r="K55" s="31">
        <v>1</v>
      </c>
      <c r="L55" s="31"/>
      <c r="M55" s="32"/>
    </row>
    <row r="56" spans="1:13" ht="19.5" thickTop="1" thickBot="1" x14ac:dyDescent="0.3">
      <c r="A56" s="433" t="s">
        <v>45</v>
      </c>
      <c r="B56" s="414" t="s">
        <v>554</v>
      </c>
      <c r="C56" s="355" t="s">
        <v>553</v>
      </c>
      <c r="D56" s="355">
        <f t="shared" ref="D56:L56" si="2">SUM(D41:D55)</f>
        <v>15</v>
      </c>
      <c r="E56" s="355">
        <f t="shared" si="2"/>
        <v>4</v>
      </c>
      <c r="F56" s="355">
        <f t="shared" si="2"/>
        <v>5</v>
      </c>
      <c r="G56" s="355">
        <f t="shared" si="2"/>
        <v>9</v>
      </c>
      <c r="H56" s="355">
        <f t="shared" si="2"/>
        <v>0</v>
      </c>
      <c r="I56" s="467">
        <f t="shared" si="2"/>
        <v>0</v>
      </c>
      <c r="J56" s="191">
        <f t="shared" si="2"/>
        <v>2</v>
      </c>
      <c r="K56" s="124">
        <f t="shared" si="2"/>
        <v>10</v>
      </c>
      <c r="L56" s="124">
        <f t="shared" si="2"/>
        <v>3</v>
      </c>
      <c r="M56" s="186">
        <f>SUM(J56/(J56+K56))</f>
        <v>0.16666666666666666</v>
      </c>
    </row>
    <row r="57" spans="1:13" ht="18.75" hidden="1" thickTop="1" x14ac:dyDescent="0.25">
      <c r="A57" s="659" t="s">
        <v>540</v>
      </c>
      <c r="B57" s="254">
        <v>44641</v>
      </c>
      <c r="C57" s="27" t="s">
        <v>453</v>
      </c>
      <c r="D57" s="27">
        <v>1</v>
      </c>
      <c r="E57" s="27">
        <v>0</v>
      </c>
      <c r="F57" s="27">
        <v>1</v>
      </c>
      <c r="G57" s="27">
        <v>1</v>
      </c>
      <c r="H57" s="27">
        <v>0</v>
      </c>
      <c r="I57" s="297">
        <v>0</v>
      </c>
      <c r="J57" s="279">
        <v>1</v>
      </c>
      <c r="K57" s="27"/>
      <c r="L57" s="27"/>
      <c r="M57" s="28"/>
    </row>
    <row r="58" spans="1:13" hidden="1" x14ac:dyDescent="0.25">
      <c r="A58" s="631"/>
      <c r="B58" s="255">
        <v>44637</v>
      </c>
      <c r="C58" s="9" t="s">
        <v>8</v>
      </c>
      <c r="D58" s="9">
        <v>1</v>
      </c>
      <c r="E58" s="9">
        <v>0</v>
      </c>
      <c r="F58" s="9">
        <v>2</v>
      </c>
      <c r="G58" s="9">
        <v>2</v>
      </c>
      <c r="H58" s="9">
        <v>0</v>
      </c>
      <c r="I58" s="298">
        <v>0</v>
      </c>
      <c r="J58" s="280"/>
      <c r="K58" s="9"/>
      <c r="L58" s="9">
        <v>1</v>
      </c>
      <c r="M58" s="29"/>
    </row>
    <row r="59" spans="1:13" hidden="1" x14ac:dyDescent="0.25">
      <c r="A59" s="631"/>
      <c r="B59" s="255">
        <v>44630</v>
      </c>
      <c r="C59" s="9" t="s">
        <v>455</v>
      </c>
      <c r="D59" s="9">
        <v>1</v>
      </c>
      <c r="E59" s="9">
        <v>1</v>
      </c>
      <c r="F59" s="9">
        <v>2</v>
      </c>
      <c r="G59" s="9">
        <v>3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255">
        <v>44623</v>
      </c>
      <c r="C60" s="9" t="s">
        <v>453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255">
        <v>44616</v>
      </c>
      <c r="C61" s="9" t="s">
        <v>8</v>
      </c>
      <c r="D61" s="9">
        <v>1</v>
      </c>
      <c r="E61" s="9">
        <v>1</v>
      </c>
      <c r="F61" s="9">
        <v>1</v>
      </c>
      <c r="G61" s="9">
        <v>2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255">
        <v>44609</v>
      </c>
      <c r="C62" s="9" t="s">
        <v>455</v>
      </c>
      <c r="D62" s="9">
        <v>1</v>
      </c>
      <c r="E62" s="9">
        <v>1</v>
      </c>
      <c r="F62" s="9">
        <v>0</v>
      </c>
      <c r="G62" s="9">
        <v>1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255">
        <v>44602</v>
      </c>
      <c r="C63" s="9" t="s">
        <v>453</v>
      </c>
      <c r="D63" s="9">
        <v>1</v>
      </c>
      <c r="E63" s="9">
        <v>0</v>
      </c>
      <c r="F63" s="9">
        <v>3</v>
      </c>
      <c r="G63" s="9">
        <v>3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44546</v>
      </c>
      <c r="C64" s="9" t="s">
        <v>455</v>
      </c>
      <c r="D64" s="9">
        <v>1</v>
      </c>
      <c r="E64" s="9">
        <v>1</v>
      </c>
      <c r="F64" s="9">
        <v>1</v>
      </c>
      <c r="G64" s="9">
        <v>2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44539</v>
      </c>
      <c r="C65" s="9" t="s">
        <v>453</v>
      </c>
      <c r="D65" s="9">
        <v>1</v>
      </c>
      <c r="E65" s="9">
        <v>1</v>
      </c>
      <c r="F65" s="9">
        <v>1</v>
      </c>
      <c r="G65" s="9">
        <v>2</v>
      </c>
      <c r="H65" s="9">
        <v>1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255">
        <v>44532</v>
      </c>
      <c r="C66" s="9" t="s">
        <v>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44525</v>
      </c>
      <c r="C67" s="9" t="s">
        <v>455</v>
      </c>
      <c r="D67" s="9">
        <v>1</v>
      </c>
      <c r="E67" s="9">
        <v>0</v>
      </c>
      <c r="F67" s="9">
        <v>1</v>
      </c>
      <c r="G67" s="9">
        <v>1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44518</v>
      </c>
      <c r="C68" s="9" t="s">
        <v>453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44511</v>
      </c>
      <c r="C69" s="9" t="s">
        <v>8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44504</v>
      </c>
      <c r="C70" s="9" t="s">
        <v>455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44497</v>
      </c>
      <c r="C71" s="9" t="s">
        <v>453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t="18.75" hidden="1" thickBot="1" x14ac:dyDescent="0.3">
      <c r="A72" s="630"/>
      <c r="B72" s="256">
        <v>44483</v>
      </c>
      <c r="C72" s="31" t="s">
        <v>455</v>
      </c>
      <c r="D72" s="31">
        <v>1</v>
      </c>
      <c r="E72" s="31">
        <v>0</v>
      </c>
      <c r="F72" s="31">
        <v>2</v>
      </c>
      <c r="G72" s="31">
        <v>2</v>
      </c>
      <c r="H72" s="31">
        <v>0</v>
      </c>
      <c r="I72" s="299">
        <v>0</v>
      </c>
      <c r="J72" s="341">
        <v>1</v>
      </c>
      <c r="K72" s="31"/>
      <c r="L72" s="31"/>
      <c r="M72" s="32"/>
    </row>
    <row r="73" spans="1:13" s="7" customFormat="1" ht="19.5" thickTop="1" thickBot="1" x14ac:dyDescent="0.3">
      <c r="A73" s="142" t="s">
        <v>45</v>
      </c>
      <c r="B73" s="126" t="s">
        <v>540</v>
      </c>
      <c r="C73" s="124" t="s">
        <v>48</v>
      </c>
      <c r="D73" s="124">
        <f t="shared" ref="D73:L73" si="3">SUM(D57:D72)</f>
        <v>16</v>
      </c>
      <c r="E73" s="124">
        <f t="shared" si="3"/>
        <v>5</v>
      </c>
      <c r="F73" s="124">
        <f t="shared" si="3"/>
        <v>14</v>
      </c>
      <c r="G73" s="124">
        <f t="shared" si="3"/>
        <v>19</v>
      </c>
      <c r="H73" s="124">
        <f t="shared" si="3"/>
        <v>1</v>
      </c>
      <c r="I73" s="247">
        <f t="shared" si="3"/>
        <v>0</v>
      </c>
      <c r="J73" s="191">
        <f t="shared" si="3"/>
        <v>8</v>
      </c>
      <c r="K73" s="124">
        <f t="shared" si="3"/>
        <v>7</v>
      </c>
      <c r="L73" s="124">
        <f t="shared" si="3"/>
        <v>1</v>
      </c>
      <c r="M73" s="186">
        <f>SUM(J73/(J73+K73))</f>
        <v>0.53333333333333333</v>
      </c>
    </row>
    <row r="74" spans="1:13" ht="18.75" hidden="1" thickTop="1" x14ac:dyDescent="0.25">
      <c r="A74" s="659" t="s">
        <v>500</v>
      </c>
      <c r="B74" s="254">
        <v>43888</v>
      </c>
      <c r="C74" s="27" t="s">
        <v>8</v>
      </c>
      <c r="D74" s="27">
        <v>1</v>
      </c>
      <c r="E74" s="27">
        <v>0</v>
      </c>
      <c r="F74" s="27">
        <v>0</v>
      </c>
      <c r="G74" s="27">
        <v>0</v>
      </c>
      <c r="H74" s="27">
        <v>0</v>
      </c>
      <c r="I74" s="28">
        <v>0</v>
      </c>
      <c r="J74" s="279"/>
      <c r="K74" s="27">
        <v>1</v>
      </c>
      <c r="L74" s="27"/>
      <c r="M74" s="28"/>
    </row>
    <row r="75" spans="1:13" hidden="1" x14ac:dyDescent="0.25">
      <c r="A75" s="631"/>
      <c r="B75" s="255">
        <v>43881</v>
      </c>
      <c r="C75" s="9" t="s">
        <v>455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255">
        <v>43874</v>
      </c>
      <c r="C76" s="9" t="s">
        <v>453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255">
        <v>43867</v>
      </c>
      <c r="C77" s="9" t="s">
        <v>9</v>
      </c>
      <c r="D77" s="9">
        <v>1</v>
      </c>
      <c r="E77" s="9">
        <v>1</v>
      </c>
      <c r="F77" s="9">
        <v>0</v>
      </c>
      <c r="G77" s="9">
        <v>1</v>
      </c>
      <c r="H77" s="9">
        <v>0</v>
      </c>
      <c r="I77" s="29">
        <v>0</v>
      </c>
      <c r="J77" s="280"/>
      <c r="K77" s="9"/>
      <c r="L77" s="9">
        <v>1</v>
      </c>
      <c r="M77" s="29"/>
    </row>
    <row r="78" spans="1:13" hidden="1" x14ac:dyDescent="0.25">
      <c r="A78" s="631"/>
      <c r="B78" s="255">
        <v>43860</v>
      </c>
      <c r="C78" s="9" t="s">
        <v>452</v>
      </c>
      <c r="D78" s="9">
        <v>1</v>
      </c>
      <c r="E78" s="9">
        <v>1</v>
      </c>
      <c r="F78" s="9">
        <v>0</v>
      </c>
      <c r="G78" s="9">
        <v>1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255">
        <v>43853</v>
      </c>
      <c r="C79" s="9" t="s">
        <v>8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255">
        <v>43832</v>
      </c>
      <c r="C80" s="9" t="s">
        <v>453</v>
      </c>
      <c r="D80" s="9">
        <v>1</v>
      </c>
      <c r="E80" s="9">
        <v>1</v>
      </c>
      <c r="F80" s="9">
        <v>1</v>
      </c>
      <c r="G80" s="9">
        <v>2</v>
      </c>
      <c r="H80" s="9">
        <v>0</v>
      </c>
      <c r="I80" s="29">
        <v>0</v>
      </c>
      <c r="J80" s="280"/>
      <c r="K80" s="9"/>
      <c r="L80" s="9">
        <v>1</v>
      </c>
      <c r="M80" s="29"/>
    </row>
    <row r="81" spans="1:13" hidden="1" x14ac:dyDescent="0.25">
      <c r="A81" s="631"/>
      <c r="B81" s="255">
        <v>43818</v>
      </c>
      <c r="C81" s="9" t="s">
        <v>9</v>
      </c>
      <c r="D81" s="9">
        <v>1</v>
      </c>
      <c r="E81" s="9">
        <v>0</v>
      </c>
      <c r="F81" s="9">
        <v>2</v>
      </c>
      <c r="G81" s="9">
        <v>2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255">
        <v>43811</v>
      </c>
      <c r="C82" s="9" t="s">
        <v>452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255">
        <v>43790</v>
      </c>
      <c r="C83" s="9" t="s">
        <v>453</v>
      </c>
      <c r="D83" s="9">
        <v>1</v>
      </c>
      <c r="E83" s="9">
        <v>1</v>
      </c>
      <c r="F83" s="9">
        <v>0</v>
      </c>
      <c r="G83" s="9">
        <v>1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255">
        <v>43783</v>
      </c>
      <c r="C84" s="9" t="s">
        <v>9</v>
      </c>
      <c r="D84" s="9">
        <v>1</v>
      </c>
      <c r="E84" s="9">
        <v>0</v>
      </c>
      <c r="F84" s="9">
        <v>2</v>
      </c>
      <c r="G84" s="9">
        <v>2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255">
        <v>43769</v>
      </c>
      <c r="C85" s="9" t="s">
        <v>8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255">
        <v>43762</v>
      </c>
      <c r="C86" s="9" t="s">
        <v>455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">
        <v>0</v>
      </c>
      <c r="J86" s="280"/>
      <c r="K86" s="9"/>
      <c r="L86" s="9">
        <v>1</v>
      </c>
      <c r="M86" s="29"/>
    </row>
    <row r="87" spans="1:13" hidden="1" x14ac:dyDescent="0.25">
      <c r="A87" s="631"/>
      <c r="B87" s="255">
        <v>43755</v>
      </c>
      <c r="C87" s="9" t="s">
        <v>453</v>
      </c>
      <c r="D87" s="9">
        <v>1</v>
      </c>
      <c r="E87" s="9">
        <v>0</v>
      </c>
      <c r="F87" s="9">
        <v>1</v>
      </c>
      <c r="G87" s="9">
        <v>1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255">
        <v>43734</v>
      </c>
      <c r="C88" s="9" t="s">
        <v>8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255">
        <v>43727</v>
      </c>
      <c r="C89" s="9" t="s">
        <v>455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t="18.75" hidden="1" thickBot="1" x14ac:dyDescent="0.3">
      <c r="A90" s="630"/>
      <c r="B90" s="256">
        <v>43720</v>
      </c>
      <c r="C90" s="31" t="s">
        <v>453</v>
      </c>
      <c r="D90" s="31">
        <v>1</v>
      </c>
      <c r="E90" s="31">
        <v>0</v>
      </c>
      <c r="F90" s="31">
        <v>0</v>
      </c>
      <c r="G90" s="31">
        <v>0</v>
      </c>
      <c r="H90" s="31">
        <v>0</v>
      </c>
      <c r="I90" s="32">
        <v>0</v>
      </c>
      <c r="J90" s="341"/>
      <c r="K90" s="31">
        <v>1</v>
      </c>
      <c r="L90" s="31"/>
      <c r="M90" s="32"/>
    </row>
    <row r="91" spans="1:13" s="7" customFormat="1" ht="19.5" thickTop="1" thickBot="1" x14ac:dyDescent="0.3">
      <c r="A91" s="142" t="s">
        <v>45</v>
      </c>
      <c r="B91" s="126" t="s">
        <v>500</v>
      </c>
      <c r="C91" s="124" t="s">
        <v>48</v>
      </c>
      <c r="D91" s="124">
        <f t="shared" ref="D91:L91" si="4">SUM(D74:D90)</f>
        <v>17</v>
      </c>
      <c r="E91" s="124">
        <f t="shared" si="4"/>
        <v>4</v>
      </c>
      <c r="F91" s="124">
        <f t="shared" si="4"/>
        <v>10</v>
      </c>
      <c r="G91" s="124">
        <f t="shared" si="4"/>
        <v>14</v>
      </c>
      <c r="H91" s="124">
        <f t="shared" si="4"/>
        <v>0</v>
      </c>
      <c r="I91" s="247">
        <f t="shared" si="4"/>
        <v>0</v>
      </c>
      <c r="J91" s="191">
        <f t="shared" si="4"/>
        <v>5</v>
      </c>
      <c r="K91" s="124">
        <f t="shared" si="4"/>
        <v>9</v>
      </c>
      <c r="L91" s="124">
        <f t="shared" si="4"/>
        <v>3</v>
      </c>
      <c r="M91" s="186">
        <f>SUM(J91/(J91+K91))</f>
        <v>0.35714285714285715</v>
      </c>
    </row>
    <row r="92" spans="1:13" ht="18.75" hidden="1" thickTop="1" x14ac:dyDescent="0.25">
      <c r="A92" s="638" t="s">
        <v>454</v>
      </c>
      <c r="B92" s="26">
        <v>43524</v>
      </c>
      <c r="C92" s="27" t="s">
        <v>8</v>
      </c>
      <c r="D92" s="27">
        <v>1</v>
      </c>
      <c r="E92" s="27">
        <v>1</v>
      </c>
      <c r="F92" s="27">
        <v>0</v>
      </c>
      <c r="G92" s="27">
        <v>1</v>
      </c>
      <c r="H92" s="27">
        <v>0</v>
      </c>
      <c r="I92" s="297">
        <v>0</v>
      </c>
      <c r="J92" s="279"/>
      <c r="K92" s="27">
        <v>1</v>
      </c>
      <c r="L92" s="27"/>
      <c r="M92" s="28"/>
    </row>
    <row r="93" spans="1:13" hidden="1" x14ac:dyDescent="0.25">
      <c r="A93" s="639"/>
      <c r="B93" s="13">
        <v>43496</v>
      </c>
      <c r="C93" s="9" t="s">
        <v>452</v>
      </c>
      <c r="D93" s="9">
        <v>1</v>
      </c>
      <c r="E93" s="9">
        <v>0</v>
      </c>
      <c r="F93" s="9">
        <v>2</v>
      </c>
      <c r="G93" s="9">
        <v>2</v>
      </c>
      <c r="H93" s="9">
        <v>0</v>
      </c>
      <c r="I93" s="298">
        <v>0</v>
      </c>
      <c r="J93" s="280"/>
      <c r="K93" s="9">
        <v>1</v>
      </c>
      <c r="L93" s="9"/>
      <c r="M93" s="29"/>
    </row>
    <row r="94" spans="1:13" hidden="1" x14ac:dyDescent="0.25">
      <c r="A94" s="639"/>
      <c r="B94" s="13">
        <v>43489</v>
      </c>
      <c r="C94" s="9" t="s">
        <v>8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8">
        <v>0</v>
      </c>
      <c r="J94" s="280"/>
      <c r="K94" s="9">
        <v>1</v>
      </c>
      <c r="L94" s="9"/>
      <c r="M94" s="29"/>
    </row>
    <row r="95" spans="1:13" hidden="1" x14ac:dyDescent="0.25">
      <c r="A95" s="639"/>
      <c r="B95" s="13">
        <v>43475</v>
      </c>
      <c r="C95" s="9" t="s">
        <v>455</v>
      </c>
      <c r="D95" s="9">
        <v>1</v>
      </c>
      <c r="E95" s="9">
        <v>0</v>
      </c>
      <c r="F95" s="9">
        <v>1</v>
      </c>
      <c r="G95" s="9">
        <v>1</v>
      </c>
      <c r="H95" s="9">
        <v>0</v>
      </c>
      <c r="I95" s="298">
        <v>0</v>
      </c>
      <c r="J95" s="280">
        <v>1</v>
      </c>
      <c r="K95" s="9"/>
      <c r="L95" s="9"/>
      <c r="M95" s="29"/>
    </row>
    <row r="96" spans="1:13" hidden="1" x14ac:dyDescent="0.25">
      <c r="A96" s="639"/>
      <c r="B96" s="13">
        <v>43468</v>
      </c>
      <c r="C96" s="9" t="s">
        <v>453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8">
        <v>0</v>
      </c>
      <c r="J96" s="280"/>
      <c r="K96" s="9">
        <v>1</v>
      </c>
      <c r="L96" s="9"/>
      <c r="M96" s="29"/>
    </row>
    <row r="97" spans="1:13" hidden="1" x14ac:dyDescent="0.25">
      <c r="A97" s="639"/>
      <c r="B97" s="13">
        <v>43454</v>
      </c>
      <c r="C97" s="9" t="s">
        <v>9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8">
        <v>0</v>
      </c>
      <c r="J97" s="280"/>
      <c r="K97" s="9">
        <v>1</v>
      </c>
      <c r="L97" s="9"/>
      <c r="M97" s="29"/>
    </row>
    <row r="98" spans="1:13" hidden="1" x14ac:dyDescent="0.25">
      <c r="A98" s="639"/>
      <c r="B98" s="13">
        <v>43447</v>
      </c>
      <c r="C98" s="9" t="s">
        <v>452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8">
        <v>0</v>
      </c>
      <c r="J98" s="280">
        <v>1</v>
      </c>
      <c r="K98" s="9"/>
      <c r="L98" s="9"/>
      <c r="M98" s="29"/>
    </row>
    <row r="99" spans="1:13" hidden="1" x14ac:dyDescent="0.25">
      <c r="A99" s="639"/>
      <c r="B99" s="13">
        <v>43433</v>
      </c>
      <c r="C99" s="9" t="s">
        <v>455</v>
      </c>
      <c r="D99" s="9">
        <v>1</v>
      </c>
      <c r="E99" s="9">
        <v>1</v>
      </c>
      <c r="F99" s="9">
        <v>0</v>
      </c>
      <c r="G99" s="9">
        <v>1</v>
      </c>
      <c r="H99" s="9">
        <v>0</v>
      </c>
      <c r="I99" s="298">
        <v>0</v>
      </c>
      <c r="J99" s="280">
        <v>1</v>
      </c>
      <c r="K99" s="9"/>
      <c r="L99" s="9"/>
      <c r="M99" s="29"/>
    </row>
    <row r="100" spans="1:13" hidden="1" x14ac:dyDescent="0.25">
      <c r="A100" s="639"/>
      <c r="B100" s="13">
        <v>43412</v>
      </c>
      <c r="C100" s="9" t="s">
        <v>452</v>
      </c>
      <c r="D100" s="9">
        <v>1</v>
      </c>
      <c r="E100" s="9">
        <v>1</v>
      </c>
      <c r="F100" s="9">
        <v>0</v>
      </c>
      <c r="G100" s="9">
        <v>1</v>
      </c>
      <c r="H100" s="9">
        <v>0</v>
      </c>
      <c r="I100" s="298">
        <v>0</v>
      </c>
      <c r="J100" s="280"/>
      <c r="K100" s="9">
        <v>1</v>
      </c>
      <c r="L100" s="9"/>
      <c r="M100" s="29"/>
    </row>
    <row r="101" spans="1:13" hidden="1" x14ac:dyDescent="0.25">
      <c r="A101" s="639"/>
      <c r="B101" s="13">
        <v>43405</v>
      </c>
      <c r="C101" s="9" t="s">
        <v>8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8">
        <v>0</v>
      </c>
      <c r="J101" s="280">
        <v>1</v>
      </c>
      <c r="K101" s="9"/>
      <c r="L101" s="9"/>
      <c r="M101" s="29"/>
    </row>
    <row r="102" spans="1:13" hidden="1" x14ac:dyDescent="0.25">
      <c r="A102" s="639"/>
      <c r="B102" s="13">
        <v>43391</v>
      </c>
      <c r="C102" s="9" t="s">
        <v>453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8">
        <v>0</v>
      </c>
      <c r="J102" s="280"/>
      <c r="K102" s="9">
        <v>1</v>
      </c>
      <c r="L102" s="9"/>
      <c r="M102" s="29"/>
    </row>
    <row r="103" spans="1:13" hidden="1" x14ac:dyDescent="0.25">
      <c r="A103" s="639"/>
      <c r="B103" s="13">
        <v>43384</v>
      </c>
      <c r="C103" s="9" t="s">
        <v>9</v>
      </c>
      <c r="D103" s="9">
        <v>1</v>
      </c>
      <c r="E103" s="9">
        <v>1</v>
      </c>
      <c r="F103" s="9">
        <v>1</v>
      </c>
      <c r="G103" s="9">
        <v>2</v>
      </c>
      <c r="H103" s="9">
        <v>0</v>
      </c>
      <c r="I103" s="298">
        <v>0</v>
      </c>
      <c r="J103" s="280">
        <v>1</v>
      </c>
      <c r="K103" s="9"/>
      <c r="L103" s="9"/>
      <c r="M103" s="29"/>
    </row>
    <row r="104" spans="1:13" hidden="1" x14ac:dyDescent="0.25">
      <c r="A104" s="639"/>
      <c r="B104" s="13">
        <v>43370</v>
      </c>
      <c r="C104" s="9" t="s">
        <v>8</v>
      </c>
      <c r="D104" s="9">
        <v>1</v>
      </c>
      <c r="E104" s="9">
        <v>0</v>
      </c>
      <c r="F104" s="9">
        <v>1</v>
      </c>
      <c r="G104" s="9">
        <v>1</v>
      </c>
      <c r="H104" s="9">
        <v>0</v>
      </c>
      <c r="I104" s="298">
        <v>0</v>
      </c>
      <c r="J104" s="280">
        <v>1</v>
      </c>
      <c r="K104" s="9"/>
      <c r="L104" s="9"/>
      <c r="M104" s="29"/>
    </row>
    <row r="105" spans="1:13" hidden="1" x14ac:dyDescent="0.25">
      <c r="A105" s="639"/>
      <c r="B105" s="13">
        <v>43363</v>
      </c>
      <c r="C105" s="9" t="s">
        <v>455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8">
        <v>0</v>
      </c>
      <c r="J105" s="280">
        <v>1</v>
      </c>
      <c r="K105" s="9"/>
      <c r="L105" s="9"/>
      <c r="M105" s="29"/>
    </row>
    <row r="106" spans="1:13" ht="18.75" hidden="1" thickBot="1" x14ac:dyDescent="0.3">
      <c r="A106" s="640"/>
      <c r="B106" s="30">
        <v>43356</v>
      </c>
      <c r="C106" s="31" t="s">
        <v>453</v>
      </c>
      <c r="D106" s="31">
        <v>1</v>
      </c>
      <c r="E106" s="31">
        <v>1</v>
      </c>
      <c r="F106" s="31">
        <v>0</v>
      </c>
      <c r="G106" s="31">
        <v>1</v>
      </c>
      <c r="H106" s="31">
        <v>0</v>
      </c>
      <c r="I106" s="299">
        <v>0</v>
      </c>
      <c r="J106" s="341"/>
      <c r="K106" s="31">
        <v>1</v>
      </c>
      <c r="L106" s="31"/>
      <c r="M106" s="32"/>
    </row>
    <row r="107" spans="1:13" s="7" customFormat="1" ht="19.5" thickTop="1" thickBot="1" x14ac:dyDescent="0.3">
      <c r="A107" s="142" t="s">
        <v>45</v>
      </c>
      <c r="B107" s="126" t="s">
        <v>454</v>
      </c>
      <c r="C107" s="124" t="s">
        <v>48</v>
      </c>
      <c r="D107" s="124">
        <f t="shared" ref="D107:I107" si="5">SUM(D92:D106)</f>
        <v>15</v>
      </c>
      <c r="E107" s="124">
        <f t="shared" si="5"/>
        <v>5</v>
      </c>
      <c r="F107" s="124">
        <f t="shared" si="5"/>
        <v>8</v>
      </c>
      <c r="G107" s="124">
        <f t="shared" si="5"/>
        <v>13</v>
      </c>
      <c r="H107" s="124">
        <f t="shared" si="5"/>
        <v>0</v>
      </c>
      <c r="I107" s="124">
        <f t="shared" si="5"/>
        <v>0</v>
      </c>
      <c r="J107" s="268">
        <f>SUM(J92:J106)</f>
        <v>7</v>
      </c>
      <c r="K107" s="185">
        <f>SUM(K92:K106)</f>
        <v>8</v>
      </c>
      <c r="L107" s="185">
        <f>SUM(L92:L106)</f>
        <v>0</v>
      </c>
      <c r="M107" s="186">
        <f>SUM(J107/(J107+K107))</f>
        <v>0.46666666666666667</v>
      </c>
    </row>
    <row r="108" spans="1:13" ht="19.5" hidden="1" thickTop="1" thickBot="1" x14ac:dyDescent="0.3">
      <c r="A108" s="629" t="s">
        <v>285</v>
      </c>
      <c r="B108" s="26">
        <v>43160</v>
      </c>
      <c r="C108" s="27" t="s">
        <v>8</v>
      </c>
      <c r="D108" s="27">
        <v>1</v>
      </c>
      <c r="E108" s="27">
        <v>0</v>
      </c>
      <c r="F108" s="27">
        <v>0</v>
      </c>
      <c r="G108" s="27">
        <v>0</v>
      </c>
      <c r="H108" s="27">
        <v>0</v>
      </c>
      <c r="I108" s="28">
        <v>0</v>
      </c>
      <c r="J108" s="279"/>
      <c r="K108" s="27">
        <v>1</v>
      </c>
      <c r="L108" s="27"/>
      <c r="M108" s="28"/>
    </row>
    <row r="109" spans="1:13" ht="19.5" hidden="1" thickTop="1" thickBot="1" x14ac:dyDescent="0.3">
      <c r="A109" s="629"/>
      <c r="B109" s="13">
        <v>43153</v>
      </c>
      <c r="C109" s="9" t="s">
        <v>10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t="19.5" hidden="1" thickTop="1" thickBot="1" x14ac:dyDescent="0.3">
      <c r="A110" s="629"/>
      <c r="B110" s="13">
        <v>43146</v>
      </c>
      <c r="C110" s="9" t="s">
        <v>7</v>
      </c>
      <c r="D110" s="9">
        <v>1</v>
      </c>
      <c r="E110" s="9">
        <v>1</v>
      </c>
      <c r="F110" s="9">
        <v>0</v>
      </c>
      <c r="G110" s="9">
        <v>1</v>
      </c>
      <c r="H110" s="9">
        <v>1</v>
      </c>
      <c r="I110" s="29">
        <v>0</v>
      </c>
      <c r="J110" s="280">
        <v>1</v>
      </c>
      <c r="K110" s="9"/>
      <c r="L110" s="9"/>
      <c r="M110" s="29"/>
    </row>
    <row r="111" spans="1:13" ht="19.5" hidden="1" thickTop="1" thickBot="1" x14ac:dyDescent="0.3">
      <c r="A111" s="629"/>
      <c r="B111" s="13">
        <v>43125</v>
      </c>
      <c r="C111" s="9" t="s">
        <v>8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t="19.5" hidden="1" thickTop="1" thickBot="1" x14ac:dyDescent="0.3">
      <c r="A112" s="629"/>
      <c r="B112" s="13">
        <v>43118</v>
      </c>
      <c r="C112" s="9" t="s">
        <v>10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t="19.5" hidden="1" thickTop="1" thickBot="1" x14ac:dyDescent="0.3">
      <c r="A113" s="629"/>
      <c r="B113" s="13">
        <v>43104</v>
      </c>
      <c r="C113" s="9" t="s">
        <v>7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t="19.5" hidden="1" thickTop="1" thickBot="1" x14ac:dyDescent="0.3">
      <c r="A114" s="629"/>
      <c r="B114" s="13">
        <v>43090</v>
      </c>
      <c r="C114" s="9" t="s">
        <v>9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t="19.5" hidden="1" thickTop="1" thickBot="1" x14ac:dyDescent="0.3">
      <c r="A115" s="629"/>
      <c r="B115" s="13">
        <v>43083</v>
      </c>
      <c r="C115" s="9" t="s">
        <v>27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/>
      <c r="K115" s="9"/>
      <c r="L115" s="9">
        <v>1</v>
      </c>
      <c r="M115" s="29"/>
    </row>
    <row r="116" spans="1:13" ht="19.5" hidden="1" thickTop="1" thickBot="1" x14ac:dyDescent="0.3">
      <c r="A116" s="629"/>
      <c r="B116" s="13">
        <v>43076</v>
      </c>
      <c r="C116" s="9" t="s">
        <v>8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t="19.5" hidden="1" thickTop="1" thickBot="1" x14ac:dyDescent="0.3">
      <c r="A117" s="629"/>
      <c r="B117" s="13">
        <v>43069</v>
      </c>
      <c r="C117" s="9" t="s">
        <v>10</v>
      </c>
      <c r="D117" s="9">
        <v>1</v>
      </c>
      <c r="E117" s="9">
        <v>1</v>
      </c>
      <c r="F117" s="9">
        <v>1</v>
      </c>
      <c r="G117" s="9">
        <v>2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t="19.5" hidden="1" thickTop="1" thickBot="1" x14ac:dyDescent="0.3">
      <c r="A118" s="629"/>
      <c r="B118" s="13">
        <v>43062</v>
      </c>
      <c r="C118" s="9" t="s">
        <v>7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t="19.5" hidden="1" thickTop="1" thickBot="1" x14ac:dyDescent="0.3">
      <c r="A119" s="629"/>
      <c r="B119" s="13">
        <v>43055</v>
      </c>
      <c r="C119" s="9" t="s">
        <v>9</v>
      </c>
      <c r="D119" s="9">
        <v>1</v>
      </c>
      <c r="E119" s="9">
        <v>0</v>
      </c>
      <c r="F119" s="9">
        <v>2</v>
      </c>
      <c r="G119" s="9">
        <v>2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t="19.5" hidden="1" thickTop="1" thickBot="1" x14ac:dyDescent="0.3">
      <c r="A120" s="629"/>
      <c r="B120" s="13">
        <v>43048</v>
      </c>
      <c r="C120" s="9" t="s">
        <v>27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t="19.5" hidden="1" thickTop="1" thickBot="1" x14ac:dyDescent="0.3">
      <c r="A121" s="629"/>
      <c r="B121" s="13">
        <v>43041</v>
      </c>
      <c r="C121" s="9" t="s">
        <v>8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t="19.5" hidden="1" thickTop="1" thickBot="1" x14ac:dyDescent="0.3">
      <c r="A122" s="629"/>
      <c r="B122" s="13">
        <v>43034</v>
      </c>
      <c r="C122" s="9" t="s">
        <v>10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t="19.5" hidden="1" thickTop="1" thickBot="1" x14ac:dyDescent="0.3">
      <c r="A123" s="629"/>
      <c r="B123" s="13">
        <v>43027</v>
      </c>
      <c r="C123" s="9" t="s">
        <v>7</v>
      </c>
      <c r="D123" s="9">
        <v>1</v>
      </c>
      <c r="E123" s="9">
        <v>1</v>
      </c>
      <c r="F123" s="9">
        <v>0</v>
      </c>
      <c r="G123" s="9">
        <v>1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t="19.5" hidden="1" thickTop="1" thickBot="1" x14ac:dyDescent="0.3">
      <c r="A124" s="629"/>
      <c r="B124" s="13">
        <v>43013</v>
      </c>
      <c r="C124" s="9" t="s">
        <v>27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t="19.5" hidden="1" thickTop="1" thickBot="1" x14ac:dyDescent="0.3">
      <c r="A125" s="629"/>
      <c r="B125" s="13">
        <v>42999</v>
      </c>
      <c r="C125" s="9" t="s">
        <v>10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/>
      <c r="L125" s="9">
        <v>1</v>
      </c>
      <c r="M125" s="29"/>
    </row>
    <row r="126" spans="1:13" ht="19.5" hidden="1" thickTop="1" thickBot="1" x14ac:dyDescent="0.3">
      <c r="A126" s="629"/>
      <c r="B126" s="30">
        <v>42992</v>
      </c>
      <c r="C126" s="31" t="s">
        <v>7</v>
      </c>
      <c r="D126" s="31">
        <v>1</v>
      </c>
      <c r="E126" s="31">
        <v>0</v>
      </c>
      <c r="F126" s="31">
        <v>0</v>
      </c>
      <c r="G126" s="31">
        <v>0</v>
      </c>
      <c r="H126" s="31">
        <v>0</v>
      </c>
      <c r="I126" s="32">
        <v>0</v>
      </c>
      <c r="J126" s="281">
        <v>1</v>
      </c>
      <c r="K126" s="23"/>
      <c r="L126" s="23"/>
      <c r="M126" s="48"/>
    </row>
    <row r="127" spans="1:13" s="7" customFormat="1" ht="19.5" thickTop="1" thickBot="1" x14ac:dyDescent="0.3">
      <c r="A127" s="142" t="s">
        <v>45</v>
      </c>
      <c r="B127" s="126" t="s">
        <v>285</v>
      </c>
      <c r="C127" s="124" t="s">
        <v>11</v>
      </c>
      <c r="D127" s="124">
        <f t="shared" ref="D127:I127" si="6">SUM(D108:D126)</f>
        <v>19</v>
      </c>
      <c r="E127" s="124">
        <f t="shared" si="6"/>
        <v>3</v>
      </c>
      <c r="F127" s="124">
        <f t="shared" si="6"/>
        <v>3</v>
      </c>
      <c r="G127" s="124">
        <f t="shared" si="6"/>
        <v>6</v>
      </c>
      <c r="H127" s="124">
        <f t="shared" si="6"/>
        <v>1</v>
      </c>
      <c r="I127" s="125">
        <f t="shared" si="6"/>
        <v>0</v>
      </c>
      <c r="J127" s="268">
        <f>SUM(J108:J126)</f>
        <v>9</v>
      </c>
      <c r="K127" s="185">
        <f>SUM(K108:K126)</f>
        <v>8</v>
      </c>
      <c r="L127" s="185">
        <f>SUM(L108:L126)</f>
        <v>2</v>
      </c>
      <c r="M127" s="302">
        <f>SUM(J127/(J127+K127))</f>
        <v>0.52941176470588236</v>
      </c>
    </row>
    <row r="128" spans="1:13" ht="19.5" hidden="1" thickTop="1" thickBot="1" x14ac:dyDescent="0.3">
      <c r="A128" s="629" t="s">
        <v>18</v>
      </c>
      <c r="B128" s="26">
        <v>42789</v>
      </c>
      <c r="C128" s="27" t="s">
        <v>10</v>
      </c>
      <c r="D128" s="27">
        <v>1</v>
      </c>
      <c r="E128" s="27">
        <v>0</v>
      </c>
      <c r="F128" s="27">
        <v>0</v>
      </c>
      <c r="G128" s="27">
        <v>0</v>
      </c>
      <c r="H128" s="27">
        <v>0</v>
      </c>
      <c r="I128" s="28">
        <v>0</v>
      </c>
      <c r="J128" s="282">
        <v>1</v>
      </c>
      <c r="K128" s="8"/>
      <c r="L128" s="8"/>
      <c r="M128" s="300"/>
    </row>
    <row r="129" spans="1:13" ht="19.5" hidden="1" thickTop="1" thickBot="1" x14ac:dyDescent="0.3">
      <c r="A129" s="629"/>
      <c r="B129" s="13">
        <v>42782</v>
      </c>
      <c r="C129" s="9" t="s">
        <v>7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>
        <v>1</v>
      </c>
      <c r="L129" s="9"/>
      <c r="M129" s="289"/>
    </row>
    <row r="130" spans="1:13" ht="19.5" hidden="1" thickTop="1" thickBot="1" x14ac:dyDescent="0.3">
      <c r="A130" s="629"/>
      <c r="B130" s="13">
        <v>42775</v>
      </c>
      <c r="C130" s="9" t="s">
        <v>9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/>
      <c r="K130" s="9">
        <v>1</v>
      </c>
      <c r="L130" s="9"/>
      <c r="M130" s="289"/>
    </row>
    <row r="131" spans="1:13" ht="19.5" hidden="1" thickTop="1" thickBot="1" x14ac:dyDescent="0.3">
      <c r="A131" s="629"/>
      <c r="B131" s="13">
        <v>42768</v>
      </c>
      <c r="C131" s="9" t="s">
        <v>27</v>
      </c>
      <c r="D131" s="9">
        <v>1</v>
      </c>
      <c r="E131" s="9">
        <v>1</v>
      </c>
      <c r="F131" s="9">
        <v>0</v>
      </c>
      <c r="G131" s="9">
        <v>1</v>
      </c>
      <c r="H131" s="9">
        <v>0</v>
      </c>
      <c r="I131" s="29">
        <v>0</v>
      </c>
      <c r="J131" s="280"/>
      <c r="K131" s="9">
        <v>1</v>
      </c>
      <c r="L131" s="9"/>
      <c r="M131" s="289"/>
    </row>
    <row r="132" spans="1:13" ht="19.5" hidden="1" thickTop="1" thickBot="1" x14ac:dyDescent="0.3">
      <c r="A132" s="629"/>
      <c r="B132" s="13">
        <v>42761</v>
      </c>
      <c r="C132" s="9" t="s">
        <v>8</v>
      </c>
      <c r="D132" s="9">
        <v>1</v>
      </c>
      <c r="E132" s="9">
        <v>0</v>
      </c>
      <c r="F132" s="9">
        <v>2</v>
      </c>
      <c r="G132" s="9">
        <v>2</v>
      </c>
      <c r="H132" s="9">
        <v>0</v>
      </c>
      <c r="I132" s="29">
        <v>0</v>
      </c>
      <c r="J132" s="280"/>
      <c r="K132" s="9"/>
      <c r="L132" s="9">
        <v>1</v>
      </c>
      <c r="M132" s="289"/>
    </row>
    <row r="133" spans="1:13" ht="19.5" hidden="1" thickTop="1" thickBot="1" x14ac:dyDescent="0.3">
      <c r="A133" s="629"/>
      <c r="B133" s="13">
        <v>42754</v>
      </c>
      <c r="C133" s="9" t="s">
        <v>10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>
        <v>1</v>
      </c>
      <c r="L133" s="9"/>
      <c r="M133" s="289"/>
    </row>
    <row r="134" spans="1:13" ht="19.5" hidden="1" thickTop="1" thickBot="1" x14ac:dyDescent="0.3">
      <c r="A134" s="629"/>
      <c r="B134" s="13">
        <v>42740</v>
      </c>
      <c r="C134" s="9" t="s">
        <v>9</v>
      </c>
      <c r="D134" s="9">
        <v>1</v>
      </c>
      <c r="E134" s="9">
        <v>1</v>
      </c>
      <c r="F134" s="9">
        <v>0</v>
      </c>
      <c r="G134" s="9">
        <v>1</v>
      </c>
      <c r="H134" s="9">
        <v>0</v>
      </c>
      <c r="I134" s="29">
        <v>0</v>
      </c>
      <c r="J134" s="280"/>
      <c r="K134" s="9"/>
      <c r="L134" s="9">
        <v>1</v>
      </c>
      <c r="M134" s="289"/>
    </row>
    <row r="135" spans="1:13" ht="19.5" hidden="1" thickTop="1" thickBot="1" x14ac:dyDescent="0.3">
      <c r="A135" s="629"/>
      <c r="B135" s="13">
        <v>42712</v>
      </c>
      <c r="C135" s="9" t="s">
        <v>8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89"/>
    </row>
    <row r="136" spans="1:13" ht="19.5" hidden="1" thickTop="1" thickBot="1" x14ac:dyDescent="0.3">
      <c r="A136" s="629"/>
      <c r="B136" s="13">
        <v>42705</v>
      </c>
      <c r="C136" s="9" t="s">
        <v>10</v>
      </c>
      <c r="D136" s="9">
        <v>1</v>
      </c>
      <c r="E136" s="9">
        <v>1</v>
      </c>
      <c r="F136" s="9">
        <v>2</v>
      </c>
      <c r="G136" s="9">
        <v>3</v>
      </c>
      <c r="H136" s="9">
        <v>0</v>
      </c>
      <c r="I136" s="29">
        <v>0</v>
      </c>
      <c r="J136" s="280">
        <v>1</v>
      </c>
      <c r="K136" s="9"/>
      <c r="L136" s="9"/>
      <c r="M136" s="289"/>
    </row>
    <row r="137" spans="1:13" ht="19.5" hidden="1" thickTop="1" thickBot="1" x14ac:dyDescent="0.3">
      <c r="A137" s="629"/>
      <c r="B137" s="13">
        <v>42698</v>
      </c>
      <c r="C137" s="9" t="s">
        <v>7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89"/>
    </row>
    <row r="138" spans="1:13" ht="19.5" hidden="1" thickTop="1" thickBot="1" x14ac:dyDescent="0.3">
      <c r="A138" s="629"/>
      <c r="B138" s="13">
        <v>42691</v>
      </c>
      <c r="C138" s="9" t="s">
        <v>9</v>
      </c>
      <c r="D138" s="9">
        <v>1</v>
      </c>
      <c r="E138" s="9">
        <v>0</v>
      </c>
      <c r="F138" s="9">
        <v>1</v>
      </c>
      <c r="G138" s="9">
        <v>1</v>
      </c>
      <c r="H138" s="9">
        <v>0</v>
      </c>
      <c r="I138" s="29">
        <v>0</v>
      </c>
      <c r="J138" s="280"/>
      <c r="K138" s="9"/>
      <c r="L138" s="9">
        <v>1</v>
      </c>
      <c r="M138" s="289"/>
    </row>
    <row r="139" spans="1:13" ht="19.5" hidden="1" thickTop="1" thickBot="1" x14ac:dyDescent="0.3">
      <c r="A139" s="629"/>
      <c r="B139" s="13">
        <v>42684</v>
      </c>
      <c r="C139" s="9" t="s">
        <v>27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/>
      <c r="K139" s="9">
        <v>1</v>
      </c>
      <c r="L139" s="9"/>
      <c r="M139" s="289"/>
    </row>
    <row r="140" spans="1:13" ht="19.5" hidden="1" thickTop="1" thickBot="1" x14ac:dyDescent="0.3">
      <c r="A140" s="629"/>
      <c r="B140" s="13">
        <v>42677</v>
      </c>
      <c r="C140" s="9" t="s">
        <v>8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89"/>
    </row>
    <row r="141" spans="1:13" ht="19.5" hidden="1" thickTop="1" thickBot="1" x14ac:dyDescent="0.3">
      <c r="A141" s="629"/>
      <c r="B141" s="13">
        <v>42670</v>
      </c>
      <c r="C141" s="9" t="s">
        <v>10</v>
      </c>
      <c r="D141" s="9">
        <v>1</v>
      </c>
      <c r="E141" s="9">
        <v>2</v>
      </c>
      <c r="F141" s="9">
        <v>2</v>
      </c>
      <c r="G141" s="9">
        <v>4</v>
      </c>
      <c r="H141" s="9">
        <v>1</v>
      </c>
      <c r="I141" s="29">
        <v>0</v>
      </c>
      <c r="J141" s="280">
        <v>1</v>
      </c>
      <c r="K141" s="9"/>
      <c r="L141" s="9"/>
      <c r="M141" s="289"/>
    </row>
    <row r="142" spans="1:13" ht="19.5" hidden="1" thickTop="1" thickBot="1" x14ac:dyDescent="0.3">
      <c r="A142" s="629"/>
      <c r="B142" s="13">
        <v>42663</v>
      </c>
      <c r="C142" s="9" t="s">
        <v>7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>
        <v>1</v>
      </c>
      <c r="K142" s="9"/>
      <c r="L142" s="9"/>
      <c r="M142" s="289"/>
    </row>
    <row r="143" spans="1:13" ht="19.5" hidden="1" thickTop="1" thickBot="1" x14ac:dyDescent="0.3">
      <c r="A143" s="629"/>
      <c r="B143" s="13">
        <v>42656</v>
      </c>
      <c r="C143" s="9" t="s">
        <v>9</v>
      </c>
      <c r="D143" s="9">
        <v>1</v>
      </c>
      <c r="E143" s="9">
        <v>1</v>
      </c>
      <c r="F143" s="9">
        <v>0</v>
      </c>
      <c r="G143" s="9">
        <v>1</v>
      </c>
      <c r="H143" s="9">
        <v>0</v>
      </c>
      <c r="I143" s="29">
        <v>0</v>
      </c>
      <c r="J143" s="280">
        <v>1</v>
      </c>
      <c r="K143" s="9"/>
      <c r="L143" s="9"/>
      <c r="M143" s="289"/>
    </row>
    <row r="144" spans="1:13" ht="19.5" hidden="1" thickTop="1" thickBot="1" x14ac:dyDescent="0.3">
      <c r="A144" s="629"/>
      <c r="B144" s="13">
        <v>42649</v>
      </c>
      <c r="C144" s="9" t="s">
        <v>27</v>
      </c>
      <c r="D144" s="9">
        <v>1</v>
      </c>
      <c r="E144" s="9">
        <v>0</v>
      </c>
      <c r="F144" s="9">
        <v>1</v>
      </c>
      <c r="G144" s="9">
        <v>1</v>
      </c>
      <c r="H144" s="9">
        <v>0</v>
      </c>
      <c r="I144" s="29">
        <v>0</v>
      </c>
      <c r="J144" s="280">
        <v>1</v>
      </c>
      <c r="K144" s="9"/>
      <c r="L144" s="9"/>
      <c r="M144" s="289"/>
    </row>
    <row r="145" spans="1:13" ht="19.5" hidden="1" thickTop="1" thickBot="1" x14ac:dyDescent="0.3">
      <c r="A145" s="629"/>
      <c r="B145" s="13">
        <v>42642</v>
      </c>
      <c r="C145" s="9" t="s">
        <v>8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89"/>
    </row>
    <row r="146" spans="1:13" ht="19.5" hidden="1" thickTop="1" thickBot="1" x14ac:dyDescent="0.3">
      <c r="A146" s="629"/>
      <c r="B146" s="13">
        <v>42635</v>
      </c>
      <c r="C146" s="9" t="s">
        <v>10</v>
      </c>
      <c r="D146" s="9">
        <v>1</v>
      </c>
      <c r="E146" s="9">
        <v>1</v>
      </c>
      <c r="F146" s="9">
        <v>0</v>
      </c>
      <c r="G146" s="9">
        <v>1</v>
      </c>
      <c r="H146" s="9">
        <v>0</v>
      </c>
      <c r="I146" s="29">
        <v>0</v>
      </c>
      <c r="J146" s="280"/>
      <c r="K146" s="9">
        <v>1</v>
      </c>
      <c r="L146" s="9"/>
      <c r="M146" s="289"/>
    </row>
    <row r="147" spans="1:13" ht="19.5" hidden="1" thickTop="1" thickBot="1" x14ac:dyDescent="0.3">
      <c r="A147" s="629"/>
      <c r="B147" s="30">
        <v>42628</v>
      </c>
      <c r="C147" s="31" t="s">
        <v>7</v>
      </c>
      <c r="D147" s="31">
        <v>1</v>
      </c>
      <c r="E147" s="31">
        <v>0</v>
      </c>
      <c r="F147" s="31">
        <v>0</v>
      </c>
      <c r="G147" s="31">
        <v>0</v>
      </c>
      <c r="H147" s="31">
        <v>0</v>
      </c>
      <c r="I147" s="32">
        <v>0</v>
      </c>
      <c r="J147" s="281"/>
      <c r="K147" s="23">
        <v>1</v>
      </c>
      <c r="L147" s="23"/>
      <c r="M147" s="301"/>
    </row>
    <row r="148" spans="1:13" s="7" customFormat="1" ht="19.5" thickTop="1" thickBot="1" x14ac:dyDescent="0.3">
      <c r="A148" s="142" t="s">
        <v>45</v>
      </c>
      <c r="B148" s="126" t="s">
        <v>18</v>
      </c>
      <c r="C148" s="124" t="s">
        <v>11</v>
      </c>
      <c r="D148" s="124">
        <f t="shared" ref="D148:I148" si="7">SUM(D128:D147)</f>
        <v>20</v>
      </c>
      <c r="E148" s="124">
        <f t="shared" si="7"/>
        <v>7</v>
      </c>
      <c r="F148" s="124">
        <f t="shared" si="7"/>
        <v>9</v>
      </c>
      <c r="G148" s="124">
        <f t="shared" si="7"/>
        <v>16</v>
      </c>
      <c r="H148" s="124">
        <f t="shared" si="7"/>
        <v>1</v>
      </c>
      <c r="I148" s="125">
        <f t="shared" si="7"/>
        <v>0</v>
      </c>
      <c r="J148" s="268">
        <f>SUM(J128:J147)</f>
        <v>7</v>
      </c>
      <c r="K148" s="185">
        <f>SUM(K128:K147)</f>
        <v>10</v>
      </c>
      <c r="L148" s="185">
        <f>SUM(L128:L147)</f>
        <v>3</v>
      </c>
      <c r="M148" s="302">
        <f>SUM(J148/(J148+K148))</f>
        <v>0.41176470588235292</v>
      </c>
    </row>
    <row r="149" spans="1:13" ht="19.5" hidden="1" thickTop="1" thickBot="1" x14ac:dyDescent="0.3">
      <c r="A149" s="629" t="s">
        <v>17</v>
      </c>
      <c r="B149" s="26">
        <v>42432</v>
      </c>
      <c r="C149" s="27" t="s">
        <v>13</v>
      </c>
      <c r="D149" s="27">
        <v>1</v>
      </c>
      <c r="E149" s="27">
        <v>0</v>
      </c>
      <c r="F149" s="27">
        <v>2</v>
      </c>
      <c r="G149" s="27">
        <v>2</v>
      </c>
      <c r="H149" s="27">
        <v>0</v>
      </c>
      <c r="I149" s="28">
        <v>0</v>
      </c>
      <c r="J149" s="282"/>
      <c r="K149" s="8">
        <v>1</v>
      </c>
      <c r="L149" s="8"/>
      <c r="M149" s="300"/>
    </row>
    <row r="150" spans="1:13" ht="19.5" hidden="1" thickTop="1" thickBot="1" x14ac:dyDescent="0.3">
      <c r="A150" s="629"/>
      <c r="B150" s="13">
        <v>42425</v>
      </c>
      <c r="C150" s="9" t="s">
        <v>10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/>
      <c r="L150" s="9">
        <v>1</v>
      </c>
      <c r="M150" s="289"/>
    </row>
    <row r="151" spans="1:13" ht="19.5" hidden="1" thickTop="1" thickBot="1" x14ac:dyDescent="0.3">
      <c r="A151" s="629"/>
      <c r="B151" s="13">
        <v>42411</v>
      </c>
      <c r="C151" s="9" t="s">
        <v>8</v>
      </c>
      <c r="D151" s="9">
        <v>1</v>
      </c>
      <c r="E151" s="9">
        <v>0</v>
      </c>
      <c r="F151" s="9">
        <v>1</v>
      </c>
      <c r="G151" s="9">
        <v>1</v>
      </c>
      <c r="H151" s="9">
        <v>0</v>
      </c>
      <c r="I151" s="29">
        <v>0</v>
      </c>
      <c r="J151" s="280">
        <v>1</v>
      </c>
      <c r="K151" s="9"/>
      <c r="L151" s="9"/>
      <c r="M151" s="289"/>
    </row>
    <row r="152" spans="1:13" ht="19.5" hidden="1" thickTop="1" thickBot="1" x14ac:dyDescent="0.3">
      <c r="A152" s="629"/>
      <c r="B152" s="13">
        <v>42397</v>
      </c>
      <c r="C152" s="9" t="s">
        <v>13</v>
      </c>
      <c r="D152" s="9">
        <v>1</v>
      </c>
      <c r="E152" s="9">
        <v>0</v>
      </c>
      <c r="F152" s="9">
        <v>2</v>
      </c>
      <c r="G152" s="9">
        <v>2</v>
      </c>
      <c r="H152" s="9">
        <v>0</v>
      </c>
      <c r="I152" s="29">
        <v>0</v>
      </c>
      <c r="J152" s="280">
        <v>1</v>
      </c>
      <c r="K152" s="9"/>
      <c r="L152" s="9"/>
      <c r="M152" s="289"/>
    </row>
    <row r="153" spans="1:13" ht="19.5" hidden="1" thickTop="1" thickBot="1" x14ac:dyDescent="0.3">
      <c r="A153" s="629"/>
      <c r="B153" s="13">
        <v>42390</v>
      </c>
      <c r="C153" s="9" t="s">
        <v>10</v>
      </c>
      <c r="D153" s="9">
        <v>1</v>
      </c>
      <c r="E153" s="9">
        <v>0</v>
      </c>
      <c r="F153" s="9">
        <v>1</v>
      </c>
      <c r="G153" s="9">
        <v>1</v>
      </c>
      <c r="H153" s="9">
        <v>0</v>
      </c>
      <c r="I153" s="29">
        <v>0</v>
      </c>
      <c r="J153" s="280">
        <v>1</v>
      </c>
      <c r="K153" s="9"/>
      <c r="L153" s="9"/>
      <c r="M153" s="289"/>
    </row>
    <row r="154" spans="1:13" ht="19.5" hidden="1" thickTop="1" thickBot="1" x14ac:dyDescent="0.3">
      <c r="A154" s="629"/>
      <c r="B154" s="13">
        <v>42383</v>
      </c>
      <c r="C154" s="9" t="s">
        <v>13</v>
      </c>
      <c r="D154" s="9">
        <v>1</v>
      </c>
      <c r="E154" s="9">
        <v>1</v>
      </c>
      <c r="F154" s="9">
        <v>1</v>
      </c>
      <c r="G154" s="9">
        <v>2</v>
      </c>
      <c r="H154" s="9">
        <v>0</v>
      </c>
      <c r="I154" s="29">
        <v>0</v>
      </c>
      <c r="J154" s="280">
        <v>1</v>
      </c>
      <c r="K154" s="9"/>
      <c r="L154" s="9"/>
      <c r="M154" s="289"/>
    </row>
    <row r="155" spans="1:13" ht="19.5" hidden="1" thickTop="1" thickBot="1" x14ac:dyDescent="0.3">
      <c r="A155" s="629"/>
      <c r="B155" s="13">
        <v>42355</v>
      </c>
      <c r="C155" s="9" t="s">
        <v>14</v>
      </c>
      <c r="D155" s="9">
        <v>1</v>
      </c>
      <c r="E155" s="9">
        <v>1</v>
      </c>
      <c r="F155" s="9">
        <v>1</v>
      </c>
      <c r="G155" s="9">
        <v>2</v>
      </c>
      <c r="H155" s="9">
        <v>0</v>
      </c>
      <c r="I155" s="29">
        <v>0</v>
      </c>
      <c r="J155" s="280">
        <v>1</v>
      </c>
      <c r="K155" s="9"/>
      <c r="L155" s="9"/>
      <c r="M155" s="289"/>
    </row>
    <row r="156" spans="1:13" ht="19.5" hidden="1" thickTop="1" thickBot="1" x14ac:dyDescent="0.3">
      <c r="A156" s="629"/>
      <c r="B156" s="13">
        <v>42348</v>
      </c>
      <c r="C156" s="9" t="s">
        <v>13</v>
      </c>
      <c r="D156" s="9">
        <v>1</v>
      </c>
      <c r="E156" s="9">
        <v>0</v>
      </c>
      <c r="F156" s="9">
        <v>1</v>
      </c>
      <c r="G156" s="9">
        <v>1</v>
      </c>
      <c r="H156" s="9">
        <v>0</v>
      </c>
      <c r="I156" s="29">
        <v>0</v>
      </c>
      <c r="J156" s="280">
        <v>1</v>
      </c>
      <c r="K156" s="9"/>
      <c r="L156" s="9"/>
      <c r="M156" s="289"/>
    </row>
    <row r="157" spans="1:13" ht="19.5" hidden="1" thickTop="1" thickBot="1" x14ac:dyDescent="0.3">
      <c r="A157" s="629"/>
      <c r="B157" s="13">
        <v>42341</v>
      </c>
      <c r="C157" s="9" t="s">
        <v>10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89"/>
    </row>
    <row r="158" spans="1:13" ht="19.5" hidden="1" thickTop="1" thickBot="1" x14ac:dyDescent="0.3">
      <c r="A158" s="629"/>
      <c r="B158" s="13">
        <v>42334</v>
      </c>
      <c r="C158" s="9" t="s">
        <v>7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89"/>
    </row>
    <row r="159" spans="1:13" ht="19.5" hidden="1" thickTop="1" thickBot="1" x14ac:dyDescent="0.3">
      <c r="A159" s="629"/>
      <c r="B159" s="13">
        <v>42327</v>
      </c>
      <c r="C159" s="9" t="s">
        <v>8</v>
      </c>
      <c r="D159" s="9">
        <v>1</v>
      </c>
      <c r="E159" s="9">
        <v>0</v>
      </c>
      <c r="F159" s="9">
        <v>1</v>
      </c>
      <c r="G159" s="9">
        <v>1</v>
      </c>
      <c r="H159" s="9">
        <v>0</v>
      </c>
      <c r="I159" s="29">
        <v>0</v>
      </c>
      <c r="J159" s="280"/>
      <c r="K159" s="9">
        <v>1</v>
      </c>
      <c r="L159" s="9"/>
      <c r="M159" s="289"/>
    </row>
    <row r="160" spans="1:13" ht="19.5" hidden="1" thickTop="1" thickBot="1" x14ac:dyDescent="0.3">
      <c r="A160" s="629"/>
      <c r="B160" s="13">
        <v>42320</v>
      </c>
      <c r="C160" s="9" t="s">
        <v>14</v>
      </c>
      <c r="D160" s="9">
        <v>1</v>
      </c>
      <c r="E160" s="9">
        <v>1</v>
      </c>
      <c r="F160" s="9">
        <v>3</v>
      </c>
      <c r="G160" s="9">
        <v>4</v>
      </c>
      <c r="H160" s="9">
        <v>0</v>
      </c>
      <c r="I160" s="29">
        <v>0</v>
      </c>
      <c r="J160" s="280">
        <v>1</v>
      </c>
      <c r="K160" s="9"/>
      <c r="L160" s="9"/>
      <c r="M160" s="289"/>
    </row>
    <row r="161" spans="1:13" ht="19.5" hidden="1" thickTop="1" thickBot="1" x14ac:dyDescent="0.3">
      <c r="A161" s="629"/>
      <c r="B161" s="13">
        <v>42313</v>
      </c>
      <c r="C161" s="9" t="s">
        <v>13</v>
      </c>
      <c r="D161" s="9">
        <v>1</v>
      </c>
      <c r="E161" s="9">
        <v>0</v>
      </c>
      <c r="F161" s="9">
        <v>1</v>
      </c>
      <c r="G161" s="9">
        <v>1</v>
      </c>
      <c r="H161" s="9">
        <v>0</v>
      </c>
      <c r="I161" s="29">
        <v>0</v>
      </c>
      <c r="J161" s="280"/>
      <c r="K161" s="9"/>
      <c r="L161" s="9">
        <v>1</v>
      </c>
      <c r="M161" s="289"/>
    </row>
    <row r="162" spans="1:13" ht="19.5" hidden="1" thickTop="1" thickBot="1" x14ac:dyDescent="0.3">
      <c r="A162" s="629"/>
      <c r="B162" s="13">
        <v>42306</v>
      </c>
      <c r="C162" s="9" t="s">
        <v>10</v>
      </c>
      <c r="D162" s="9">
        <v>1</v>
      </c>
      <c r="E162" s="9">
        <v>0</v>
      </c>
      <c r="F162" s="9">
        <v>2</v>
      </c>
      <c r="G162" s="9">
        <v>2</v>
      </c>
      <c r="H162" s="9">
        <v>0</v>
      </c>
      <c r="I162" s="29">
        <v>0</v>
      </c>
      <c r="J162" s="280"/>
      <c r="K162" s="9">
        <v>1</v>
      </c>
      <c r="L162" s="9"/>
      <c r="M162" s="289"/>
    </row>
    <row r="163" spans="1:13" ht="19.5" hidden="1" thickTop="1" thickBot="1" x14ac:dyDescent="0.3">
      <c r="A163" s="629"/>
      <c r="B163" s="13">
        <v>42299</v>
      </c>
      <c r="C163" s="9" t="s">
        <v>7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/>
      <c r="K163" s="9">
        <v>1</v>
      </c>
      <c r="L163" s="9"/>
      <c r="M163" s="289"/>
    </row>
    <row r="164" spans="1:13" ht="19.5" hidden="1" thickTop="1" thickBot="1" x14ac:dyDescent="0.3">
      <c r="A164" s="629"/>
      <c r="B164" s="13">
        <v>42292</v>
      </c>
      <c r="C164" s="9" t="s">
        <v>8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/>
      <c r="K164" s="9">
        <v>1</v>
      </c>
      <c r="L164" s="9"/>
      <c r="M164" s="289"/>
    </row>
    <row r="165" spans="1:13" ht="19.5" hidden="1" thickTop="1" thickBot="1" x14ac:dyDescent="0.3">
      <c r="A165" s="629"/>
      <c r="B165" s="13">
        <v>42271</v>
      </c>
      <c r="C165" s="9" t="s">
        <v>10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89"/>
    </row>
    <row r="166" spans="1:13" ht="19.5" hidden="1" thickTop="1" thickBot="1" x14ac:dyDescent="0.3">
      <c r="A166" s="629"/>
      <c r="B166" s="30">
        <v>42264</v>
      </c>
      <c r="C166" s="31" t="s">
        <v>7</v>
      </c>
      <c r="D166" s="31">
        <v>1</v>
      </c>
      <c r="E166" s="31">
        <v>1</v>
      </c>
      <c r="F166" s="31">
        <v>3</v>
      </c>
      <c r="G166" s="31">
        <v>4</v>
      </c>
      <c r="H166" s="31">
        <v>0</v>
      </c>
      <c r="I166" s="32">
        <v>0</v>
      </c>
      <c r="J166" s="281">
        <v>1</v>
      </c>
      <c r="K166" s="23"/>
      <c r="L166" s="23"/>
      <c r="M166" s="301"/>
    </row>
    <row r="167" spans="1:13" s="7" customFormat="1" ht="19.5" thickTop="1" thickBot="1" x14ac:dyDescent="0.3">
      <c r="A167" s="142" t="s">
        <v>45</v>
      </c>
      <c r="B167" s="126" t="s">
        <v>17</v>
      </c>
      <c r="C167" s="124" t="s">
        <v>12</v>
      </c>
      <c r="D167" s="124">
        <f t="shared" ref="D167:I167" si="8">SUM(D149:D166)</f>
        <v>18</v>
      </c>
      <c r="E167" s="124">
        <f t="shared" si="8"/>
        <v>4</v>
      </c>
      <c r="F167" s="124">
        <f t="shared" si="8"/>
        <v>19</v>
      </c>
      <c r="G167" s="124">
        <f t="shared" si="8"/>
        <v>23</v>
      </c>
      <c r="H167" s="124">
        <f t="shared" si="8"/>
        <v>0</v>
      </c>
      <c r="I167" s="125">
        <f t="shared" si="8"/>
        <v>0</v>
      </c>
      <c r="J167" s="268">
        <f>SUM(J149:J166)</f>
        <v>8</v>
      </c>
      <c r="K167" s="185">
        <f>SUM(K149:K166)</f>
        <v>8</v>
      </c>
      <c r="L167" s="185">
        <f>SUM(L149:L166)</f>
        <v>2</v>
      </c>
      <c r="M167" s="302">
        <f>SUM(J167/(J167+K167))</f>
        <v>0.5</v>
      </c>
    </row>
    <row r="168" spans="1:13" ht="19.5" hidden="1" thickTop="1" thickBot="1" x14ac:dyDescent="0.3">
      <c r="A168" s="629" t="s">
        <v>16</v>
      </c>
      <c r="B168" s="26">
        <v>42068</v>
      </c>
      <c r="C168" s="27" t="s">
        <v>14</v>
      </c>
      <c r="D168" s="27">
        <v>1</v>
      </c>
      <c r="E168" s="27">
        <v>0</v>
      </c>
      <c r="F168" s="27">
        <v>0</v>
      </c>
      <c r="G168" s="27">
        <v>0</v>
      </c>
      <c r="H168" s="27">
        <v>0</v>
      </c>
      <c r="I168" s="28">
        <v>0</v>
      </c>
      <c r="J168" s="282"/>
      <c r="K168" s="8">
        <v>1</v>
      </c>
      <c r="L168" s="8"/>
      <c r="M168" s="300"/>
    </row>
    <row r="169" spans="1:13" ht="19.5" hidden="1" thickTop="1" thickBot="1" x14ac:dyDescent="0.3">
      <c r="A169" s="629"/>
      <c r="B169" s="13">
        <v>42061</v>
      </c>
      <c r="C169" s="9" t="s">
        <v>13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>
        <v>1</v>
      </c>
      <c r="L169" s="9"/>
      <c r="M169" s="289"/>
    </row>
    <row r="170" spans="1:13" ht="19.5" hidden="1" thickTop="1" thickBot="1" x14ac:dyDescent="0.3">
      <c r="A170" s="629"/>
      <c r="B170" s="13">
        <v>42054</v>
      </c>
      <c r="C170" s="9" t="s">
        <v>10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/>
      <c r="L170" s="9">
        <v>1</v>
      </c>
      <c r="M170" s="289"/>
    </row>
    <row r="171" spans="1:13" ht="19.5" hidden="1" thickTop="1" thickBot="1" x14ac:dyDescent="0.3">
      <c r="A171" s="629"/>
      <c r="B171" s="13">
        <v>42047</v>
      </c>
      <c r="C171" s="9" t="s">
        <v>7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89"/>
    </row>
    <row r="172" spans="1:13" ht="19.5" hidden="1" thickTop="1" thickBot="1" x14ac:dyDescent="0.3">
      <c r="A172" s="629"/>
      <c r="B172" s="13">
        <v>42040</v>
      </c>
      <c r="C172" s="9" t="s">
        <v>8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>
        <v>1</v>
      </c>
      <c r="K172" s="9"/>
      <c r="L172" s="9"/>
      <c r="M172" s="289"/>
    </row>
    <row r="173" spans="1:13" ht="19.5" hidden="1" thickTop="1" thickBot="1" x14ac:dyDescent="0.3">
      <c r="A173" s="629"/>
      <c r="B173" s="13">
        <v>42033</v>
      </c>
      <c r="C173" s="9" t="s">
        <v>14</v>
      </c>
      <c r="D173" s="9">
        <v>1</v>
      </c>
      <c r="E173" s="9">
        <v>0</v>
      </c>
      <c r="F173" s="9">
        <v>1</v>
      </c>
      <c r="G173" s="9">
        <v>1</v>
      </c>
      <c r="H173" s="9">
        <v>0</v>
      </c>
      <c r="I173" s="29">
        <v>0</v>
      </c>
      <c r="J173" s="280"/>
      <c r="K173" s="9">
        <v>1</v>
      </c>
      <c r="L173" s="9"/>
      <c r="M173" s="289"/>
    </row>
    <row r="174" spans="1:13" ht="19.5" hidden="1" thickTop="1" thickBot="1" x14ac:dyDescent="0.3">
      <c r="A174" s="629"/>
      <c r="B174" s="13">
        <v>42026</v>
      </c>
      <c r="C174" s="9" t="s">
        <v>13</v>
      </c>
      <c r="D174" s="9">
        <v>1</v>
      </c>
      <c r="E174" s="9">
        <v>0</v>
      </c>
      <c r="F174" s="9">
        <v>1</v>
      </c>
      <c r="G174" s="9">
        <v>1</v>
      </c>
      <c r="H174" s="9">
        <v>0</v>
      </c>
      <c r="I174" s="29">
        <v>0</v>
      </c>
      <c r="J174" s="280"/>
      <c r="K174" s="9">
        <v>1</v>
      </c>
      <c r="L174" s="9"/>
      <c r="M174" s="289"/>
    </row>
    <row r="175" spans="1:13" ht="19.5" hidden="1" thickTop="1" thickBot="1" x14ac:dyDescent="0.3">
      <c r="A175" s="629"/>
      <c r="B175" s="13">
        <v>41991</v>
      </c>
      <c r="C175" s="9" t="s">
        <v>8</v>
      </c>
      <c r="D175" s="9">
        <v>1</v>
      </c>
      <c r="E175" s="9">
        <v>1</v>
      </c>
      <c r="F175" s="9">
        <v>0</v>
      </c>
      <c r="G175" s="9">
        <v>1</v>
      </c>
      <c r="H175" s="9">
        <v>0</v>
      </c>
      <c r="I175" s="29">
        <v>0</v>
      </c>
      <c r="J175" s="280"/>
      <c r="K175" s="9">
        <v>1</v>
      </c>
      <c r="L175" s="9"/>
      <c r="M175" s="289"/>
    </row>
    <row r="176" spans="1:13" ht="19.5" hidden="1" thickTop="1" thickBot="1" x14ac:dyDescent="0.3">
      <c r="A176" s="629"/>
      <c r="B176" s="13">
        <v>41977</v>
      </c>
      <c r="C176" s="9" t="s">
        <v>13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/>
      <c r="K176" s="9">
        <v>1</v>
      </c>
      <c r="L176" s="9"/>
      <c r="M176" s="289"/>
    </row>
    <row r="177" spans="1:13" ht="19.5" hidden="1" thickTop="1" thickBot="1" x14ac:dyDescent="0.3">
      <c r="A177" s="629"/>
      <c r="B177" s="13">
        <v>41963</v>
      </c>
      <c r="C177" s="9" t="s">
        <v>7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/>
      <c r="L177" s="9">
        <v>1</v>
      </c>
      <c r="M177" s="289"/>
    </row>
    <row r="178" spans="1:13" ht="19.5" hidden="1" thickTop="1" thickBot="1" x14ac:dyDescent="0.3">
      <c r="A178" s="629"/>
      <c r="B178" s="13">
        <v>41956</v>
      </c>
      <c r="C178" s="9" t="s">
        <v>8</v>
      </c>
      <c r="D178" s="9">
        <v>1</v>
      </c>
      <c r="E178" s="9">
        <v>1</v>
      </c>
      <c r="F178" s="9">
        <v>1</v>
      </c>
      <c r="G178" s="9">
        <v>2</v>
      </c>
      <c r="H178" s="9">
        <v>0</v>
      </c>
      <c r="I178" s="29">
        <v>0</v>
      </c>
      <c r="J178" s="280">
        <v>1</v>
      </c>
      <c r="K178" s="9"/>
      <c r="L178" s="9"/>
      <c r="M178" s="289"/>
    </row>
    <row r="179" spans="1:13" ht="19.5" hidden="1" thickTop="1" thickBot="1" x14ac:dyDescent="0.3">
      <c r="A179" s="629"/>
      <c r="B179" s="13">
        <v>41949</v>
      </c>
      <c r="C179" s="9" t="s">
        <v>14</v>
      </c>
      <c r="D179" s="9">
        <v>1</v>
      </c>
      <c r="E179" s="9">
        <v>0</v>
      </c>
      <c r="F179" s="9">
        <v>1</v>
      </c>
      <c r="G179" s="9">
        <v>1</v>
      </c>
      <c r="H179" s="9">
        <v>0</v>
      </c>
      <c r="I179" s="29">
        <v>0</v>
      </c>
      <c r="J179" s="280"/>
      <c r="K179" s="9">
        <v>1</v>
      </c>
      <c r="L179" s="9"/>
      <c r="M179" s="289"/>
    </row>
    <row r="180" spans="1:13" ht="19.5" hidden="1" thickTop="1" thickBot="1" x14ac:dyDescent="0.3">
      <c r="A180" s="629"/>
      <c r="B180" s="13">
        <v>41942</v>
      </c>
      <c r="C180" s="9" t="s">
        <v>13</v>
      </c>
      <c r="D180" s="9">
        <v>1</v>
      </c>
      <c r="E180" s="9">
        <v>1</v>
      </c>
      <c r="F180" s="9">
        <v>0</v>
      </c>
      <c r="G180" s="9">
        <v>1</v>
      </c>
      <c r="H180" s="9">
        <v>1</v>
      </c>
      <c r="I180" s="29">
        <v>0</v>
      </c>
      <c r="J180" s="280">
        <v>1</v>
      </c>
      <c r="K180" s="9"/>
      <c r="L180" s="9"/>
      <c r="M180" s="289"/>
    </row>
    <row r="181" spans="1:13" ht="19.5" hidden="1" thickTop="1" thickBot="1" x14ac:dyDescent="0.3">
      <c r="A181" s="629"/>
      <c r="B181" s="13">
        <v>41928</v>
      </c>
      <c r="C181" s="9" t="s">
        <v>7</v>
      </c>
      <c r="D181" s="9">
        <v>1</v>
      </c>
      <c r="E181" s="9">
        <v>1</v>
      </c>
      <c r="F181" s="9">
        <v>0</v>
      </c>
      <c r="G181" s="9">
        <v>1</v>
      </c>
      <c r="H181" s="9">
        <v>0</v>
      </c>
      <c r="I181" s="29">
        <v>0</v>
      </c>
      <c r="J181" s="280"/>
      <c r="K181" s="9">
        <v>1</v>
      </c>
      <c r="L181" s="9"/>
      <c r="M181" s="289"/>
    </row>
    <row r="182" spans="1:13" ht="19.5" hidden="1" thickTop="1" thickBot="1" x14ac:dyDescent="0.3">
      <c r="A182" s="629"/>
      <c r="B182" s="13">
        <v>41921</v>
      </c>
      <c r="C182" s="9" t="s">
        <v>8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/>
      <c r="K182" s="9">
        <v>1</v>
      </c>
      <c r="L182" s="9"/>
      <c r="M182" s="289"/>
    </row>
    <row r="183" spans="1:13" ht="19.5" hidden="1" thickTop="1" thickBot="1" x14ac:dyDescent="0.3">
      <c r="A183" s="629"/>
      <c r="B183" s="13">
        <v>41914</v>
      </c>
      <c r="C183" s="9" t="s">
        <v>14</v>
      </c>
      <c r="D183" s="9">
        <v>1</v>
      </c>
      <c r="E183" s="9">
        <v>2</v>
      </c>
      <c r="F183" s="9">
        <v>0</v>
      </c>
      <c r="G183" s="9">
        <v>2</v>
      </c>
      <c r="H183" s="9">
        <v>1</v>
      </c>
      <c r="I183" s="29">
        <v>0</v>
      </c>
      <c r="J183" s="280">
        <v>1</v>
      </c>
      <c r="K183" s="9"/>
      <c r="L183" s="9"/>
      <c r="M183" s="289"/>
    </row>
    <row r="184" spans="1:13" ht="19.5" hidden="1" thickTop="1" thickBot="1" x14ac:dyDescent="0.3">
      <c r="A184" s="629"/>
      <c r="B184" s="13">
        <v>41907</v>
      </c>
      <c r="C184" s="9" t="s">
        <v>13</v>
      </c>
      <c r="D184" s="9">
        <v>1</v>
      </c>
      <c r="E184" s="9">
        <v>0</v>
      </c>
      <c r="F184" s="9">
        <v>1</v>
      </c>
      <c r="G184" s="9">
        <v>1</v>
      </c>
      <c r="H184" s="9">
        <v>0</v>
      </c>
      <c r="I184" s="29">
        <v>0</v>
      </c>
      <c r="J184" s="280"/>
      <c r="K184" s="9">
        <v>1</v>
      </c>
      <c r="L184" s="9"/>
      <c r="M184" s="289"/>
    </row>
    <row r="185" spans="1:13" ht="19.5" hidden="1" thickTop="1" thickBot="1" x14ac:dyDescent="0.3">
      <c r="A185" s="629"/>
      <c r="B185" s="13">
        <v>41900</v>
      </c>
      <c r="C185" s="9" t="s">
        <v>10</v>
      </c>
      <c r="D185" s="9">
        <v>1</v>
      </c>
      <c r="E185" s="9">
        <v>1</v>
      </c>
      <c r="F185" s="9">
        <v>0</v>
      </c>
      <c r="G185" s="9">
        <v>1</v>
      </c>
      <c r="H185" s="9">
        <v>0</v>
      </c>
      <c r="I185" s="29">
        <v>0</v>
      </c>
      <c r="J185" s="280"/>
      <c r="K185" s="9">
        <v>1</v>
      </c>
      <c r="L185" s="9"/>
      <c r="M185" s="289"/>
    </row>
    <row r="186" spans="1:13" ht="19.5" hidden="1" thickTop="1" thickBot="1" x14ac:dyDescent="0.3">
      <c r="A186" s="629"/>
      <c r="B186" s="30">
        <v>41893</v>
      </c>
      <c r="C186" s="31" t="s">
        <v>7</v>
      </c>
      <c r="D186" s="31">
        <v>1</v>
      </c>
      <c r="E186" s="31">
        <v>0</v>
      </c>
      <c r="F186" s="31">
        <v>0</v>
      </c>
      <c r="G186" s="31">
        <v>0</v>
      </c>
      <c r="H186" s="31">
        <v>0</v>
      </c>
      <c r="I186" s="32">
        <v>0</v>
      </c>
      <c r="J186" s="281"/>
      <c r="K186" s="23">
        <v>1</v>
      </c>
      <c r="L186" s="23"/>
      <c r="M186" s="301"/>
    </row>
    <row r="187" spans="1:13" s="7" customFormat="1" ht="19.5" thickTop="1" thickBot="1" x14ac:dyDescent="0.3">
      <c r="A187" s="142" t="s">
        <v>45</v>
      </c>
      <c r="B187" s="126" t="s">
        <v>16</v>
      </c>
      <c r="C187" s="124" t="s">
        <v>12</v>
      </c>
      <c r="D187" s="124">
        <f t="shared" ref="D187:I187" si="9">SUM(D168:D186)</f>
        <v>19</v>
      </c>
      <c r="E187" s="124">
        <f t="shared" si="9"/>
        <v>7</v>
      </c>
      <c r="F187" s="124">
        <f t="shared" si="9"/>
        <v>5</v>
      </c>
      <c r="G187" s="124">
        <f t="shared" si="9"/>
        <v>12</v>
      </c>
      <c r="H187" s="124">
        <f t="shared" si="9"/>
        <v>2</v>
      </c>
      <c r="I187" s="125">
        <f t="shared" si="9"/>
        <v>0</v>
      </c>
      <c r="J187" s="268">
        <f>SUM(J168:J186)</f>
        <v>4</v>
      </c>
      <c r="K187" s="185">
        <f>SUM(K168:K186)</f>
        <v>13</v>
      </c>
      <c r="L187" s="185">
        <f>SUM(L168:L186)</f>
        <v>2</v>
      </c>
      <c r="M187" s="302">
        <f>SUM(J187/(J187+K187))</f>
        <v>0.23529411764705882</v>
      </c>
    </row>
    <row r="188" spans="1:13" ht="19.5" hidden="1" thickTop="1" thickBot="1" x14ac:dyDescent="0.3">
      <c r="A188" s="629" t="s">
        <v>15</v>
      </c>
      <c r="B188" s="26">
        <v>41697</v>
      </c>
      <c r="C188" s="27" t="s">
        <v>13</v>
      </c>
      <c r="D188" s="27">
        <v>1</v>
      </c>
      <c r="E188" s="27">
        <v>0</v>
      </c>
      <c r="F188" s="27">
        <v>1</v>
      </c>
      <c r="G188" s="27">
        <v>1</v>
      </c>
      <c r="H188" s="27">
        <v>0</v>
      </c>
      <c r="I188" s="28">
        <v>0</v>
      </c>
      <c r="J188" s="282"/>
      <c r="K188" s="8"/>
      <c r="L188" s="8">
        <v>1</v>
      </c>
      <c r="M188" s="300"/>
    </row>
    <row r="189" spans="1:13" ht="19.5" hidden="1" thickTop="1" thickBot="1" x14ac:dyDescent="0.3">
      <c r="A189" s="629"/>
      <c r="B189" s="13">
        <v>41690</v>
      </c>
      <c r="C189" s="9" t="s">
        <v>10</v>
      </c>
      <c r="D189" s="9">
        <v>1</v>
      </c>
      <c r="E189" s="9">
        <v>0</v>
      </c>
      <c r="F189" s="9">
        <v>0</v>
      </c>
      <c r="G189" s="9">
        <v>0</v>
      </c>
      <c r="H189" s="9">
        <v>0</v>
      </c>
      <c r="I189" s="29">
        <v>0</v>
      </c>
      <c r="J189" s="280"/>
      <c r="K189" s="9"/>
      <c r="L189" s="9">
        <v>1</v>
      </c>
      <c r="M189" s="289"/>
    </row>
    <row r="190" spans="1:13" ht="19.5" hidden="1" thickTop="1" thickBot="1" x14ac:dyDescent="0.3">
      <c r="A190" s="629"/>
      <c r="B190" s="13">
        <v>41683</v>
      </c>
      <c r="C190" s="9" t="s">
        <v>7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/>
      <c r="L190" s="9">
        <v>1</v>
      </c>
      <c r="M190" s="289"/>
    </row>
    <row r="191" spans="1:13" ht="19.5" hidden="1" thickTop="1" thickBot="1" x14ac:dyDescent="0.3">
      <c r="A191" s="629"/>
      <c r="B191" s="13">
        <v>41676</v>
      </c>
      <c r="C191" s="9" t="s">
        <v>8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89"/>
    </row>
    <row r="192" spans="1:13" ht="19.5" hidden="1" thickTop="1" thickBot="1" x14ac:dyDescent="0.3">
      <c r="A192" s="629"/>
      <c r="B192" s="13">
        <v>41648</v>
      </c>
      <c r="C192" s="9" t="s">
        <v>7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/>
      <c r="K192" s="9">
        <v>1</v>
      </c>
      <c r="L192" s="9"/>
      <c r="M192" s="289"/>
    </row>
    <row r="193" spans="1:13" ht="19.5" hidden="1" thickTop="1" thickBot="1" x14ac:dyDescent="0.3">
      <c r="A193" s="629"/>
      <c r="B193" s="13">
        <v>41627</v>
      </c>
      <c r="C193" s="9" t="s">
        <v>8</v>
      </c>
      <c r="D193" s="9">
        <v>1</v>
      </c>
      <c r="E193" s="9">
        <v>0</v>
      </c>
      <c r="F193" s="9">
        <v>1</v>
      </c>
      <c r="G193" s="9">
        <v>1</v>
      </c>
      <c r="H193" s="9">
        <v>0</v>
      </c>
      <c r="I193" s="29">
        <v>0</v>
      </c>
      <c r="J193" s="280"/>
      <c r="K193" s="9">
        <v>1</v>
      </c>
      <c r="L193" s="9"/>
      <c r="M193" s="289"/>
    </row>
    <row r="194" spans="1:13" ht="19.5" hidden="1" thickTop="1" thickBot="1" x14ac:dyDescent="0.3">
      <c r="A194" s="629"/>
      <c r="B194" s="13">
        <v>41620</v>
      </c>
      <c r="C194" s="9" t="s">
        <v>14</v>
      </c>
      <c r="D194" s="9">
        <v>1</v>
      </c>
      <c r="E194" s="9">
        <v>1</v>
      </c>
      <c r="F194" s="9">
        <v>0</v>
      </c>
      <c r="G194" s="9">
        <v>1</v>
      </c>
      <c r="H194" s="9">
        <v>0</v>
      </c>
      <c r="I194" s="29">
        <v>0</v>
      </c>
      <c r="J194" s="280">
        <v>1</v>
      </c>
      <c r="K194" s="9"/>
      <c r="L194" s="9"/>
      <c r="M194" s="289"/>
    </row>
    <row r="195" spans="1:13" ht="19.5" hidden="1" thickTop="1" thickBot="1" x14ac:dyDescent="0.3">
      <c r="A195" s="629"/>
      <c r="B195" s="13">
        <v>41613</v>
      </c>
      <c r="C195" s="9" t="s">
        <v>13</v>
      </c>
      <c r="D195" s="9">
        <v>1</v>
      </c>
      <c r="E195" s="9">
        <v>0</v>
      </c>
      <c r="F195" s="9">
        <v>1</v>
      </c>
      <c r="G195" s="9">
        <v>1</v>
      </c>
      <c r="H195" s="9">
        <v>0</v>
      </c>
      <c r="I195" s="29">
        <v>0</v>
      </c>
      <c r="J195" s="280">
        <v>1</v>
      </c>
      <c r="K195" s="9"/>
      <c r="L195" s="9"/>
      <c r="M195" s="289"/>
    </row>
    <row r="196" spans="1:13" ht="19.5" hidden="1" thickTop="1" thickBot="1" x14ac:dyDescent="0.3">
      <c r="A196" s="629"/>
      <c r="B196" s="13">
        <v>41599</v>
      </c>
      <c r="C196" s="9" t="s">
        <v>7</v>
      </c>
      <c r="D196" s="9">
        <v>1</v>
      </c>
      <c r="E196" s="9">
        <v>2</v>
      </c>
      <c r="F196" s="9">
        <v>0</v>
      </c>
      <c r="G196" s="9">
        <v>2</v>
      </c>
      <c r="H196" s="9">
        <v>0</v>
      </c>
      <c r="I196" s="29">
        <v>0</v>
      </c>
      <c r="J196" s="280"/>
      <c r="K196" s="9">
        <v>1</v>
      </c>
      <c r="L196" s="9"/>
      <c r="M196" s="289"/>
    </row>
    <row r="197" spans="1:13" ht="19.5" hidden="1" thickTop="1" thickBot="1" x14ac:dyDescent="0.3">
      <c r="A197" s="629"/>
      <c r="B197" s="13">
        <v>41592</v>
      </c>
      <c r="C197" s="9" t="s">
        <v>8</v>
      </c>
      <c r="D197" s="9">
        <v>1</v>
      </c>
      <c r="E197" s="9">
        <v>0</v>
      </c>
      <c r="F197" s="9">
        <v>1</v>
      </c>
      <c r="G197" s="9">
        <v>1</v>
      </c>
      <c r="H197" s="9">
        <v>0</v>
      </c>
      <c r="I197" s="29">
        <v>0</v>
      </c>
      <c r="J197" s="280"/>
      <c r="K197" s="9"/>
      <c r="L197" s="9">
        <v>1</v>
      </c>
      <c r="M197" s="289"/>
    </row>
    <row r="198" spans="1:13" ht="19.5" hidden="1" thickTop="1" thickBot="1" x14ac:dyDescent="0.3">
      <c r="A198" s="629"/>
      <c r="B198" s="13">
        <v>41585</v>
      </c>
      <c r="C198" s="9" t="s">
        <v>14</v>
      </c>
      <c r="D198" s="9">
        <v>1</v>
      </c>
      <c r="E198" s="9">
        <v>1</v>
      </c>
      <c r="F198" s="9">
        <v>1</v>
      </c>
      <c r="G198" s="9">
        <v>2</v>
      </c>
      <c r="H198" s="9">
        <v>0</v>
      </c>
      <c r="I198" s="29">
        <v>0</v>
      </c>
      <c r="J198" s="280"/>
      <c r="K198" s="9">
        <v>1</v>
      </c>
      <c r="L198" s="9"/>
      <c r="M198" s="289"/>
    </row>
    <row r="199" spans="1:13" ht="19.5" hidden="1" thickTop="1" thickBot="1" x14ac:dyDescent="0.3">
      <c r="A199" s="629"/>
      <c r="B199" s="13">
        <v>41578</v>
      </c>
      <c r="C199" s="9" t="s">
        <v>13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>
        <v>1</v>
      </c>
      <c r="L199" s="9"/>
      <c r="M199" s="289"/>
    </row>
    <row r="200" spans="1:13" ht="19.5" hidden="1" thickTop="1" thickBot="1" x14ac:dyDescent="0.3">
      <c r="A200" s="629"/>
      <c r="B200" s="13">
        <v>41571</v>
      </c>
      <c r="C200" s="9" t="s">
        <v>10</v>
      </c>
      <c r="D200" s="9">
        <v>1</v>
      </c>
      <c r="E200" s="9">
        <v>1</v>
      </c>
      <c r="F200" s="9">
        <v>0</v>
      </c>
      <c r="G200" s="9">
        <v>1</v>
      </c>
      <c r="H200" s="9">
        <v>0</v>
      </c>
      <c r="I200" s="29">
        <v>0</v>
      </c>
      <c r="J200" s="280"/>
      <c r="K200" s="9">
        <v>1</v>
      </c>
      <c r="L200" s="9"/>
      <c r="M200" s="289"/>
    </row>
    <row r="201" spans="1:13" ht="19.5" hidden="1" thickTop="1" thickBot="1" x14ac:dyDescent="0.3">
      <c r="A201" s="629"/>
      <c r="B201" s="13">
        <v>41564</v>
      </c>
      <c r="C201" s="9" t="s">
        <v>7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/>
      <c r="K201" s="9">
        <v>1</v>
      </c>
      <c r="L201" s="9"/>
      <c r="M201" s="289"/>
    </row>
    <row r="202" spans="1:13" ht="19.5" hidden="1" thickTop="1" thickBot="1" x14ac:dyDescent="0.3">
      <c r="A202" s="629"/>
      <c r="B202" s="13">
        <v>41557</v>
      </c>
      <c r="C202" s="9" t="s">
        <v>8</v>
      </c>
      <c r="D202" s="9">
        <v>1</v>
      </c>
      <c r="E202" s="9">
        <v>0</v>
      </c>
      <c r="F202" s="9">
        <v>2</v>
      </c>
      <c r="G202" s="9">
        <v>2</v>
      </c>
      <c r="H202" s="9">
        <v>0</v>
      </c>
      <c r="I202" s="29">
        <v>0</v>
      </c>
      <c r="J202" s="280"/>
      <c r="K202" s="9"/>
      <c r="L202" s="9">
        <v>1</v>
      </c>
      <c r="M202" s="289"/>
    </row>
    <row r="203" spans="1:13" ht="19.5" hidden="1" thickTop="1" thickBot="1" x14ac:dyDescent="0.3">
      <c r="A203" s="629"/>
      <c r="B203" s="13">
        <v>41550</v>
      </c>
      <c r="C203" s="9" t="s">
        <v>14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/>
      <c r="K203" s="9"/>
      <c r="L203" s="9">
        <v>1</v>
      </c>
      <c r="M203" s="289"/>
    </row>
    <row r="204" spans="1:13" ht="19.5" hidden="1" thickTop="1" thickBot="1" x14ac:dyDescent="0.3">
      <c r="A204" s="629"/>
      <c r="B204" s="13">
        <v>41543</v>
      </c>
      <c r="C204" s="9" t="s">
        <v>13</v>
      </c>
      <c r="D204" s="9">
        <v>1</v>
      </c>
      <c r="E204" s="9">
        <v>1</v>
      </c>
      <c r="F204" s="9">
        <v>1</v>
      </c>
      <c r="G204" s="9">
        <v>2</v>
      </c>
      <c r="H204" s="9">
        <v>0</v>
      </c>
      <c r="I204" s="29">
        <v>0</v>
      </c>
      <c r="J204" s="280">
        <v>1</v>
      </c>
      <c r="K204" s="9"/>
      <c r="L204" s="9"/>
      <c r="M204" s="289"/>
    </row>
    <row r="205" spans="1:13" ht="19.5" hidden="1" thickTop="1" thickBot="1" x14ac:dyDescent="0.3">
      <c r="A205" s="629"/>
      <c r="B205" s="13">
        <v>41536</v>
      </c>
      <c r="C205" s="9" t="s">
        <v>10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/>
      <c r="L205" s="9">
        <v>1</v>
      </c>
      <c r="M205" s="289"/>
    </row>
    <row r="206" spans="1:13" ht="19.5" hidden="1" thickTop="1" thickBot="1" x14ac:dyDescent="0.3">
      <c r="A206" s="629"/>
      <c r="B206" s="30">
        <v>41529</v>
      </c>
      <c r="C206" s="31" t="s">
        <v>7</v>
      </c>
      <c r="D206" s="31">
        <v>1</v>
      </c>
      <c r="E206" s="31">
        <v>0</v>
      </c>
      <c r="F206" s="31">
        <v>2</v>
      </c>
      <c r="G206" s="31">
        <v>2</v>
      </c>
      <c r="H206" s="31">
        <v>0</v>
      </c>
      <c r="I206" s="32">
        <v>0</v>
      </c>
      <c r="J206" s="281"/>
      <c r="K206" s="23">
        <v>1</v>
      </c>
      <c r="L206" s="23"/>
      <c r="M206" s="301"/>
    </row>
    <row r="207" spans="1:13" s="7" customFormat="1" ht="19.5" thickTop="1" thickBot="1" x14ac:dyDescent="0.3">
      <c r="A207" s="142" t="s">
        <v>45</v>
      </c>
      <c r="B207" s="126" t="s">
        <v>15</v>
      </c>
      <c r="C207" s="124" t="s">
        <v>12</v>
      </c>
      <c r="D207" s="124">
        <f t="shared" ref="D207:I207" si="10">SUM(D188:D206)</f>
        <v>19</v>
      </c>
      <c r="E207" s="124">
        <f t="shared" si="10"/>
        <v>6</v>
      </c>
      <c r="F207" s="124">
        <f t="shared" si="10"/>
        <v>10</v>
      </c>
      <c r="G207" s="124">
        <f t="shared" si="10"/>
        <v>16</v>
      </c>
      <c r="H207" s="124">
        <f t="shared" si="10"/>
        <v>0</v>
      </c>
      <c r="I207" s="125">
        <f t="shared" si="10"/>
        <v>0</v>
      </c>
      <c r="J207" s="268">
        <f>SUM(J188:J206)</f>
        <v>4</v>
      </c>
      <c r="K207" s="185">
        <f>SUM(K188:K206)</f>
        <v>8</v>
      </c>
      <c r="L207" s="185">
        <f>SUM(L188:L206)</f>
        <v>7</v>
      </c>
      <c r="M207" s="302">
        <f>SUM(J207/(J207+K207))</f>
        <v>0.33333333333333331</v>
      </c>
    </row>
    <row r="208" spans="1:13" ht="19.5" hidden="1" thickTop="1" thickBot="1" x14ac:dyDescent="0.3">
      <c r="A208" s="629" t="s">
        <v>22</v>
      </c>
      <c r="B208" s="26">
        <v>41333</v>
      </c>
      <c r="C208" s="27" t="s">
        <v>13</v>
      </c>
      <c r="D208" s="27">
        <v>1</v>
      </c>
      <c r="E208" s="27">
        <v>1</v>
      </c>
      <c r="F208" s="27">
        <v>0</v>
      </c>
      <c r="G208" s="27">
        <v>1</v>
      </c>
      <c r="H208" s="27">
        <v>0</v>
      </c>
      <c r="I208" s="28">
        <v>0</v>
      </c>
      <c r="J208" s="282"/>
      <c r="K208" s="8">
        <v>1</v>
      </c>
      <c r="L208" s="8"/>
      <c r="M208" s="300"/>
    </row>
    <row r="209" spans="1:13" ht="19.5" hidden="1" thickTop="1" thickBot="1" x14ac:dyDescent="0.3">
      <c r="A209" s="629"/>
      <c r="B209" s="13">
        <v>41319</v>
      </c>
      <c r="C209" s="9" t="s">
        <v>7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/>
      <c r="K209" s="9">
        <v>1</v>
      </c>
      <c r="L209" s="9"/>
      <c r="M209" s="289"/>
    </row>
    <row r="210" spans="1:13" ht="19.5" hidden="1" thickTop="1" thickBot="1" x14ac:dyDescent="0.3">
      <c r="A210" s="629"/>
      <c r="B210" s="13">
        <v>41312</v>
      </c>
      <c r="C210" s="9" t="s">
        <v>19</v>
      </c>
      <c r="D210" s="9">
        <v>1</v>
      </c>
      <c r="E210" s="9">
        <v>0</v>
      </c>
      <c r="F210" s="9">
        <v>0</v>
      </c>
      <c r="G210" s="9">
        <v>0</v>
      </c>
      <c r="H210" s="9">
        <v>0</v>
      </c>
      <c r="I210" s="29">
        <v>0</v>
      </c>
      <c r="J210" s="280">
        <v>1</v>
      </c>
      <c r="K210" s="9"/>
      <c r="L210" s="9"/>
      <c r="M210" s="289"/>
    </row>
    <row r="211" spans="1:13" ht="19.5" hidden="1" thickTop="1" thickBot="1" x14ac:dyDescent="0.3">
      <c r="A211" s="629"/>
      <c r="B211" s="13">
        <v>41305</v>
      </c>
      <c r="C211" s="9" t="s">
        <v>21</v>
      </c>
      <c r="D211" s="9">
        <v>1</v>
      </c>
      <c r="E211" s="9">
        <v>1</v>
      </c>
      <c r="F211" s="9">
        <v>0</v>
      </c>
      <c r="G211" s="9">
        <v>1</v>
      </c>
      <c r="H211" s="9">
        <v>0</v>
      </c>
      <c r="I211" s="29">
        <v>0</v>
      </c>
      <c r="J211" s="280">
        <v>1</v>
      </c>
      <c r="K211" s="9"/>
      <c r="L211" s="9"/>
      <c r="M211" s="289"/>
    </row>
    <row r="212" spans="1:13" ht="19.5" hidden="1" thickTop="1" thickBot="1" x14ac:dyDescent="0.3">
      <c r="A212" s="629"/>
      <c r="B212" s="13">
        <v>41298</v>
      </c>
      <c r="C212" s="9" t="s">
        <v>13</v>
      </c>
      <c r="D212" s="9">
        <v>1</v>
      </c>
      <c r="E212" s="9">
        <v>1</v>
      </c>
      <c r="F212" s="9">
        <v>0</v>
      </c>
      <c r="G212" s="9">
        <v>1</v>
      </c>
      <c r="H212" s="9">
        <v>1</v>
      </c>
      <c r="I212" s="29">
        <v>0</v>
      </c>
      <c r="J212" s="280">
        <v>1</v>
      </c>
      <c r="K212" s="9"/>
      <c r="L212" s="9"/>
      <c r="M212" s="289"/>
    </row>
    <row r="213" spans="1:13" ht="19.5" hidden="1" thickTop="1" thickBot="1" x14ac:dyDescent="0.3">
      <c r="A213" s="629"/>
      <c r="B213" s="13">
        <v>41291</v>
      </c>
      <c r="C213" s="9" t="s">
        <v>20</v>
      </c>
      <c r="D213" s="9">
        <v>1</v>
      </c>
      <c r="E213" s="9">
        <v>1</v>
      </c>
      <c r="F213" s="9">
        <v>0</v>
      </c>
      <c r="G213" s="9">
        <v>1</v>
      </c>
      <c r="H213" s="9">
        <v>0</v>
      </c>
      <c r="I213" s="29">
        <v>0</v>
      </c>
      <c r="J213" s="280">
        <v>1</v>
      </c>
      <c r="K213" s="9"/>
      <c r="L213" s="9"/>
      <c r="M213" s="289"/>
    </row>
    <row r="214" spans="1:13" ht="19.5" hidden="1" thickTop="1" thickBot="1" x14ac:dyDescent="0.3">
      <c r="A214" s="629"/>
      <c r="B214" s="13">
        <v>41284</v>
      </c>
      <c r="C214" s="9" t="s">
        <v>7</v>
      </c>
      <c r="D214" s="9">
        <v>1</v>
      </c>
      <c r="E214" s="9">
        <v>2</v>
      </c>
      <c r="F214" s="9">
        <v>1</v>
      </c>
      <c r="G214" s="9">
        <v>3</v>
      </c>
      <c r="H214" s="9">
        <v>0</v>
      </c>
      <c r="I214" s="29">
        <v>0</v>
      </c>
      <c r="J214" s="280"/>
      <c r="K214" s="9">
        <v>1</v>
      </c>
      <c r="L214" s="9"/>
      <c r="M214" s="289"/>
    </row>
    <row r="215" spans="1:13" ht="19.5" hidden="1" thickTop="1" thickBot="1" x14ac:dyDescent="0.3">
      <c r="A215" s="629"/>
      <c r="B215" s="13">
        <v>41263</v>
      </c>
      <c r="C215" s="9" t="s">
        <v>19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29">
        <v>0</v>
      </c>
      <c r="J215" s="280"/>
      <c r="K215" s="9">
        <v>1</v>
      </c>
      <c r="L215" s="9"/>
      <c r="M215" s="289"/>
    </row>
    <row r="216" spans="1:13" ht="19.5" hidden="1" thickTop="1" thickBot="1" x14ac:dyDescent="0.3">
      <c r="A216" s="629"/>
      <c r="B216" s="13">
        <v>41256</v>
      </c>
      <c r="C216" s="9" t="s">
        <v>21</v>
      </c>
      <c r="D216" s="9">
        <v>1</v>
      </c>
      <c r="E216" s="9">
        <v>0</v>
      </c>
      <c r="F216" s="9">
        <v>3</v>
      </c>
      <c r="G216" s="9">
        <v>3</v>
      </c>
      <c r="H216" s="9">
        <v>0</v>
      </c>
      <c r="I216" s="29">
        <v>0</v>
      </c>
      <c r="J216" s="280">
        <v>1</v>
      </c>
      <c r="K216" s="9"/>
      <c r="L216" s="9"/>
      <c r="M216" s="289"/>
    </row>
    <row r="217" spans="1:13" ht="19.5" hidden="1" thickTop="1" thickBot="1" x14ac:dyDescent="0.3">
      <c r="A217" s="629"/>
      <c r="B217" s="13">
        <v>41249</v>
      </c>
      <c r="C217" s="9" t="s">
        <v>13</v>
      </c>
      <c r="D217" s="9">
        <v>1</v>
      </c>
      <c r="E217" s="9">
        <v>0</v>
      </c>
      <c r="F217" s="9">
        <v>1</v>
      </c>
      <c r="G217" s="9">
        <v>1</v>
      </c>
      <c r="H217" s="9">
        <v>0</v>
      </c>
      <c r="I217" s="29">
        <v>0</v>
      </c>
      <c r="J217" s="280"/>
      <c r="K217" s="9">
        <v>1</v>
      </c>
      <c r="L217" s="9"/>
      <c r="M217" s="289"/>
    </row>
    <row r="218" spans="1:13" ht="19.5" hidden="1" thickTop="1" thickBot="1" x14ac:dyDescent="0.3">
      <c r="A218" s="629"/>
      <c r="B218" s="13">
        <v>41242</v>
      </c>
      <c r="C218" s="9" t="s">
        <v>20</v>
      </c>
      <c r="D218" s="9">
        <v>1</v>
      </c>
      <c r="E218" s="9">
        <v>0</v>
      </c>
      <c r="F218" s="9">
        <v>3</v>
      </c>
      <c r="G218" s="9">
        <v>3</v>
      </c>
      <c r="H218" s="9">
        <v>0</v>
      </c>
      <c r="I218" s="29">
        <v>0</v>
      </c>
      <c r="J218" s="280">
        <v>1</v>
      </c>
      <c r="K218" s="9"/>
      <c r="L218" s="9"/>
      <c r="M218" s="289"/>
    </row>
    <row r="219" spans="1:13" ht="19.5" hidden="1" thickTop="1" thickBot="1" x14ac:dyDescent="0.3">
      <c r="A219" s="629"/>
      <c r="B219" s="13">
        <v>41235</v>
      </c>
      <c r="C219" s="9" t="s">
        <v>7</v>
      </c>
      <c r="D219" s="9">
        <v>1</v>
      </c>
      <c r="E219" s="9">
        <v>0</v>
      </c>
      <c r="F219" s="9">
        <v>1</v>
      </c>
      <c r="G219" s="9">
        <v>1</v>
      </c>
      <c r="H219" s="9">
        <v>0</v>
      </c>
      <c r="I219" s="29">
        <v>0</v>
      </c>
      <c r="J219" s="280"/>
      <c r="K219" s="9">
        <v>1</v>
      </c>
      <c r="L219" s="9"/>
      <c r="M219" s="289"/>
    </row>
    <row r="220" spans="1:13" ht="19.5" hidden="1" thickTop="1" thickBot="1" x14ac:dyDescent="0.3">
      <c r="A220" s="629"/>
      <c r="B220" s="13">
        <v>41221</v>
      </c>
      <c r="C220" s="9" t="s">
        <v>21</v>
      </c>
      <c r="D220" s="9">
        <v>1</v>
      </c>
      <c r="E220" s="9">
        <v>0</v>
      </c>
      <c r="F220" s="9">
        <v>0</v>
      </c>
      <c r="G220" s="9">
        <v>0</v>
      </c>
      <c r="H220" s="9">
        <v>0</v>
      </c>
      <c r="I220" s="29">
        <v>0</v>
      </c>
      <c r="J220" s="280"/>
      <c r="K220" s="9">
        <v>1</v>
      </c>
      <c r="L220" s="9"/>
      <c r="M220" s="289"/>
    </row>
    <row r="221" spans="1:13" ht="19.5" hidden="1" thickTop="1" thickBot="1" x14ac:dyDescent="0.3">
      <c r="A221" s="629"/>
      <c r="B221" s="13">
        <v>41214</v>
      </c>
      <c r="C221" s="9" t="s">
        <v>13</v>
      </c>
      <c r="D221" s="9">
        <v>1</v>
      </c>
      <c r="E221" s="9">
        <v>0</v>
      </c>
      <c r="F221" s="9">
        <v>0</v>
      </c>
      <c r="G221" s="9">
        <v>0</v>
      </c>
      <c r="H221" s="9">
        <v>0</v>
      </c>
      <c r="I221" s="29">
        <v>0</v>
      </c>
      <c r="J221" s="280"/>
      <c r="K221" s="9"/>
      <c r="L221" s="9">
        <v>1</v>
      </c>
      <c r="M221" s="289"/>
    </row>
    <row r="222" spans="1:13" ht="19.5" hidden="1" thickTop="1" thickBot="1" x14ac:dyDescent="0.3">
      <c r="A222" s="629"/>
      <c r="B222" s="13">
        <v>41207</v>
      </c>
      <c r="C222" s="9" t="s">
        <v>20</v>
      </c>
      <c r="D222" s="9">
        <v>1</v>
      </c>
      <c r="E222" s="9">
        <v>0</v>
      </c>
      <c r="F222" s="9">
        <v>0</v>
      </c>
      <c r="G222" s="9">
        <v>0</v>
      </c>
      <c r="H222" s="9">
        <v>0</v>
      </c>
      <c r="I222" s="29">
        <v>0</v>
      </c>
      <c r="J222" s="280"/>
      <c r="K222" s="9">
        <v>1</v>
      </c>
      <c r="L222" s="9"/>
      <c r="M222" s="289"/>
    </row>
    <row r="223" spans="1:13" ht="19.5" hidden="1" thickTop="1" thickBot="1" x14ac:dyDescent="0.3">
      <c r="A223" s="629"/>
      <c r="B223" s="13">
        <v>41200</v>
      </c>
      <c r="C223" s="9" t="s">
        <v>7</v>
      </c>
      <c r="D223" s="9">
        <v>1</v>
      </c>
      <c r="E223" s="9">
        <v>1</v>
      </c>
      <c r="F223" s="9">
        <v>1</v>
      </c>
      <c r="G223" s="9">
        <v>2</v>
      </c>
      <c r="H223" s="9">
        <v>0</v>
      </c>
      <c r="I223" s="29">
        <v>0</v>
      </c>
      <c r="J223" s="280"/>
      <c r="K223" s="9">
        <v>1</v>
      </c>
      <c r="L223" s="9"/>
      <c r="M223" s="289"/>
    </row>
    <row r="224" spans="1:13" ht="19.5" hidden="1" thickTop="1" thickBot="1" x14ac:dyDescent="0.3">
      <c r="A224" s="629"/>
      <c r="B224" s="13">
        <v>41193</v>
      </c>
      <c r="C224" s="9" t="s">
        <v>19</v>
      </c>
      <c r="D224" s="9">
        <v>1</v>
      </c>
      <c r="E224" s="9">
        <v>0</v>
      </c>
      <c r="F224" s="9">
        <v>0</v>
      </c>
      <c r="G224" s="9">
        <v>0</v>
      </c>
      <c r="H224" s="9">
        <v>0</v>
      </c>
      <c r="I224" s="29">
        <v>0</v>
      </c>
      <c r="J224" s="280"/>
      <c r="K224" s="9">
        <v>1</v>
      </c>
      <c r="L224" s="9"/>
      <c r="M224" s="289"/>
    </row>
    <row r="225" spans="1:13" ht="19.5" hidden="1" thickTop="1" thickBot="1" x14ac:dyDescent="0.3">
      <c r="A225" s="629"/>
      <c r="B225" s="13">
        <v>41186</v>
      </c>
      <c r="C225" s="9" t="s">
        <v>21</v>
      </c>
      <c r="D225" s="9">
        <v>1</v>
      </c>
      <c r="E225" s="9">
        <v>0</v>
      </c>
      <c r="F225" s="9">
        <v>4</v>
      </c>
      <c r="G225" s="9">
        <v>4</v>
      </c>
      <c r="H225" s="9">
        <v>0</v>
      </c>
      <c r="I225" s="29">
        <v>0</v>
      </c>
      <c r="J225" s="280">
        <v>1</v>
      </c>
      <c r="K225" s="9"/>
      <c r="L225" s="9"/>
      <c r="M225" s="289"/>
    </row>
    <row r="226" spans="1:13" ht="19.5" hidden="1" thickTop="1" thickBot="1" x14ac:dyDescent="0.3">
      <c r="A226" s="629"/>
      <c r="B226" s="13">
        <v>41179</v>
      </c>
      <c r="C226" s="9" t="s">
        <v>13</v>
      </c>
      <c r="D226" s="9">
        <v>1</v>
      </c>
      <c r="E226" s="9">
        <v>0</v>
      </c>
      <c r="F226" s="9">
        <v>2</v>
      </c>
      <c r="G226" s="9">
        <v>2</v>
      </c>
      <c r="H226" s="9">
        <v>0</v>
      </c>
      <c r="I226" s="29">
        <v>0</v>
      </c>
      <c r="J226" s="280">
        <v>1</v>
      </c>
      <c r="K226" s="9"/>
      <c r="L226" s="9"/>
      <c r="M226" s="289"/>
    </row>
    <row r="227" spans="1:13" ht="19.5" hidden="1" thickTop="1" thickBot="1" x14ac:dyDescent="0.3">
      <c r="A227" s="629"/>
      <c r="B227" s="13">
        <v>41172</v>
      </c>
      <c r="C227" s="9" t="s">
        <v>20</v>
      </c>
      <c r="D227" s="9">
        <v>1</v>
      </c>
      <c r="E227" s="9">
        <v>1</v>
      </c>
      <c r="F227" s="9">
        <v>1</v>
      </c>
      <c r="G227" s="9">
        <v>2</v>
      </c>
      <c r="H227" s="9">
        <v>0</v>
      </c>
      <c r="I227" s="29">
        <v>0</v>
      </c>
      <c r="J227" s="280">
        <v>1</v>
      </c>
      <c r="K227" s="9"/>
      <c r="L227" s="9"/>
      <c r="M227" s="289"/>
    </row>
    <row r="228" spans="1:13" ht="19.5" hidden="1" thickTop="1" thickBot="1" x14ac:dyDescent="0.3">
      <c r="A228" s="629"/>
      <c r="B228" s="30">
        <v>41165</v>
      </c>
      <c r="C228" s="31" t="s">
        <v>7</v>
      </c>
      <c r="D228" s="31">
        <v>1</v>
      </c>
      <c r="E228" s="31">
        <v>1</v>
      </c>
      <c r="F228" s="31">
        <v>0</v>
      </c>
      <c r="G228" s="31">
        <v>1</v>
      </c>
      <c r="H228" s="31">
        <v>0</v>
      </c>
      <c r="I228" s="32">
        <v>0</v>
      </c>
      <c r="J228" s="281"/>
      <c r="K228" s="23">
        <v>1</v>
      </c>
      <c r="L228" s="23"/>
      <c r="M228" s="301"/>
    </row>
    <row r="229" spans="1:13" s="7" customFormat="1" ht="19.5" thickTop="1" thickBot="1" x14ac:dyDescent="0.3">
      <c r="A229" s="142" t="s">
        <v>45</v>
      </c>
      <c r="B229" s="126" t="s">
        <v>22</v>
      </c>
      <c r="C229" s="124" t="s">
        <v>12</v>
      </c>
      <c r="D229" s="124">
        <f t="shared" ref="D229:I229" si="11">SUM(D208:D228)</f>
        <v>21</v>
      </c>
      <c r="E229" s="124">
        <f t="shared" si="11"/>
        <v>9</v>
      </c>
      <c r="F229" s="124">
        <f t="shared" si="11"/>
        <v>17</v>
      </c>
      <c r="G229" s="124">
        <f t="shared" si="11"/>
        <v>26</v>
      </c>
      <c r="H229" s="124">
        <f t="shared" si="11"/>
        <v>1</v>
      </c>
      <c r="I229" s="125">
        <f t="shared" si="11"/>
        <v>0</v>
      </c>
      <c r="J229" s="268">
        <f>SUM(J208:J228)</f>
        <v>9</v>
      </c>
      <c r="K229" s="185">
        <f>SUM(K208:K228)</f>
        <v>11</v>
      </c>
      <c r="L229" s="185">
        <f>SUM(L208:L228)</f>
        <v>1</v>
      </c>
      <c r="M229" s="302">
        <f>SUM(J229/(J229+K229))</f>
        <v>0.45</v>
      </c>
    </row>
    <row r="230" spans="1:13" ht="19.5" hidden="1" thickTop="1" thickBot="1" x14ac:dyDescent="0.3">
      <c r="A230" s="629" t="s">
        <v>23</v>
      </c>
      <c r="B230" s="26">
        <v>40969</v>
      </c>
      <c r="C230" s="27" t="s">
        <v>13</v>
      </c>
      <c r="D230" s="27">
        <v>1</v>
      </c>
      <c r="E230" s="27">
        <v>0</v>
      </c>
      <c r="F230" s="27">
        <v>0</v>
      </c>
      <c r="G230" s="27">
        <v>0</v>
      </c>
      <c r="H230" s="27">
        <v>0</v>
      </c>
      <c r="I230" s="28">
        <v>0</v>
      </c>
      <c r="J230" s="282"/>
      <c r="K230" s="8">
        <v>1</v>
      </c>
      <c r="L230" s="8"/>
      <c r="M230" s="300"/>
    </row>
    <row r="231" spans="1:13" ht="19.5" hidden="1" thickTop="1" thickBot="1" x14ac:dyDescent="0.3">
      <c r="A231" s="629"/>
      <c r="B231" s="13">
        <v>40962</v>
      </c>
      <c r="C231" s="9" t="s">
        <v>20</v>
      </c>
      <c r="D231" s="9">
        <v>1</v>
      </c>
      <c r="E231" s="9">
        <v>1</v>
      </c>
      <c r="F231" s="9">
        <v>2</v>
      </c>
      <c r="G231" s="9">
        <v>3</v>
      </c>
      <c r="H231" s="9">
        <v>1</v>
      </c>
      <c r="I231" s="29">
        <v>0</v>
      </c>
      <c r="J231" s="280">
        <v>1</v>
      </c>
      <c r="K231" s="9"/>
      <c r="L231" s="9"/>
      <c r="M231" s="289"/>
    </row>
    <row r="232" spans="1:13" ht="19.5" hidden="1" thickTop="1" thickBot="1" x14ac:dyDescent="0.3">
      <c r="A232" s="629"/>
      <c r="B232" s="13">
        <v>40955</v>
      </c>
      <c r="C232" s="9" t="s">
        <v>7</v>
      </c>
      <c r="D232" s="9">
        <v>1</v>
      </c>
      <c r="E232" s="9">
        <v>3</v>
      </c>
      <c r="F232" s="9">
        <v>1</v>
      </c>
      <c r="G232" s="9">
        <v>4</v>
      </c>
      <c r="H232" s="9">
        <v>0</v>
      </c>
      <c r="I232" s="29">
        <v>0</v>
      </c>
      <c r="J232" s="280">
        <v>1</v>
      </c>
      <c r="K232" s="9"/>
      <c r="L232" s="9"/>
      <c r="M232" s="289"/>
    </row>
    <row r="233" spans="1:13" ht="19.5" hidden="1" thickTop="1" thickBot="1" x14ac:dyDescent="0.3">
      <c r="A233" s="629"/>
      <c r="B233" s="13">
        <v>40948</v>
      </c>
      <c r="C233" s="9" t="s">
        <v>19</v>
      </c>
      <c r="D233" s="9">
        <v>1</v>
      </c>
      <c r="E233" s="9">
        <v>0</v>
      </c>
      <c r="F233" s="9">
        <v>0</v>
      </c>
      <c r="G233" s="9">
        <v>0</v>
      </c>
      <c r="H233" s="9">
        <v>0</v>
      </c>
      <c r="I233" s="29">
        <v>0</v>
      </c>
      <c r="J233" s="280"/>
      <c r="K233" s="9">
        <v>1</v>
      </c>
      <c r="L233" s="9"/>
      <c r="M233" s="289"/>
    </row>
    <row r="234" spans="1:13" ht="19.5" hidden="1" thickTop="1" thickBot="1" x14ac:dyDescent="0.3">
      <c r="A234" s="629"/>
      <c r="B234" s="13">
        <v>40941</v>
      </c>
      <c r="C234" s="9" t="s">
        <v>21</v>
      </c>
      <c r="D234" s="9">
        <v>1</v>
      </c>
      <c r="E234" s="9">
        <v>1</v>
      </c>
      <c r="F234" s="9">
        <v>0</v>
      </c>
      <c r="G234" s="9">
        <v>1</v>
      </c>
      <c r="H234" s="9">
        <v>0</v>
      </c>
      <c r="I234" s="29">
        <v>0</v>
      </c>
      <c r="J234" s="280">
        <v>1</v>
      </c>
      <c r="K234" s="9"/>
      <c r="L234" s="9"/>
      <c r="M234" s="289"/>
    </row>
    <row r="235" spans="1:13" ht="19.5" hidden="1" thickTop="1" thickBot="1" x14ac:dyDescent="0.3">
      <c r="A235" s="629"/>
      <c r="B235" s="13">
        <v>40934</v>
      </c>
      <c r="C235" s="9" t="s">
        <v>13</v>
      </c>
      <c r="D235" s="9">
        <v>1</v>
      </c>
      <c r="E235" s="9">
        <v>1</v>
      </c>
      <c r="F235" s="9">
        <v>1</v>
      </c>
      <c r="G235" s="9">
        <v>2</v>
      </c>
      <c r="H235" s="9">
        <v>0</v>
      </c>
      <c r="I235" s="29">
        <v>0</v>
      </c>
      <c r="J235" s="280"/>
      <c r="K235" s="9"/>
      <c r="L235" s="9">
        <v>1</v>
      </c>
      <c r="M235" s="289"/>
    </row>
    <row r="236" spans="1:13" ht="19.5" hidden="1" thickTop="1" thickBot="1" x14ac:dyDescent="0.3">
      <c r="A236" s="629"/>
      <c r="B236" s="13">
        <v>40927</v>
      </c>
      <c r="C236" s="9" t="s">
        <v>20</v>
      </c>
      <c r="D236" s="9">
        <v>1</v>
      </c>
      <c r="E236" s="9">
        <v>0</v>
      </c>
      <c r="F236" s="9">
        <v>0</v>
      </c>
      <c r="G236" s="9">
        <v>0</v>
      </c>
      <c r="H236" s="9">
        <v>0</v>
      </c>
      <c r="I236" s="29">
        <v>0</v>
      </c>
      <c r="J236" s="280"/>
      <c r="K236" s="9">
        <v>1</v>
      </c>
      <c r="L236" s="9"/>
      <c r="M236" s="289"/>
    </row>
    <row r="237" spans="1:13" ht="19.5" hidden="1" thickTop="1" thickBot="1" x14ac:dyDescent="0.3">
      <c r="A237" s="629"/>
      <c r="B237" s="13">
        <v>40920</v>
      </c>
      <c r="C237" s="9" t="s">
        <v>7</v>
      </c>
      <c r="D237" s="9">
        <v>1</v>
      </c>
      <c r="E237" s="9">
        <v>0</v>
      </c>
      <c r="F237" s="9">
        <v>2</v>
      </c>
      <c r="G237" s="9">
        <v>2</v>
      </c>
      <c r="H237" s="9">
        <v>0</v>
      </c>
      <c r="I237" s="29">
        <v>0</v>
      </c>
      <c r="J237" s="280">
        <v>1</v>
      </c>
      <c r="K237" s="9"/>
      <c r="L237" s="9"/>
      <c r="M237" s="289"/>
    </row>
    <row r="238" spans="1:13" ht="19.5" hidden="1" thickTop="1" thickBot="1" x14ac:dyDescent="0.3">
      <c r="A238" s="629"/>
      <c r="B238" s="13">
        <v>40899</v>
      </c>
      <c r="C238" s="9" t="s">
        <v>19</v>
      </c>
      <c r="D238" s="9">
        <v>1</v>
      </c>
      <c r="E238" s="9">
        <v>0</v>
      </c>
      <c r="F238" s="9">
        <v>0</v>
      </c>
      <c r="G238" s="9">
        <v>0</v>
      </c>
      <c r="H238" s="9">
        <v>0</v>
      </c>
      <c r="I238" s="29">
        <v>0</v>
      </c>
      <c r="J238" s="280"/>
      <c r="K238" s="9">
        <v>1</v>
      </c>
      <c r="L238" s="9"/>
      <c r="M238" s="289"/>
    </row>
    <row r="239" spans="1:13" ht="19.5" hidden="1" thickTop="1" thickBot="1" x14ac:dyDescent="0.3">
      <c r="A239" s="629"/>
      <c r="B239" s="13">
        <v>40892</v>
      </c>
      <c r="C239" s="9" t="s">
        <v>21</v>
      </c>
      <c r="D239" s="9">
        <v>1</v>
      </c>
      <c r="E239" s="9">
        <v>0</v>
      </c>
      <c r="F239" s="9">
        <v>0</v>
      </c>
      <c r="G239" s="9">
        <v>0</v>
      </c>
      <c r="H239" s="9">
        <v>0</v>
      </c>
      <c r="I239" s="29">
        <v>0</v>
      </c>
      <c r="J239" s="280"/>
      <c r="K239" s="9">
        <v>1</v>
      </c>
      <c r="L239" s="9"/>
      <c r="M239" s="289"/>
    </row>
    <row r="240" spans="1:13" ht="19.5" hidden="1" thickTop="1" thickBot="1" x14ac:dyDescent="0.3">
      <c r="A240" s="629"/>
      <c r="B240" s="13">
        <v>40885</v>
      </c>
      <c r="C240" s="9" t="s">
        <v>13</v>
      </c>
      <c r="D240" s="9">
        <v>1</v>
      </c>
      <c r="E240" s="9">
        <v>0</v>
      </c>
      <c r="F240" s="9">
        <v>1</v>
      </c>
      <c r="G240" s="9">
        <v>1</v>
      </c>
      <c r="H240" s="9">
        <v>0</v>
      </c>
      <c r="I240" s="29">
        <v>0</v>
      </c>
      <c r="J240" s="280"/>
      <c r="K240" s="9">
        <v>1</v>
      </c>
      <c r="L240" s="9"/>
      <c r="M240" s="289"/>
    </row>
    <row r="241" spans="1:13" ht="19.5" hidden="1" thickTop="1" thickBot="1" x14ac:dyDescent="0.3">
      <c r="A241" s="629"/>
      <c r="B241" s="13">
        <v>40878</v>
      </c>
      <c r="C241" s="9" t="s">
        <v>20</v>
      </c>
      <c r="D241" s="9">
        <v>1</v>
      </c>
      <c r="E241" s="9">
        <v>0</v>
      </c>
      <c r="F241" s="9">
        <v>1</v>
      </c>
      <c r="G241" s="9">
        <v>1</v>
      </c>
      <c r="H241" s="9">
        <v>0</v>
      </c>
      <c r="I241" s="29">
        <v>0</v>
      </c>
      <c r="J241" s="280"/>
      <c r="K241" s="9">
        <v>1</v>
      </c>
      <c r="L241" s="9"/>
      <c r="M241" s="289"/>
    </row>
    <row r="242" spans="1:13" ht="19.5" hidden="1" thickTop="1" thickBot="1" x14ac:dyDescent="0.3">
      <c r="A242" s="629"/>
      <c r="B242" s="13">
        <v>40871</v>
      </c>
      <c r="C242" s="9" t="s">
        <v>7</v>
      </c>
      <c r="D242" s="9">
        <v>1</v>
      </c>
      <c r="E242" s="9">
        <v>1</v>
      </c>
      <c r="F242" s="9">
        <v>1</v>
      </c>
      <c r="G242" s="9">
        <v>2</v>
      </c>
      <c r="H242" s="9">
        <v>1</v>
      </c>
      <c r="I242" s="29">
        <v>0</v>
      </c>
      <c r="J242" s="280">
        <v>1</v>
      </c>
      <c r="K242" s="9"/>
      <c r="L242" s="9"/>
      <c r="M242" s="289"/>
    </row>
    <row r="243" spans="1:13" ht="19.5" hidden="1" thickTop="1" thickBot="1" x14ac:dyDescent="0.3">
      <c r="A243" s="629"/>
      <c r="B243" s="13">
        <v>40864</v>
      </c>
      <c r="C243" s="9" t="s">
        <v>19</v>
      </c>
      <c r="D243" s="9">
        <v>1</v>
      </c>
      <c r="E243" s="9">
        <v>1</v>
      </c>
      <c r="F243" s="9">
        <v>2</v>
      </c>
      <c r="G243" s="9">
        <v>3</v>
      </c>
      <c r="H243" s="9">
        <v>1</v>
      </c>
      <c r="I243" s="29">
        <v>0</v>
      </c>
      <c r="J243" s="280">
        <v>1</v>
      </c>
      <c r="K243" s="9"/>
      <c r="L243" s="9"/>
      <c r="M243" s="289"/>
    </row>
    <row r="244" spans="1:13" ht="19.5" hidden="1" thickTop="1" thickBot="1" x14ac:dyDescent="0.3">
      <c r="A244" s="629"/>
      <c r="B244" s="13">
        <v>40857</v>
      </c>
      <c r="C244" s="9" t="s">
        <v>21</v>
      </c>
      <c r="D244" s="9">
        <v>1</v>
      </c>
      <c r="E244" s="9">
        <v>0</v>
      </c>
      <c r="F244" s="9">
        <v>0</v>
      </c>
      <c r="G244" s="9">
        <v>0</v>
      </c>
      <c r="H244" s="9">
        <v>0</v>
      </c>
      <c r="I244" s="29">
        <v>0</v>
      </c>
      <c r="J244" s="280">
        <v>1</v>
      </c>
      <c r="K244" s="9"/>
      <c r="L244" s="9"/>
      <c r="M244" s="289"/>
    </row>
    <row r="245" spans="1:13" ht="19.5" hidden="1" thickTop="1" thickBot="1" x14ac:dyDescent="0.3">
      <c r="A245" s="629"/>
      <c r="B245" s="13">
        <v>40850</v>
      </c>
      <c r="C245" s="9" t="s">
        <v>13</v>
      </c>
      <c r="D245" s="9">
        <v>1</v>
      </c>
      <c r="E245" s="9">
        <v>2</v>
      </c>
      <c r="F245" s="9">
        <v>0</v>
      </c>
      <c r="G245" s="9">
        <v>2</v>
      </c>
      <c r="H245" s="9">
        <v>1</v>
      </c>
      <c r="I245" s="29">
        <v>0</v>
      </c>
      <c r="J245" s="280">
        <v>1</v>
      </c>
      <c r="K245" s="9"/>
      <c r="L245" s="9"/>
      <c r="M245" s="289"/>
    </row>
    <row r="246" spans="1:13" ht="19.5" hidden="1" thickTop="1" thickBot="1" x14ac:dyDescent="0.3">
      <c r="A246" s="629"/>
      <c r="B246" s="13">
        <v>40843</v>
      </c>
      <c r="C246" s="9" t="s">
        <v>20</v>
      </c>
      <c r="D246" s="9">
        <v>1</v>
      </c>
      <c r="E246" s="9">
        <v>0</v>
      </c>
      <c r="F246" s="9">
        <v>2</v>
      </c>
      <c r="G246" s="9">
        <v>2</v>
      </c>
      <c r="H246" s="9">
        <v>0</v>
      </c>
      <c r="I246" s="29">
        <v>0</v>
      </c>
      <c r="J246" s="280">
        <v>1</v>
      </c>
      <c r="K246" s="9"/>
      <c r="L246" s="9"/>
      <c r="M246" s="289"/>
    </row>
    <row r="247" spans="1:13" ht="19.5" hidden="1" thickTop="1" thickBot="1" x14ac:dyDescent="0.3">
      <c r="A247" s="629"/>
      <c r="B247" s="13">
        <v>40836</v>
      </c>
      <c r="C247" s="9" t="s">
        <v>7</v>
      </c>
      <c r="D247" s="9">
        <v>1</v>
      </c>
      <c r="E247" s="9">
        <v>1</v>
      </c>
      <c r="F247" s="9">
        <v>0</v>
      </c>
      <c r="G247" s="9">
        <v>1</v>
      </c>
      <c r="H247" s="9">
        <v>0</v>
      </c>
      <c r="I247" s="29">
        <v>0</v>
      </c>
      <c r="J247" s="280"/>
      <c r="K247" s="9">
        <v>1</v>
      </c>
      <c r="L247" s="9"/>
      <c r="M247" s="289"/>
    </row>
    <row r="248" spans="1:13" ht="19.5" hidden="1" thickTop="1" thickBot="1" x14ac:dyDescent="0.3">
      <c r="A248" s="629"/>
      <c r="B248" s="13">
        <v>40829</v>
      </c>
      <c r="C248" s="9" t="s">
        <v>19</v>
      </c>
      <c r="D248" s="9">
        <v>1</v>
      </c>
      <c r="E248" s="9">
        <v>1</v>
      </c>
      <c r="F248" s="9">
        <v>0</v>
      </c>
      <c r="G248" s="9">
        <v>1</v>
      </c>
      <c r="H248" s="9">
        <v>1</v>
      </c>
      <c r="I248" s="29">
        <v>0</v>
      </c>
      <c r="J248" s="280">
        <v>1</v>
      </c>
      <c r="K248" s="9"/>
      <c r="L248" s="9"/>
      <c r="M248" s="289"/>
    </row>
    <row r="249" spans="1:13" ht="19.5" hidden="1" thickTop="1" thickBot="1" x14ac:dyDescent="0.3">
      <c r="A249" s="629"/>
      <c r="B249" s="13">
        <v>40822</v>
      </c>
      <c r="C249" s="9" t="s">
        <v>21</v>
      </c>
      <c r="D249" s="9">
        <v>1</v>
      </c>
      <c r="E249" s="9">
        <v>0</v>
      </c>
      <c r="F249" s="9">
        <v>2</v>
      </c>
      <c r="G249" s="9">
        <v>2</v>
      </c>
      <c r="H249" s="9">
        <v>0</v>
      </c>
      <c r="I249" s="29">
        <v>0</v>
      </c>
      <c r="J249" s="280">
        <v>1</v>
      </c>
      <c r="K249" s="9"/>
      <c r="L249" s="9"/>
      <c r="M249" s="289"/>
    </row>
    <row r="250" spans="1:13" ht="19.5" hidden="1" thickTop="1" thickBot="1" x14ac:dyDescent="0.3">
      <c r="A250" s="629"/>
      <c r="B250" s="13">
        <v>40815</v>
      </c>
      <c r="C250" s="9" t="s">
        <v>13</v>
      </c>
      <c r="D250" s="9">
        <v>1</v>
      </c>
      <c r="E250" s="9">
        <v>0</v>
      </c>
      <c r="F250" s="9">
        <v>3</v>
      </c>
      <c r="G250" s="9">
        <v>3</v>
      </c>
      <c r="H250" s="9">
        <v>0</v>
      </c>
      <c r="I250" s="29">
        <v>0</v>
      </c>
      <c r="J250" s="280">
        <v>1</v>
      </c>
      <c r="K250" s="9"/>
      <c r="L250" s="9"/>
      <c r="M250" s="289"/>
    </row>
    <row r="251" spans="1:13" ht="19.5" hidden="1" thickTop="1" thickBot="1" x14ac:dyDescent="0.3">
      <c r="A251" s="629"/>
      <c r="B251" s="13">
        <v>40808</v>
      </c>
      <c r="C251" s="9" t="s">
        <v>20</v>
      </c>
      <c r="D251" s="9">
        <v>1</v>
      </c>
      <c r="E251" s="9">
        <v>0</v>
      </c>
      <c r="F251" s="9">
        <v>0</v>
      </c>
      <c r="G251" s="9">
        <v>0</v>
      </c>
      <c r="H251" s="9">
        <v>0</v>
      </c>
      <c r="I251" s="29">
        <v>0</v>
      </c>
      <c r="J251" s="280">
        <v>1</v>
      </c>
      <c r="K251" s="9"/>
      <c r="L251" s="9"/>
      <c r="M251" s="289"/>
    </row>
    <row r="252" spans="1:13" ht="19.5" hidden="1" thickTop="1" thickBot="1" x14ac:dyDescent="0.3">
      <c r="A252" s="629"/>
      <c r="B252" s="30">
        <v>40801</v>
      </c>
      <c r="C252" s="31" t="s">
        <v>7</v>
      </c>
      <c r="D252" s="31">
        <v>1</v>
      </c>
      <c r="E252" s="31">
        <v>2</v>
      </c>
      <c r="F252" s="31">
        <v>1</v>
      </c>
      <c r="G252" s="31">
        <v>3</v>
      </c>
      <c r="H252" s="31">
        <v>0</v>
      </c>
      <c r="I252" s="32">
        <v>0</v>
      </c>
      <c r="J252" s="281">
        <v>1</v>
      </c>
      <c r="K252" s="23"/>
      <c r="L252" s="23"/>
      <c r="M252" s="301"/>
    </row>
    <row r="253" spans="1:13" s="7" customFormat="1" ht="19.5" thickTop="1" thickBot="1" x14ac:dyDescent="0.3">
      <c r="A253" s="142" t="s">
        <v>45</v>
      </c>
      <c r="B253" s="126" t="s">
        <v>23</v>
      </c>
      <c r="C253" s="247" t="s">
        <v>12</v>
      </c>
      <c r="D253" s="248">
        <f t="shared" ref="D253:I253" si="12">SUM(D230:D252)</f>
        <v>23</v>
      </c>
      <c r="E253" s="216">
        <f t="shared" si="12"/>
        <v>14</v>
      </c>
      <c r="F253" s="124">
        <f t="shared" si="12"/>
        <v>19</v>
      </c>
      <c r="G253" s="247">
        <f t="shared" si="12"/>
        <v>33</v>
      </c>
      <c r="H253" s="248">
        <f t="shared" si="12"/>
        <v>5</v>
      </c>
      <c r="I253" s="252">
        <f t="shared" si="12"/>
        <v>0</v>
      </c>
      <c r="J253" s="268">
        <f>SUM(J230:J252)</f>
        <v>14</v>
      </c>
      <c r="K253" s="185">
        <f>SUM(K230:K252)</f>
        <v>8</v>
      </c>
      <c r="L253" s="185">
        <f>SUM(L230:L252)</f>
        <v>1</v>
      </c>
      <c r="M253" s="302">
        <f>SUM(J253/(J253+K253))</f>
        <v>0.63636363636363635</v>
      </c>
    </row>
    <row r="254" spans="1:13" ht="19.5" thickTop="1" thickBot="1" x14ac:dyDescent="0.3">
      <c r="C254" s="136" t="s">
        <v>24</v>
      </c>
      <c r="D254" s="137">
        <f>SUM(D107+D127+D148+D167+D187+D207+D229+D253+D91+D73+D56+D40+D21)</f>
        <v>238</v>
      </c>
      <c r="E254" s="137">
        <f>SUM(E107+E127+E148+E167+E187+E207+E229+E253+E91+E73+E56+E40+E21)</f>
        <v>75</v>
      </c>
      <c r="F254" s="137">
        <f>SUM(F107+F127+F148+F167+F187+F207+F229+F253+F91+F73+F56+F40+F21)</f>
        <v>139</v>
      </c>
      <c r="G254" s="137">
        <f>SUM(G107+G127+G148+G167+G187+G207+G229+G253+G91+G73+G56+G40+G21)</f>
        <v>214</v>
      </c>
      <c r="H254" s="137">
        <f>SUM(H107+H127+H148+H167+H187+H207+H229+H253+H91+H73+H56+H40+H21)</f>
        <v>12</v>
      </c>
      <c r="I254" s="139">
        <f>SUM(I107+I127+I148+I167+I187+I207+I229+I253+I91+I73+I56+I40+I21)</f>
        <v>1</v>
      </c>
      <c r="J254" s="444">
        <f>SUM(J107+J127+J148+J167+J187+J207+J229+J253+J91+J73+J56+J40+J21)</f>
        <v>96</v>
      </c>
      <c r="K254" s="91">
        <f>SUM(K107+K127+K148+K167+K187+K207+K229+K253+K91+K73+K56+K40+K21)</f>
        <v>111</v>
      </c>
      <c r="L254" s="450">
        <f>SUM(L107+L127+L148+L167+L187+L207+L229+L253+L91+L73+L56+L40+L21)</f>
        <v>31</v>
      </c>
      <c r="M254" s="313">
        <f>SUM(J254/(J254+K254))</f>
        <v>0.46376811594202899</v>
      </c>
    </row>
    <row r="255" spans="1:13" ht="18.75" thickBot="1" x14ac:dyDescent="0.3">
      <c r="C255" s="143" t="s">
        <v>25</v>
      </c>
      <c r="D255" s="24"/>
      <c r="E255" s="25">
        <f>SUM(E254/D254)</f>
        <v>0.31512605042016806</v>
      </c>
      <c r="F255" s="25">
        <f>SUM(F254/D254)</f>
        <v>0.58403361344537819</v>
      </c>
      <c r="G255" s="144">
        <f>SUM(G254/D254)</f>
        <v>0.89915966386554624</v>
      </c>
      <c r="H255" s="20"/>
      <c r="I255" s="20"/>
      <c r="J255" s="307">
        <f>SUM(J254/D254)</f>
        <v>0.40336134453781514</v>
      </c>
      <c r="K255" s="77">
        <f>SUM(K254/D254)</f>
        <v>0.46638655462184875</v>
      </c>
      <c r="L255" s="95">
        <f>SUM(L254/D254)</f>
        <v>0.13025210084033614</v>
      </c>
    </row>
    <row r="256" spans="1:13" ht="18.75" thickBot="1" x14ac:dyDescent="0.3">
      <c r="C256" s="133" t="s">
        <v>26</v>
      </c>
      <c r="D256" s="134">
        <f>SUM(D254/13)</f>
        <v>18.307692307692307</v>
      </c>
      <c r="E256" s="134">
        <f>SUM(E255*D256)</f>
        <v>5.7692307692307683</v>
      </c>
      <c r="F256" s="134">
        <f>SUM(F255*D256)</f>
        <v>10.692307692307692</v>
      </c>
      <c r="G256" s="135">
        <f>SUM(G255*D256)</f>
        <v>16.46153846153846</v>
      </c>
      <c r="J256" s="308">
        <f>SUM(J254/13)</f>
        <v>7.384615384615385</v>
      </c>
      <c r="K256" s="97">
        <f>SUM(K254/13)</f>
        <v>8.5384615384615383</v>
      </c>
      <c r="L256" s="98">
        <f>SUM(L254/13)</f>
        <v>2.3846153846153846</v>
      </c>
    </row>
    <row r="257" spans="1:7" ht="18.75" thickTop="1" x14ac:dyDescent="0.25">
      <c r="A257" s="665" t="s">
        <v>42</v>
      </c>
      <c r="B257" s="45" t="s">
        <v>36</v>
      </c>
      <c r="C257" s="46" t="s">
        <v>12</v>
      </c>
      <c r="D257" s="47"/>
      <c r="E257" s="27">
        <v>9</v>
      </c>
      <c r="F257" s="27">
        <v>13</v>
      </c>
      <c r="G257" s="28">
        <v>22</v>
      </c>
    </row>
    <row r="258" spans="1:7" x14ac:dyDescent="0.25">
      <c r="A258" s="666"/>
      <c r="B258" s="36" t="s">
        <v>37</v>
      </c>
      <c r="C258" s="5" t="s">
        <v>12</v>
      </c>
      <c r="D258" s="37"/>
      <c r="E258" s="9">
        <v>5</v>
      </c>
      <c r="F258" s="9">
        <v>17</v>
      </c>
      <c r="G258" s="29">
        <v>22</v>
      </c>
    </row>
    <row r="259" spans="1:7" x14ac:dyDescent="0.25">
      <c r="A259" s="666"/>
      <c r="B259" s="36" t="s">
        <v>38</v>
      </c>
      <c r="C259" s="5" t="s">
        <v>12</v>
      </c>
      <c r="D259" s="37"/>
      <c r="E259" s="9">
        <v>8</v>
      </c>
      <c r="F259" s="9">
        <v>19</v>
      </c>
      <c r="G259" s="29">
        <v>27</v>
      </c>
    </row>
    <row r="260" spans="1:7" x14ac:dyDescent="0.25">
      <c r="A260" s="666"/>
      <c r="B260" s="36" t="s">
        <v>39</v>
      </c>
      <c r="C260" s="5" t="s">
        <v>12</v>
      </c>
      <c r="D260" s="37"/>
      <c r="E260" s="9">
        <v>6</v>
      </c>
      <c r="F260" s="9">
        <v>16</v>
      </c>
      <c r="G260" s="29">
        <v>22</v>
      </c>
    </row>
    <row r="261" spans="1:7" x14ac:dyDescent="0.25">
      <c r="A261" s="666"/>
      <c r="B261" s="36" t="s">
        <v>40</v>
      </c>
      <c r="C261" s="5" t="s">
        <v>12</v>
      </c>
      <c r="D261" s="37"/>
      <c r="E261" s="9">
        <v>6</v>
      </c>
      <c r="F261" s="9">
        <v>11</v>
      </c>
      <c r="G261" s="29">
        <v>17</v>
      </c>
    </row>
    <row r="262" spans="1:7" ht="19.5" thickTop="1" thickBot="1" x14ac:dyDescent="0.3">
      <c r="A262" s="667"/>
      <c r="B262" s="38" t="s">
        <v>41</v>
      </c>
      <c r="C262" s="39" t="s">
        <v>12</v>
      </c>
      <c r="D262" s="40"/>
      <c r="E262" s="23">
        <v>8</v>
      </c>
      <c r="F262" s="23">
        <v>22</v>
      </c>
      <c r="G262" s="48">
        <v>30</v>
      </c>
    </row>
    <row r="263" spans="1:7" ht="18.75" thickBot="1" x14ac:dyDescent="0.3">
      <c r="A263" s="49" t="s">
        <v>45</v>
      </c>
      <c r="B263" s="41" t="s">
        <v>42</v>
      </c>
      <c r="C263" s="42"/>
      <c r="D263" s="42"/>
      <c r="E263" s="43">
        <f>SUM(E257:E262)</f>
        <v>42</v>
      </c>
      <c r="F263" s="43">
        <f>SUM(F257:F262)</f>
        <v>98</v>
      </c>
      <c r="G263" s="50">
        <f>SUM(G257:G262)</f>
        <v>140</v>
      </c>
    </row>
    <row r="264" spans="1:7" ht="18.75" thickBot="1" x14ac:dyDescent="0.3">
      <c r="A264" s="51" t="s">
        <v>46</v>
      </c>
      <c r="B264" s="52" t="s">
        <v>581</v>
      </c>
      <c r="C264" s="53"/>
      <c r="D264" s="53"/>
      <c r="E264" s="54">
        <f>SUM(E254+E263)</f>
        <v>117</v>
      </c>
      <c r="F264" s="54">
        <f>SUM(F254+F263)</f>
        <v>237</v>
      </c>
      <c r="G264" s="55">
        <f>SUM(E264+F264)</f>
        <v>354</v>
      </c>
    </row>
    <row r="265" spans="1:7" ht="18.75" thickTop="1" x14ac:dyDescent="0.25"/>
  </sheetData>
  <autoFilter ref="A2:I264" xr:uid="{00000000-0009-0000-0000-000013000000}"/>
  <mergeCells count="15">
    <mergeCell ref="A1:M1"/>
    <mergeCell ref="A108:A126"/>
    <mergeCell ref="A257:A262"/>
    <mergeCell ref="A128:A147"/>
    <mergeCell ref="A230:A252"/>
    <mergeCell ref="A149:A166"/>
    <mergeCell ref="A168:A186"/>
    <mergeCell ref="A188:A206"/>
    <mergeCell ref="A208:A228"/>
    <mergeCell ref="A92:A106"/>
    <mergeCell ref="A74:A90"/>
    <mergeCell ref="A57:A72"/>
    <mergeCell ref="A41:A55"/>
    <mergeCell ref="A22:A39"/>
    <mergeCell ref="A3:A20"/>
  </mergeCells>
  <printOptions horizontalCentered="1" verticalCentered="1"/>
  <pageMargins left="0.2" right="0.2" top="0.25" bottom="0.25" header="0.25" footer="0.3"/>
  <pageSetup scale="71" orientation="landscape" r:id="rId1"/>
  <rowBreaks count="2" manualBreakCount="2">
    <brk id="167" max="16383" man="1"/>
    <brk id="22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23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4" width="9.28515625" style="16" bestFit="1" customWidth="1"/>
    <col min="5" max="6" width="8.140625" style="16" bestFit="1" customWidth="1"/>
    <col min="7" max="7" width="10.7109375" style="16" bestFit="1" customWidth="1"/>
    <col min="8" max="8" width="10.140625" style="16" bestFit="1" customWidth="1"/>
    <col min="9" max="9" width="9.28515625" style="16" bestFit="1" customWidth="1"/>
    <col min="10" max="16384" width="9.140625" style="16"/>
  </cols>
  <sheetData>
    <row r="1" spans="1:13" ht="18.75" thickBot="1" x14ac:dyDescent="0.3">
      <c r="A1" s="671" t="s">
        <v>306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625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20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553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/>
      <c r="L5" s="9">
        <v>1</v>
      </c>
      <c r="M5" s="29"/>
    </row>
    <row r="6" spans="1:13" x14ac:dyDescent="0.25">
      <c r="A6" s="636"/>
      <c r="B6" s="255">
        <v>45694</v>
      </c>
      <c r="C6" s="9" t="s">
        <v>8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45687</v>
      </c>
      <c r="C7" s="9" t="s">
        <v>10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45680</v>
      </c>
      <c r="C8" s="9" t="s">
        <v>625</v>
      </c>
      <c r="D8" s="9">
        <v>1</v>
      </c>
      <c r="E8" s="9">
        <v>0</v>
      </c>
      <c r="F8" s="9">
        <v>2</v>
      </c>
      <c r="G8" s="9">
        <v>2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45673</v>
      </c>
      <c r="C9" s="9" t="s">
        <v>20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45666</v>
      </c>
      <c r="C10" s="9" t="s">
        <v>553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45645</v>
      </c>
      <c r="C11" s="9" t="s">
        <v>8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45631</v>
      </c>
      <c r="C12" s="9" t="s">
        <v>625</v>
      </c>
      <c r="D12" s="9">
        <v>1</v>
      </c>
      <c r="E12" s="9">
        <v>1</v>
      </c>
      <c r="F12" s="9">
        <v>2</v>
      </c>
      <c r="G12" s="9">
        <v>3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45624</v>
      </c>
      <c r="C13" s="9" t="s">
        <v>20</v>
      </c>
      <c r="D13" s="9">
        <v>1</v>
      </c>
      <c r="E13" s="9">
        <v>1</v>
      </c>
      <c r="F13" s="9">
        <v>1</v>
      </c>
      <c r="G13" s="9">
        <v>2</v>
      </c>
      <c r="H13" s="9">
        <v>1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45617</v>
      </c>
      <c r="C14" s="9" t="s">
        <v>553</v>
      </c>
      <c r="D14" s="9">
        <v>1</v>
      </c>
      <c r="E14" s="9">
        <v>1</v>
      </c>
      <c r="F14" s="9">
        <v>1</v>
      </c>
      <c r="G14" s="9">
        <v>2</v>
      </c>
      <c r="H14" s="9">
        <v>1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6"/>
      <c r="B15" s="255">
        <v>45610</v>
      </c>
      <c r="C15" s="9" t="s">
        <v>8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45603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45589</v>
      </c>
      <c r="C17" s="9" t="s">
        <v>20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6"/>
      <c r="B18" s="255">
        <v>45582</v>
      </c>
      <c r="C18" s="9" t="s">
        <v>553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x14ac:dyDescent="0.25">
      <c r="A19" s="636"/>
      <c r="B19" s="255">
        <v>45575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x14ac:dyDescent="0.25">
      <c r="A20" s="636"/>
      <c r="B20" s="255">
        <v>45568</v>
      </c>
      <c r="C20" s="9" t="s">
        <v>10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x14ac:dyDescent="0.25">
      <c r="A21" s="636"/>
      <c r="B21" s="255">
        <v>45561</v>
      </c>
      <c r="C21" s="9" t="s">
        <v>625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t="18.75" thickBot="1" x14ac:dyDescent="0.3">
      <c r="A22" s="637"/>
      <c r="B22" s="256">
        <v>45554</v>
      </c>
      <c r="C22" s="31" t="s">
        <v>20</v>
      </c>
      <c r="D22" s="31">
        <v>1</v>
      </c>
      <c r="E22" s="31">
        <v>1</v>
      </c>
      <c r="F22" s="31">
        <v>1</v>
      </c>
      <c r="G22" s="31">
        <v>2</v>
      </c>
      <c r="H22" s="31">
        <v>0</v>
      </c>
      <c r="I22" s="32">
        <v>0</v>
      </c>
      <c r="J22" s="366">
        <v>1</v>
      </c>
      <c r="K22" s="31"/>
      <c r="L22" s="31"/>
      <c r="M22" s="32"/>
    </row>
    <row r="23" spans="1:13" ht="19.5" thickTop="1" thickBot="1" x14ac:dyDescent="0.3">
      <c r="A23" s="490" t="s">
        <v>45</v>
      </c>
      <c r="B23" s="411" t="s">
        <v>624</v>
      </c>
      <c r="C23" s="124" t="s">
        <v>453</v>
      </c>
      <c r="D23" s="124">
        <f t="shared" ref="D23:L23" si="0">SUM(D3:D22)</f>
        <v>20</v>
      </c>
      <c r="E23" s="124">
        <f t="shared" si="0"/>
        <v>6</v>
      </c>
      <c r="F23" s="124">
        <f t="shared" si="0"/>
        <v>10</v>
      </c>
      <c r="G23" s="124">
        <f t="shared" si="0"/>
        <v>16</v>
      </c>
      <c r="H23" s="124">
        <f t="shared" si="0"/>
        <v>2</v>
      </c>
      <c r="I23" s="125">
        <f t="shared" si="0"/>
        <v>0</v>
      </c>
      <c r="J23" s="216">
        <f t="shared" si="0"/>
        <v>7</v>
      </c>
      <c r="K23" s="124">
        <f t="shared" si="0"/>
        <v>11</v>
      </c>
      <c r="L23" s="124">
        <f t="shared" si="0"/>
        <v>2</v>
      </c>
      <c r="M23" s="186">
        <f>SUM(J23/(J23+K23))</f>
        <v>0.3888888888888889</v>
      </c>
    </row>
    <row r="24" spans="1:13" ht="18.75" hidden="1" thickTop="1" x14ac:dyDescent="0.25">
      <c r="A24" s="632" t="s">
        <v>580</v>
      </c>
      <c r="B24" s="254">
        <v>45351</v>
      </c>
      <c r="C24" s="27" t="s">
        <v>452</v>
      </c>
      <c r="D24" s="27">
        <v>1</v>
      </c>
      <c r="E24" s="27">
        <v>1</v>
      </c>
      <c r="F24" s="27">
        <v>0</v>
      </c>
      <c r="G24" s="27">
        <v>1</v>
      </c>
      <c r="H24" s="27">
        <v>0</v>
      </c>
      <c r="I24" s="28">
        <v>0</v>
      </c>
      <c r="J24" s="364"/>
      <c r="K24" s="27">
        <v>1</v>
      </c>
      <c r="L24" s="27"/>
      <c r="M24" s="28"/>
    </row>
    <row r="25" spans="1:13" hidden="1" x14ac:dyDescent="0.25">
      <c r="A25" s="633"/>
      <c r="B25" s="255">
        <v>45344</v>
      </c>
      <c r="C25" s="9" t="s">
        <v>552</v>
      </c>
      <c r="D25" s="9">
        <v>1</v>
      </c>
      <c r="E25" s="9">
        <v>0</v>
      </c>
      <c r="F25" s="9">
        <v>3</v>
      </c>
      <c r="G25" s="9">
        <v>3</v>
      </c>
      <c r="H25" s="9">
        <v>0</v>
      </c>
      <c r="I25" s="29">
        <v>0</v>
      </c>
      <c r="J25" s="365"/>
      <c r="K25" s="9"/>
      <c r="L25" s="9">
        <v>1</v>
      </c>
      <c r="M25" s="29"/>
    </row>
    <row r="26" spans="1:13" hidden="1" x14ac:dyDescent="0.25">
      <c r="A26" s="633"/>
      <c r="B26" s="255">
        <v>45337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3"/>
      <c r="B27" s="255">
        <v>45330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3"/>
      <c r="B28" s="255">
        <v>45323</v>
      </c>
      <c r="C28" s="9" t="s">
        <v>555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3"/>
      <c r="B29" s="255">
        <v>45316</v>
      </c>
      <c r="C29" s="9" t="s">
        <v>452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45309</v>
      </c>
      <c r="C30" s="9" t="s">
        <v>552</v>
      </c>
      <c r="D30" s="9">
        <v>1</v>
      </c>
      <c r="E30" s="9">
        <v>1</v>
      </c>
      <c r="F30" s="9">
        <v>2</v>
      </c>
      <c r="G30" s="9">
        <v>3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3"/>
      <c r="B31" s="255">
        <v>45302</v>
      </c>
      <c r="C31" s="9" t="s">
        <v>553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3"/>
      <c r="B32" s="255">
        <v>45281</v>
      </c>
      <c r="C32" s="9" t="s">
        <v>8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3"/>
      <c r="B33" s="255">
        <v>45267</v>
      </c>
      <c r="C33" s="9" t="s">
        <v>452</v>
      </c>
      <c r="D33" s="9">
        <v>1</v>
      </c>
      <c r="E33" s="9">
        <v>1</v>
      </c>
      <c r="F33" s="9">
        <v>1</v>
      </c>
      <c r="G33" s="9">
        <v>2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3"/>
      <c r="B34" s="255">
        <v>45260</v>
      </c>
      <c r="C34" s="9" t="s">
        <v>552</v>
      </c>
      <c r="D34" s="9">
        <v>1</v>
      </c>
      <c r="E34" s="9">
        <v>1</v>
      </c>
      <c r="F34" s="9">
        <v>0</v>
      </c>
      <c r="G34" s="9">
        <v>1</v>
      </c>
      <c r="H34" s="9">
        <v>1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3"/>
      <c r="B35" s="255">
        <v>45253</v>
      </c>
      <c r="C35" s="9" t="s">
        <v>553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3"/>
      <c r="B36" s="255">
        <v>45246</v>
      </c>
      <c r="C36" s="9" t="s">
        <v>8</v>
      </c>
      <c r="D36" s="9">
        <v>1</v>
      </c>
      <c r="E36" s="9">
        <v>0</v>
      </c>
      <c r="F36" s="9">
        <v>2</v>
      </c>
      <c r="G36" s="9">
        <v>2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3"/>
      <c r="B37" s="255">
        <v>45239</v>
      </c>
      <c r="C37" s="9" t="s">
        <v>555</v>
      </c>
      <c r="D37" s="9">
        <v>1</v>
      </c>
      <c r="E37" s="9">
        <v>1</v>
      </c>
      <c r="F37" s="9">
        <v>0</v>
      </c>
      <c r="G37" s="9">
        <v>1</v>
      </c>
      <c r="H37" s="9">
        <v>0</v>
      </c>
      <c r="I37" s="29">
        <v>0</v>
      </c>
      <c r="J37" s="365"/>
      <c r="K37" s="9"/>
      <c r="L37" s="9">
        <v>1</v>
      </c>
      <c r="M37" s="29"/>
    </row>
    <row r="38" spans="1:13" hidden="1" x14ac:dyDescent="0.25">
      <c r="A38" s="633"/>
      <c r="B38" s="255">
        <v>45232</v>
      </c>
      <c r="C38" s="9" t="s">
        <v>452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idden="1" x14ac:dyDescent="0.25">
      <c r="A39" s="633"/>
      <c r="B39" s="255">
        <v>45225</v>
      </c>
      <c r="C39" s="9" t="s">
        <v>552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idden="1" x14ac:dyDescent="0.25">
      <c r="A40" s="633"/>
      <c r="B40" s="255">
        <v>45218</v>
      </c>
      <c r="C40" s="9" t="s">
        <v>553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">
        <v>1</v>
      </c>
      <c r="J40" s="365"/>
      <c r="K40" s="9"/>
      <c r="L40" s="9">
        <v>1</v>
      </c>
      <c r="M40" s="29"/>
    </row>
    <row r="41" spans="1:13" hidden="1" x14ac:dyDescent="0.25">
      <c r="A41" s="633"/>
      <c r="B41" s="255">
        <v>45211</v>
      </c>
      <c r="C41" s="9" t="s">
        <v>8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t="18.75" hidden="1" thickBot="1" x14ac:dyDescent="0.3">
      <c r="A42" s="633"/>
      <c r="B42" s="470">
        <v>45204</v>
      </c>
      <c r="C42" s="23" t="s">
        <v>555</v>
      </c>
      <c r="D42" s="23">
        <v>1</v>
      </c>
      <c r="E42" s="23">
        <v>0</v>
      </c>
      <c r="F42" s="23">
        <v>1</v>
      </c>
      <c r="G42" s="23">
        <v>1</v>
      </c>
      <c r="H42" s="23">
        <v>0</v>
      </c>
      <c r="I42" s="48">
        <v>0</v>
      </c>
      <c r="J42" s="511"/>
      <c r="K42" s="23">
        <v>1</v>
      </c>
      <c r="L42" s="23"/>
      <c r="M42" s="48"/>
    </row>
    <row r="43" spans="1:13" ht="19.5" thickTop="1" thickBot="1" x14ac:dyDescent="0.3">
      <c r="A43" s="490" t="s">
        <v>45</v>
      </c>
      <c r="B43" s="411" t="s">
        <v>580</v>
      </c>
      <c r="C43" s="124" t="s">
        <v>453</v>
      </c>
      <c r="D43" s="124">
        <f t="shared" ref="D43:L43" si="1">SUM(D24:D42)</f>
        <v>19</v>
      </c>
      <c r="E43" s="124">
        <f t="shared" si="1"/>
        <v>7</v>
      </c>
      <c r="F43" s="124">
        <f t="shared" si="1"/>
        <v>13</v>
      </c>
      <c r="G43" s="124">
        <f t="shared" si="1"/>
        <v>20</v>
      </c>
      <c r="H43" s="124">
        <f t="shared" si="1"/>
        <v>1</v>
      </c>
      <c r="I43" s="125">
        <f t="shared" si="1"/>
        <v>1</v>
      </c>
      <c r="J43" s="216">
        <f t="shared" si="1"/>
        <v>7</v>
      </c>
      <c r="K43" s="124">
        <f t="shared" si="1"/>
        <v>9</v>
      </c>
      <c r="L43" s="124">
        <f t="shared" si="1"/>
        <v>3</v>
      </c>
      <c r="M43" s="186">
        <f>SUM(J43/(J43+K43))</f>
        <v>0.4375</v>
      </c>
    </row>
    <row r="44" spans="1:13" ht="18.75" hidden="1" thickTop="1" x14ac:dyDescent="0.25">
      <c r="A44" s="642" t="s">
        <v>554</v>
      </c>
      <c r="B44" s="254">
        <v>44966</v>
      </c>
      <c r="C44" s="27" t="s">
        <v>8</v>
      </c>
      <c r="D44" s="27">
        <v>1</v>
      </c>
      <c r="E44" s="27">
        <v>0</v>
      </c>
      <c r="F44" s="27">
        <v>0</v>
      </c>
      <c r="G44" s="27">
        <v>0</v>
      </c>
      <c r="H44" s="27">
        <v>0</v>
      </c>
      <c r="I44" s="28">
        <v>0</v>
      </c>
      <c r="J44" s="364">
        <v>1</v>
      </c>
      <c r="K44" s="27"/>
      <c r="L44" s="27"/>
      <c r="M44" s="28"/>
    </row>
    <row r="45" spans="1:13" hidden="1" x14ac:dyDescent="0.25">
      <c r="A45" s="636"/>
      <c r="B45" s="255">
        <v>44959</v>
      </c>
      <c r="C45" s="9" t="s">
        <v>555</v>
      </c>
      <c r="D45" s="9">
        <v>1</v>
      </c>
      <c r="E45" s="9">
        <v>1</v>
      </c>
      <c r="F45" s="9">
        <v>0</v>
      </c>
      <c r="G45" s="9">
        <v>1</v>
      </c>
      <c r="H45" s="9">
        <v>1</v>
      </c>
      <c r="I45" s="29">
        <v>0</v>
      </c>
      <c r="J45" s="365">
        <v>1</v>
      </c>
      <c r="K45" s="9"/>
      <c r="L45" s="9"/>
      <c r="M45" s="29"/>
    </row>
    <row r="46" spans="1:13" hidden="1" x14ac:dyDescent="0.25">
      <c r="A46" s="636"/>
      <c r="B46" s="255">
        <v>44952</v>
      </c>
      <c r="C46" s="9" t="s">
        <v>452</v>
      </c>
      <c r="D46" s="9">
        <v>1</v>
      </c>
      <c r="E46" s="9">
        <v>1</v>
      </c>
      <c r="F46" s="9">
        <v>0</v>
      </c>
      <c r="G46" s="9">
        <v>1</v>
      </c>
      <c r="H46" s="9">
        <v>1</v>
      </c>
      <c r="I46" s="29">
        <v>0</v>
      </c>
      <c r="J46" s="365">
        <v>1</v>
      </c>
      <c r="K46" s="9"/>
      <c r="L46" s="9"/>
      <c r="M46" s="29"/>
    </row>
    <row r="47" spans="1:13" hidden="1" x14ac:dyDescent="0.25">
      <c r="A47" s="636"/>
      <c r="B47" s="255">
        <v>44945</v>
      </c>
      <c r="C47" s="9" t="s">
        <v>552</v>
      </c>
      <c r="D47" s="9">
        <v>1</v>
      </c>
      <c r="E47" s="9">
        <v>1</v>
      </c>
      <c r="F47" s="9">
        <v>1</v>
      </c>
      <c r="G47" s="9">
        <v>2</v>
      </c>
      <c r="H47" s="9">
        <v>0</v>
      </c>
      <c r="I47" s="29">
        <v>0</v>
      </c>
      <c r="J47" s="365">
        <v>1</v>
      </c>
      <c r="K47" s="9"/>
      <c r="L47" s="9"/>
      <c r="M47" s="29"/>
    </row>
    <row r="48" spans="1:13" hidden="1" x14ac:dyDescent="0.25">
      <c r="A48" s="636"/>
      <c r="B48" s="255">
        <v>44938</v>
      </c>
      <c r="C48" s="9" t="s">
        <v>553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365"/>
      <c r="K48" s="9">
        <v>1</v>
      </c>
      <c r="L48" s="9"/>
      <c r="M48" s="29"/>
    </row>
    <row r="49" spans="1:13" hidden="1" x14ac:dyDescent="0.25">
      <c r="A49" s="636"/>
      <c r="B49" s="255">
        <v>44917</v>
      </c>
      <c r="C49" s="9" t="s">
        <v>8</v>
      </c>
      <c r="D49" s="9">
        <v>1</v>
      </c>
      <c r="E49" s="9">
        <v>0</v>
      </c>
      <c r="F49" s="9">
        <v>2</v>
      </c>
      <c r="G49" s="9">
        <v>2</v>
      </c>
      <c r="H49" s="9">
        <v>0</v>
      </c>
      <c r="I49" s="29">
        <v>0</v>
      </c>
      <c r="J49" s="365">
        <v>1</v>
      </c>
      <c r="K49" s="9"/>
      <c r="L49" s="9"/>
      <c r="M49" s="29"/>
    </row>
    <row r="50" spans="1:13" hidden="1" x14ac:dyDescent="0.25">
      <c r="A50" s="636"/>
      <c r="B50" s="255">
        <v>44903</v>
      </c>
      <c r="C50" s="9" t="s">
        <v>452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">
        <v>0</v>
      </c>
      <c r="J50" s="365"/>
      <c r="K50" s="9">
        <v>1</v>
      </c>
      <c r="L50" s="9"/>
      <c r="M50" s="29"/>
    </row>
    <row r="51" spans="1:13" hidden="1" x14ac:dyDescent="0.25">
      <c r="A51" s="636"/>
      <c r="B51" s="255">
        <v>44896</v>
      </c>
      <c r="C51" s="9" t="s">
        <v>552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365">
        <v>1</v>
      </c>
      <c r="K51" s="9"/>
      <c r="L51" s="9"/>
      <c r="M51" s="29"/>
    </row>
    <row r="52" spans="1:13" hidden="1" x14ac:dyDescent="0.25">
      <c r="A52" s="636"/>
      <c r="B52" s="255">
        <v>44889</v>
      </c>
      <c r="C52" s="9" t="s">
        <v>553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365">
        <v>1</v>
      </c>
      <c r="K52" s="9"/>
      <c r="L52" s="9"/>
      <c r="M52" s="29"/>
    </row>
    <row r="53" spans="1:13" hidden="1" x14ac:dyDescent="0.25">
      <c r="A53" s="636"/>
      <c r="B53" s="255">
        <v>44882</v>
      </c>
      <c r="C53" s="9" t="s">
        <v>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365"/>
      <c r="K53" s="9"/>
      <c r="L53" s="9">
        <v>1</v>
      </c>
      <c r="M53" s="29"/>
    </row>
    <row r="54" spans="1:13" hidden="1" x14ac:dyDescent="0.25">
      <c r="A54" s="636"/>
      <c r="B54" s="255">
        <v>44875</v>
      </c>
      <c r="C54" s="9" t="s">
        <v>555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365">
        <v>1</v>
      </c>
      <c r="K54" s="9"/>
      <c r="L54" s="9"/>
      <c r="M54" s="29"/>
    </row>
    <row r="55" spans="1:13" hidden="1" x14ac:dyDescent="0.25">
      <c r="A55" s="636"/>
      <c r="B55" s="255">
        <v>44868</v>
      </c>
      <c r="C55" s="9" t="s">
        <v>452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">
        <v>0</v>
      </c>
      <c r="J55" s="365">
        <v>1</v>
      </c>
      <c r="K55" s="9"/>
      <c r="L55" s="9"/>
      <c r="M55" s="29"/>
    </row>
    <row r="56" spans="1:13" hidden="1" x14ac:dyDescent="0.25">
      <c r="A56" s="636"/>
      <c r="B56" s="255">
        <v>44861</v>
      </c>
      <c r="C56" s="9" t="s">
        <v>552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">
        <v>0</v>
      </c>
      <c r="J56" s="365">
        <v>1</v>
      </c>
      <c r="K56" s="9"/>
      <c r="L56" s="9"/>
      <c r="M56" s="29"/>
    </row>
    <row r="57" spans="1:13" hidden="1" x14ac:dyDescent="0.25">
      <c r="A57" s="636"/>
      <c r="B57" s="255">
        <v>44854</v>
      </c>
      <c r="C57" s="9" t="s">
        <v>553</v>
      </c>
      <c r="D57" s="9">
        <v>1</v>
      </c>
      <c r="E57" s="9">
        <v>1</v>
      </c>
      <c r="F57" s="9">
        <v>0</v>
      </c>
      <c r="G57" s="9">
        <v>1</v>
      </c>
      <c r="H57" s="9">
        <v>0</v>
      </c>
      <c r="I57" s="29">
        <v>0</v>
      </c>
      <c r="J57" s="365"/>
      <c r="K57" s="9">
        <v>1</v>
      </c>
      <c r="L57" s="9"/>
      <c r="M57" s="29"/>
    </row>
    <row r="58" spans="1:13" hidden="1" x14ac:dyDescent="0.25">
      <c r="A58" s="636"/>
      <c r="B58" s="255">
        <v>44847</v>
      </c>
      <c r="C58" s="9" t="s">
        <v>8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">
        <v>0</v>
      </c>
      <c r="J58" s="365">
        <v>1</v>
      </c>
      <c r="K58" s="9"/>
      <c r="L58" s="9"/>
      <c r="M58" s="29"/>
    </row>
    <row r="59" spans="1:13" hidden="1" x14ac:dyDescent="0.25">
      <c r="A59" s="636"/>
      <c r="B59" s="255">
        <v>44833</v>
      </c>
      <c r="C59" s="9" t="s">
        <v>452</v>
      </c>
      <c r="D59" s="9">
        <v>1</v>
      </c>
      <c r="E59" s="9">
        <v>0</v>
      </c>
      <c r="F59" s="9">
        <v>2</v>
      </c>
      <c r="G59" s="9">
        <v>2</v>
      </c>
      <c r="H59" s="9">
        <v>0</v>
      </c>
      <c r="I59" s="29">
        <v>0</v>
      </c>
      <c r="J59" s="365">
        <v>1</v>
      </c>
      <c r="K59" s="9"/>
      <c r="L59" s="9"/>
      <c r="M59" s="29"/>
    </row>
    <row r="60" spans="1:13" hidden="1" x14ac:dyDescent="0.25">
      <c r="A60" s="636"/>
      <c r="B60" s="255">
        <v>44826</v>
      </c>
      <c r="C60" s="9" t="s">
        <v>552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365"/>
      <c r="K60" s="9">
        <v>1</v>
      </c>
      <c r="L60" s="9"/>
      <c r="M60" s="29"/>
    </row>
    <row r="61" spans="1:13" ht="18.75" hidden="1" thickBot="1" x14ac:dyDescent="0.3">
      <c r="A61" s="637"/>
      <c r="B61" s="256">
        <v>44819</v>
      </c>
      <c r="C61" s="31" t="s">
        <v>553</v>
      </c>
      <c r="D61" s="31">
        <v>1</v>
      </c>
      <c r="E61" s="31">
        <v>0</v>
      </c>
      <c r="F61" s="31">
        <v>0</v>
      </c>
      <c r="G61" s="31">
        <v>0</v>
      </c>
      <c r="H61" s="31">
        <v>0</v>
      </c>
      <c r="I61" s="32">
        <v>0</v>
      </c>
      <c r="J61" s="366">
        <v>1</v>
      </c>
      <c r="K61" s="31"/>
      <c r="L61" s="31"/>
      <c r="M61" s="32"/>
    </row>
    <row r="62" spans="1:13" ht="19.5" thickTop="1" thickBot="1" x14ac:dyDescent="0.3">
      <c r="A62" s="433" t="s">
        <v>45</v>
      </c>
      <c r="B62" s="414" t="s">
        <v>554</v>
      </c>
      <c r="C62" s="355" t="s">
        <v>453</v>
      </c>
      <c r="D62" s="355">
        <f t="shared" ref="D62:L62" si="2">SUM(D44:D61)</f>
        <v>18</v>
      </c>
      <c r="E62" s="355">
        <f t="shared" si="2"/>
        <v>5</v>
      </c>
      <c r="F62" s="355">
        <f t="shared" si="2"/>
        <v>12</v>
      </c>
      <c r="G62" s="355">
        <f t="shared" si="2"/>
        <v>17</v>
      </c>
      <c r="H62" s="355">
        <f t="shared" si="2"/>
        <v>2</v>
      </c>
      <c r="I62" s="467">
        <f t="shared" si="2"/>
        <v>0</v>
      </c>
      <c r="J62" s="191">
        <f t="shared" si="2"/>
        <v>13</v>
      </c>
      <c r="K62" s="124">
        <f t="shared" si="2"/>
        <v>4</v>
      </c>
      <c r="L62" s="124">
        <f t="shared" si="2"/>
        <v>1</v>
      </c>
      <c r="M62" s="186">
        <f>SUM(J62/(J62+K62))</f>
        <v>0.76470588235294112</v>
      </c>
    </row>
    <row r="63" spans="1:13" ht="18.75" hidden="1" thickTop="1" x14ac:dyDescent="0.25">
      <c r="A63" s="659" t="s">
        <v>540</v>
      </c>
      <c r="B63" s="254">
        <v>44641</v>
      </c>
      <c r="C63" s="27" t="s">
        <v>48</v>
      </c>
      <c r="D63" s="27">
        <v>1</v>
      </c>
      <c r="E63" s="27">
        <v>0</v>
      </c>
      <c r="F63" s="27">
        <v>0</v>
      </c>
      <c r="G63" s="27">
        <v>0</v>
      </c>
      <c r="H63" s="27">
        <v>0</v>
      </c>
      <c r="I63" s="297">
        <v>0</v>
      </c>
      <c r="J63" s="279"/>
      <c r="K63" s="27">
        <v>1</v>
      </c>
      <c r="L63" s="27"/>
      <c r="M63" s="28"/>
    </row>
    <row r="64" spans="1:13" hidden="1" x14ac:dyDescent="0.25">
      <c r="A64" s="631"/>
      <c r="B64" s="255">
        <v>44637</v>
      </c>
      <c r="C64" s="9" t="s">
        <v>455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44630</v>
      </c>
      <c r="C65" s="9" t="s">
        <v>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/>
      <c r="L65" s="9">
        <v>1</v>
      </c>
      <c r="M65" s="29"/>
    </row>
    <row r="66" spans="1:13" hidden="1" x14ac:dyDescent="0.25">
      <c r="A66" s="631"/>
      <c r="B66" s="255">
        <v>44623</v>
      </c>
      <c r="C66" s="9" t="s">
        <v>48</v>
      </c>
      <c r="D66" s="9">
        <v>1</v>
      </c>
      <c r="E66" s="9">
        <v>0</v>
      </c>
      <c r="F66" s="9">
        <v>2</v>
      </c>
      <c r="G66" s="9">
        <v>2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44616</v>
      </c>
      <c r="C67" s="9" t="s">
        <v>455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44609</v>
      </c>
      <c r="C68" s="9" t="s">
        <v>8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8">
        <v>0</v>
      </c>
      <c r="J68" s="280"/>
      <c r="K68" s="9"/>
      <c r="L68" s="9">
        <v>1</v>
      </c>
      <c r="M68" s="29"/>
    </row>
    <row r="69" spans="1:13" hidden="1" x14ac:dyDescent="0.25">
      <c r="A69" s="631"/>
      <c r="B69" s="255">
        <v>44602</v>
      </c>
      <c r="C69" s="9" t="s">
        <v>48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44595</v>
      </c>
      <c r="C70" s="9" t="s">
        <v>455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255">
        <v>44546</v>
      </c>
      <c r="C71" s="9" t="s">
        <v>8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255">
        <v>44539</v>
      </c>
      <c r="C72" s="9" t="s">
        <v>48</v>
      </c>
      <c r="D72" s="9">
        <v>1</v>
      </c>
      <c r="E72" s="9">
        <v>1</v>
      </c>
      <c r="F72" s="9">
        <v>0</v>
      </c>
      <c r="G72" s="9">
        <v>1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44532</v>
      </c>
      <c r="C73" s="9" t="s">
        <v>455</v>
      </c>
      <c r="D73" s="9">
        <v>1</v>
      </c>
      <c r="E73" s="9">
        <v>0</v>
      </c>
      <c r="F73" s="9">
        <v>2</v>
      </c>
      <c r="G73" s="9">
        <v>2</v>
      </c>
      <c r="H73" s="9">
        <v>0</v>
      </c>
      <c r="I73" s="298">
        <v>0</v>
      </c>
      <c r="J73" s="280"/>
      <c r="K73" s="9"/>
      <c r="L73" s="9">
        <v>1</v>
      </c>
      <c r="M73" s="29"/>
    </row>
    <row r="74" spans="1:13" hidden="1" x14ac:dyDescent="0.25">
      <c r="A74" s="631"/>
      <c r="B74" s="255">
        <v>44525</v>
      </c>
      <c r="C74" s="9" t="s">
        <v>8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255">
        <v>44518</v>
      </c>
      <c r="C75" s="9" t="s">
        <v>48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255">
        <v>44511</v>
      </c>
      <c r="C76" s="9" t="s">
        <v>455</v>
      </c>
      <c r="D76" s="9">
        <v>1</v>
      </c>
      <c r="E76" s="9">
        <v>0</v>
      </c>
      <c r="F76" s="9">
        <v>2</v>
      </c>
      <c r="G76" s="9">
        <v>2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255">
        <v>44497</v>
      </c>
      <c r="C77" s="9" t="s">
        <v>48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8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255">
        <v>44490</v>
      </c>
      <c r="C78" s="9" t="s">
        <v>455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t="18.75" hidden="1" thickBot="1" x14ac:dyDescent="0.3">
      <c r="A79" s="630"/>
      <c r="B79" s="256">
        <v>44483</v>
      </c>
      <c r="C79" s="31" t="s">
        <v>8</v>
      </c>
      <c r="D79" s="31">
        <v>1</v>
      </c>
      <c r="E79" s="31">
        <v>0</v>
      </c>
      <c r="F79" s="31">
        <v>1</v>
      </c>
      <c r="G79" s="31">
        <v>1</v>
      </c>
      <c r="H79" s="31">
        <v>0</v>
      </c>
      <c r="I79" s="299">
        <v>0</v>
      </c>
      <c r="J79" s="341"/>
      <c r="K79" s="31"/>
      <c r="L79" s="31">
        <v>1</v>
      </c>
      <c r="M79" s="32"/>
    </row>
    <row r="80" spans="1:13" s="7" customFormat="1" ht="19.5" thickTop="1" thickBot="1" x14ac:dyDescent="0.3">
      <c r="A80" s="142" t="s">
        <v>45</v>
      </c>
      <c r="B80" s="126" t="s">
        <v>540</v>
      </c>
      <c r="C80" s="124" t="s">
        <v>453</v>
      </c>
      <c r="D80" s="124">
        <f t="shared" ref="D80:L80" si="3">SUM(D63:D79)</f>
        <v>17</v>
      </c>
      <c r="E80" s="124">
        <f t="shared" si="3"/>
        <v>3</v>
      </c>
      <c r="F80" s="124">
        <f t="shared" si="3"/>
        <v>10</v>
      </c>
      <c r="G80" s="124">
        <f t="shared" si="3"/>
        <v>13</v>
      </c>
      <c r="H80" s="124">
        <f t="shared" si="3"/>
        <v>0</v>
      </c>
      <c r="I80" s="247">
        <f t="shared" si="3"/>
        <v>0</v>
      </c>
      <c r="J80" s="191">
        <f t="shared" si="3"/>
        <v>4</v>
      </c>
      <c r="K80" s="124">
        <f t="shared" si="3"/>
        <v>9</v>
      </c>
      <c r="L80" s="124">
        <f t="shared" si="3"/>
        <v>4</v>
      </c>
      <c r="M80" s="186">
        <f>SUM(J80/(J80+K80))</f>
        <v>0.30769230769230771</v>
      </c>
    </row>
    <row r="81" spans="1:13" ht="18.75" hidden="1" thickTop="1" x14ac:dyDescent="0.25">
      <c r="A81" s="659" t="s">
        <v>500</v>
      </c>
      <c r="B81" s="254">
        <v>43888</v>
      </c>
      <c r="C81" s="27" t="s">
        <v>452</v>
      </c>
      <c r="D81" s="27">
        <v>1</v>
      </c>
      <c r="E81" s="27">
        <v>1</v>
      </c>
      <c r="F81" s="27">
        <v>1</v>
      </c>
      <c r="G81" s="27">
        <v>2</v>
      </c>
      <c r="H81" s="27">
        <v>0</v>
      </c>
      <c r="I81" s="297">
        <v>0</v>
      </c>
      <c r="J81" s="279">
        <v>1</v>
      </c>
      <c r="K81" s="27"/>
      <c r="L81" s="27"/>
      <c r="M81" s="28"/>
    </row>
    <row r="82" spans="1:13" hidden="1" x14ac:dyDescent="0.25">
      <c r="A82" s="631"/>
      <c r="B82" s="255">
        <v>43881</v>
      </c>
      <c r="C82" s="9" t="s">
        <v>9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255">
        <v>43874</v>
      </c>
      <c r="C83" s="9" t="s">
        <v>48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255">
        <v>43867</v>
      </c>
      <c r="C84" s="9" t="s">
        <v>8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8">
        <v>0</v>
      </c>
      <c r="J84" s="280"/>
      <c r="K84" s="9"/>
      <c r="L84" s="9">
        <v>1</v>
      </c>
      <c r="M84" s="29"/>
    </row>
    <row r="85" spans="1:13" hidden="1" x14ac:dyDescent="0.25">
      <c r="A85" s="631"/>
      <c r="B85" s="255">
        <v>43860</v>
      </c>
      <c r="C85" s="9" t="s">
        <v>455</v>
      </c>
      <c r="D85" s="9">
        <v>1</v>
      </c>
      <c r="E85" s="9">
        <v>1</v>
      </c>
      <c r="F85" s="9">
        <v>1</v>
      </c>
      <c r="G85" s="9">
        <v>2</v>
      </c>
      <c r="H85" s="9">
        <v>0</v>
      </c>
      <c r="I85" s="298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255">
        <v>43853</v>
      </c>
      <c r="C86" s="9" t="s">
        <v>452</v>
      </c>
      <c r="D86" s="9">
        <v>1</v>
      </c>
      <c r="E86" s="9">
        <v>1</v>
      </c>
      <c r="F86" s="9">
        <v>0</v>
      </c>
      <c r="G86" s="9">
        <v>1</v>
      </c>
      <c r="H86" s="9">
        <v>1</v>
      </c>
      <c r="I86" s="298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255">
        <v>43839</v>
      </c>
      <c r="C87" s="9" t="s">
        <v>9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8">
        <v>0</v>
      </c>
      <c r="J87" s="280"/>
      <c r="K87" s="9"/>
      <c r="L87" s="9">
        <v>1</v>
      </c>
      <c r="M87" s="29"/>
    </row>
    <row r="88" spans="1:13" hidden="1" x14ac:dyDescent="0.25">
      <c r="A88" s="631"/>
      <c r="B88" s="255">
        <v>43832</v>
      </c>
      <c r="C88" s="9" t="s">
        <v>48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80"/>
      <c r="K88" s="9"/>
      <c r="L88" s="9">
        <v>1</v>
      </c>
      <c r="M88" s="29"/>
    </row>
    <row r="89" spans="1:13" hidden="1" x14ac:dyDescent="0.25">
      <c r="A89" s="631"/>
      <c r="B89" s="255">
        <v>43818</v>
      </c>
      <c r="C89" s="9" t="s">
        <v>8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255">
        <v>43811</v>
      </c>
      <c r="C90" s="9" t="s">
        <v>455</v>
      </c>
      <c r="D90" s="9">
        <v>1</v>
      </c>
      <c r="E90" s="9">
        <v>1</v>
      </c>
      <c r="F90" s="9">
        <v>2</v>
      </c>
      <c r="G90" s="9">
        <v>3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255">
        <v>43804</v>
      </c>
      <c r="C91" s="9" t="s">
        <v>452</v>
      </c>
      <c r="D91" s="9">
        <v>1</v>
      </c>
      <c r="E91" s="9">
        <v>2</v>
      </c>
      <c r="F91" s="9">
        <v>0</v>
      </c>
      <c r="G91" s="9">
        <v>2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255">
        <v>43797</v>
      </c>
      <c r="C92" s="9" t="s">
        <v>9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8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255">
        <v>43790</v>
      </c>
      <c r="C93" s="9" t="s">
        <v>48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8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255">
        <v>43783</v>
      </c>
      <c r="C94" s="9" t="s">
        <v>8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8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255">
        <v>43776</v>
      </c>
      <c r="C95" s="9" t="s">
        <v>455</v>
      </c>
      <c r="D95" s="9">
        <v>1</v>
      </c>
      <c r="E95" s="9">
        <v>1</v>
      </c>
      <c r="F95" s="9">
        <v>3</v>
      </c>
      <c r="G95" s="9">
        <v>4</v>
      </c>
      <c r="H95" s="9">
        <v>0</v>
      </c>
      <c r="I95" s="298">
        <v>0</v>
      </c>
      <c r="J95" s="280"/>
      <c r="K95" s="9"/>
      <c r="L95" s="9">
        <v>1</v>
      </c>
      <c r="M95" s="29"/>
    </row>
    <row r="96" spans="1:13" hidden="1" x14ac:dyDescent="0.25">
      <c r="A96" s="631"/>
      <c r="B96" s="255">
        <v>43769</v>
      </c>
      <c r="C96" s="9" t="s">
        <v>452</v>
      </c>
      <c r="D96" s="9">
        <v>1</v>
      </c>
      <c r="E96" s="9">
        <v>4</v>
      </c>
      <c r="F96" s="9">
        <v>2</v>
      </c>
      <c r="G96" s="9">
        <v>6</v>
      </c>
      <c r="H96" s="9">
        <v>0</v>
      </c>
      <c r="I96" s="298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255">
        <v>43762</v>
      </c>
      <c r="C97" s="9" t="s">
        <v>9</v>
      </c>
      <c r="D97" s="9">
        <v>1</v>
      </c>
      <c r="E97" s="9">
        <v>0</v>
      </c>
      <c r="F97" s="9">
        <v>2</v>
      </c>
      <c r="G97" s="9">
        <v>2</v>
      </c>
      <c r="H97" s="9">
        <v>0</v>
      </c>
      <c r="I97" s="298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255">
        <v>43755</v>
      </c>
      <c r="C98" s="9" t="s">
        <v>48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8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255">
        <v>43741</v>
      </c>
      <c r="C99" s="9" t="s">
        <v>455</v>
      </c>
      <c r="D99" s="9">
        <v>1</v>
      </c>
      <c r="E99" s="9">
        <v>2</v>
      </c>
      <c r="F99" s="9">
        <v>0</v>
      </c>
      <c r="G99" s="9">
        <v>2</v>
      </c>
      <c r="H99" s="9">
        <v>1</v>
      </c>
      <c r="I99" s="298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255">
        <v>43734</v>
      </c>
      <c r="C100" s="9" t="s">
        <v>452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8">
        <v>0</v>
      </c>
      <c r="J100" s="280"/>
      <c r="K100" s="9">
        <v>1</v>
      </c>
      <c r="L100" s="9"/>
      <c r="M100" s="29"/>
    </row>
    <row r="101" spans="1:13" ht="18.75" hidden="1" thickBot="1" x14ac:dyDescent="0.3">
      <c r="A101" s="631"/>
      <c r="B101" s="256">
        <v>43720</v>
      </c>
      <c r="C101" s="31" t="s">
        <v>48</v>
      </c>
      <c r="D101" s="31">
        <v>1</v>
      </c>
      <c r="E101" s="31">
        <v>0</v>
      </c>
      <c r="F101" s="31">
        <v>0</v>
      </c>
      <c r="G101" s="31">
        <v>0</v>
      </c>
      <c r="H101" s="31">
        <v>0</v>
      </c>
      <c r="I101" s="299">
        <v>0</v>
      </c>
      <c r="J101" s="341">
        <v>1</v>
      </c>
      <c r="K101" s="31"/>
      <c r="L101" s="31"/>
      <c r="M101" s="32"/>
    </row>
    <row r="102" spans="1:13" s="7" customFormat="1" ht="19.5" thickTop="1" thickBot="1" x14ac:dyDescent="0.3">
      <c r="A102" s="142" t="s">
        <v>45</v>
      </c>
      <c r="B102" s="126" t="s">
        <v>500</v>
      </c>
      <c r="C102" s="124" t="s">
        <v>453</v>
      </c>
      <c r="D102" s="124">
        <f t="shared" ref="D102:L102" si="4">SUM(D81:D101)</f>
        <v>21</v>
      </c>
      <c r="E102" s="124">
        <f t="shared" si="4"/>
        <v>13</v>
      </c>
      <c r="F102" s="124">
        <f t="shared" si="4"/>
        <v>14</v>
      </c>
      <c r="G102" s="124">
        <f t="shared" si="4"/>
        <v>27</v>
      </c>
      <c r="H102" s="124">
        <f t="shared" si="4"/>
        <v>2</v>
      </c>
      <c r="I102" s="247">
        <f t="shared" si="4"/>
        <v>0</v>
      </c>
      <c r="J102" s="191">
        <f t="shared" si="4"/>
        <v>12</v>
      </c>
      <c r="K102" s="124">
        <f t="shared" si="4"/>
        <v>5</v>
      </c>
      <c r="L102" s="124">
        <f t="shared" si="4"/>
        <v>4</v>
      </c>
      <c r="M102" s="186">
        <f>SUM(J102/(J102+K102))</f>
        <v>0.70588235294117652</v>
      </c>
    </row>
    <row r="103" spans="1:13" ht="18.75" hidden="1" thickTop="1" x14ac:dyDescent="0.25">
      <c r="A103" s="638" t="s">
        <v>454</v>
      </c>
      <c r="B103" s="26">
        <v>43524</v>
      </c>
      <c r="C103" s="27" t="s">
        <v>452</v>
      </c>
      <c r="D103" s="27">
        <v>1</v>
      </c>
      <c r="E103" s="27">
        <v>1</v>
      </c>
      <c r="F103" s="27">
        <v>0</v>
      </c>
      <c r="G103" s="27">
        <v>1</v>
      </c>
      <c r="H103" s="27">
        <v>0</v>
      </c>
      <c r="I103" s="297">
        <v>0</v>
      </c>
      <c r="J103" s="279">
        <v>1</v>
      </c>
      <c r="K103" s="27"/>
      <c r="L103" s="27"/>
      <c r="M103" s="28"/>
    </row>
    <row r="104" spans="1:13" hidden="1" x14ac:dyDescent="0.25">
      <c r="A104" s="639"/>
      <c r="B104" s="13">
        <v>43517</v>
      </c>
      <c r="C104" s="9" t="s">
        <v>9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8">
        <v>0</v>
      </c>
      <c r="J104" s="280"/>
      <c r="K104" s="9">
        <v>1</v>
      </c>
      <c r="L104" s="9"/>
      <c r="M104" s="29"/>
    </row>
    <row r="105" spans="1:13" hidden="1" x14ac:dyDescent="0.25">
      <c r="A105" s="639"/>
      <c r="B105" s="13">
        <v>43510</v>
      </c>
      <c r="C105" s="9" t="s">
        <v>48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8">
        <v>0</v>
      </c>
      <c r="J105" s="280"/>
      <c r="K105" s="9">
        <v>1</v>
      </c>
      <c r="L105" s="9"/>
      <c r="M105" s="29"/>
    </row>
    <row r="106" spans="1:13" hidden="1" x14ac:dyDescent="0.25">
      <c r="A106" s="639"/>
      <c r="B106" s="13">
        <v>43503</v>
      </c>
      <c r="C106" s="9" t="s">
        <v>8</v>
      </c>
      <c r="D106" s="9">
        <v>1</v>
      </c>
      <c r="E106" s="9">
        <v>0</v>
      </c>
      <c r="F106" s="9">
        <v>1</v>
      </c>
      <c r="G106" s="9">
        <v>1</v>
      </c>
      <c r="H106" s="9">
        <v>0</v>
      </c>
      <c r="I106" s="298">
        <v>0</v>
      </c>
      <c r="J106" s="280"/>
      <c r="K106" s="9">
        <v>1</v>
      </c>
      <c r="L106" s="9"/>
      <c r="M106" s="29"/>
    </row>
    <row r="107" spans="1:13" hidden="1" x14ac:dyDescent="0.25">
      <c r="A107" s="639"/>
      <c r="B107" s="13">
        <v>43496</v>
      </c>
      <c r="C107" s="9" t="s">
        <v>455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8">
        <v>0</v>
      </c>
      <c r="J107" s="280"/>
      <c r="K107" s="9"/>
      <c r="L107" s="9">
        <v>1</v>
      </c>
      <c r="M107" s="29"/>
    </row>
    <row r="108" spans="1:13" hidden="1" x14ac:dyDescent="0.25">
      <c r="A108" s="639"/>
      <c r="B108" s="13">
        <v>43489</v>
      </c>
      <c r="C108" s="9" t="s">
        <v>452</v>
      </c>
      <c r="D108" s="9">
        <v>1</v>
      </c>
      <c r="E108" s="9">
        <v>1</v>
      </c>
      <c r="F108" s="9">
        <v>0</v>
      </c>
      <c r="G108" s="9">
        <v>1</v>
      </c>
      <c r="H108" s="9">
        <v>0</v>
      </c>
      <c r="I108" s="298">
        <v>0</v>
      </c>
      <c r="J108" s="280"/>
      <c r="K108" s="9">
        <v>1</v>
      </c>
      <c r="L108" s="9"/>
      <c r="M108" s="29"/>
    </row>
    <row r="109" spans="1:13" hidden="1" x14ac:dyDescent="0.25">
      <c r="A109" s="639"/>
      <c r="B109" s="13">
        <v>43475</v>
      </c>
      <c r="C109" s="9" t="s">
        <v>9</v>
      </c>
      <c r="D109" s="9">
        <v>1</v>
      </c>
      <c r="E109" s="9">
        <v>0</v>
      </c>
      <c r="F109" s="9">
        <v>1</v>
      </c>
      <c r="G109" s="9">
        <v>1</v>
      </c>
      <c r="H109" s="9">
        <v>0</v>
      </c>
      <c r="I109" s="298">
        <v>0</v>
      </c>
      <c r="J109" s="280"/>
      <c r="K109" s="9">
        <v>1</v>
      </c>
      <c r="L109" s="9"/>
      <c r="M109" s="29"/>
    </row>
    <row r="110" spans="1:13" hidden="1" x14ac:dyDescent="0.25">
      <c r="A110" s="639"/>
      <c r="B110" s="13">
        <v>43468</v>
      </c>
      <c r="C110" s="9" t="s">
        <v>48</v>
      </c>
      <c r="D110" s="9">
        <v>1</v>
      </c>
      <c r="E110" s="9">
        <v>1</v>
      </c>
      <c r="F110" s="9">
        <v>2</v>
      </c>
      <c r="G110" s="9">
        <v>3</v>
      </c>
      <c r="H110" s="9">
        <v>0</v>
      </c>
      <c r="I110" s="298">
        <v>0</v>
      </c>
      <c r="J110" s="280">
        <v>1</v>
      </c>
      <c r="K110" s="9"/>
      <c r="L110" s="9"/>
      <c r="M110" s="29"/>
    </row>
    <row r="111" spans="1:13" hidden="1" x14ac:dyDescent="0.25">
      <c r="A111" s="639"/>
      <c r="B111" s="13">
        <v>43454</v>
      </c>
      <c r="C111" s="9" t="s">
        <v>8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8">
        <v>0</v>
      </c>
      <c r="J111" s="280"/>
      <c r="K111" s="9">
        <v>1</v>
      </c>
      <c r="L111" s="9"/>
      <c r="M111" s="29"/>
    </row>
    <row r="112" spans="1:13" hidden="1" x14ac:dyDescent="0.25">
      <c r="A112" s="639"/>
      <c r="B112" s="13">
        <v>43433</v>
      </c>
      <c r="C112" s="9" t="s">
        <v>9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8">
        <v>0</v>
      </c>
      <c r="J112" s="280"/>
      <c r="K112" s="9"/>
      <c r="L112" s="9">
        <v>1</v>
      </c>
      <c r="M112" s="29"/>
    </row>
    <row r="113" spans="1:13" hidden="1" x14ac:dyDescent="0.25">
      <c r="A113" s="639"/>
      <c r="B113" s="13">
        <v>43426</v>
      </c>
      <c r="C113" s="9" t="s">
        <v>48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8">
        <v>0</v>
      </c>
      <c r="J113" s="280">
        <v>1</v>
      </c>
      <c r="K113" s="9"/>
      <c r="L113" s="9"/>
      <c r="M113" s="29"/>
    </row>
    <row r="114" spans="1:13" hidden="1" x14ac:dyDescent="0.25">
      <c r="A114" s="639"/>
      <c r="B114" s="13">
        <v>43419</v>
      </c>
      <c r="C114" s="9" t="s">
        <v>8</v>
      </c>
      <c r="D114" s="9">
        <v>1</v>
      </c>
      <c r="E114" s="9">
        <v>1</v>
      </c>
      <c r="F114" s="9">
        <v>1</v>
      </c>
      <c r="G114" s="9">
        <v>2</v>
      </c>
      <c r="H114" s="9">
        <v>0</v>
      </c>
      <c r="I114" s="298">
        <v>0</v>
      </c>
      <c r="J114" s="280">
        <v>1</v>
      </c>
      <c r="K114" s="9"/>
      <c r="L114" s="9"/>
      <c r="M114" s="29"/>
    </row>
    <row r="115" spans="1:13" hidden="1" x14ac:dyDescent="0.25">
      <c r="A115" s="639"/>
      <c r="B115" s="13">
        <v>43412</v>
      </c>
      <c r="C115" s="9" t="s">
        <v>455</v>
      </c>
      <c r="D115" s="9">
        <v>1</v>
      </c>
      <c r="E115" s="9">
        <v>0</v>
      </c>
      <c r="F115" s="9">
        <v>1</v>
      </c>
      <c r="G115" s="9">
        <v>1</v>
      </c>
      <c r="H115" s="9">
        <v>0</v>
      </c>
      <c r="I115" s="298">
        <v>0</v>
      </c>
      <c r="J115" s="280">
        <v>1</v>
      </c>
      <c r="K115" s="9"/>
      <c r="L115" s="9"/>
      <c r="M115" s="29"/>
    </row>
    <row r="116" spans="1:13" hidden="1" x14ac:dyDescent="0.25">
      <c r="A116" s="639"/>
      <c r="B116" s="13">
        <v>43405</v>
      </c>
      <c r="C116" s="9" t="s">
        <v>452</v>
      </c>
      <c r="D116" s="9">
        <v>1</v>
      </c>
      <c r="E116" s="9">
        <v>0</v>
      </c>
      <c r="F116" s="9">
        <v>1</v>
      </c>
      <c r="G116" s="9">
        <v>1</v>
      </c>
      <c r="H116" s="9">
        <v>0</v>
      </c>
      <c r="I116" s="298">
        <v>0</v>
      </c>
      <c r="J116" s="280"/>
      <c r="K116" s="9">
        <v>1</v>
      </c>
      <c r="L116" s="9"/>
      <c r="M116" s="29"/>
    </row>
    <row r="117" spans="1:13" hidden="1" x14ac:dyDescent="0.25">
      <c r="A117" s="639"/>
      <c r="B117" s="13">
        <v>43398</v>
      </c>
      <c r="C117" s="9" t="s">
        <v>9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8">
        <v>0</v>
      </c>
      <c r="J117" s="280">
        <v>1</v>
      </c>
      <c r="K117" s="9"/>
      <c r="L117" s="9"/>
      <c r="M117" s="29"/>
    </row>
    <row r="118" spans="1:13" hidden="1" x14ac:dyDescent="0.25">
      <c r="A118" s="639"/>
      <c r="B118" s="13">
        <v>43391</v>
      </c>
      <c r="C118" s="9" t="s">
        <v>48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8">
        <v>0</v>
      </c>
      <c r="J118" s="280">
        <v>1</v>
      </c>
      <c r="K118" s="9"/>
      <c r="L118" s="9"/>
      <c r="M118" s="29"/>
    </row>
    <row r="119" spans="1:13" hidden="1" x14ac:dyDescent="0.25">
      <c r="A119" s="639"/>
      <c r="B119" s="13">
        <v>43384</v>
      </c>
      <c r="C119" s="9" t="s">
        <v>8</v>
      </c>
      <c r="D119" s="9">
        <v>1</v>
      </c>
      <c r="E119" s="9">
        <v>0</v>
      </c>
      <c r="F119" s="9">
        <v>1</v>
      </c>
      <c r="G119" s="9">
        <v>1</v>
      </c>
      <c r="H119" s="9">
        <v>0</v>
      </c>
      <c r="I119" s="298">
        <v>0</v>
      </c>
      <c r="J119" s="280">
        <v>1</v>
      </c>
      <c r="K119" s="9"/>
      <c r="L119" s="9"/>
      <c r="M119" s="29"/>
    </row>
    <row r="120" spans="1:13" hidden="1" x14ac:dyDescent="0.25">
      <c r="A120" s="639"/>
      <c r="B120" s="13">
        <v>43377</v>
      </c>
      <c r="C120" s="9" t="s">
        <v>455</v>
      </c>
      <c r="D120" s="9">
        <v>1</v>
      </c>
      <c r="E120" s="9">
        <v>2</v>
      </c>
      <c r="F120" s="9">
        <v>0</v>
      </c>
      <c r="G120" s="9">
        <v>2</v>
      </c>
      <c r="H120" s="9">
        <v>0</v>
      </c>
      <c r="I120" s="298">
        <v>0</v>
      </c>
      <c r="J120" s="280">
        <v>1</v>
      </c>
      <c r="K120" s="9"/>
      <c r="L120" s="9"/>
      <c r="M120" s="29"/>
    </row>
    <row r="121" spans="1:13" hidden="1" x14ac:dyDescent="0.25">
      <c r="A121" s="639"/>
      <c r="B121" s="13">
        <v>43370</v>
      </c>
      <c r="C121" s="9" t="s">
        <v>452</v>
      </c>
      <c r="D121" s="9">
        <v>1</v>
      </c>
      <c r="E121" s="9">
        <v>2</v>
      </c>
      <c r="F121" s="9">
        <v>2</v>
      </c>
      <c r="G121" s="9">
        <v>4</v>
      </c>
      <c r="H121" s="9">
        <v>0</v>
      </c>
      <c r="I121" s="298">
        <v>0</v>
      </c>
      <c r="J121" s="280">
        <v>1</v>
      </c>
      <c r="K121" s="9"/>
      <c r="L121" s="9"/>
      <c r="M121" s="29"/>
    </row>
    <row r="122" spans="1:13" ht="18.75" hidden="1" thickBot="1" x14ac:dyDescent="0.3">
      <c r="A122" s="640"/>
      <c r="B122" s="13">
        <v>43363</v>
      </c>
      <c r="C122" s="9" t="s">
        <v>9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8">
        <v>0</v>
      </c>
      <c r="J122" s="280">
        <v>1</v>
      </c>
      <c r="K122" s="9"/>
      <c r="L122" s="9"/>
      <c r="M122" s="29"/>
    </row>
    <row r="123" spans="1:13" s="7" customFormat="1" ht="19.5" thickTop="1" thickBot="1" x14ac:dyDescent="0.3">
      <c r="A123" s="142" t="s">
        <v>45</v>
      </c>
      <c r="B123" s="126" t="s">
        <v>454</v>
      </c>
      <c r="C123" s="124" t="s">
        <v>453</v>
      </c>
      <c r="D123" s="124">
        <f t="shared" ref="D123:I123" si="5">SUM(D103:D122)</f>
        <v>20</v>
      </c>
      <c r="E123" s="124">
        <f t="shared" si="5"/>
        <v>9</v>
      </c>
      <c r="F123" s="124">
        <f t="shared" si="5"/>
        <v>11</v>
      </c>
      <c r="G123" s="124">
        <f t="shared" si="5"/>
        <v>20</v>
      </c>
      <c r="H123" s="124">
        <f t="shared" si="5"/>
        <v>0</v>
      </c>
      <c r="I123" s="124">
        <f t="shared" si="5"/>
        <v>0</v>
      </c>
      <c r="J123" s="268">
        <f>SUM(J103:J122)</f>
        <v>11</v>
      </c>
      <c r="K123" s="185">
        <f>SUM(K103:K122)</f>
        <v>7</v>
      </c>
      <c r="L123" s="185">
        <f>SUM(L103:L122)</f>
        <v>2</v>
      </c>
      <c r="M123" s="186">
        <f>SUM(J123/(J123+K123))</f>
        <v>0.61111111111111116</v>
      </c>
    </row>
    <row r="124" spans="1:13" ht="19.5" hidden="1" thickTop="1" thickBot="1" x14ac:dyDescent="0.3">
      <c r="A124" s="629" t="s">
        <v>285</v>
      </c>
      <c r="B124" s="26">
        <v>43160</v>
      </c>
      <c r="C124" s="27" t="s">
        <v>27</v>
      </c>
      <c r="D124" s="27">
        <v>1</v>
      </c>
      <c r="E124" s="27">
        <v>3</v>
      </c>
      <c r="F124" s="27">
        <v>1</v>
      </c>
      <c r="G124" s="27">
        <v>4</v>
      </c>
      <c r="H124" s="27">
        <v>0</v>
      </c>
      <c r="I124" s="28">
        <v>0</v>
      </c>
      <c r="J124" s="279"/>
      <c r="K124" s="27">
        <v>1</v>
      </c>
      <c r="L124" s="27"/>
      <c r="M124" s="28"/>
    </row>
    <row r="125" spans="1:13" ht="19.5" hidden="1" thickTop="1" thickBot="1" x14ac:dyDescent="0.3">
      <c r="A125" s="629"/>
      <c r="B125" s="13">
        <v>43153</v>
      </c>
      <c r="C125" s="9" t="s">
        <v>9</v>
      </c>
      <c r="D125" s="9">
        <v>1</v>
      </c>
      <c r="E125" s="9">
        <v>2</v>
      </c>
      <c r="F125" s="9">
        <v>1</v>
      </c>
      <c r="G125" s="9">
        <v>3</v>
      </c>
      <c r="H125" s="9">
        <v>1</v>
      </c>
      <c r="I125" s="29">
        <v>0</v>
      </c>
      <c r="J125" s="280">
        <v>1</v>
      </c>
      <c r="K125" s="9"/>
      <c r="L125" s="9"/>
      <c r="M125" s="29"/>
    </row>
    <row r="126" spans="1:13" ht="19.5" hidden="1" thickTop="1" thickBot="1" x14ac:dyDescent="0.3">
      <c r="A126" s="629"/>
      <c r="B126" s="13">
        <v>43146</v>
      </c>
      <c r="C126" s="9" t="s">
        <v>11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t="19.5" hidden="1" thickTop="1" thickBot="1" x14ac:dyDescent="0.3">
      <c r="A127" s="629"/>
      <c r="B127" s="13">
        <v>43139</v>
      </c>
      <c r="C127" s="9" t="s">
        <v>8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t="19.5" hidden="1" thickTop="1" thickBot="1" x14ac:dyDescent="0.3">
      <c r="A128" s="629"/>
      <c r="B128" s="13">
        <v>43132</v>
      </c>
      <c r="C128" s="9" t="s">
        <v>10</v>
      </c>
      <c r="D128" s="9">
        <v>1</v>
      </c>
      <c r="E128" s="9">
        <v>2</v>
      </c>
      <c r="F128" s="9">
        <v>0</v>
      </c>
      <c r="G128" s="9">
        <v>2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t="19.5" hidden="1" thickTop="1" thickBot="1" x14ac:dyDescent="0.3">
      <c r="A129" s="629"/>
      <c r="B129" s="13">
        <v>43125</v>
      </c>
      <c r="C129" s="9" t="s">
        <v>27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t="19.5" hidden="1" thickTop="1" thickBot="1" x14ac:dyDescent="0.3">
      <c r="A130" s="629"/>
      <c r="B130" s="13">
        <v>43118</v>
      </c>
      <c r="C130" s="9" t="s">
        <v>9</v>
      </c>
      <c r="D130" s="9">
        <v>1</v>
      </c>
      <c r="E130" s="9">
        <v>1</v>
      </c>
      <c r="F130" s="9">
        <v>1</v>
      </c>
      <c r="G130" s="9">
        <v>2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t="19.5" hidden="1" thickTop="1" thickBot="1" x14ac:dyDescent="0.3">
      <c r="A131" s="629"/>
      <c r="B131" s="13">
        <v>43090</v>
      </c>
      <c r="C131" s="9" t="s">
        <v>8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t="19.5" hidden="1" thickTop="1" thickBot="1" x14ac:dyDescent="0.3">
      <c r="A132" s="629"/>
      <c r="B132" s="13">
        <v>43083</v>
      </c>
      <c r="C132" s="9" t="s">
        <v>10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t="19.5" hidden="1" thickTop="1" thickBot="1" x14ac:dyDescent="0.3">
      <c r="A133" s="629"/>
      <c r="B133" s="13">
        <v>43076</v>
      </c>
      <c r="C133" s="9" t="s">
        <v>27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t="19.5" hidden="1" thickTop="1" thickBot="1" x14ac:dyDescent="0.3">
      <c r="A134" s="629"/>
      <c r="B134" s="13">
        <v>43069</v>
      </c>
      <c r="C134" s="9" t="s">
        <v>9</v>
      </c>
      <c r="D134" s="9">
        <v>1</v>
      </c>
      <c r="E134" s="9">
        <v>1</v>
      </c>
      <c r="F134" s="9">
        <v>2</v>
      </c>
      <c r="G134" s="9">
        <v>3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t="19.5" hidden="1" thickTop="1" thickBot="1" x14ac:dyDescent="0.3">
      <c r="A135" s="629"/>
      <c r="B135" s="13">
        <v>43062</v>
      </c>
      <c r="C135" s="9" t="s">
        <v>11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t="19.5" hidden="1" thickTop="1" thickBot="1" x14ac:dyDescent="0.3">
      <c r="A136" s="629"/>
      <c r="B136" s="13">
        <v>43055</v>
      </c>
      <c r="C136" s="9" t="s">
        <v>8</v>
      </c>
      <c r="D136" s="9">
        <v>1</v>
      </c>
      <c r="E136" s="9">
        <v>1</v>
      </c>
      <c r="F136" s="9">
        <v>1</v>
      </c>
      <c r="G136" s="9">
        <v>2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t="19.5" hidden="1" thickTop="1" thickBot="1" x14ac:dyDescent="0.3">
      <c r="A137" s="629"/>
      <c r="B137" s="13">
        <v>43048</v>
      </c>
      <c r="C137" s="9" t="s">
        <v>10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t="19.5" hidden="1" thickTop="1" thickBot="1" x14ac:dyDescent="0.3">
      <c r="A138" s="629"/>
      <c r="B138" s="13">
        <v>43041</v>
      </c>
      <c r="C138" s="9" t="s">
        <v>27</v>
      </c>
      <c r="D138" s="9">
        <v>1</v>
      </c>
      <c r="E138" s="9">
        <v>0</v>
      </c>
      <c r="F138" s="9">
        <v>1</v>
      </c>
      <c r="G138" s="9">
        <v>1</v>
      </c>
      <c r="H138" s="9">
        <v>0</v>
      </c>
      <c r="I138" s="29">
        <v>0</v>
      </c>
      <c r="J138" s="280"/>
      <c r="K138" s="9"/>
      <c r="L138" s="9">
        <v>1</v>
      </c>
      <c r="M138" s="29"/>
    </row>
    <row r="139" spans="1:13" ht="19.5" hidden="1" thickTop="1" thickBot="1" x14ac:dyDescent="0.3">
      <c r="A139" s="629"/>
      <c r="B139" s="13">
        <v>43027</v>
      </c>
      <c r="C139" s="9" t="s">
        <v>11</v>
      </c>
      <c r="D139" s="9">
        <v>1</v>
      </c>
      <c r="E139" s="9">
        <v>0</v>
      </c>
      <c r="F139" s="9">
        <v>1</v>
      </c>
      <c r="G139" s="9">
        <v>1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t="19.5" hidden="1" thickTop="1" thickBot="1" x14ac:dyDescent="0.3">
      <c r="A140" s="629"/>
      <c r="B140" s="13">
        <v>43020</v>
      </c>
      <c r="C140" s="9" t="s">
        <v>8</v>
      </c>
      <c r="D140" s="9">
        <v>1</v>
      </c>
      <c r="E140" s="9">
        <v>0</v>
      </c>
      <c r="F140" s="9">
        <v>1</v>
      </c>
      <c r="G140" s="9">
        <v>1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t="19.5" hidden="1" thickTop="1" thickBot="1" x14ac:dyDescent="0.3">
      <c r="A141" s="629"/>
      <c r="B141" s="13">
        <v>43013</v>
      </c>
      <c r="C141" s="9" t="s">
        <v>10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t="19.5" hidden="1" thickTop="1" thickBot="1" x14ac:dyDescent="0.3">
      <c r="A142" s="629"/>
      <c r="B142" s="13">
        <v>43006</v>
      </c>
      <c r="C142" s="9" t="s">
        <v>27</v>
      </c>
      <c r="D142" s="9">
        <v>1</v>
      </c>
      <c r="E142" s="9">
        <v>1</v>
      </c>
      <c r="F142" s="9">
        <v>0</v>
      </c>
      <c r="G142" s="9">
        <v>1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t="19.5" hidden="1" thickTop="1" thickBot="1" x14ac:dyDescent="0.3">
      <c r="A143" s="629"/>
      <c r="B143" s="30">
        <v>42999</v>
      </c>
      <c r="C143" s="31" t="s">
        <v>9</v>
      </c>
      <c r="D143" s="31">
        <v>1</v>
      </c>
      <c r="E143" s="31">
        <v>0</v>
      </c>
      <c r="F143" s="31">
        <v>0</v>
      </c>
      <c r="G143" s="31">
        <v>0</v>
      </c>
      <c r="H143" s="31">
        <v>0</v>
      </c>
      <c r="I143" s="32">
        <v>0</v>
      </c>
      <c r="J143" s="281"/>
      <c r="K143" s="23"/>
      <c r="L143" s="23">
        <v>1</v>
      </c>
      <c r="M143" s="48"/>
    </row>
    <row r="144" spans="1:13" s="7" customFormat="1" ht="19.5" thickTop="1" thickBot="1" x14ac:dyDescent="0.3">
      <c r="A144" s="142" t="s">
        <v>45</v>
      </c>
      <c r="B144" s="126" t="s">
        <v>285</v>
      </c>
      <c r="C144" s="124" t="s">
        <v>7</v>
      </c>
      <c r="D144" s="124">
        <f t="shared" ref="D144:L144" si="6">SUM(D124:D143)</f>
        <v>20</v>
      </c>
      <c r="E144" s="124">
        <f t="shared" si="6"/>
        <v>11</v>
      </c>
      <c r="F144" s="124">
        <f t="shared" si="6"/>
        <v>11</v>
      </c>
      <c r="G144" s="124">
        <f t="shared" si="6"/>
        <v>22</v>
      </c>
      <c r="H144" s="124">
        <f t="shared" si="6"/>
        <v>1</v>
      </c>
      <c r="I144" s="124">
        <f t="shared" si="6"/>
        <v>0</v>
      </c>
      <c r="J144" s="268">
        <f t="shared" si="6"/>
        <v>7</v>
      </c>
      <c r="K144" s="185">
        <f t="shared" si="6"/>
        <v>11</v>
      </c>
      <c r="L144" s="185">
        <f t="shared" si="6"/>
        <v>2</v>
      </c>
      <c r="M144" s="302">
        <f>SUM(J144/(J144+K144))</f>
        <v>0.3888888888888889</v>
      </c>
    </row>
    <row r="145" spans="1:13" ht="19.5" hidden="1" thickTop="1" thickBot="1" x14ac:dyDescent="0.3">
      <c r="A145" s="629" t="s">
        <v>35</v>
      </c>
      <c r="B145" s="26">
        <v>42796</v>
      </c>
      <c r="C145" s="27" t="s">
        <v>27</v>
      </c>
      <c r="D145" s="27">
        <v>1</v>
      </c>
      <c r="E145" s="27">
        <v>2</v>
      </c>
      <c r="F145" s="27">
        <v>0</v>
      </c>
      <c r="G145" s="27">
        <v>2</v>
      </c>
      <c r="H145" s="27">
        <v>0</v>
      </c>
      <c r="I145" s="28">
        <v>0</v>
      </c>
      <c r="J145" s="282"/>
      <c r="K145" s="8">
        <v>1</v>
      </c>
      <c r="L145" s="8"/>
      <c r="M145" s="113"/>
    </row>
    <row r="146" spans="1:13" ht="19.5" hidden="1" thickTop="1" thickBot="1" x14ac:dyDescent="0.3">
      <c r="A146" s="629"/>
      <c r="B146" s="13">
        <v>42789</v>
      </c>
      <c r="C146" s="9" t="s">
        <v>9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t="19.5" hidden="1" thickTop="1" thickBot="1" x14ac:dyDescent="0.3">
      <c r="A147" s="629"/>
      <c r="B147" s="13">
        <v>42782</v>
      </c>
      <c r="C147" s="9" t="s">
        <v>11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t="19.5" hidden="1" thickTop="1" thickBot="1" x14ac:dyDescent="0.3">
      <c r="A148" s="629"/>
      <c r="B148" s="13">
        <v>42775</v>
      </c>
      <c r="C148" s="9" t="s">
        <v>8</v>
      </c>
      <c r="D148" s="9">
        <v>1</v>
      </c>
      <c r="E148" s="9">
        <v>2</v>
      </c>
      <c r="F148" s="9">
        <v>0</v>
      </c>
      <c r="G148" s="9">
        <v>2</v>
      </c>
      <c r="H148" s="9">
        <v>1</v>
      </c>
      <c r="I148" s="29">
        <v>0</v>
      </c>
      <c r="J148" s="280">
        <v>1</v>
      </c>
      <c r="K148" s="9"/>
      <c r="L148" s="9"/>
      <c r="M148" s="29"/>
    </row>
    <row r="149" spans="1:13" ht="19.5" hidden="1" thickTop="1" thickBot="1" x14ac:dyDescent="0.3">
      <c r="A149" s="629"/>
      <c r="B149" s="13">
        <v>42768</v>
      </c>
      <c r="C149" s="9" t="s">
        <v>10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t="19.5" hidden="1" thickTop="1" thickBot="1" x14ac:dyDescent="0.3">
      <c r="A150" s="629"/>
      <c r="B150" s="13">
        <v>42761</v>
      </c>
      <c r="C150" s="9" t="s">
        <v>27</v>
      </c>
      <c r="D150" s="9">
        <v>1</v>
      </c>
      <c r="E150" s="9">
        <v>1</v>
      </c>
      <c r="F150" s="9">
        <v>0</v>
      </c>
      <c r="G150" s="9">
        <v>1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t="19.5" hidden="1" thickTop="1" thickBot="1" x14ac:dyDescent="0.3">
      <c r="A151" s="629"/>
      <c r="B151" s="13">
        <v>42754</v>
      </c>
      <c r="C151" s="9" t="s">
        <v>9</v>
      </c>
      <c r="D151" s="9">
        <v>1</v>
      </c>
      <c r="E151" s="9">
        <v>0</v>
      </c>
      <c r="F151" s="9">
        <v>3</v>
      </c>
      <c r="G151" s="9">
        <v>3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t="19.5" hidden="1" thickTop="1" thickBot="1" x14ac:dyDescent="0.3">
      <c r="A152" s="629"/>
      <c r="B152" s="13">
        <v>42747</v>
      </c>
      <c r="C152" s="9" t="s">
        <v>11</v>
      </c>
      <c r="D152" s="9">
        <v>1</v>
      </c>
      <c r="E152" s="9">
        <v>1</v>
      </c>
      <c r="F152" s="9">
        <v>0</v>
      </c>
      <c r="G152" s="9">
        <v>1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t="19.5" hidden="1" thickTop="1" thickBot="1" x14ac:dyDescent="0.3">
      <c r="A153" s="629"/>
      <c r="B153" s="13">
        <v>42740</v>
      </c>
      <c r="C153" s="9" t="s">
        <v>8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t="19.5" hidden="1" thickTop="1" thickBot="1" x14ac:dyDescent="0.3">
      <c r="A154" s="629"/>
      <c r="B154" s="13">
        <v>42712</v>
      </c>
      <c r="C154" s="9" t="s">
        <v>27</v>
      </c>
      <c r="D154" s="9">
        <v>1</v>
      </c>
      <c r="E154" s="9">
        <v>0</v>
      </c>
      <c r="F154" s="9">
        <v>1</v>
      </c>
      <c r="G154" s="9">
        <v>1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t="19.5" hidden="1" thickTop="1" thickBot="1" x14ac:dyDescent="0.3">
      <c r="A155" s="629"/>
      <c r="B155" s="13">
        <v>42705</v>
      </c>
      <c r="C155" s="9" t="s">
        <v>9</v>
      </c>
      <c r="D155" s="9">
        <v>1</v>
      </c>
      <c r="E155" s="9">
        <v>0</v>
      </c>
      <c r="F155" s="9">
        <v>2</v>
      </c>
      <c r="G155" s="9">
        <v>2</v>
      </c>
      <c r="H155" s="9">
        <v>0</v>
      </c>
      <c r="I155" s="29">
        <v>0</v>
      </c>
      <c r="J155" s="280"/>
      <c r="K155" s="9"/>
      <c r="L155" s="9">
        <v>1</v>
      </c>
      <c r="M155" s="29"/>
    </row>
    <row r="156" spans="1:13" ht="19.5" hidden="1" thickTop="1" thickBot="1" x14ac:dyDescent="0.3">
      <c r="A156" s="629"/>
      <c r="B156" s="13">
        <v>42698</v>
      </c>
      <c r="C156" s="9" t="s">
        <v>11</v>
      </c>
      <c r="D156" s="9">
        <v>1</v>
      </c>
      <c r="E156" s="9">
        <v>0</v>
      </c>
      <c r="F156" s="9">
        <v>1</v>
      </c>
      <c r="G156" s="9">
        <v>1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t="19.5" hidden="1" thickTop="1" thickBot="1" x14ac:dyDescent="0.3">
      <c r="A157" s="629"/>
      <c r="B157" s="13">
        <v>42684</v>
      </c>
      <c r="C157" s="9" t="s">
        <v>10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t="19.5" hidden="1" thickTop="1" thickBot="1" x14ac:dyDescent="0.3">
      <c r="A158" s="629"/>
      <c r="B158" s="13">
        <v>42677</v>
      </c>
      <c r="C158" s="9" t="s">
        <v>27</v>
      </c>
      <c r="D158" s="9">
        <v>1</v>
      </c>
      <c r="E158" s="9">
        <v>1</v>
      </c>
      <c r="F158" s="9">
        <v>3</v>
      </c>
      <c r="G158" s="9">
        <v>4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t="19.5" hidden="1" thickTop="1" thickBot="1" x14ac:dyDescent="0.3">
      <c r="A159" s="629"/>
      <c r="B159" s="13">
        <v>42670</v>
      </c>
      <c r="C159" s="9" t="s">
        <v>9</v>
      </c>
      <c r="D159" s="9">
        <v>1</v>
      </c>
      <c r="E159" s="9">
        <v>1</v>
      </c>
      <c r="F159" s="9">
        <v>3</v>
      </c>
      <c r="G159" s="9">
        <v>4</v>
      </c>
      <c r="H159" s="9">
        <v>1</v>
      </c>
      <c r="I159" s="29">
        <v>0</v>
      </c>
      <c r="J159" s="280">
        <v>1</v>
      </c>
      <c r="K159" s="9"/>
      <c r="L159" s="9"/>
      <c r="M159" s="29"/>
    </row>
    <row r="160" spans="1:13" ht="19.5" hidden="1" thickTop="1" thickBot="1" x14ac:dyDescent="0.3">
      <c r="A160" s="629"/>
      <c r="B160" s="13">
        <v>42663</v>
      </c>
      <c r="C160" s="9" t="s">
        <v>11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t="19.5" hidden="1" thickTop="1" thickBot="1" x14ac:dyDescent="0.3">
      <c r="A161" s="629"/>
      <c r="B161" s="13">
        <v>42656</v>
      </c>
      <c r="C161" s="9" t="s">
        <v>8</v>
      </c>
      <c r="D161" s="9">
        <v>1</v>
      </c>
      <c r="E161" s="9">
        <v>1</v>
      </c>
      <c r="F161" s="9">
        <v>1</v>
      </c>
      <c r="G161" s="9">
        <v>2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t="19.5" hidden="1" thickTop="1" thickBot="1" x14ac:dyDescent="0.3">
      <c r="A162" s="629"/>
      <c r="B162" s="13">
        <v>42649</v>
      </c>
      <c r="C162" s="9" t="s">
        <v>10</v>
      </c>
      <c r="D162" s="9">
        <v>1</v>
      </c>
      <c r="E162" s="9">
        <v>1</v>
      </c>
      <c r="F162" s="9">
        <v>1</v>
      </c>
      <c r="G162" s="9">
        <v>2</v>
      </c>
      <c r="H162" s="9">
        <v>0</v>
      </c>
      <c r="I162" s="29">
        <v>0</v>
      </c>
      <c r="J162" s="280">
        <v>1</v>
      </c>
      <c r="K162" s="9"/>
      <c r="L162" s="9"/>
      <c r="M162" s="29"/>
    </row>
    <row r="163" spans="1:13" ht="19.5" hidden="1" thickTop="1" thickBot="1" x14ac:dyDescent="0.3">
      <c r="A163" s="629"/>
      <c r="B163" s="13">
        <v>42642</v>
      </c>
      <c r="C163" s="9" t="s">
        <v>27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t="19.5" hidden="1" thickTop="1" thickBot="1" x14ac:dyDescent="0.3">
      <c r="A164" s="629"/>
      <c r="B164" s="30">
        <v>42628</v>
      </c>
      <c r="C164" s="31" t="s">
        <v>11</v>
      </c>
      <c r="D164" s="31">
        <v>1</v>
      </c>
      <c r="E164" s="31">
        <v>0</v>
      </c>
      <c r="F164" s="31">
        <v>2</v>
      </c>
      <c r="G164" s="31">
        <v>2</v>
      </c>
      <c r="H164" s="31">
        <v>0</v>
      </c>
      <c r="I164" s="32">
        <v>0</v>
      </c>
      <c r="J164" s="281">
        <v>1</v>
      </c>
      <c r="K164" s="23"/>
      <c r="L164" s="23"/>
      <c r="M164" s="48"/>
    </row>
    <row r="165" spans="1:13" s="7" customFormat="1" ht="19.5" thickTop="1" thickBot="1" x14ac:dyDescent="0.3">
      <c r="A165" s="142" t="s">
        <v>45</v>
      </c>
      <c r="B165" s="126" t="s">
        <v>18</v>
      </c>
      <c r="C165" s="124" t="s">
        <v>7</v>
      </c>
      <c r="D165" s="124">
        <f t="shared" ref="D165:I165" si="7">SUM(D145:D164)</f>
        <v>20</v>
      </c>
      <c r="E165" s="124">
        <f t="shared" si="7"/>
        <v>10</v>
      </c>
      <c r="F165" s="124">
        <f t="shared" si="7"/>
        <v>21</v>
      </c>
      <c r="G165" s="124">
        <f t="shared" si="7"/>
        <v>31</v>
      </c>
      <c r="H165" s="124">
        <f t="shared" si="7"/>
        <v>2</v>
      </c>
      <c r="I165" s="125">
        <f t="shared" si="7"/>
        <v>0</v>
      </c>
      <c r="J165" s="268">
        <f>SUM(J145:J164)</f>
        <v>12</v>
      </c>
      <c r="K165" s="185">
        <f>SUM(K145:K164)</f>
        <v>7</v>
      </c>
      <c r="L165" s="185">
        <f>SUM(L145:L164)</f>
        <v>1</v>
      </c>
      <c r="M165" s="302">
        <f>SUM(J165/(J165+K165))</f>
        <v>0.63157894736842102</v>
      </c>
    </row>
    <row r="166" spans="1:13" ht="19.5" hidden="1" thickTop="1" thickBot="1" x14ac:dyDescent="0.3">
      <c r="A166" s="629" t="s">
        <v>17</v>
      </c>
      <c r="B166" s="26">
        <v>42425</v>
      </c>
      <c r="C166" s="27" t="s">
        <v>13</v>
      </c>
      <c r="D166" s="27">
        <v>1</v>
      </c>
      <c r="E166" s="27">
        <v>2</v>
      </c>
      <c r="F166" s="27">
        <v>0</v>
      </c>
      <c r="G166" s="27">
        <v>2</v>
      </c>
      <c r="H166" s="27">
        <v>0</v>
      </c>
      <c r="I166" s="28">
        <v>0</v>
      </c>
      <c r="J166" s="282"/>
      <c r="K166" s="8">
        <v>1</v>
      </c>
      <c r="L166" s="8"/>
      <c r="M166" s="113"/>
    </row>
    <row r="167" spans="1:13" ht="19.5" hidden="1" thickTop="1" thickBot="1" x14ac:dyDescent="0.3">
      <c r="A167" s="629"/>
      <c r="B167" s="13">
        <v>42411</v>
      </c>
      <c r="C167" s="9" t="s">
        <v>10</v>
      </c>
      <c r="D167" s="9">
        <v>1</v>
      </c>
      <c r="E167" s="9">
        <v>0</v>
      </c>
      <c r="F167" s="9">
        <v>1</v>
      </c>
      <c r="G167" s="9">
        <v>1</v>
      </c>
      <c r="H167" s="9">
        <v>0</v>
      </c>
      <c r="I167" s="29">
        <v>0</v>
      </c>
      <c r="J167" s="280"/>
      <c r="K167" s="9">
        <v>1</v>
      </c>
      <c r="L167" s="9"/>
      <c r="M167" s="29"/>
    </row>
    <row r="168" spans="1:13" ht="19.5" hidden="1" thickTop="1" thickBot="1" x14ac:dyDescent="0.3">
      <c r="A168" s="629"/>
      <c r="B168" s="13">
        <v>42404</v>
      </c>
      <c r="C168" s="9" t="s">
        <v>12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t="19.5" hidden="1" thickTop="1" thickBot="1" x14ac:dyDescent="0.3">
      <c r="A169" s="629"/>
      <c r="B169" s="13">
        <v>42397</v>
      </c>
      <c r="C169" s="9" t="s">
        <v>7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t="19.5" hidden="1" thickTop="1" thickBot="1" x14ac:dyDescent="0.3">
      <c r="A170" s="629"/>
      <c r="B170" s="13">
        <v>42390</v>
      </c>
      <c r="C170" s="9" t="s">
        <v>13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t="19.5" hidden="1" thickTop="1" thickBot="1" x14ac:dyDescent="0.3">
      <c r="A171" s="629"/>
      <c r="B171" s="13">
        <v>42383</v>
      </c>
      <c r="C171" s="9" t="s">
        <v>8</v>
      </c>
      <c r="D171" s="9">
        <v>1</v>
      </c>
      <c r="E171" s="9">
        <v>0</v>
      </c>
      <c r="F171" s="9">
        <v>1</v>
      </c>
      <c r="G171" s="9">
        <v>1</v>
      </c>
      <c r="H171" s="9">
        <v>0</v>
      </c>
      <c r="I171" s="29">
        <v>0</v>
      </c>
      <c r="J171" s="280"/>
      <c r="K171" s="9"/>
      <c r="L171" s="9">
        <v>1</v>
      </c>
      <c r="M171" s="29"/>
    </row>
    <row r="172" spans="1:13" ht="19.5" hidden="1" thickTop="1" thickBot="1" x14ac:dyDescent="0.3">
      <c r="A172" s="629"/>
      <c r="B172" s="13">
        <v>42376</v>
      </c>
      <c r="C172" s="9" t="s">
        <v>10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t="19.5" hidden="1" thickTop="1" thickBot="1" x14ac:dyDescent="0.3">
      <c r="A173" s="629"/>
      <c r="B173" s="13">
        <v>42355</v>
      </c>
      <c r="C173" s="9" t="s">
        <v>12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t="19.5" hidden="1" thickTop="1" thickBot="1" x14ac:dyDescent="0.3">
      <c r="A174" s="629"/>
      <c r="B174" s="13">
        <v>42348</v>
      </c>
      <c r="C174" s="9" t="s">
        <v>7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t="19.5" hidden="1" thickTop="1" thickBot="1" x14ac:dyDescent="0.3">
      <c r="A175" s="629"/>
      <c r="B175" s="13">
        <v>42341</v>
      </c>
      <c r="C175" s="9" t="s">
        <v>13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t="19.5" hidden="1" thickTop="1" thickBot="1" x14ac:dyDescent="0.3">
      <c r="A176" s="629"/>
      <c r="B176" s="13">
        <v>42334</v>
      </c>
      <c r="C176" s="9" t="s">
        <v>8</v>
      </c>
      <c r="D176" s="9">
        <v>1</v>
      </c>
      <c r="E176" s="9">
        <v>2</v>
      </c>
      <c r="F176" s="9">
        <v>1</v>
      </c>
      <c r="G176" s="9">
        <v>3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t="19.5" hidden="1" thickTop="1" thickBot="1" x14ac:dyDescent="0.3">
      <c r="A177" s="629"/>
      <c r="B177" s="13">
        <v>42327</v>
      </c>
      <c r="C177" s="9" t="s">
        <v>10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/>
      <c r="L177" s="9">
        <v>1</v>
      </c>
      <c r="M177" s="29"/>
    </row>
    <row r="178" spans="1:13" ht="19.5" hidden="1" thickTop="1" thickBot="1" x14ac:dyDescent="0.3">
      <c r="A178" s="629"/>
      <c r="B178" s="13">
        <v>42320</v>
      </c>
      <c r="C178" s="9" t="s">
        <v>12</v>
      </c>
      <c r="D178" s="9">
        <v>1</v>
      </c>
      <c r="E178" s="9">
        <v>0</v>
      </c>
      <c r="F178" s="9">
        <v>2</v>
      </c>
      <c r="G178" s="9">
        <v>2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t="19.5" hidden="1" thickTop="1" thickBot="1" x14ac:dyDescent="0.3">
      <c r="A179" s="629"/>
      <c r="B179" s="13">
        <v>42313</v>
      </c>
      <c r="C179" s="9" t="s">
        <v>7</v>
      </c>
      <c r="D179" s="9">
        <v>1</v>
      </c>
      <c r="E179" s="9">
        <v>0</v>
      </c>
      <c r="F179" s="9">
        <v>0</v>
      </c>
      <c r="G179" s="9">
        <v>0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t="19.5" hidden="1" thickTop="1" thickBot="1" x14ac:dyDescent="0.3">
      <c r="A180" s="629"/>
      <c r="B180" s="13">
        <v>42306</v>
      </c>
      <c r="C180" s="9" t="s">
        <v>13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">
        <v>0</v>
      </c>
      <c r="J180" s="280"/>
      <c r="K180" s="9">
        <v>1</v>
      </c>
      <c r="L180" s="9"/>
      <c r="M180" s="29"/>
    </row>
    <row r="181" spans="1:13" ht="19.5" hidden="1" thickTop="1" thickBot="1" x14ac:dyDescent="0.3">
      <c r="A181" s="629"/>
      <c r="B181" s="13">
        <v>42299</v>
      </c>
      <c r="C181" s="9" t="s">
        <v>8</v>
      </c>
      <c r="D181" s="9">
        <v>1</v>
      </c>
      <c r="E181" s="9">
        <v>1</v>
      </c>
      <c r="F181" s="9">
        <v>1</v>
      </c>
      <c r="G181" s="9">
        <v>2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t="19.5" hidden="1" thickTop="1" thickBot="1" x14ac:dyDescent="0.3">
      <c r="A182" s="629"/>
      <c r="B182" s="13">
        <v>42292</v>
      </c>
      <c r="C182" s="9" t="s">
        <v>10</v>
      </c>
      <c r="D182" s="9">
        <v>1</v>
      </c>
      <c r="E182" s="9">
        <v>1</v>
      </c>
      <c r="F182" s="9">
        <v>0</v>
      </c>
      <c r="G182" s="9">
        <v>1</v>
      </c>
      <c r="H182" s="9">
        <v>0</v>
      </c>
      <c r="I182" s="29">
        <v>0</v>
      </c>
      <c r="J182" s="280"/>
      <c r="K182" s="9">
        <v>1</v>
      </c>
      <c r="L182" s="9"/>
      <c r="M182" s="29"/>
    </row>
    <row r="183" spans="1:13" ht="19.5" hidden="1" thickTop="1" thickBot="1" x14ac:dyDescent="0.3">
      <c r="A183" s="629"/>
      <c r="B183" s="13">
        <v>42285</v>
      </c>
      <c r="C183" s="9" t="s">
        <v>12</v>
      </c>
      <c r="D183" s="9">
        <v>1</v>
      </c>
      <c r="E183" s="9">
        <v>1</v>
      </c>
      <c r="F183" s="9">
        <v>2</v>
      </c>
      <c r="G183" s="9">
        <v>3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t="19.5" hidden="1" thickTop="1" thickBot="1" x14ac:dyDescent="0.3">
      <c r="A184" s="629"/>
      <c r="B184" s="13">
        <v>42278</v>
      </c>
      <c r="C184" s="9" t="s">
        <v>7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t="19.5" hidden="1" thickTop="1" thickBot="1" x14ac:dyDescent="0.3">
      <c r="A185" s="629"/>
      <c r="B185" s="13">
        <v>42271</v>
      </c>
      <c r="C185" s="9" t="s">
        <v>13</v>
      </c>
      <c r="D185" s="9">
        <v>1</v>
      </c>
      <c r="E185" s="9">
        <v>2</v>
      </c>
      <c r="F185" s="9">
        <v>0</v>
      </c>
      <c r="G185" s="9">
        <v>2</v>
      </c>
      <c r="H185" s="9">
        <v>0</v>
      </c>
      <c r="I185" s="29">
        <v>0</v>
      </c>
      <c r="J185" s="280">
        <v>1</v>
      </c>
      <c r="K185" s="9"/>
      <c r="L185" s="9"/>
      <c r="M185" s="29"/>
    </row>
    <row r="186" spans="1:13" ht="19.5" hidden="1" thickTop="1" thickBot="1" x14ac:dyDescent="0.3">
      <c r="A186" s="629"/>
      <c r="B186" s="30">
        <v>42264</v>
      </c>
      <c r="C186" s="31" t="s">
        <v>8</v>
      </c>
      <c r="D186" s="31">
        <v>1</v>
      </c>
      <c r="E186" s="31">
        <v>0</v>
      </c>
      <c r="F186" s="31">
        <v>0</v>
      </c>
      <c r="G186" s="31">
        <v>0</v>
      </c>
      <c r="H186" s="31">
        <v>0</v>
      </c>
      <c r="I186" s="32">
        <v>0</v>
      </c>
      <c r="J186" s="281"/>
      <c r="K186" s="23">
        <v>1</v>
      </c>
      <c r="L186" s="23"/>
      <c r="M186" s="48"/>
    </row>
    <row r="187" spans="1:13" s="7" customFormat="1" ht="19.5" thickTop="1" thickBot="1" x14ac:dyDescent="0.3">
      <c r="A187" s="142" t="s">
        <v>45</v>
      </c>
      <c r="B187" s="126" t="s">
        <v>17</v>
      </c>
      <c r="C187" s="124" t="s">
        <v>14</v>
      </c>
      <c r="D187" s="124">
        <f t="shared" ref="D187:I187" si="8">SUM(D166:D186)</f>
        <v>21</v>
      </c>
      <c r="E187" s="124">
        <f t="shared" si="8"/>
        <v>9</v>
      </c>
      <c r="F187" s="124">
        <f t="shared" si="8"/>
        <v>9</v>
      </c>
      <c r="G187" s="124">
        <f t="shared" si="8"/>
        <v>18</v>
      </c>
      <c r="H187" s="124">
        <f t="shared" si="8"/>
        <v>0</v>
      </c>
      <c r="I187" s="125">
        <f t="shared" si="8"/>
        <v>0</v>
      </c>
      <c r="J187" s="268">
        <f>SUM(J166:J186)</f>
        <v>6</v>
      </c>
      <c r="K187" s="185">
        <f>SUM(K166:K186)</f>
        <v>13</v>
      </c>
      <c r="L187" s="185">
        <f>SUM(L166:L186)</f>
        <v>2</v>
      </c>
      <c r="M187" s="302">
        <f>SUM(J187/(J187+K187))</f>
        <v>0.31578947368421051</v>
      </c>
    </row>
    <row r="188" spans="1:13" ht="19.5" hidden="1" thickTop="1" thickBot="1" x14ac:dyDescent="0.3">
      <c r="A188" s="629" t="s">
        <v>16</v>
      </c>
      <c r="B188" s="26">
        <v>42068</v>
      </c>
      <c r="C188" s="27" t="s">
        <v>12</v>
      </c>
      <c r="D188" s="27">
        <v>1</v>
      </c>
      <c r="E188" s="27">
        <v>0</v>
      </c>
      <c r="F188" s="27">
        <v>0</v>
      </c>
      <c r="G188" s="27">
        <v>0</v>
      </c>
      <c r="H188" s="27">
        <v>0</v>
      </c>
      <c r="I188" s="28">
        <v>0</v>
      </c>
      <c r="J188" s="282">
        <v>1</v>
      </c>
      <c r="K188" s="8"/>
      <c r="L188" s="8"/>
      <c r="M188" s="113"/>
    </row>
    <row r="189" spans="1:13" ht="19.5" hidden="1" thickTop="1" thickBot="1" x14ac:dyDescent="0.3">
      <c r="A189" s="629"/>
      <c r="B189" s="13">
        <v>42061</v>
      </c>
      <c r="C189" s="9" t="s">
        <v>7</v>
      </c>
      <c r="D189" s="9">
        <v>1</v>
      </c>
      <c r="E189" s="9">
        <v>2</v>
      </c>
      <c r="F189" s="9">
        <v>1</v>
      </c>
      <c r="G189" s="9">
        <v>3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t="19.5" hidden="1" thickTop="1" thickBot="1" x14ac:dyDescent="0.3">
      <c r="A190" s="629"/>
      <c r="B190" s="13">
        <v>42054</v>
      </c>
      <c r="C190" s="9" t="s">
        <v>13</v>
      </c>
      <c r="D190" s="9">
        <v>1</v>
      </c>
      <c r="E190" s="9">
        <v>0</v>
      </c>
      <c r="F190" s="9">
        <v>1</v>
      </c>
      <c r="G190" s="9">
        <v>1</v>
      </c>
      <c r="H190" s="9">
        <v>0</v>
      </c>
      <c r="I190" s="29">
        <v>0</v>
      </c>
      <c r="J190" s="280">
        <v>1</v>
      </c>
      <c r="K190" s="9"/>
      <c r="L190" s="9"/>
      <c r="M190" s="29"/>
    </row>
    <row r="191" spans="1:13" ht="19.5" hidden="1" thickTop="1" thickBot="1" x14ac:dyDescent="0.3">
      <c r="A191" s="629"/>
      <c r="B191" s="13">
        <v>42047</v>
      </c>
      <c r="C191" s="9" t="s">
        <v>8</v>
      </c>
      <c r="D191" s="9">
        <v>1</v>
      </c>
      <c r="E191" s="9">
        <v>1</v>
      </c>
      <c r="F191" s="9">
        <v>0</v>
      </c>
      <c r="G191" s="9">
        <v>1</v>
      </c>
      <c r="H191" s="9">
        <v>1</v>
      </c>
      <c r="I191" s="29">
        <v>0</v>
      </c>
      <c r="J191" s="280">
        <v>1</v>
      </c>
      <c r="K191" s="9"/>
      <c r="L191" s="9"/>
      <c r="M191" s="29"/>
    </row>
    <row r="192" spans="1:13" ht="19.5" hidden="1" thickTop="1" thickBot="1" x14ac:dyDescent="0.3">
      <c r="A192" s="629"/>
      <c r="B192" s="13">
        <v>42040</v>
      </c>
      <c r="C192" s="9" t="s">
        <v>10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/>
      <c r="K192" s="9"/>
      <c r="L192" s="9">
        <v>1</v>
      </c>
      <c r="M192" s="29"/>
    </row>
    <row r="193" spans="1:13" ht="19.5" hidden="1" thickTop="1" thickBot="1" x14ac:dyDescent="0.3">
      <c r="A193" s="629"/>
      <c r="B193" s="13">
        <v>42033</v>
      </c>
      <c r="C193" s="9" t="s">
        <v>12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>
        <v>1</v>
      </c>
      <c r="K193" s="9"/>
      <c r="L193" s="9"/>
      <c r="M193" s="29"/>
    </row>
    <row r="194" spans="1:13" ht="19.5" hidden="1" thickTop="1" thickBot="1" x14ac:dyDescent="0.3">
      <c r="A194" s="629"/>
      <c r="B194" s="13">
        <v>42019</v>
      </c>
      <c r="C194" s="9" t="s">
        <v>13</v>
      </c>
      <c r="D194" s="9">
        <v>1</v>
      </c>
      <c r="E194" s="9">
        <v>0</v>
      </c>
      <c r="F194" s="9">
        <v>1</v>
      </c>
      <c r="G194" s="9">
        <v>1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t="19.5" hidden="1" thickTop="1" thickBot="1" x14ac:dyDescent="0.3">
      <c r="A195" s="629"/>
      <c r="B195" s="13">
        <v>42012</v>
      </c>
      <c r="C195" s="9" t="s">
        <v>8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/>
      <c r="L195" s="9">
        <v>1</v>
      </c>
      <c r="M195" s="29"/>
    </row>
    <row r="196" spans="1:13" ht="19.5" hidden="1" thickTop="1" thickBot="1" x14ac:dyDescent="0.3">
      <c r="A196" s="629"/>
      <c r="B196" s="13">
        <v>41977</v>
      </c>
      <c r="C196" s="9" t="s">
        <v>7</v>
      </c>
      <c r="D196" s="9">
        <v>1</v>
      </c>
      <c r="E196" s="9">
        <v>0</v>
      </c>
      <c r="F196" s="9">
        <v>2</v>
      </c>
      <c r="G196" s="9">
        <v>2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t="19.5" hidden="1" thickTop="1" thickBot="1" x14ac:dyDescent="0.3">
      <c r="A197" s="629"/>
      <c r="B197" s="13">
        <v>41970</v>
      </c>
      <c r="C197" s="9" t="s">
        <v>13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/>
      <c r="K197" s="9"/>
      <c r="L197" s="9">
        <v>1</v>
      </c>
      <c r="M197" s="29"/>
    </row>
    <row r="198" spans="1:13" ht="19.5" hidden="1" thickTop="1" thickBot="1" x14ac:dyDescent="0.3">
      <c r="A198" s="629"/>
      <c r="B198" s="13">
        <v>41963</v>
      </c>
      <c r="C198" s="9" t="s">
        <v>8</v>
      </c>
      <c r="D198" s="9">
        <v>1</v>
      </c>
      <c r="E198" s="9">
        <v>1</v>
      </c>
      <c r="F198" s="9">
        <v>1</v>
      </c>
      <c r="G198" s="9">
        <v>2</v>
      </c>
      <c r="H198" s="9">
        <v>0</v>
      </c>
      <c r="I198" s="29">
        <v>0</v>
      </c>
      <c r="J198" s="280">
        <v>1</v>
      </c>
      <c r="K198" s="9"/>
      <c r="L198" s="9"/>
      <c r="M198" s="29"/>
    </row>
    <row r="199" spans="1:13" ht="19.5" hidden="1" thickTop="1" thickBot="1" x14ac:dyDescent="0.3">
      <c r="A199" s="629"/>
      <c r="B199" s="13">
        <v>41956</v>
      </c>
      <c r="C199" s="9" t="s">
        <v>10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/>
      <c r="L199" s="9">
        <v>1</v>
      </c>
      <c r="M199" s="29"/>
    </row>
    <row r="200" spans="1:13" ht="19.5" hidden="1" thickTop="1" thickBot="1" x14ac:dyDescent="0.3">
      <c r="A200" s="629"/>
      <c r="B200" s="13">
        <v>41949</v>
      </c>
      <c r="C200" s="9" t="s">
        <v>12</v>
      </c>
      <c r="D200" s="9">
        <v>1</v>
      </c>
      <c r="E200" s="9">
        <v>0</v>
      </c>
      <c r="F200" s="9">
        <v>1</v>
      </c>
      <c r="G200" s="9">
        <v>1</v>
      </c>
      <c r="H200" s="9">
        <v>0</v>
      </c>
      <c r="I200" s="29">
        <v>0</v>
      </c>
      <c r="J200" s="280">
        <v>1</v>
      </c>
      <c r="K200" s="9"/>
      <c r="L200" s="9"/>
      <c r="M200" s="29"/>
    </row>
    <row r="201" spans="1:13" ht="19.5" hidden="1" thickTop="1" thickBot="1" x14ac:dyDescent="0.3">
      <c r="A201" s="629"/>
      <c r="B201" s="13">
        <v>41942</v>
      </c>
      <c r="C201" s="9" t="s">
        <v>7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t="19.5" hidden="1" thickTop="1" thickBot="1" x14ac:dyDescent="0.3">
      <c r="A202" s="629"/>
      <c r="B202" s="13">
        <v>41935</v>
      </c>
      <c r="C202" s="9" t="s">
        <v>13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t="19.5" hidden="1" thickTop="1" thickBot="1" x14ac:dyDescent="0.3">
      <c r="A203" s="629"/>
      <c r="B203" s="13">
        <v>41928</v>
      </c>
      <c r="C203" s="9" t="s">
        <v>8</v>
      </c>
      <c r="D203" s="9">
        <v>1</v>
      </c>
      <c r="E203" s="9">
        <v>2</v>
      </c>
      <c r="F203" s="9">
        <v>2</v>
      </c>
      <c r="G203" s="9">
        <v>4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t="19.5" hidden="1" thickTop="1" thickBot="1" x14ac:dyDescent="0.3">
      <c r="A204" s="629"/>
      <c r="B204" s="13">
        <v>41921</v>
      </c>
      <c r="C204" s="9" t="s">
        <v>10</v>
      </c>
      <c r="D204" s="9">
        <v>1</v>
      </c>
      <c r="E204" s="9">
        <v>0</v>
      </c>
      <c r="F204" s="9">
        <v>1</v>
      </c>
      <c r="G204" s="9">
        <v>1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t="19.5" hidden="1" thickTop="1" thickBot="1" x14ac:dyDescent="0.3">
      <c r="A205" s="629"/>
      <c r="B205" s="13">
        <v>41914</v>
      </c>
      <c r="C205" s="9" t="s">
        <v>12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t="19.5" hidden="1" thickTop="1" thickBot="1" x14ac:dyDescent="0.3">
      <c r="A206" s="629"/>
      <c r="B206" s="30">
        <v>41900</v>
      </c>
      <c r="C206" s="31" t="s">
        <v>13</v>
      </c>
      <c r="D206" s="31">
        <v>1</v>
      </c>
      <c r="E206" s="31">
        <v>0</v>
      </c>
      <c r="F206" s="31">
        <v>0</v>
      </c>
      <c r="G206" s="31">
        <v>0</v>
      </c>
      <c r="H206" s="31">
        <v>0</v>
      </c>
      <c r="I206" s="32">
        <v>0</v>
      </c>
      <c r="J206" s="281"/>
      <c r="K206" s="23">
        <v>1</v>
      </c>
      <c r="L206" s="23"/>
      <c r="M206" s="48"/>
    </row>
    <row r="207" spans="1:13" s="7" customFormat="1" ht="19.5" thickTop="1" thickBot="1" x14ac:dyDescent="0.3">
      <c r="A207" s="142" t="s">
        <v>45</v>
      </c>
      <c r="B207" s="126" t="s">
        <v>16</v>
      </c>
      <c r="C207" s="124" t="s">
        <v>14</v>
      </c>
      <c r="D207" s="124">
        <f t="shared" ref="D207:I207" si="9">SUM(D188:D206)</f>
        <v>19</v>
      </c>
      <c r="E207" s="124">
        <f t="shared" si="9"/>
        <v>6</v>
      </c>
      <c r="F207" s="124">
        <f t="shared" si="9"/>
        <v>10</v>
      </c>
      <c r="G207" s="124">
        <f t="shared" si="9"/>
        <v>16</v>
      </c>
      <c r="H207" s="124">
        <f t="shared" si="9"/>
        <v>1</v>
      </c>
      <c r="I207" s="125">
        <f t="shared" si="9"/>
        <v>0</v>
      </c>
      <c r="J207" s="268">
        <f>SUM(J188:J206)</f>
        <v>9</v>
      </c>
      <c r="K207" s="185">
        <f>SUM(K188:K206)</f>
        <v>6</v>
      </c>
      <c r="L207" s="185">
        <f>SUM(L188:L206)</f>
        <v>4</v>
      </c>
      <c r="M207" s="302">
        <f>SUM(J207/(J207+K207))</f>
        <v>0.6</v>
      </c>
    </row>
    <row r="208" spans="1:13" ht="19.5" hidden="1" thickTop="1" thickBot="1" x14ac:dyDescent="0.3">
      <c r="A208" s="629" t="s">
        <v>15</v>
      </c>
      <c r="B208" s="26">
        <v>41697</v>
      </c>
      <c r="C208" s="27" t="s">
        <v>12</v>
      </c>
      <c r="D208" s="27">
        <v>1</v>
      </c>
      <c r="E208" s="27">
        <v>0</v>
      </c>
      <c r="F208" s="27">
        <v>0</v>
      </c>
      <c r="G208" s="27">
        <v>0</v>
      </c>
      <c r="H208" s="27">
        <v>0</v>
      </c>
      <c r="I208" s="28">
        <v>0</v>
      </c>
      <c r="J208" s="282"/>
      <c r="K208" s="8"/>
      <c r="L208" s="8">
        <v>1</v>
      </c>
      <c r="M208" s="113"/>
    </row>
    <row r="209" spans="1:13" ht="19.5" hidden="1" thickTop="1" thickBot="1" x14ac:dyDescent="0.3">
      <c r="A209" s="629"/>
      <c r="B209" s="13">
        <v>41690</v>
      </c>
      <c r="C209" s="9" t="s">
        <v>14</v>
      </c>
      <c r="D209" s="9">
        <v>1</v>
      </c>
      <c r="E209" s="9">
        <v>0</v>
      </c>
      <c r="F209" s="9">
        <v>1</v>
      </c>
      <c r="G209" s="9">
        <v>1</v>
      </c>
      <c r="H209" s="9">
        <v>0</v>
      </c>
      <c r="I209" s="29">
        <v>0</v>
      </c>
      <c r="J209" s="280">
        <v>1</v>
      </c>
      <c r="K209" s="9"/>
      <c r="L209" s="9"/>
      <c r="M209" s="29"/>
    </row>
    <row r="210" spans="1:13" ht="19.5" hidden="1" thickTop="1" thickBot="1" x14ac:dyDescent="0.3">
      <c r="A210" s="629"/>
      <c r="B210" s="13">
        <v>41683</v>
      </c>
      <c r="C210" s="9" t="s">
        <v>10</v>
      </c>
      <c r="D210" s="9">
        <v>1</v>
      </c>
      <c r="E210" s="9">
        <v>0</v>
      </c>
      <c r="F210" s="9">
        <v>0</v>
      </c>
      <c r="G210" s="9">
        <v>0</v>
      </c>
      <c r="H210" s="9">
        <v>0</v>
      </c>
      <c r="I210" s="29">
        <v>0</v>
      </c>
      <c r="J210" s="280">
        <v>1</v>
      </c>
      <c r="K210" s="9"/>
      <c r="L210" s="9"/>
      <c r="M210" s="29"/>
    </row>
    <row r="211" spans="1:13" ht="19.5" hidden="1" thickTop="1" thickBot="1" x14ac:dyDescent="0.3">
      <c r="A211" s="629"/>
      <c r="B211" s="13">
        <v>41669</v>
      </c>
      <c r="C211" s="9" t="s">
        <v>8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>
        <v>1</v>
      </c>
      <c r="K211" s="9"/>
      <c r="L211" s="9"/>
      <c r="M211" s="29"/>
    </row>
    <row r="212" spans="1:13" ht="19.5" hidden="1" thickTop="1" thickBot="1" x14ac:dyDescent="0.3">
      <c r="A212" s="629"/>
      <c r="B212" s="13">
        <v>41662</v>
      </c>
      <c r="C212" s="9" t="s">
        <v>12</v>
      </c>
      <c r="D212" s="9">
        <v>1</v>
      </c>
      <c r="E212" s="9">
        <v>0</v>
      </c>
      <c r="F212" s="9">
        <v>0</v>
      </c>
      <c r="G212" s="9">
        <v>0</v>
      </c>
      <c r="H212" s="9">
        <v>0</v>
      </c>
      <c r="I212" s="29">
        <v>0</v>
      </c>
      <c r="J212" s="280">
        <v>1</v>
      </c>
      <c r="K212" s="9"/>
      <c r="L212" s="9"/>
      <c r="M212" s="29"/>
    </row>
    <row r="213" spans="1:13" ht="19.5" hidden="1" thickTop="1" thickBot="1" x14ac:dyDescent="0.3">
      <c r="A213" s="629"/>
      <c r="B213" s="13">
        <v>41655</v>
      </c>
      <c r="C213" s="9" t="s">
        <v>14</v>
      </c>
      <c r="D213" s="9">
        <v>1</v>
      </c>
      <c r="E213" s="9">
        <v>0</v>
      </c>
      <c r="F213" s="9">
        <v>0</v>
      </c>
      <c r="G213" s="9">
        <v>0</v>
      </c>
      <c r="H213" s="9">
        <v>0</v>
      </c>
      <c r="I213" s="29">
        <v>0</v>
      </c>
      <c r="J213" s="280"/>
      <c r="K213" s="9">
        <v>1</v>
      </c>
      <c r="L213" s="9"/>
      <c r="M213" s="29"/>
    </row>
    <row r="214" spans="1:13" ht="19.5" hidden="1" thickTop="1" thickBot="1" x14ac:dyDescent="0.3">
      <c r="A214" s="629"/>
      <c r="B214" s="13">
        <v>41648</v>
      </c>
      <c r="C214" s="9" t="s">
        <v>10</v>
      </c>
      <c r="D214" s="9">
        <v>1</v>
      </c>
      <c r="E214" s="9">
        <v>1</v>
      </c>
      <c r="F214" s="9">
        <v>2</v>
      </c>
      <c r="G214" s="15">
        <v>3</v>
      </c>
      <c r="H214" s="9">
        <v>0</v>
      </c>
      <c r="I214" s="29">
        <v>0</v>
      </c>
      <c r="J214" s="280">
        <v>1</v>
      </c>
      <c r="K214" s="9"/>
      <c r="L214" s="9"/>
      <c r="M214" s="29"/>
    </row>
    <row r="215" spans="1:13" ht="19.5" hidden="1" thickTop="1" thickBot="1" x14ac:dyDescent="0.3">
      <c r="A215" s="629"/>
      <c r="B215" s="13">
        <v>41627</v>
      </c>
      <c r="C215" s="9" t="s">
        <v>7</v>
      </c>
      <c r="D215" s="9">
        <v>1</v>
      </c>
      <c r="E215" s="9">
        <v>0</v>
      </c>
      <c r="F215" s="9">
        <v>1</v>
      </c>
      <c r="G215" s="15">
        <v>1</v>
      </c>
      <c r="H215" s="9">
        <v>0</v>
      </c>
      <c r="I215" s="29">
        <v>0</v>
      </c>
      <c r="J215" s="280"/>
      <c r="K215" s="9">
        <v>1</v>
      </c>
      <c r="L215" s="9"/>
      <c r="M215" s="29"/>
    </row>
    <row r="216" spans="1:13" ht="19.5" hidden="1" thickTop="1" thickBot="1" x14ac:dyDescent="0.3">
      <c r="A216" s="629"/>
      <c r="B216" s="13">
        <v>41620</v>
      </c>
      <c r="C216" s="9" t="s">
        <v>8</v>
      </c>
      <c r="D216" s="9">
        <v>1</v>
      </c>
      <c r="E216" s="9">
        <v>1</v>
      </c>
      <c r="F216" s="9">
        <v>0</v>
      </c>
      <c r="G216" s="15">
        <v>1</v>
      </c>
      <c r="H216" s="9">
        <v>0</v>
      </c>
      <c r="I216" s="29">
        <v>0</v>
      </c>
      <c r="J216" s="280">
        <v>1</v>
      </c>
      <c r="K216" s="9"/>
      <c r="L216" s="9"/>
      <c r="M216" s="29"/>
    </row>
    <row r="217" spans="1:13" ht="19.5" hidden="1" thickTop="1" thickBot="1" x14ac:dyDescent="0.3">
      <c r="A217" s="629"/>
      <c r="B217" s="13">
        <v>41599</v>
      </c>
      <c r="C217" s="9" t="s">
        <v>10</v>
      </c>
      <c r="D217" s="9">
        <v>1</v>
      </c>
      <c r="E217" s="9">
        <v>1</v>
      </c>
      <c r="F217" s="9">
        <v>0</v>
      </c>
      <c r="G217" s="15">
        <v>1</v>
      </c>
      <c r="H217" s="9">
        <v>0</v>
      </c>
      <c r="I217" s="29">
        <v>0</v>
      </c>
      <c r="J217" s="280"/>
      <c r="K217" s="9">
        <v>1</v>
      </c>
      <c r="L217" s="9"/>
      <c r="M217" s="29"/>
    </row>
    <row r="218" spans="1:13" ht="19.5" hidden="1" thickTop="1" thickBot="1" x14ac:dyDescent="0.3">
      <c r="A218" s="629"/>
      <c r="B218" s="13">
        <v>41592</v>
      </c>
      <c r="C218" s="9" t="s">
        <v>7</v>
      </c>
      <c r="D218" s="9">
        <v>1</v>
      </c>
      <c r="E218" s="9">
        <v>1</v>
      </c>
      <c r="F218" s="9">
        <v>0</v>
      </c>
      <c r="G218" s="15">
        <v>1</v>
      </c>
      <c r="H218" s="9">
        <v>0</v>
      </c>
      <c r="I218" s="29">
        <v>0</v>
      </c>
      <c r="J218" s="280">
        <v>1</v>
      </c>
      <c r="K218" s="9"/>
      <c r="L218" s="9"/>
      <c r="M218" s="29"/>
    </row>
    <row r="219" spans="1:13" ht="19.5" hidden="1" thickTop="1" thickBot="1" x14ac:dyDescent="0.3">
      <c r="A219" s="629"/>
      <c r="B219" s="13">
        <v>41585</v>
      </c>
      <c r="C219" s="9" t="s">
        <v>8</v>
      </c>
      <c r="D219" s="9">
        <v>1</v>
      </c>
      <c r="E219" s="9">
        <v>1</v>
      </c>
      <c r="F219" s="9">
        <v>0</v>
      </c>
      <c r="G219" s="15">
        <v>1</v>
      </c>
      <c r="H219" s="9">
        <v>0</v>
      </c>
      <c r="I219" s="29">
        <v>0</v>
      </c>
      <c r="J219" s="280"/>
      <c r="K219" s="9">
        <v>1</v>
      </c>
      <c r="L219" s="9"/>
      <c r="M219" s="29"/>
    </row>
    <row r="220" spans="1:13" ht="19.5" hidden="1" thickTop="1" thickBot="1" x14ac:dyDescent="0.3">
      <c r="A220" s="629"/>
      <c r="B220" s="13">
        <v>41578</v>
      </c>
      <c r="C220" s="9" t="s">
        <v>12</v>
      </c>
      <c r="D220" s="9">
        <v>1</v>
      </c>
      <c r="E220" s="9">
        <v>0</v>
      </c>
      <c r="F220" s="9">
        <v>2</v>
      </c>
      <c r="G220" s="15">
        <v>2</v>
      </c>
      <c r="H220" s="9">
        <v>0</v>
      </c>
      <c r="I220" s="29">
        <v>0</v>
      </c>
      <c r="J220" s="280">
        <v>1</v>
      </c>
      <c r="K220" s="9"/>
      <c r="L220" s="9"/>
      <c r="M220" s="29"/>
    </row>
    <row r="221" spans="1:13" ht="19.5" hidden="1" thickTop="1" thickBot="1" x14ac:dyDescent="0.3">
      <c r="A221" s="629"/>
      <c r="B221" s="13">
        <v>41571</v>
      </c>
      <c r="C221" s="9" t="s">
        <v>14</v>
      </c>
      <c r="D221" s="9">
        <v>1</v>
      </c>
      <c r="E221" s="9">
        <v>1</v>
      </c>
      <c r="F221" s="9">
        <v>0</v>
      </c>
      <c r="G221" s="15">
        <v>1</v>
      </c>
      <c r="H221" s="9">
        <v>0</v>
      </c>
      <c r="I221" s="29">
        <v>0</v>
      </c>
      <c r="J221" s="280"/>
      <c r="K221" s="9">
        <v>1</v>
      </c>
      <c r="L221" s="9"/>
      <c r="M221" s="29"/>
    </row>
    <row r="222" spans="1:13" ht="19.5" hidden="1" thickTop="1" thickBot="1" x14ac:dyDescent="0.3">
      <c r="A222" s="629"/>
      <c r="B222" s="13">
        <v>41557</v>
      </c>
      <c r="C222" s="9" t="s">
        <v>7</v>
      </c>
      <c r="D222" s="9">
        <v>1</v>
      </c>
      <c r="E222" s="9">
        <v>0</v>
      </c>
      <c r="F222" s="9">
        <v>1</v>
      </c>
      <c r="G222" s="15">
        <v>1</v>
      </c>
      <c r="H222" s="9">
        <v>0</v>
      </c>
      <c r="I222" s="29">
        <v>0</v>
      </c>
      <c r="J222" s="280">
        <v>1</v>
      </c>
      <c r="K222" s="9"/>
      <c r="L222" s="9"/>
      <c r="M222" s="29"/>
    </row>
    <row r="223" spans="1:13" ht="19.5" hidden="1" thickTop="1" thickBot="1" x14ac:dyDescent="0.3">
      <c r="A223" s="629"/>
      <c r="B223" s="13">
        <v>41550</v>
      </c>
      <c r="C223" s="9" t="s">
        <v>8</v>
      </c>
      <c r="D223" s="9">
        <v>1</v>
      </c>
      <c r="E223" s="9">
        <v>2</v>
      </c>
      <c r="F223" s="9">
        <v>0</v>
      </c>
      <c r="G223" s="15">
        <v>2</v>
      </c>
      <c r="H223" s="9">
        <v>0</v>
      </c>
      <c r="I223" s="29">
        <v>0</v>
      </c>
      <c r="J223" s="280">
        <v>1</v>
      </c>
      <c r="K223" s="9"/>
      <c r="L223" s="9"/>
      <c r="M223" s="29"/>
    </row>
    <row r="224" spans="1:13" ht="19.5" hidden="1" thickTop="1" thickBot="1" x14ac:dyDescent="0.3">
      <c r="A224" s="629"/>
      <c r="B224" s="13">
        <v>41543</v>
      </c>
      <c r="C224" s="9" t="s">
        <v>12</v>
      </c>
      <c r="D224" s="9">
        <v>1</v>
      </c>
      <c r="E224" s="9">
        <v>0</v>
      </c>
      <c r="F224" s="9">
        <v>0</v>
      </c>
      <c r="G224" s="9">
        <v>0</v>
      </c>
      <c r="H224" s="9">
        <v>0</v>
      </c>
      <c r="I224" s="29">
        <v>0</v>
      </c>
      <c r="J224" s="280"/>
      <c r="K224" s="9">
        <v>1</v>
      </c>
      <c r="L224" s="9"/>
      <c r="M224" s="29"/>
    </row>
    <row r="225" spans="1:13" ht="19.5" hidden="1" thickTop="1" thickBot="1" x14ac:dyDescent="0.3">
      <c r="A225" s="629"/>
      <c r="B225" s="13">
        <v>41536</v>
      </c>
      <c r="C225" s="9" t="s">
        <v>14</v>
      </c>
      <c r="D225" s="9">
        <v>1</v>
      </c>
      <c r="E225" s="9">
        <v>1</v>
      </c>
      <c r="F225" s="9">
        <v>0</v>
      </c>
      <c r="G225" s="9">
        <v>1</v>
      </c>
      <c r="H225" s="9">
        <v>0</v>
      </c>
      <c r="I225" s="29">
        <v>0</v>
      </c>
      <c r="J225" s="280">
        <v>1</v>
      </c>
      <c r="K225" s="9"/>
      <c r="L225" s="9"/>
      <c r="M225" s="29"/>
    </row>
    <row r="226" spans="1:13" ht="19.5" hidden="1" thickTop="1" thickBot="1" x14ac:dyDescent="0.3">
      <c r="A226" s="629"/>
      <c r="B226" s="30">
        <v>41529</v>
      </c>
      <c r="C226" s="31" t="s">
        <v>10</v>
      </c>
      <c r="D226" s="31">
        <v>1</v>
      </c>
      <c r="E226" s="31">
        <v>0</v>
      </c>
      <c r="F226" s="31">
        <v>0</v>
      </c>
      <c r="G226" s="31">
        <v>0</v>
      </c>
      <c r="H226" s="31">
        <v>0</v>
      </c>
      <c r="I226" s="32">
        <v>0</v>
      </c>
      <c r="J226" s="281">
        <v>1</v>
      </c>
      <c r="K226" s="23"/>
      <c r="L226" s="23"/>
      <c r="M226" s="48"/>
    </row>
    <row r="227" spans="1:13" s="7" customFormat="1" ht="19.5" thickTop="1" thickBot="1" x14ac:dyDescent="0.3">
      <c r="A227" s="142" t="s">
        <v>45</v>
      </c>
      <c r="B227" s="126" t="s">
        <v>15</v>
      </c>
      <c r="C227" s="124" t="s">
        <v>13</v>
      </c>
      <c r="D227" s="124">
        <f t="shared" ref="D227:I227" si="10">SUM(D208:D226)</f>
        <v>19</v>
      </c>
      <c r="E227" s="124">
        <f t="shared" si="10"/>
        <v>9</v>
      </c>
      <c r="F227" s="124">
        <f t="shared" si="10"/>
        <v>7</v>
      </c>
      <c r="G227" s="124">
        <f t="shared" si="10"/>
        <v>16</v>
      </c>
      <c r="H227" s="124">
        <f t="shared" si="10"/>
        <v>0</v>
      </c>
      <c r="I227" s="125">
        <f t="shared" si="10"/>
        <v>0</v>
      </c>
      <c r="J227" s="268">
        <f>SUM(J208:J226)</f>
        <v>12</v>
      </c>
      <c r="K227" s="185">
        <f>SUM(K208:K226)</f>
        <v>6</v>
      </c>
      <c r="L227" s="185">
        <f>SUM(L208:L226)</f>
        <v>1</v>
      </c>
      <c r="M227" s="302">
        <f>SUM(J227/(J227+K227))</f>
        <v>0.66666666666666663</v>
      </c>
    </row>
    <row r="228" spans="1:13" ht="19.5" thickTop="1" thickBot="1" x14ac:dyDescent="0.3">
      <c r="C228" s="136" t="s">
        <v>24</v>
      </c>
      <c r="D228" s="137">
        <f t="shared" ref="D228:L228" si="11">SUM(D123+D144+D165+D187+D207+D227+D102+D80+D62+D43+D23)</f>
        <v>214</v>
      </c>
      <c r="E228" s="137">
        <f t="shared" si="11"/>
        <v>88</v>
      </c>
      <c r="F228" s="137">
        <f t="shared" si="11"/>
        <v>128</v>
      </c>
      <c r="G228" s="137">
        <f t="shared" si="11"/>
        <v>216</v>
      </c>
      <c r="H228" s="137">
        <f t="shared" si="11"/>
        <v>11</v>
      </c>
      <c r="I228" s="139">
        <f t="shared" si="11"/>
        <v>1</v>
      </c>
      <c r="J228" s="444">
        <f t="shared" si="11"/>
        <v>100</v>
      </c>
      <c r="K228" s="91">
        <f t="shared" si="11"/>
        <v>88</v>
      </c>
      <c r="L228" s="450">
        <f t="shared" si="11"/>
        <v>26</v>
      </c>
      <c r="M228" s="173">
        <f>SUM(J228/(J228+K228))</f>
        <v>0.53191489361702127</v>
      </c>
    </row>
    <row r="229" spans="1:13" ht="18.75" thickBot="1" x14ac:dyDescent="0.3">
      <c r="C229" s="143" t="s">
        <v>25</v>
      </c>
      <c r="D229" s="24"/>
      <c r="E229" s="25">
        <f>SUM(E228/D228)</f>
        <v>0.41121495327102803</v>
      </c>
      <c r="F229" s="25">
        <f>SUM(F228/D228)</f>
        <v>0.59813084112149528</v>
      </c>
      <c r="G229" s="144">
        <f>SUM(G228/D228)</f>
        <v>1.0093457943925233</v>
      </c>
      <c r="H229" s="20"/>
      <c r="I229" s="20"/>
      <c r="J229" s="307">
        <f>SUM(J228/D228)</f>
        <v>0.46728971962616822</v>
      </c>
      <c r="K229" s="77">
        <f>SUM(K228/D228)</f>
        <v>0.41121495327102803</v>
      </c>
      <c r="L229" s="95">
        <f>SUM(L228/D228)</f>
        <v>0.12149532710280374</v>
      </c>
    </row>
    <row r="230" spans="1:13" ht="18.75" thickBot="1" x14ac:dyDescent="0.3">
      <c r="C230" s="133" t="s">
        <v>26</v>
      </c>
      <c r="D230" s="134">
        <f>SUM(D228/11)</f>
        <v>19.454545454545453</v>
      </c>
      <c r="E230" s="134">
        <f>SUM(E229*D230)</f>
        <v>7.9999999999999991</v>
      </c>
      <c r="F230" s="134">
        <f>SUM(F229*D230)</f>
        <v>11.636363636363635</v>
      </c>
      <c r="G230" s="135">
        <f>SUM(G229*D230)</f>
        <v>19.636363636363633</v>
      </c>
      <c r="J230" s="308">
        <f>SUM(J228/11)</f>
        <v>9.0909090909090917</v>
      </c>
      <c r="K230" s="97">
        <f>SUM(K228/11)</f>
        <v>8</v>
      </c>
      <c r="L230" s="98">
        <f>SUM(L228/11)</f>
        <v>2.3636363636363638</v>
      </c>
    </row>
    <row r="231" spans="1:13" ht="18.75" thickTop="1" x14ac:dyDescent="0.25"/>
  </sheetData>
  <autoFilter ref="A2:I2" xr:uid="{00000000-0009-0000-0000-000014000000}"/>
  <mergeCells count="12">
    <mergeCell ref="A1:M1"/>
    <mergeCell ref="A166:A186"/>
    <mergeCell ref="A188:A206"/>
    <mergeCell ref="A208:A226"/>
    <mergeCell ref="A145:A164"/>
    <mergeCell ref="A124:A143"/>
    <mergeCell ref="A103:A122"/>
    <mergeCell ref="A81:A101"/>
    <mergeCell ref="A63:A79"/>
    <mergeCell ref="A44:A61"/>
    <mergeCell ref="A24:A42"/>
    <mergeCell ref="A3:A22"/>
  </mergeCells>
  <printOptions horizontalCentered="1" verticalCentered="1"/>
  <pageMargins left="0.2" right="0.2" top="0.25" bottom="0.25" header="0.25" footer="0.3"/>
  <pageSetup scale="88" orientation="landscape" r:id="rId1"/>
  <rowBreaks count="1" manualBreakCount="1">
    <brk id="187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M11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5.28515625" style="17" bestFit="1" customWidth="1"/>
    <col min="3" max="3" width="18.140625" style="16" bestFit="1" customWidth="1"/>
    <col min="4" max="4" width="9.28515625" style="16" bestFit="1" customWidth="1"/>
    <col min="5" max="5" width="8.140625" style="16" bestFit="1" customWidth="1"/>
    <col min="6" max="6" width="7.5703125" style="16" bestFit="1" customWidth="1"/>
    <col min="7" max="7" width="10.7109375" style="16" bestFit="1" customWidth="1"/>
    <col min="8" max="8" width="10.140625" style="16" bestFit="1" customWidth="1"/>
    <col min="9" max="9" width="9.28515625" style="16" bestFit="1" customWidth="1"/>
    <col min="10" max="13" width="9.140625" style="6"/>
    <col min="14" max="16384" width="9.140625" style="7"/>
  </cols>
  <sheetData>
    <row r="1" spans="1:13" ht="19.5" thickTop="1" thickBot="1" x14ac:dyDescent="0.3">
      <c r="A1" s="626" t="s">
        <v>307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s="16" customFormat="1" ht="19.5" thickTop="1" thickBot="1" x14ac:dyDescent="0.3">
      <c r="A2" s="158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s="16" customFormat="1" ht="19.5" hidden="1" thickTop="1" thickBot="1" x14ac:dyDescent="0.3">
      <c r="A3" s="629" t="s">
        <v>285</v>
      </c>
      <c r="B3" s="26">
        <v>43160</v>
      </c>
      <c r="C3" s="27" t="s">
        <v>9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8">
        <v>0</v>
      </c>
      <c r="J3" s="279"/>
      <c r="K3" s="27">
        <v>1</v>
      </c>
      <c r="L3" s="27"/>
      <c r="M3" s="28"/>
    </row>
    <row r="4" spans="1:13" s="16" customFormat="1" ht="19.5" hidden="1" thickTop="1" thickBot="1" x14ac:dyDescent="0.3">
      <c r="A4" s="629"/>
      <c r="B4" s="13">
        <v>43153</v>
      </c>
      <c r="C4" s="9" t="s">
        <v>11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s="16" customFormat="1" ht="19.5" hidden="1" thickTop="1" thickBot="1" x14ac:dyDescent="0.3">
      <c r="A5" s="629"/>
      <c r="B5" s="13">
        <v>43146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s="16" customFormat="1" ht="19.5" hidden="1" thickTop="1" thickBot="1" x14ac:dyDescent="0.3">
      <c r="A6" s="629"/>
      <c r="B6" s="13">
        <v>43139</v>
      </c>
      <c r="C6" s="9" t="s">
        <v>27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s="16" customFormat="1" ht="19.5" hidden="1" thickTop="1" thickBot="1" x14ac:dyDescent="0.3">
      <c r="A7" s="629"/>
      <c r="B7" s="13">
        <v>43125</v>
      </c>
      <c r="C7" s="9" t="s">
        <v>9</v>
      </c>
      <c r="D7" s="9">
        <v>1</v>
      </c>
      <c r="E7" s="9">
        <v>1</v>
      </c>
      <c r="F7" s="9">
        <v>2</v>
      </c>
      <c r="G7" s="9">
        <v>3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s="16" customFormat="1" ht="19.5" hidden="1" thickTop="1" thickBot="1" x14ac:dyDescent="0.3">
      <c r="A8" s="629"/>
      <c r="B8" s="13">
        <v>43104</v>
      </c>
      <c r="C8" s="9" t="s">
        <v>8</v>
      </c>
      <c r="D8" s="9">
        <v>1</v>
      </c>
      <c r="E8" s="9">
        <v>1</v>
      </c>
      <c r="F8" s="9">
        <v>1</v>
      </c>
      <c r="G8" s="9">
        <v>2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s="16" customFormat="1" ht="19.5" hidden="1" thickTop="1" thickBot="1" x14ac:dyDescent="0.3">
      <c r="A9" s="629"/>
      <c r="B9" s="13">
        <v>43069</v>
      </c>
      <c r="C9" s="9" t="s">
        <v>11</v>
      </c>
      <c r="D9" s="9">
        <v>1</v>
      </c>
      <c r="E9" s="9">
        <v>2</v>
      </c>
      <c r="F9" s="9">
        <v>2</v>
      </c>
      <c r="G9" s="9">
        <v>4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s="16" customFormat="1" ht="19.5" hidden="1" thickTop="1" thickBot="1" x14ac:dyDescent="0.3">
      <c r="A10" s="629"/>
      <c r="B10" s="13">
        <v>43055</v>
      </c>
      <c r="C10" s="9" t="s">
        <v>27</v>
      </c>
      <c r="D10" s="9">
        <v>1</v>
      </c>
      <c r="E10" s="9">
        <v>2</v>
      </c>
      <c r="F10" s="9">
        <v>0</v>
      </c>
      <c r="G10" s="9">
        <v>2</v>
      </c>
      <c r="H10" s="9">
        <v>0</v>
      </c>
      <c r="I10" s="29">
        <v>1</v>
      </c>
      <c r="J10" s="280"/>
      <c r="K10" s="9"/>
      <c r="L10" s="9">
        <v>1</v>
      </c>
      <c r="M10" s="29"/>
    </row>
    <row r="11" spans="1:13" s="16" customFormat="1" ht="19.5" hidden="1" thickTop="1" thickBot="1" x14ac:dyDescent="0.3">
      <c r="A11" s="629"/>
      <c r="B11" s="13">
        <v>43041</v>
      </c>
      <c r="C11" s="9" t="s">
        <v>9</v>
      </c>
      <c r="D11" s="9">
        <v>1</v>
      </c>
      <c r="E11" s="9">
        <v>1</v>
      </c>
      <c r="F11" s="9">
        <v>0</v>
      </c>
      <c r="G11" s="9">
        <v>1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s="16" customFormat="1" ht="19.5" hidden="1" thickTop="1" thickBot="1" x14ac:dyDescent="0.3">
      <c r="A12" s="629"/>
      <c r="B12" s="13">
        <v>43034</v>
      </c>
      <c r="C12" s="9" t="s">
        <v>11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s="16" customFormat="1" ht="19.5" hidden="1" thickTop="1" thickBot="1" x14ac:dyDescent="0.3">
      <c r="A13" s="629"/>
      <c r="B13" s="13">
        <v>43020</v>
      </c>
      <c r="C13" s="9" t="s">
        <v>27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s="16" customFormat="1" ht="19.5" hidden="1" thickTop="1" thickBot="1" x14ac:dyDescent="0.3">
      <c r="A14" s="629"/>
      <c r="B14" s="13">
        <v>43013</v>
      </c>
      <c r="C14" s="9" t="s">
        <v>7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s="16" customFormat="1" ht="19.5" hidden="1" thickTop="1" thickBot="1" x14ac:dyDescent="0.3">
      <c r="A15" s="629"/>
      <c r="B15" s="13">
        <v>43006</v>
      </c>
      <c r="C15" s="9" t="s">
        <v>9</v>
      </c>
      <c r="D15" s="9">
        <v>1</v>
      </c>
      <c r="E15" s="9">
        <v>0</v>
      </c>
      <c r="F15" s="9">
        <v>3</v>
      </c>
      <c r="G15" s="9">
        <v>3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s="16" customFormat="1" ht="19.5" hidden="1" thickTop="1" thickBot="1" x14ac:dyDescent="0.3">
      <c r="A16" s="629"/>
      <c r="B16" s="30">
        <v>42992</v>
      </c>
      <c r="C16" s="31" t="s">
        <v>8</v>
      </c>
      <c r="D16" s="31">
        <v>1</v>
      </c>
      <c r="E16" s="31">
        <v>1</v>
      </c>
      <c r="F16" s="31">
        <v>0</v>
      </c>
      <c r="G16" s="31">
        <v>1</v>
      </c>
      <c r="H16" s="31">
        <v>0</v>
      </c>
      <c r="I16" s="32">
        <v>0</v>
      </c>
      <c r="J16" s="281"/>
      <c r="K16" s="23">
        <v>1</v>
      </c>
      <c r="L16" s="23"/>
      <c r="M16" s="48"/>
    </row>
    <row r="17" spans="1:13" ht="19.5" thickTop="1" thickBot="1" x14ac:dyDescent="0.3">
      <c r="A17" s="142" t="s">
        <v>45</v>
      </c>
      <c r="B17" s="126" t="s">
        <v>285</v>
      </c>
      <c r="C17" s="124" t="s">
        <v>10</v>
      </c>
      <c r="D17" s="124">
        <f t="shared" ref="D17:I17" si="0">SUM(D3:D16)</f>
        <v>14</v>
      </c>
      <c r="E17" s="124">
        <f t="shared" si="0"/>
        <v>11</v>
      </c>
      <c r="F17" s="124">
        <f t="shared" si="0"/>
        <v>11</v>
      </c>
      <c r="G17" s="124">
        <f t="shared" si="0"/>
        <v>22</v>
      </c>
      <c r="H17" s="124">
        <f t="shared" si="0"/>
        <v>0</v>
      </c>
      <c r="I17" s="125">
        <f t="shared" si="0"/>
        <v>1</v>
      </c>
      <c r="J17" s="268">
        <f>SUM(J3:J16)</f>
        <v>3</v>
      </c>
      <c r="K17" s="185">
        <f>SUM(K3:K16)</f>
        <v>10</v>
      </c>
      <c r="L17" s="185">
        <f>SUM(L3:L16)</f>
        <v>1</v>
      </c>
      <c r="M17" s="302">
        <f>SUM(J17/(J17+K17))</f>
        <v>0.23076923076923078</v>
      </c>
    </row>
    <row r="18" spans="1:13" ht="19.5" hidden="1" thickTop="1" thickBot="1" x14ac:dyDescent="0.3">
      <c r="A18" s="629" t="s">
        <v>17</v>
      </c>
      <c r="B18" s="26">
        <v>42432</v>
      </c>
      <c r="C18" s="27" t="s">
        <v>14</v>
      </c>
      <c r="D18" s="27">
        <v>1</v>
      </c>
      <c r="E18" s="27">
        <v>0</v>
      </c>
      <c r="F18" s="27">
        <v>1</v>
      </c>
      <c r="G18" s="27">
        <v>1</v>
      </c>
      <c r="H18" s="27">
        <v>0</v>
      </c>
      <c r="I18" s="28">
        <v>0</v>
      </c>
      <c r="J18" s="272"/>
      <c r="K18" s="4">
        <v>1</v>
      </c>
      <c r="L18" s="4"/>
      <c r="M18" s="190"/>
    </row>
    <row r="19" spans="1:13" ht="19.5" hidden="1" thickTop="1" thickBot="1" x14ac:dyDescent="0.3">
      <c r="A19" s="629"/>
      <c r="B19" s="13">
        <v>42425</v>
      </c>
      <c r="C19" s="9" t="s">
        <v>8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66">
        <v>1</v>
      </c>
      <c r="K19" s="5"/>
      <c r="L19" s="5"/>
      <c r="M19" s="86"/>
    </row>
    <row r="20" spans="1:13" ht="19.5" hidden="1" thickTop="1" thickBot="1" x14ac:dyDescent="0.3">
      <c r="A20" s="629"/>
      <c r="B20" s="13">
        <v>42418</v>
      </c>
      <c r="C20" s="9" t="s">
        <v>12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266"/>
      <c r="K20" s="5">
        <v>1</v>
      </c>
      <c r="L20" s="5"/>
      <c r="M20" s="86"/>
    </row>
    <row r="21" spans="1:13" ht="19.5" hidden="1" thickTop="1" thickBot="1" x14ac:dyDescent="0.3">
      <c r="A21" s="629"/>
      <c r="B21" s="13">
        <v>42411</v>
      </c>
      <c r="C21" s="9" t="s">
        <v>13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66">
        <v>1</v>
      </c>
      <c r="K21" s="5"/>
      <c r="L21" s="5"/>
      <c r="M21" s="86"/>
    </row>
    <row r="22" spans="1:13" ht="19.5" hidden="1" thickTop="1" thickBot="1" x14ac:dyDescent="0.3">
      <c r="A22" s="629"/>
      <c r="B22" s="13">
        <v>42404</v>
      </c>
      <c r="C22" s="9" t="s">
        <v>10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">
        <v>0</v>
      </c>
      <c r="J22" s="266"/>
      <c r="K22" s="5"/>
      <c r="L22" s="5">
        <v>1</v>
      </c>
      <c r="M22" s="86"/>
    </row>
    <row r="23" spans="1:13" ht="19.5" hidden="1" thickTop="1" thickBot="1" x14ac:dyDescent="0.3">
      <c r="A23" s="629"/>
      <c r="B23" s="13">
        <v>42397</v>
      </c>
      <c r="C23" s="9" t="s">
        <v>14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66"/>
      <c r="K23" s="5">
        <v>1</v>
      </c>
      <c r="L23" s="5"/>
      <c r="M23" s="86"/>
    </row>
    <row r="24" spans="1:13" ht="19.5" hidden="1" thickTop="1" thickBot="1" x14ac:dyDescent="0.3">
      <c r="A24" s="629"/>
      <c r="B24" s="13">
        <v>42383</v>
      </c>
      <c r="C24" s="9" t="s">
        <v>10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266">
        <v>1</v>
      </c>
      <c r="K24" s="5"/>
      <c r="L24" s="5"/>
      <c r="M24" s="86"/>
    </row>
    <row r="25" spans="1:13" ht="19.5" hidden="1" thickTop="1" thickBot="1" x14ac:dyDescent="0.3">
      <c r="A25" s="629"/>
      <c r="B25" s="13">
        <v>42376</v>
      </c>
      <c r="C25" s="9" t="s">
        <v>13</v>
      </c>
      <c r="D25" s="9">
        <v>1</v>
      </c>
      <c r="E25" s="9">
        <v>0</v>
      </c>
      <c r="F25" s="9">
        <v>2</v>
      </c>
      <c r="G25" s="9">
        <v>2</v>
      </c>
      <c r="H25" s="9">
        <v>0</v>
      </c>
      <c r="I25" s="29">
        <v>0</v>
      </c>
      <c r="J25" s="266">
        <v>1</v>
      </c>
      <c r="K25" s="5"/>
      <c r="L25" s="5"/>
      <c r="M25" s="86"/>
    </row>
    <row r="26" spans="1:13" ht="19.5" hidden="1" thickTop="1" thickBot="1" x14ac:dyDescent="0.3">
      <c r="A26" s="629"/>
      <c r="B26" s="13">
        <v>42355</v>
      </c>
      <c r="C26" s="9" t="s">
        <v>10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">
        <v>1</v>
      </c>
      <c r="J26" s="266"/>
      <c r="K26" s="5"/>
      <c r="L26" s="5">
        <v>1</v>
      </c>
      <c r="M26" s="86"/>
    </row>
    <row r="27" spans="1:13" ht="19.5" hidden="1" thickTop="1" thickBot="1" x14ac:dyDescent="0.3">
      <c r="A27" s="629"/>
      <c r="B27" s="13">
        <v>42348</v>
      </c>
      <c r="C27" s="9" t="s">
        <v>14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66"/>
      <c r="K27" s="5">
        <v>1</v>
      </c>
      <c r="L27" s="5"/>
      <c r="M27" s="86"/>
    </row>
    <row r="28" spans="1:13" ht="19.5" hidden="1" thickTop="1" thickBot="1" x14ac:dyDescent="0.3">
      <c r="A28" s="629"/>
      <c r="B28" s="13">
        <v>42341</v>
      </c>
      <c r="C28" s="9" t="s">
        <v>8</v>
      </c>
      <c r="D28" s="9">
        <v>1</v>
      </c>
      <c r="E28" s="9">
        <v>0</v>
      </c>
      <c r="F28" s="9">
        <v>2</v>
      </c>
      <c r="G28" s="9">
        <v>2</v>
      </c>
      <c r="H28" s="9">
        <v>0</v>
      </c>
      <c r="I28" s="29">
        <v>0</v>
      </c>
      <c r="J28" s="266">
        <v>1</v>
      </c>
      <c r="K28" s="5"/>
      <c r="L28" s="5"/>
      <c r="M28" s="86"/>
    </row>
    <row r="29" spans="1:13" ht="19.5" hidden="1" thickTop="1" thickBot="1" x14ac:dyDescent="0.3">
      <c r="A29" s="629"/>
      <c r="B29" s="13">
        <v>42334</v>
      </c>
      <c r="C29" s="9" t="s">
        <v>12</v>
      </c>
      <c r="D29" s="9">
        <v>1</v>
      </c>
      <c r="E29" s="9">
        <v>3</v>
      </c>
      <c r="F29" s="9">
        <v>0</v>
      </c>
      <c r="G29" s="9">
        <v>3</v>
      </c>
      <c r="H29" s="9">
        <v>0</v>
      </c>
      <c r="I29" s="29">
        <v>0</v>
      </c>
      <c r="J29" s="266">
        <v>1</v>
      </c>
      <c r="K29" s="5"/>
      <c r="L29" s="5"/>
      <c r="M29" s="86"/>
    </row>
    <row r="30" spans="1:13" ht="19.5" hidden="1" thickTop="1" thickBot="1" x14ac:dyDescent="0.3">
      <c r="A30" s="629"/>
      <c r="B30" s="13">
        <v>42327</v>
      </c>
      <c r="C30" s="9" t="s">
        <v>13</v>
      </c>
      <c r="D30" s="9">
        <v>1</v>
      </c>
      <c r="E30" s="9">
        <v>3</v>
      </c>
      <c r="F30" s="9">
        <v>1</v>
      </c>
      <c r="G30" s="9">
        <v>4</v>
      </c>
      <c r="H30" s="9">
        <v>1</v>
      </c>
      <c r="I30" s="29">
        <v>0</v>
      </c>
      <c r="J30" s="266">
        <v>1</v>
      </c>
      <c r="K30" s="5"/>
      <c r="L30" s="5"/>
      <c r="M30" s="86"/>
    </row>
    <row r="31" spans="1:13" ht="19.5" hidden="1" thickTop="1" thickBot="1" x14ac:dyDescent="0.3">
      <c r="A31" s="629"/>
      <c r="B31" s="13">
        <v>42320</v>
      </c>
      <c r="C31" s="9" t="s">
        <v>10</v>
      </c>
      <c r="D31" s="9">
        <v>1</v>
      </c>
      <c r="E31" s="9">
        <v>2</v>
      </c>
      <c r="F31" s="9">
        <v>0</v>
      </c>
      <c r="G31" s="9">
        <v>2</v>
      </c>
      <c r="H31" s="9">
        <v>0</v>
      </c>
      <c r="I31" s="29">
        <v>0</v>
      </c>
      <c r="J31" s="266"/>
      <c r="K31" s="5"/>
      <c r="L31" s="5">
        <v>1</v>
      </c>
      <c r="M31" s="86"/>
    </row>
    <row r="32" spans="1:13" ht="19.5" hidden="1" thickTop="1" thickBot="1" x14ac:dyDescent="0.3">
      <c r="A32" s="629"/>
      <c r="B32" s="13">
        <v>42313</v>
      </c>
      <c r="C32" s="9" t="s">
        <v>14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66">
        <v>1</v>
      </c>
      <c r="K32" s="5"/>
      <c r="L32" s="5"/>
      <c r="M32" s="86"/>
    </row>
    <row r="33" spans="1:13" ht="19.5" hidden="1" thickTop="1" thickBot="1" x14ac:dyDescent="0.3">
      <c r="A33" s="629"/>
      <c r="B33" s="13">
        <v>42306</v>
      </c>
      <c r="C33" s="9" t="s">
        <v>8</v>
      </c>
      <c r="D33" s="9">
        <v>1</v>
      </c>
      <c r="E33" s="9">
        <v>1</v>
      </c>
      <c r="F33" s="9">
        <v>2</v>
      </c>
      <c r="G33" s="9">
        <v>3</v>
      </c>
      <c r="H33" s="9">
        <v>0</v>
      </c>
      <c r="I33" s="29">
        <v>0</v>
      </c>
      <c r="J33" s="266">
        <v>1</v>
      </c>
      <c r="K33" s="5"/>
      <c r="L33" s="5"/>
      <c r="M33" s="86"/>
    </row>
    <row r="34" spans="1:13" ht="19.5" hidden="1" thickTop="1" thickBot="1" x14ac:dyDescent="0.3">
      <c r="A34" s="629"/>
      <c r="B34" s="13">
        <v>42299</v>
      </c>
      <c r="C34" s="9" t="s">
        <v>12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266">
        <v>1</v>
      </c>
      <c r="K34" s="5"/>
      <c r="L34" s="5"/>
      <c r="M34" s="86"/>
    </row>
    <row r="35" spans="1:13" ht="19.5" hidden="1" thickTop="1" thickBot="1" x14ac:dyDescent="0.3">
      <c r="A35" s="629"/>
      <c r="B35" s="13">
        <v>42292</v>
      </c>
      <c r="C35" s="9" t="s">
        <v>13</v>
      </c>
      <c r="D35" s="9">
        <v>1</v>
      </c>
      <c r="E35" s="9">
        <v>1</v>
      </c>
      <c r="F35" s="9">
        <v>0</v>
      </c>
      <c r="G35" s="9">
        <v>1</v>
      </c>
      <c r="H35" s="9">
        <v>0</v>
      </c>
      <c r="I35" s="29">
        <v>0</v>
      </c>
      <c r="J35" s="266">
        <v>1</v>
      </c>
      <c r="K35" s="5"/>
      <c r="L35" s="5"/>
      <c r="M35" s="86"/>
    </row>
    <row r="36" spans="1:13" ht="19.5" hidden="1" thickTop="1" thickBot="1" x14ac:dyDescent="0.3">
      <c r="A36" s="629"/>
      <c r="B36" s="13">
        <v>42285</v>
      </c>
      <c r="C36" s="9" t="s">
        <v>10</v>
      </c>
      <c r="D36" s="9">
        <v>1</v>
      </c>
      <c r="E36" s="9">
        <v>2</v>
      </c>
      <c r="F36" s="9">
        <v>1</v>
      </c>
      <c r="G36" s="9">
        <v>3</v>
      </c>
      <c r="H36" s="9">
        <v>0</v>
      </c>
      <c r="I36" s="29">
        <v>0</v>
      </c>
      <c r="J36" s="266">
        <v>1</v>
      </c>
      <c r="K36" s="5"/>
      <c r="L36" s="5"/>
      <c r="M36" s="86"/>
    </row>
    <row r="37" spans="1:13" ht="19.5" hidden="1" thickTop="1" thickBot="1" x14ac:dyDescent="0.3">
      <c r="A37" s="629"/>
      <c r="B37" s="30">
        <v>42278</v>
      </c>
      <c r="C37" s="31" t="s">
        <v>14</v>
      </c>
      <c r="D37" s="31">
        <v>1</v>
      </c>
      <c r="E37" s="31">
        <v>2</v>
      </c>
      <c r="F37" s="31">
        <v>0</v>
      </c>
      <c r="G37" s="31">
        <v>2</v>
      </c>
      <c r="H37" s="31">
        <v>0</v>
      </c>
      <c r="I37" s="32">
        <v>0</v>
      </c>
      <c r="J37" s="269">
        <v>1</v>
      </c>
      <c r="K37" s="39"/>
      <c r="L37" s="39"/>
      <c r="M37" s="187"/>
    </row>
    <row r="38" spans="1:13" ht="19.5" thickTop="1" thickBot="1" x14ac:dyDescent="0.3">
      <c r="A38" s="142" t="s">
        <v>45</v>
      </c>
      <c r="B38" s="126" t="s">
        <v>17</v>
      </c>
      <c r="C38" s="124" t="s">
        <v>7</v>
      </c>
      <c r="D38" s="124">
        <f t="shared" ref="D38:I38" si="1">SUM(D18:D37)</f>
        <v>20</v>
      </c>
      <c r="E38" s="124">
        <f t="shared" si="1"/>
        <v>19</v>
      </c>
      <c r="F38" s="124">
        <f t="shared" si="1"/>
        <v>11</v>
      </c>
      <c r="G38" s="124">
        <f t="shared" si="1"/>
        <v>30</v>
      </c>
      <c r="H38" s="124">
        <f t="shared" si="1"/>
        <v>1</v>
      </c>
      <c r="I38" s="125">
        <f t="shared" si="1"/>
        <v>1</v>
      </c>
      <c r="J38" s="268">
        <f>SUM(J18:J37)</f>
        <v>13</v>
      </c>
      <c r="K38" s="185">
        <f>SUM(K18:K37)</f>
        <v>4</v>
      </c>
      <c r="L38" s="185">
        <f>SUM(L18:L37)</f>
        <v>3</v>
      </c>
      <c r="M38" s="302">
        <f>SUM(J38/(J38+K38))</f>
        <v>0.76470588235294112</v>
      </c>
    </row>
    <row r="39" spans="1:13" ht="19.5" hidden="1" thickTop="1" thickBot="1" x14ac:dyDescent="0.3">
      <c r="A39" s="629" t="s">
        <v>16</v>
      </c>
      <c r="B39" s="26">
        <v>42068</v>
      </c>
      <c r="C39" s="27" t="s">
        <v>10</v>
      </c>
      <c r="D39" s="27">
        <v>1</v>
      </c>
      <c r="E39" s="27">
        <v>0</v>
      </c>
      <c r="F39" s="27">
        <v>0</v>
      </c>
      <c r="G39" s="27">
        <v>0</v>
      </c>
      <c r="H39" s="27">
        <v>0</v>
      </c>
      <c r="I39" s="28">
        <v>0</v>
      </c>
      <c r="J39" s="272"/>
      <c r="K39" s="4">
        <v>1</v>
      </c>
      <c r="L39" s="4"/>
      <c r="M39" s="190"/>
    </row>
    <row r="40" spans="1:13" ht="19.5" hidden="1" thickTop="1" thickBot="1" x14ac:dyDescent="0.3">
      <c r="A40" s="629"/>
      <c r="B40" s="13">
        <v>42054</v>
      </c>
      <c r="C40" s="9" t="s">
        <v>8</v>
      </c>
      <c r="D40" s="9">
        <v>1</v>
      </c>
      <c r="E40" s="9">
        <v>2</v>
      </c>
      <c r="F40" s="9">
        <v>0</v>
      </c>
      <c r="G40" s="9">
        <v>2</v>
      </c>
      <c r="H40" s="9">
        <v>0</v>
      </c>
      <c r="I40" s="29">
        <v>0</v>
      </c>
      <c r="J40" s="266"/>
      <c r="K40" s="5"/>
      <c r="L40" s="5">
        <v>1</v>
      </c>
      <c r="M40" s="86"/>
    </row>
    <row r="41" spans="1:13" ht="19.5" hidden="1" thickTop="1" thickBot="1" x14ac:dyDescent="0.3">
      <c r="A41" s="629"/>
      <c r="B41" s="13">
        <v>42047</v>
      </c>
      <c r="C41" s="9" t="s">
        <v>12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66">
        <v>1</v>
      </c>
      <c r="K41" s="5"/>
      <c r="L41" s="5"/>
      <c r="M41" s="86"/>
    </row>
    <row r="42" spans="1:13" ht="19.5" hidden="1" thickTop="1" thickBot="1" x14ac:dyDescent="0.3">
      <c r="A42" s="629"/>
      <c r="B42" s="13">
        <v>42040</v>
      </c>
      <c r="C42" s="9" t="s">
        <v>13</v>
      </c>
      <c r="D42" s="9">
        <v>1</v>
      </c>
      <c r="E42" s="9">
        <v>2</v>
      </c>
      <c r="F42" s="9">
        <v>1</v>
      </c>
      <c r="G42" s="9">
        <v>3</v>
      </c>
      <c r="H42" s="9">
        <v>0</v>
      </c>
      <c r="I42" s="29">
        <v>0</v>
      </c>
      <c r="J42" s="266">
        <v>1</v>
      </c>
      <c r="K42" s="5"/>
      <c r="L42" s="5"/>
      <c r="M42" s="86"/>
    </row>
    <row r="43" spans="1:13" ht="19.5" hidden="1" thickTop="1" thickBot="1" x14ac:dyDescent="0.3">
      <c r="A43" s="629"/>
      <c r="B43" s="13">
        <v>42033</v>
      </c>
      <c r="C43" s="9" t="s">
        <v>10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66"/>
      <c r="K43" s="5">
        <v>1</v>
      </c>
      <c r="L43" s="5"/>
      <c r="M43" s="86"/>
    </row>
    <row r="44" spans="1:13" ht="19.5" hidden="1" thickTop="1" thickBot="1" x14ac:dyDescent="0.3">
      <c r="A44" s="629"/>
      <c r="B44" s="13">
        <v>41991</v>
      </c>
      <c r="C44" s="9" t="s">
        <v>13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66"/>
      <c r="K44" s="5">
        <v>1</v>
      </c>
      <c r="L44" s="5"/>
      <c r="M44" s="86"/>
    </row>
    <row r="45" spans="1:13" ht="19.5" hidden="1" thickTop="1" thickBot="1" x14ac:dyDescent="0.3">
      <c r="A45" s="629"/>
      <c r="B45" s="13">
        <v>41977</v>
      </c>
      <c r="C45" s="9" t="s">
        <v>14</v>
      </c>
      <c r="D45" s="9">
        <v>1</v>
      </c>
      <c r="E45" s="9">
        <v>1</v>
      </c>
      <c r="F45" s="9">
        <v>0</v>
      </c>
      <c r="G45" s="9">
        <v>1</v>
      </c>
      <c r="H45" s="9">
        <v>0</v>
      </c>
      <c r="I45" s="29">
        <v>0</v>
      </c>
      <c r="J45" s="266"/>
      <c r="K45" s="5">
        <v>1</v>
      </c>
      <c r="L45" s="5"/>
      <c r="M45" s="86"/>
    </row>
    <row r="46" spans="1:13" ht="19.5" hidden="1" thickTop="1" thickBot="1" x14ac:dyDescent="0.3">
      <c r="A46" s="629"/>
      <c r="B46" s="13">
        <v>41970</v>
      </c>
      <c r="C46" s="9" t="s">
        <v>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66"/>
      <c r="K46" s="5">
        <v>1</v>
      </c>
      <c r="L46" s="5"/>
      <c r="M46" s="86"/>
    </row>
    <row r="47" spans="1:13" ht="19.5" hidden="1" thickTop="1" thickBot="1" x14ac:dyDescent="0.3">
      <c r="A47" s="629"/>
      <c r="B47" s="13">
        <v>41963</v>
      </c>
      <c r="C47" s="9" t="s">
        <v>12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66"/>
      <c r="K47" s="5"/>
      <c r="L47" s="5">
        <v>1</v>
      </c>
      <c r="M47" s="86"/>
    </row>
    <row r="48" spans="1:13" ht="19.5" hidden="1" thickTop="1" thickBot="1" x14ac:dyDescent="0.3">
      <c r="A48" s="629"/>
      <c r="B48" s="13">
        <v>41956</v>
      </c>
      <c r="C48" s="9" t="s">
        <v>13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66">
        <v>1</v>
      </c>
      <c r="K48" s="5"/>
      <c r="L48" s="5"/>
      <c r="M48" s="86"/>
    </row>
    <row r="49" spans="1:13" ht="19.5" hidden="1" thickTop="1" thickBot="1" x14ac:dyDescent="0.3">
      <c r="A49" s="629"/>
      <c r="B49" s="13">
        <v>41949</v>
      </c>
      <c r="C49" s="9" t="s">
        <v>10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66"/>
      <c r="K49" s="5">
        <v>1</v>
      </c>
      <c r="L49" s="5"/>
      <c r="M49" s="86"/>
    </row>
    <row r="50" spans="1:13" ht="19.5" hidden="1" thickTop="1" thickBot="1" x14ac:dyDescent="0.3">
      <c r="A50" s="629"/>
      <c r="B50" s="13">
        <v>41942</v>
      </c>
      <c r="C50" s="9" t="s">
        <v>14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">
        <v>0</v>
      </c>
      <c r="J50" s="266">
        <v>1</v>
      </c>
      <c r="K50" s="5"/>
      <c r="L50" s="5"/>
      <c r="M50" s="86"/>
    </row>
    <row r="51" spans="1:13" ht="19.5" hidden="1" thickTop="1" thickBot="1" x14ac:dyDescent="0.3">
      <c r="A51" s="629"/>
      <c r="B51" s="13">
        <v>41935</v>
      </c>
      <c r="C51" s="9" t="s">
        <v>8</v>
      </c>
      <c r="D51" s="9">
        <v>1</v>
      </c>
      <c r="E51" s="9">
        <v>1</v>
      </c>
      <c r="F51" s="9">
        <v>0</v>
      </c>
      <c r="G51" s="9">
        <v>1</v>
      </c>
      <c r="H51" s="9">
        <v>0</v>
      </c>
      <c r="I51" s="29">
        <v>0</v>
      </c>
      <c r="J51" s="266"/>
      <c r="K51" s="5"/>
      <c r="L51" s="5">
        <v>1</v>
      </c>
      <c r="M51" s="86"/>
    </row>
    <row r="52" spans="1:13" ht="19.5" hidden="1" thickTop="1" thickBot="1" x14ac:dyDescent="0.3">
      <c r="A52" s="629"/>
      <c r="B52" s="13">
        <v>41928</v>
      </c>
      <c r="C52" s="9" t="s">
        <v>12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66">
        <v>1</v>
      </c>
      <c r="K52" s="5"/>
      <c r="L52" s="5"/>
      <c r="M52" s="86"/>
    </row>
    <row r="53" spans="1:13" ht="19.5" hidden="1" thickTop="1" thickBot="1" x14ac:dyDescent="0.3">
      <c r="A53" s="629"/>
      <c r="B53" s="13">
        <v>41921</v>
      </c>
      <c r="C53" s="9" t="s">
        <v>13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66"/>
      <c r="K53" s="5"/>
      <c r="L53" s="5">
        <v>1</v>
      </c>
      <c r="M53" s="86"/>
    </row>
    <row r="54" spans="1:13" ht="19.5" hidden="1" thickTop="1" thickBot="1" x14ac:dyDescent="0.3">
      <c r="A54" s="629"/>
      <c r="B54" s="30">
        <v>41914</v>
      </c>
      <c r="C54" s="31" t="s">
        <v>10</v>
      </c>
      <c r="D54" s="31">
        <v>1</v>
      </c>
      <c r="E54" s="31">
        <v>1</v>
      </c>
      <c r="F54" s="31">
        <v>0</v>
      </c>
      <c r="G54" s="31">
        <v>1</v>
      </c>
      <c r="H54" s="31">
        <v>0</v>
      </c>
      <c r="I54" s="32">
        <v>0</v>
      </c>
      <c r="J54" s="269"/>
      <c r="K54" s="39">
        <v>1</v>
      </c>
      <c r="L54" s="39"/>
      <c r="M54" s="187"/>
    </row>
    <row r="55" spans="1:13" ht="19.5" thickTop="1" thickBot="1" x14ac:dyDescent="0.3">
      <c r="A55" s="142" t="s">
        <v>45</v>
      </c>
      <c r="B55" s="126" t="s">
        <v>16</v>
      </c>
      <c r="C55" s="124" t="s">
        <v>7</v>
      </c>
      <c r="D55" s="124">
        <f t="shared" ref="D55:I55" si="2">SUM(D39:D54)</f>
        <v>16</v>
      </c>
      <c r="E55" s="124">
        <f t="shared" si="2"/>
        <v>8</v>
      </c>
      <c r="F55" s="124">
        <f t="shared" si="2"/>
        <v>3</v>
      </c>
      <c r="G55" s="124">
        <f t="shared" si="2"/>
        <v>11</v>
      </c>
      <c r="H55" s="124">
        <f t="shared" si="2"/>
        <v>0</v>
      </c>
      <c r="I55" s="125">
        <f t="shared" si="2"/>
        <v>0</v>
      </c>
      <c r="J55" s="268">
        <f>SUM(J39:J54)</f>
        <v>5</v>
      </c>
      <c r="K55" s="185">
        <f>SUM(K39:K54)</f>
        <v>7</v>
      </c>
      <c r="L55" s="185">
        <f>SUM(L39:L54)</f>
        <v>4</v>
      </c>
      <c r="M55" s="302">
        <f>SUM(J55/(J55+K55))</f>
        <v>0.41666666666666669</v>
      </c>
    </row>
    <row r="56" spans="1:13" ht="19.5" hidden="1" thickTop="1" thickBot="1" x14ac:dyDescent="0.3">
      <c r="A56" s="629" t="s">
        <v>15</v>
      </c>
      <c r="B56" s="26">
        <v>41697</v>
      </c>
      <c r="C56" s="27" t="s">
        <v>13</v>
      </c>
      <c r="D56" s="27">
        <v>1</v>
      </c>
      <c r="E56" s="27">
        <v>0</v>
      </c>
      <c r="F56" s="27">
        <v>0</v>
      </c>
      <c r="G56" s="27">
        <v>0</v>
      </c>
      <c r="H56" s="27">
        <v>0</v>
      </c>
      <c r="I56" s="28">
        <v>0</v>
      </c>
      <c r="J56" s="272"/>
      <c r="K56" s="4"/>
      <c r="L56" s="4">
        <v>1</v>
      </c>
      <c r="M56" s="190"/>
    </row>
    <row r="57" spans="1:13" ht="19.5" hidden="1" thickTop="1" thickBot="1" x14ac:dyDescent="0.3">
      <c r="A57" s="629"/>
      <c r="B57" s="13">
        <v>41690</v>
      </c>
      <c r="C57" s="9" t="s">
        <v>10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">
        <v>0</v>
      </c>
      <c r="J57" s="266"/>
      <c r="K57" s="5"/>
      <c r="L57" s="5">
        <v>1</v>
      </c>
      <c r="M57" s="86"/>
    </row>
    <row r="58" spans="1:13" ht="19.5" hidden="1" thickTop="1" thickBot="1" x14ac:dyDescent="0.3">
      <c r="A58" s="629"/>
      <c r="B58" s="13">
        <v>41676</v>
      </c>
      <c r="C58" s="9" t="s">
        <v>8</v>
      </c>
      <c r="D58" s="9">
        <v>1</v>
      </c>
      <c r="E58" s="9">
        <v>4</v>
      </c>
      <c r="F58" s="9">
        <v>1</v>
      </c>
      <c r="G58" s="9">
        <v>5</v>
      </c>
      <c r="H58" s="9">
        <v>1</v>
      </c>
      <c r="I58" s="29">
        <v>0</v>
      </c>
      <c r="J58" s="266">
        <v>1</v>
      </c>
      <c r="K58" s="5"/>
      <c r="L58" s="5"/>
      <c r="M58" s="86"/>
    </row>
    <row r="59" spans="1:13" ht="19.5" hidden="1" thickTop="1" thickBot="1" x14ac:dyDescent="0.3">
      <c r="A59" s="629"/>
      <c r="B59" s="13">
        <v>41669</v>
      </c>
      <c r="C59" s="9" t="s">
        <v>14</v>
      </c>
      <c r="D59" s="9">
        <v>1</v>
      </c>
      <c r="E59" s="9">
        <v>1</v>
      </c>
      <c r="F59" s="9">
        <v>0</v>
      </c>
      <c r="G59" s="9">
        <v>1</v>
      </c>
      <c r="H59" s="9">
        <v>0</v>
      </c>
      <c r="I59" s="29">
        <v>0</v>
      </c>
      <c r="J59" s="266"/>
      <c r="K59" s="5">
        <v>1</v>
      </c>
      <c r="L59" s="5"/>
      <c r="M59" s="86"/>
    </row>
    <row r="60" spans="1:13" ht="19.5" hidden="1" thickTop="1" thickBot="1" x14ac:dyDescent="0.3">
      <c r="A60" s="629"/>
      <c r="B60" s="13">
        <v>41662</v>
      </c>
      <c r="C60" s="9" t="s">
        <v>13</v>
      </c>
      <c r="D60" s="9">
        <v>1</v>
      </c>
      <c r="E60" s="9">
        <v>1</v>
      </c>
      <c r="F60" s="9">
        <v>1</v>
      </c>
      <c r="G60" s="9">
        <v>2</v>
      </c>
      <c r="H60" s="9">
        <v>0</v>
      </c>
      <c r="I60" s="29">
        <v>0</v>
      </c>
      <c r="J60" s="266"/>
      <c r="K60" s="5">
        <v>1</v>
      </c>
      <c r="L60" s="5"/>
      <c r="M60" s="86"/>
    </row>
    <row r="61" spans="1:13" ht="19.5" hidden="1" thickTop="1" thickBot="1" x14ac:dyDescent="0.3">
      <c r="A61" s="629"/>
      <c r="B61" s="13">
        <v>41655</v>
      </c>
      <c r="C61" s="9" t="s">
        <v>10</v>
      </c>
      <c r="D61" s="9">
        <v>1</v>
      </c>
      <c r="E61" s="9">
        <v>4</v>
      </c>
      <c r="F61" s="9">
        <v>1</v>
      </c>
      <c r="G61" s="9">
        <v>5</v>
      </c>
      <c r="H61" s="9">
        <v>0</v>
      </c>
      <c r="I61" s="29">
        <v>0</v>
      </c>
      <c r="J61" s="266">
        <v>1</v>
      </c>
      <c r="K61" s="5"/>
      <c r="L61" s="5"/>
      <c r="M61" s="86"/>
    </row>
    <row r="62" spans="1:13" ht="19.5" hidden="1" thickTop="1" thickBot="1" x14ac:dyDescent="0.3">
      <c r="A62" s="629"/>
      <c r="B62" s="13">
        <v>41620</v>
      </c>
      <c r="C62" s="9" t="s">
        <v>14</v>
      </c>
      <c r="D62" s="9">
        <v>1</v>
      </c>
      <c r="E62" s="9">
        <v>2</v>
      </c>
      <c r="F62" s="9">
        <v>0</v>
      </c>
      <c r="G62" s="9">
        <v>2</v>
      </c>
      <c r="H62" s="9">
        <v>1</v>
      </c>
      <c r="I62" s="29">
        <v>0</v>
      </c>
      <c r="J62" s="266">
        <v>1</v>
      </c>
      <c r="K62" s="5"/>
      <c r="L62" s="5"/>
      <c r="M62" s="86"/>
    </row>
    <row r="63" spans="1:13" ht="19.5" hidden="1" thickTop="1" thickBot="1" x14ac:dyDescent="0.3">
      <c r="A63" s="629"/>
      <c r="B63" s="13">
        <v>41613</v>
      </c>
      <c r="C63" s="9" t="s">
        <v>13</v>
      </c>
      <c r="D63" s="9">
        <v>1</v>
      </c>
      <c r="E63" s="9">
        <v>1</v>
      </c>
      <c r="F63" s="9">
        <v>1</v>
      </c>
      <c r="G63" s="9">
        <v>2</v>
      </c>
      <c r="H63" s="9">
        <v>0</v>
      </c>
      <c r="I63" s="29">
        <v>0</v>
      </c>
      <c r="J63" s="266">
        <v>1</v>
      </c>
      <c r="K63" s="5"/>
      <c r="L63" s="5"/>
      <c r="M63" s="86"/>
    </row>
    <row r="64" spans="1:13" ht="19.5" hidden="1" thickTop="1" thickBot="1" x14ac:dyDescent="0.3">
      <c r="A64" s="629"/>
      <c r="B64" s="13">
        <v>41606</v>
      </c>
      <c r="C64" s="9" t="s">
        <v>10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66">
        <v>1</v>
      </c>
      <c r="K64" s="5"/>
      <c r="L64" s="5"/>
      <c r="M64" s="86"/>
    </row>
    <row r="65" spans="1:13" ht="19.5" hidden="1" thickTop="1" thickBot="1" x14ac:dyDescent="0.3">
      <c r="A65" s="629"/>
      <c r="B65" s="13">
        <v>41599</v>
      </c>
      <c r="C65" s="9" t="s">
        <v>7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66"/>
      <c r="K65" s="5">
        <v>1</v>
      </c>
      <c r="L65" s="5"/>
      <c r="M65" s="86"/>
    </row>
    <row r="66" spans="1:13" ht="19.5" hidden="1" thickTop="1" thickBot="1" x14ac:dyDescent="0.3">
      <c r="A66" s="629"/>
      <c r="B66" s="13">
        <v>41585</v>
      </c>
      <c r="C66" s="9" t="s">
        <v>14</v>
      </c>
      <c r="D66" s="9">
        <v>1</v>
      </c>
      <c r="E66" s="9">
        <v>2</v>
      </c>
      <c r="F66" s="9">
        <v>0</v>
      </c>
      <c r="G66" s="9">
        <v>2</v>
      </c>
      <c r="H66" s="9">
        <v>0</v>
      </c>
      <c r="I66" s="29">
        <v>0</v>
      </c>
      <c r="J66" s="266"/>
      <c r="K66" s="5">
        <v>1</v>
      </c>
      <c r="L66" s="5"/>
      <c r="M66" s="86"/>
    </row>
    <row r="67" spans="1:13" ht="19.5" hidden="1" thickTop="1" thickBot="1" x14ac:dyDescent="0.3">
      <c r="A67" s="629"/>
      <c r="B67" s="13">
        <v>41571</v>
      </c>
      <c r="C67" s="9" t="s">
        <v>10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66"/>
      <c r="K67" s="5">
        <v>1</v>
      </c>
      <c r="L67" s="5"/>
      <c r="M67" s="86"/>
    </row>
    <row r="68" spans="1:13" ht="19.5" hidden="1" thickTop="1" thickBot="1" x14ac:dyDescent="0.3">
      <c r="A68" s="629"/>
      <c r="B68" s="13">
        <v>41550</v>
      </c>
      <c r="C68" s="9" t="s">
        <v>14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66"/>
      <c r="K68" s="5"/>
      <c r="L68" s="5">
        <v>1</v>
      </c>
      <c r="M68" s="86"/>
    </row>
    <row r="69" spans="1:13" ht="19.5" hidden="1" thickTop="1" thickBot="1" x14ac:dyDescent="0.3">
      <c r="A69" s="629"/>
      <c r="B69" s="13">
        <v>41536</v>
      </c>
      <c r="C69" s="9" t="s">
        <v>10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">
        <v>0</v>
      </c>
      <c r="J69" s="266"/>
      <c r="K69" s="5"/>
      <c r="L69" s="5">
        <v>1</v>
      </c>
      <c r="M69" s="86"/>
    </row>
    <row r="70" spans="1:13" ht="19.5" hidden="1" thickTop="1" thickBot="1" x14ac:dyDescent="0.3">
      <c r="A70" s="629"/>
      <c r="B70" s="30">
        <v>41529</v>
      </c>
      <c r="C70" s="31" t="s">
        <v>7</v>
      </c>
      <c r="D70" s="31">
        <v>1</v>
      </c>
      <c r="E70" s="31">
        <v>2</v>
      </c>
      <c r="F70" s="31">
        <v>0</v>
      </c>
      <c r="G70" s="31">
        <v>2</v>
      </c>
      <c r="H70" s="31">
        <v>0</v>
      </c>
      <c r="I70" s="32">
        <v>0</v>
      </c>
      <c r="J70" s="269"/>
      <c r="K70" s="39">
        <v>1</v>
      </c>
      <c r="L70" s="39"/>
      <c r="M70" s="187"/>
    </row>
    <row r="71" spans="1:13" ht="19.5" thickTop="1" thickBot="1" x14ac:dyDescent="0.3">
      <c r="A71" s="142" t="s">
        <v>45</v>
      </c>
      <c r="B71" s="126" t="s">
        <v>15</v>
      </c>
      <c r="C71" s="124" t="s">
        <v>12</v>
      </c>
      <c r="D71" s="124">
        <f t="shared" ref="D71:I71" si="3">SUM(D56:D70)</f>
        <v>15</v>
      </c>
      <c r="E71" s="124">
        <f t="shared" si="3"/>
        <v>18</v>
      </c>
      <c r="F71" s="124">
        <f t="shared" si="3"/>
        <v>5</v>
      </c>
      <c r="G71" s="124">
        <f t="shared" si="3"/>
        <v>23</v>
      </c>
      <c r="H71" s="124">
        <f t="shared" si="3"/>
        <v>2</v>
      </c>
      <c r="I71" s="125">
        <f t="shared" si="3"/>
        <v>0</v>
      </c>
      <c r="J71" s="268">
        <f>SUM(J56:J70)</f>
        <v>5</v>
      </c>
      <c r="K71" s="185">
        <f>SUM(K56:K70)</f>
        <v>6</v>
      </c>
      <c r="L71" s="185">
        <f>SUM(L56:L70)</f>
        <v>4</v>
      </c>
      <c r="M71" s="302">
        <f>SUM(J71/(J71+K71))</f>
        <v>0.45454545454545453</v>
      </c>
    </row>
    <row r="72" spans="1:13" ht="19.5" hidden="1" thickTop="1" thickBot="1" x14ac:dyDescent="0.3">
      <c r="A72" s="629" t="s">
        <v>22</v>
      </c>
      <c r="B72" s="26">
        <v>41333</v>
      </c>
      <c r="C72" s="27" t="s">
        <v>13</v>
      </c>
      <c r="D72" s="27">
        <v>1</v>
      </c>
      <c r="E72" s="27">
        <v>0</v>
      </c>
      <c r="F72" s="27">
        <v>0</v>
      </c>
      <c r="G72" s="27">
        <v>0</v>
      </c>
      <c r="H72" s="27">
        <v>0</v>
      </c>
      <c r="I72" s="28">
        <v>0</v>
      </c>
      <c r="J72" s="272"/>
      <c r="K72" s="4">
        <v>1</v>
      </c>
      <c r="L72" s="4"/>
      <c r="M72" s="190"/>
    </row>
    <row r="73" spans="1:13" ht="19.5" hidden="1" thickTop="1" thickBot="1" x14ac:dyDescent="0.3">
      <c r="A73" s="629"/>
      <c r="B73" s="13">
        <v>41326</v>
      </c>
      <c r="C73" s="9" t="s">
        <v>20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66"/>
      <c r="K73" s="5">
        <v>1</v>
      </c>
      <c r="L73" s="5"/>
      <c r="M73" s="86"/>
    </row>
    <row r="74" spans="1:13" ht="19.5" hidden="1" thickTop="1" thickBot="1" x14ac:dyDescent="0.3">
      <c r="A74" s="629"/>
      <c r="B74" s="13">
        <v>41319</v>
      </c>
      <c r="C74" s="9" t="s">
        <v>7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66"/>
      <c r="K74" s="5">
        <v>1</v>
      </c>
      <c r="L74" s="5"/>
      <c r="M74" s="86"/>
    </row>
    <row r="75" spans="1:13" ht="19.5" hidden="1" thickTop="1" thickBot="1" x14ac:dyDescent="0.3">
      <c r="A75" s="629"/>
      <c r="B75" s="13">
        <v>41312</v>
      </c>
      <c r="C75" s="9" t="s">
        <v>19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66">
        <v>1</v>
      </c>
      <c r="K75" s="5"/>
      <c r="L75" s="5"/>
      <c r="M75" s="86"/>
    </row>
    <row r="76" spans="1:13" ht="19.5" hidden="1" thickTop="1" thickBot="1" x14ac:dyDescent="0.3">
      <c r="A76" s="629"/>
      <c r="B76" s="13">
        <v>41305</v>
      </c>
      <c r="C76" s="9" t="s">
        <v>21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66">
        <v>1</v>
      </c>
      <c r="K76" s="5"/>
      <c r="L76" s="5"/>
      <c r="M76" s="86"/>
    </row>
    <row r="77" spans="1:13" ht="19.5" hidden="1" thickTop="1" thickBot="1" x14ac:dyDescent="0.3">
      <c r="A77" s="629"/>
      <c r="B77" s="13">
        <v>41298</v>
      </c>
      <c r="C77" s="9" t="s">
        <v>13</v>
      </c>
      <c r="D77" s="9">
        <v>1</v>
      </c>
      <c r="E77" s="9">
        <v>0</v>
      </c>
      <c r="F77" s="9">
        <v>2</v>
      </c>
      <c r="G77" s="9">
        <v>2</v>
      </c>
      <c r="H77" s="9">
        <v>0</v>
      </c>
      <c r="I77" s="29">
        <v>0</v>
      </c>
      <c r="J77" s="266">
        <v>1</v>
      </c>
      <c r="K77" s="5"/>
      <c r="L77" s="5"/>
      <c r="M77" s="86"/>
    </row>
    <row r="78" spans="1:13" ht="19.5" hidden="1" thickTop="1" thickBot="1" x14ac:dyDescent="0.3">
      <c r="A78" s="629"/>
      <c r="B78" s="13">
        <v>41291</v>
      </c>
      <c r="C78" s="9" t="s">
        <v>20</v>
      </c>
      <c r="D78" s="9">
        <v>1</v>
      </c>
      <c r="E78" s="9">
        <v>0</v>
      </c>
      <c r="F78" s="9">
        <v>2</v>
      </c>
      <c r="G78" s="9">
        <v>2</v>
      </c>
      <c r="H78" s="9">
        <v>0</v>
      </c>
      <c r="I78" s="29">
        <v>0</v>
      </c>
      <c r="J78" s="266">
        <v>1</v>
      </c>
      <c r="K78" s="5"/>
      <c r="L78" s="5"/>
      <c r="M78" s="86"/>
    </row>
    <row r="79" spans="1:13" ht="19.5" hidden="1" thickTop="1" thickBot="1" x14ac:dyDescent="0.3">
      <c r="A79" s="629"/>
      <c r="B79" s="13">
        <v>41284</v>
      </c>
      <c r="C79" s="9" t="s">
        <v>7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66"/>
      <c r="K79" s="5">
        <v>1</v>
      </c>
      <c r="L79" s="5"/>
      <c r="M79" s="86"/>
    </row>
    <row r="80" spans="1:13" ht="19.5" hidden="1" thickTop="1" thickBot="1" x14ac:dyDescent="0.3">
      <c r="A80" s="629"/>
      <c r="B80" s="13">
        <v>41256</v>
      </c>
      <c r="C80" s="9" t="s">
        <v>21</v>
      </c>
      <c r="D80" s="9">
        <v>1</v>
      </c>
      <c r="E80" s="9">
        <v>2</v>
      </c>
      <c r="F80" s="9">
        <v>0</v>
      </c>
      <c r="G80" s="9">
        <v>2</v>
      </c>
      <c r="H80" s="9">
        <v>0</v>
      </c>
      <c r="I80" s="29">
        <v>0</v>
      </c>
      <c r="J80" s="266">
        <v>1</v>
      </c>
      <c r="K80" s="5"/>
      <c r="L80" s="5"/>
      <c r="M80" s="86"/>
    </row>
    <row r="81" spans="1:13" ht="19.5" hidden="1" thickTop="1" thickBot="1" x14ac:dyDescent="0.3">
      <c r="A81" s="629"/>
      <c r="B81" s="13">
        <v>41242</v>
      </c>
      <c r="C81" s="9" t="s">
        <v>20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66">
        <v>1</v>
      </c>
      <c r="K81" s="5"/>
      <c r="L81" s="5"/>
      <c r="M81" s="86"/>
    </row>
    <row r="82" spans="1:13" ht="19.5" hidden="1" thickTop="1" thickBot="1" x14ac:dyDescent="0.3">
      <c r="A82" s="629"/>
      <c r="B82" s="13">
        <v>41235</v>
      </c>
      <c r="C82" s="9" t="s">
        <v>7</v>
      </c>
      <c r="D82" s="9">
        <v>1</v>
      </c>
      <c r="E82" s="9">
        <v>2</v>
      </c>
      <c r="F82" s="9">
        <v>0</v>
      </c>
      <c r="G82" s="9">
        <v>2</v>
      </c>
      <c r="H82" s="9">
        <v>0</v>
      </c>
      <c r="I82" s="29">
        <v>0</v>
      </c>
      <c r="J82" s="266"/>
      <c r="K82" s="5">
        <v>1</v>
      </c>
      <c r="L82" s="5"/>
      <c r="M82" s="86"/>
    </row>
    <row r="83" spans="1:13" ht="19.5" hidden="1" thickTop="1" thickBot="1" x14ac:dyDescent="0.3">
      <c r="A83" s="629"/>
      <c r="B83" s="13">
        <v>41221</v>
      </c>
      <c r="C83" s="9" t="s">
        <v>21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66"/>
      <c r="K83" s="5">
        <v>1</v>
      </c>
      <c r="L83" s="5"/>
      <c r="M83" s="86"/>
    </row>
    <row r="84" spans="1:13" ht="19.5" hidden="1" thickTop="1" thickBot="1" x14ac:dyDescent="0.3">
      <c r="A84" s="629"/>
      <c r="B84" s="13">
        <v>41214</v>
      </c>
      <c r="C84" s="9" t="s">
        <v>13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">
        <v>0</v>
      </c>
      <c r="J84" s="266"/>
      <c r="K84" s="5"/>
      <c r="L84" s="5">
        <v>1</v>
      </c>
      <c r="M84" s="86"/>
    </row>
    <row r="85" spans="1:13" ht="19.5" hidden="1" thickTop="1" thickBot="1" x14ac:dyDescent="0.3">
      <c r="A85" s="629"/>
      <c r="B85" s="13">
        <v>41207</v>
      </c>
      <c r="C85" s="9" t="s">
        <v>20</v>
      </c>
      <c r="D85" s="9">
        <v>1</v>
      </c>
      <c r="E85" s="9">
        <v>2</v>
      </c>
      <c r="F85" s="9">
        <v>0</v>
      </c>
      <c r="G85" s="9">
        <v>2</v>
      </c>
      <c r="H85" s="9">
        <v>0</v>
      </c>
      <c r="I85" s="29">
        <v>0</v>
      </c>
      <c r="J85" s="266"/>
      <c r="K85" s="5">
        <v>1</v>
      </c>
      <c r="L85" s="5"/>
      <c r="M85" s="86"/>
    </row>
    <row r="86" spans="1:13" ht="19.5" hidden="1" thickTop="1" thickBot="1" x14ac:dyDescent="0.3">
      <c r="A86" s="629"/>
      <c r="B86" s="13">
        <v>41200</v>
      </c>
      <c r="C86" s="9" t="s">
        <v>7</v>
      </c>
      <c r="D86" s="9">
        <v>1</v>
      </c>
      <c r="E86" s="9">
        <v>1</v>
      </c>
      <c r="F86" s="9">
        <v>0</v>
      </c>
      <c r="G86" s="9">
        <v>1</v>
      </c>
      <c r="H86" s="9">
        <v>0</v>
      </c>
      <c r="I86" s="29">
        <v>0</v>
      </c>
      <c r="J86" s="266"/>
      <c r="K86" s="5">
        <v>1</v>
      </c>
      <c r="L86" s="5"/>
      <c r="M86" s="86"/>
    </row>
    <row r="87" spans="1:13" ht="19.5" hidden="1" thickTop="1" thickBot="1" x14ac:dyDescent="0.3">
      <c r="A87" s="629"/>
      <c r="B87" s="13">
        <v>41186</v>
      </c>
      <c r="C87" s="9" t="s">
        <v>21</v>
      </c>
      <c r="D87" s="9">
        <v>1</v>
      </c>
      <c r="E87" s="9">
        <v>3</v>
      </c>
      <c r="F87" s="9">
        <v>0</v>
      </c>
      <c r="G87" s="9">
        <v>3</v>
      </c>
      <c r="H87" s="9">
        <v>1</v>
      </c>
      <c r="I87" s="29">
        <v>0</v>
      </c>
      <c r="J87" s="266">
        <v>1</v>
      </c>
      <c r="K87" s="5"/>
      <c r="L87" s="5"/>
      <c r="M87" s="86"/>
    </row>
    <row r="88" spans="1:13" ht="19.5" hidden="1" thickTop="1" thickBot="1" x14ac:dyDescent="0.3">
      <c r="A88" s="629"/>
      <c r="B88" s="13">
        <v>41179</v>
      </c>
      <c r="C88" s="9" t="s">
        <v>13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66">
        <v>1</v>
      </c>
      <c r="K88" s="5"/>
      <c r="L88" s="5"/>
      <c r="M88" s="86"/>
    </row>
    <row r="89" spans="1:13" ht="19.5" hidden="1" thickTop="1" thickBot="1" x14ac:dyDescent="0.3">
      <c r="A89" s="629"/>
      <c r="B89" s="30">
        <v>41172</v>
      </c>
      <c r="C89" s="31" t="s">
        <v>20</v>
      </c>
      <c r="D89" s="31">
        <v>1</v>
      </c>
      <c r="E89" s="31">
        <v>2</v>
      </c>
      <c r="F89" s="31">
        <v>0</v>
      </c>
      <c r="G89" s="31">
        <v>2</v>
      </c>
      <c r="H89" s="31">
        <v>0</v>
      </c>
      <c r="I89" s="32">
        <v>0</v>
      </c>
      <c r="J89" s="269">
        <v>1</v>
      </c>
      <c r="K89" s="39"/>
      <c r="L89" s="39"/>
      <c r="M89" s="187"/>
    </row>
    <row r="90" spans="1:13" ht="19.5" thickTop="1" thickBot="1" x14ac:dyDescent="0.3">
      <c r="A90" s="142" t="s">
        <v>45</v>
      </c>
      <c r="B90" s="126" t="s">
        <v>22</v>
      </c>
      <c r="C90" s="124" t="s">
        <v>12</v>
      </c>
      <c r="D90" s="124">
        <f t="shared" ref="D90:I90" si="4">SUM(D72:D89)</f>
        <v>18</v>
      </c>
      <c r="E90" s="124">
        <f t="shared" si="4"/>
        <v>12</v>
      </c>
      <c r="F90" s="124">
        <f t="shared" si="4"/>
        <v>5</v>
      </c>
      <c r="G90" s="124">
        <f t="shared" si="4"/>
        <v>17</v>
      </c>
      <c r="H90" s="124">
        <f t="shared" si="4"/>
        <v>1</v>
      </c>
      <c r="I90" s="125">
        <f t="shared" si="4"/>
        <v>0</v>
      </c>
      <c r="J90" s="268">
        <f>SUM(J72:J89)</f>
        <v>9</v>
      </c>
      <c r="K90" s="185">
        <f>SUM(K72:K89)</f>
        <v>8</v>
      </c>
      <c r="L90" s="185">
        <f>SUM(L72:L89)</f>
        <v>1</v>
      </c>
      <c r="M90" s="302">
        <f>SUM(J90/(J90+K90))</f>
        <v>0.52941176470588236</v>
      </c>
    </row>
    <row r="91" spans="1:13" ht="19.5" hidden="1" thickTop="1" thickBot="1" x14ac:dyDescent="0.3">
      <c r="A91" s="629" t="s">
        <v>23</v>
      </c>
      <c r="B91" s="26">
        <v>40969</v>
      </c>
      <c r="C91" s="27" t="s">
        <v>19</v>
      </c>
      <c r="D91" s="27">
        <v>1</v>
      </c>
      <c r="E91" s="27">
        <v>0</v>
      </c>
      <c r="F91" s="27">
        <v>0</v>
      </c>
      <c r="G91" s="27">
        <v>0</v>
      </c>
      <c r="H91" s="27">
        <v>0</v>
      </c>
      <c r="I91" s="28">
        <v>0</v>
      </c>
      <c r="J91" s="272"/>
      <c r="K91" s="4">
        <v>1</v>
      </c>
      <c r="L91" s="4"/>
      <c r="M91" s="190"/>
    </row>
    <row r="92" spans="1:13" ht="19.5" hidden="1" thickTop="1" thickBot="1" x14ac:dyDescent="0.3">
      <c r="A92" s="629"/>
      <c r="B92" s="13">
        <v>40962</v>
      </c>
      <c r="C92" s="9" t="s">
        <v>12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66"/>
      <c r="K92" s="5">
        <v>1</v>
      </c>
      <c r="L92" s="5"/>
      <c r="M92" s="86"/>
    </row>
    <row r="93" spans="1:13" ht="19.5" hidden="1" thickTop="1" thickBot="1" x14ac:dyDescent="0.3">
      <c r="A93" s="629"/>
      <c r="B93" s="13">
        <v>40955</v>
      </c>
      <c r="C93" s="9" t="s">
        <v>13</v>
      </c>
      <c r="D93" s="9">
        <v>1</v>
      </c>
      <c r="E93" s="9">
        <v>2</v>
      </c>
      <c r="F93" s="9">
        <v>1</v>
      </c>
      <c r="G93" s="9">
        <v>3</v>
      </c>
      <c r="H93" s="9">
        <v>0</v>
      </c>
      <c r="I93" s="29">
        <v>0</v>
      </c>
      <c r="J93" s="266">
        <v>1</v>
      </c>
      <c r="K93" s="5"/>
      <c r="L93" s="5"/>
      <c r="M93" s="86"/>
    </row>
    <row r="94" spans="1:13" ht="19.5" hidden="1" thickTop="1" thickBot="1" x14ac:dyDescent="0.3">
      <c r="A94" s="629"/>
      <c r="B94" s="13">
        <v>40948</v>
      </c>
      <c r="C94" s="9" t="s">
        <v>21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66">
        <v>1</v>
      </c>
      <c r="K94" s="5"/>
      <c r="L94" s="5"/>
      <c r="M94" s="86"/>
    </row>
    <row r="95" spans="1:13" ht="19.5" hidden="1" thickTop="1" thickBot="1" x14ac:dyDescent="0.3">
      <c r="A95" s="629"/>
      <c r="B95" s="13">
        <v>40941</v>
      </c>
      <c r="C95" s="9" t="s">
        <v>7</v>
      </c>
      <c r="D95" s="9">
        <v>1</v>
      </c>
      <c r="E95" s="9">
        <v>1</v>
      </c>
      <c r="F95" s="9">
        <v>0</v>
      </c>
      <c r="G95" s="9">
        <v>1</v>
      </c>
      <c r="H95" s="9">
        <v>0</v>
      </c>
      <c r="I95" s="29">
        <v>0</v>
      </c>
      <c r="J95" s="266">
        <v>1</v>
      </c>
      <c r="K95" s="5"/>
      <c r="L95" s="5"/>
      <c r="M95" s="86"/>
    </row>
    <row r="96" spans="1:13" ht="19.5" hidden="1" thickTop="1" thickBot="1" x14ac:dyDescent="0.3">
      <c r="A96" s="629"/>
      <c r="B96" s="13">
        <v>40934</v>
      </c>
      <c r="C96" s="9" t="s">
        <v>19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">
        <v>0</v>
      </c>
      <c r="J96" s="266"/>
      <c r="K96" s="5">
        <v>1</v>
      </c>
      <c r="L96" s="5"/>
      <c r="M96" s="86"/>
    </row>
    <row r="97" spans="1:13" ht="19.5" hidden="1" thickTop="1" thickBot="1" x14ac:dyDescent="0.3">
      <c r="A97" s="629"/>
      <c r="B97" s="13">
        <v>40927</v>
      </c>
      <c r="C97" s="9" t="s">
        <v>12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66">
        <v>1</v>
      </c>
      <c r="K97" s="5"/>
      <c r="L97" s="5"/>
      <c r="M97" s="86"/>
    </row>
    <row r="98" spans="1:13" ht="19.5" hidden="1" thickTop="1" thickBot="1" x14ac:dyDescent="0.3">
      <c r="A98" s="629"/>
      <c r="B98" s="13">
        <v>40920</v>
      </c>
      <c r="C98" s="9" t="s">
        <v>13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66"/>
      <c r="K98" s="5">
        <v>1</v>
      </c>
      <c r="L98" s="5"/>
      <c r="M98" s="86"/>
    </row>
    <row r="99" spans="1:13" ht="19.5" hidden="1" thickTop="1" thickBot="1" x14ac:dyDescent="0.3">
      <c r="A99" s="629"/>
      <c r="B99" s="13">
        <v>40899</v>
      </c>
      <c r="C99" s="9" t="s">
        <v>21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66"/>
      <c r="K99" s="5"/>
      <c r="L99" s="5">
        <v>1</v>
      </c>
      <c r="M99" s="86"/>
    </row>
    <row r="100" spans="1:13" ht="19.5" hidden="1" thickTop="1" thickBot="1" x14ac:dyDescent="0.3">
      <c r="A100" s="629"/>
      <c r="B100" s="13">
        <v>40892</v>
      </c>
      <c r="C100" s="9" t="s">
        <v>7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">
        <v>0</v>
      </c>
      <c r="J100" s="266">
        <v>1</v>
      </c>
      <c r="K100" s="5"/>
      <c r="L100" s="5"/>
      <c r="M100" s="86"/>
    </row>
    <row r="101" spans="1:13" ht="19.5" hidden="1" thickTop="1" thickBot="1" x14ac:dyDescent="0.3">
      <c r="A101" s="629"/>
      <c r="B101" s="13">
        <v>40850</v>
      </c>
      <c r="C101" s="9" t="s">
        <v>19</v>
      </c>
      <c r="D101" s="9">
        <v>1</v>
      </c>
      <c r="E101" s="9">
        <v>2</v>
      </c>
      <c r="F101" s="9">
        <v>1</v>
      </c>
      <c r="G101" s="9">
        <v>3</v>
      </c>
      <c r="H101" s="9">
        <v>0</v>
      </c>
      <c r="I101" s="29">
        <v>0</v>
      </c>
      <c r="J101" s="266">
        <v>1</v>
      </c>
      <c r="K101" s="5"/>
      <c r="L101" s="5"/>
      <c r="M101" s="86"/>
    </row>
    <row r="102" spans="1:13" ht="19.5" hidden="1" thickTop="1" thickBot="1" x14ac:dyDescent="0.3">
      <c r="A102" s="629"/>
      <c r="B102" s="13">
        <v>40843</v>
      </c>
      <c r="C102" s="9" t="s">
        <v>12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66"/>
      <c r="K102" s="5">
        <v>1</v>
      </c>
      <c r="L102" s="5"/>
      <c r="M102" s="86"/>
    </row>
    <row r="103" spans="1:13" ht="19.5" hidden="1" thickTop="1" thickBot="1" x14ac:dyDescent="0.3">
      <c r="A103" s="629"/>
      <c r="B103" s="13">
        <v>40836</v>
      </c>
      <c r="C103" s="9" t="s">
        <v>13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266"/>
      <c r="K103" s="5">
        <v>1</v>
      </c>
      <c r="L103" s="5"/>
      <c r="M103" s="86"/>
    </row>
    <row r="104" spans="1:13" ht="19.5" hidden="1" thickTop="1" thickBot="1" x14ac:dyDescent="0.3">
      <c r="A104" s="629"/>
      <c r="B104" s="13">
        <v>40829</v>
      </c>
      <c r="C104" s="9" t="s">
        <v>21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66"/>
      <c r="K104" s="5">
        <v>1</v>
      </c>
      <c r="L104" s="5"/>
      <c r="M104" s="86"/>
    </row>
    <row r="105" spans="1:13" ht="19.5" hidden="1" thickTop="1" thickBot="1" x14ac:dyDescent="0.3">
      <c r="A105" s="629"/>
      <c r="B105" s="13">
        <v>40822</v>
      </c>
      <c r="C105" s="9" t="s">
        <v>7</v>
      </c>
      <c r="D105" s="9">
        <v>1</v>
      </c>
      <c r="E105" s="9">
        <v>1</v>
      </c>
      <c r="F105" s="9">
        <v>1</v>
      </c>
      <c r="G105" s="9">
        <v>2</v>
      </c>
      <c r="H105" s="9">
        <v>0</v>
      </c>
      <c r="I105" s="29">
        <v>0</v>
      </c>
      <c r="J105" s="266"/>
      <c r="K105" s="5"/>
      <c r="L105" s="5">
        <v>1</v>
      </c>
      <c r="M105" s="86"/>
    </row>
    <row r="106" spans="1:13" ht="19.5" hidden="1" thickTop="1" thickBot="1" x14ac:dyDescent="0.3">
      <c r="A106" s="629"/>
      <c r="B106" s="30">
        <v>40815</v>
      </c>
      <c r="C106" s="31" t="s">
        <v>19</v>
      </c>
      <c r="D106" s="31">
        <v>1</v>
      </c>
      <c r="E106" s="31">
        <v>0</v>
      </c>
      <c r="F106" s="31">
        <v>1</v>
      </c>
      <c r="G106" s="31">
        <v>1</v>
      </c>
      <c r="H106" s="31">
        <v>0</v>
      </c>
      <c r="I106" s="32">
        <v>0</v>
      </c>
      <c r="J106" s="267">
        <v>1</v>
      </c>
      <c r="K106" s="88"/>
      <c r="L106" s="88"/>
      <c r="M106" s="89"/>
    </row>
    <row r="107" spans="1:13" ht="19.5" thickTop="1" thickBot="1" x14ac:dyDescent="0.3">
      <c r="A107" s="142" t="s">
        <v>45</v>
      </c>
      <c r="B107" s="126" t="s">
        <v>23</v>
      </c>
      <c r="C107" s="124" t="s">
        <v>20</v>
      </c>
      <c r="D107" s="124">
        <f t="shared" ref="D107:I107" si="5">SUM(D91:D106)</f>
        <v>16</v>
      </c>
      <c r="E107" s="124">
        <f t="shared" si="5"/>
        <v>6</v>
      </c>
      <c r="F107" s="124">
        <f t="shared" si="5"/>
        <v>7</v>
      </c>
      <c r="G107" s="124">
        <f t="shared" si="5"/>
        <v>13</v>
      </c>
      <c r="H107" s="124">
        <f t="shared" si="5"/>
        <v>0</v>
      </c>
      <c r="I107" s="125">
        <f t="shared" si="5"/>
        <v>0</v>
      </c>
      <c r="J107" s="268">
        <f>SUM(J91:J106)</f>
        <v>7</v>
      </c>
      <c r="K107" s="185">
        <f>SUM(K91:K106)</f>
        <v>7</v>
      </c>
      <c r="L107" s="185">
        <f>SUM(L91:L106)</f>
        <v>2</v>
      </c>
      <c r="M107" s="302">
        <f>SUM(J107/(J107+K107))</f>
        <v>0.5</v>
      </c>
    </row>
    <row r="108" spans="1:13" ht="19.5" thickTop="1" thickBot="1" x14ac:dyDescent="0.3">
      <c r="C108" s="136" t="s">
        <v>24</v>
      </c>
      <c r="D108" s="137">
        <f t="shared" ref="D108:I108" si="6">SUM(D17+D38+D55+D71+D90+D107)</f>
        <v>99</v>
      </c>
      <c r="E108" s="137">
        <f t="shared" si="6"/>
        <v>74</v>
      </c>
      <c r="F108" s="137">
        <f t="shared" si="6"/>
        <v>42</v>
      </c>
      <c r="G108" s="139">
        <f t="shared" si="6"/>
        <v>116</v>
      </c>
      <c r="H108" s="140">
        <f t="shared" si="6"/>
        <v>4</v>
      </c>
      <c r="I108" s="141">
        <f t="shared" si="6"/>
        <v>2</v>
      </c>
      <c r="J108" s="136">
        <f>SUM(J17+J38+J55+J71+J90+J107)</f>
        <v>42</v>
      </c>
      <c r="K108" s="168">
        <f>SUM(K17+K38+K55+K71+K90+K107)</f>
        <v>42</v>
      </c>
      <c r="L108" s="168">
        <f>SUM(L17+L38+L55+L71+L90+L107)</f>
        <v>15</v>
      </c>
      <c r="M108" s="312">
        <f>SUM(J108/(J108+K108))</f>
        <v>0.5</v>
      </c>
    </row>
    <row r="109" spans="1:13" ht="18.75" thickBot="1" x14ac:dyDescent="0.3">
      <c r="C109" s="143" t="s">
        <v>25</v>
      </c>
      <c r="D109" s="24"/>
      <c r="E109" s="25">
        <f>SUM(E108/D108)</f>
        <v>0.74747474747474751</v>
      </c>
      <c r="F109" s="25">
        <f>SUM(F108/D108)</f>
        <v>0.42424242424242425</v>
      </c>
      <c r="G109" s="144">
        <f>SUM(G108/D108)</f>
        <v>1.1717171717171717</v>
      </c>
      <c r="H109" s="20"/>
      <c r="I109" s="20"/>
      <c r="J109" s="283">
        <f>SUM(J108/D108)</f>
        <v>0.42424242424242425</v>
      </c>
      <c r="K109" s="21">
        <f>SUM(K108/D108)</f>
        <v>0.42424242424242425</v>
      </c>
      <c r="L109" s="132">
        <f>SUM(L108/D108)</f>
        <v>0.15151515151515152</v>
      </c>
      <c r="M109" s="16"/>
    </row>
    <row r="110" spans="1:13" ht="18.75" thickBot="1" x14ac:dyDescent="0.3">
      <c r="C110" s="133" t="s">
        <v>26</v>
      </c>
      <c r="D110" s="134">
        <f>SUM(D108/6)</f>
        <v>16.5</v>
      </c>
      <c r="E110" s="134">
        <f>SUM(E109*D110)</f>
        <v>12.333333333333334</v>
      </c>
      <c r="F110" s="134">
        <f>SUM(F109*D110)</f>
        <v>7</v>
      </c>
      <c r="G110" s="135">
        <f>SUM(G109*D110)</f>
        <v>19.333333333333332</v>
      </c>
      <c r="J110" s="284">
        <f>SUM(J108/6)</f>
        <v>7</v>
      </c>
      <c r="K110" s="134">
        <f>SUM(K108/6)</f>
        <v>7</v>
      </c>
      <c r="L110" s="135">
        <f>SUM(L108/6)</f>
        <v>2.5</v>
      </c>
      <c r="M110" s="16"/>
    </row>
    <row r="111" spans="1:13" ht="19.5" thickTop="1" thickBot="1" x14ac:dyDescent="0.3">
      <c r="A111" s="61" t="s">
        <v>50</v>
      </c>
      <c r="B111" s="26" t="s">
        <v>36</v>
      </c>
      <c r="C111" s="27" t="s">
        <v>20</v>
      </c>
      <c r="D111" s="62"/>
      <c r="E111" s="27">
        <v>3</v>
      </c>
      <c r="F111" s="27">
        <v>8</v>
      </c>
      <c r="G111" s="28">
        <v>11</v>
      </c>
    </row>
    <row r="112" spans="1:13" ht="18.75" thickBot="1" x14ac:dyDescent="0.3">
      <c r="A112" s="63" t="s">
        <v>45</v>
      </c>
      <c r="B112" s="58" t="s">
        <v>50</v>
      </c>
      <c r="C112" s="59"/>
      <c r="D112" s="59"/>
      <c r="E112" s="60">
        <f>SUM(E111:E111)</f>
        <v>3</v>
      </c>
      <c r="F112" s="60">
        <f>SUM(F111:F111)</f>
        <v>8</v>
      </c>
      <c r="G112" s="64">
        <f>SUM(G111:G111)</f>
        <v>11</v>
      </c>
    </row>
    <row r="113" spans="1:7" ht="18.75" thickBot="1" x14ac:dyDescent="0.3">
      <c r="A113" s="65" t="s">
        <v>46</v>
      </c>
      <c r="B113" s="66" t="s">
        <v>482</v>
      </c>
      <c r="C113" s="67"/>
      <c r="D113" s="67"/>
      <c r="E113" s="68">
        <f>SUM(E108+E112)</f>
        <v>77</v>
      </c>
      <c r="F113" s="68">
        <f>SUM(F108+F112)</f>
        <v>50</v>
      </c>
      <c r="G113" s="69">
        <f>SUM(E113+F113)</f>
        <v>127</v>
      </c>
    </row>
    <row r="114" spans="1:7" ht="18.75" thickTop="1" x14ac:dyDescent="0.25"/>
  </sheetData>
  <autoFilter ref="A2:I113" xr:uid="{00000000-0009-0000-0000-000015000000}"/>
  <mergeCells count="7">
    <mergeCell ref="A1:M1"/>
    <mergeCell ref="A91:A106"/>
    <mergeCell ref="A3:A16"/>
    <mergeCell ref="A18:A37"/>
    <mergeCell ref="A39:A54"/>
    <mergeCell ref="A56:A70"/>
    <mergeCell ref="A72:A89"/>
  </mergeCells>
  <printOptions horizontalCentered="1" verticalCentered="1"/>
  <pageMargins left="0.2" right="0.2" top="0.25" bottom="0.25" header="0.25" footer="0.3"/>
  <pageSetup scale="88" orientation="landscape" r:id="rId1"/>
  <rowBreaks count="1" manualBreakCount="1">
    <brk id="5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21EF1-FA69-4A9A-8129-A112D57155B3}">
  <sheetPr>
    <tabColor rgb="FFFF0000"/>
  </sheetPr>
  <dimension ref="A1:M16"/>
  <sheetViews>
    <sheetView zoomScale="75" zoomScaleNormal="75" workbookViewId="0">
      <selection activeCell="B20" sqref="B20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9.140625" bestFit="1" customWidth="1"/>
  </cols>
  <sheetData>
    <row r="1" spans="1:13" ht="19.5" thickTop="1" thickBot="1" x14ac:dyDescent="0.3">
      <c r="A1" s="626" t="s">
        <v>560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hidden="1" thickTop="1" x14ac:dyDescent="0.25">
      <c r="A3" s="642" t="s">
        <v>554</v>
      </c>
      <c r="B3" s="254">
        <v>44952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/>
      <c r="L3" s="27">
        <v>1</v>
      </c>
      <c r="M3" s="28"/>
    </row>
    <row r="4" spans="1:13" ht="18" hidden="1" x14ac:dyDescent="0.25">
      <c r="A4" s="636"/>
      <c r="B4" s="255">
        <v>44945</v>
      </c>
      <c r="C4" s="9" t="s">
        <v>452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t="18" hidden="1" x14ac:dyDescent="0.25">
      <c r="A5" s="636"/>
      <c r="B5" s="255">
        <v>44917</v>
      </c>
      <c r="C5" s="9" t="s">
        <v>453</v>
      </c>
      <c r="D5" s="9">
        <v>1</v>
      </c>
      <c r="E5" s="9">
        <v>2</v>
      </c>
      <c r="F5" s="9">
        <v>0</v>
      </c>
      <c r="G5" s="9">
        <v>2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t="18" hidden="1" x14ac:dyDescent="0.25">
      <c r="A6" s="636"/>
      <c r="B6" s="255">
        <v>44910</v>
      </c>
      <c r="C6" s="9" t="s">
        <v>552</v>
      </c>
      <c r="D6" s="9">
        <v>1</v>
      </c>
      <c r="E6" s="9">
        <v>1</v>
      </c>
      <c r="F6" s="9">
        <v>1</v>
      </c>
      <c r="G6" s="9">
        <v>2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" hidden="1" x14ac:dyDescent="0.25">
      <c r="A7" s="636"/>
      <c r="B7" s="255">
        <v>44896</v>
      </c>
      <c r="C7" s="9" t="s">
        <v>452</v>
      </c>
      <c r="D7" s="9">
        <v>1</v>
      </c>
      <c r="E7" s="9">
        <v>1</v>
      </c>
      <c r="F7" s="9">
        <v>2</v>
      </c>
      <c r="G7" s="9">
        <v>3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t="18" hidden="1" x14ac:dyDescent="0.25">
      <c r="A8" s="636"/>
      <c r="B8" s="255">
        <v>44882</v>
      </c>
      <c r="C8" s="9" t="s">
        <v>453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365"/>
      <c r="K8" s="9"/>
      <c r="L8" s="9">
        <v>1</v>
      </c>
      <c r="M8" s="29"/>
    </row>
    <row r="9" spans="1:13" ht="18" hidden="1" x14ac:dyDescent="0.25">
      <c r="A9" s="636"/>
      <c r="B9" s="255">
        <v>44868</v>
      </c>
      <c r="C9" s="9" t="s">
        <v>553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/>
      <c r="L9" s="9">
        <v>1</v>
      </c>
      <c r="M9" s="29"/>
    </row>
    <row r="10" spans="1:13" ht="18" hidden="1" x14ac:dyDescent="0.25">
      <c r="A10" s="636"/>
      <c r="B10" s="255">
        <v>44847</v>
      </c>
      <c r="C10" s="9" t="s">
        <v>453</v>
      </c>
      <c r="D10" s="9">
        <v>1</v>
      </c>
      <c r="E10" s="9">
        <v>0</v>
      </c>
      <c r="F10" s="9">
        <v>3</v>
      </c>
      <c r="G10" s="9">
        <v>3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t="18.75" hidden="1" thickBot="1" x14ac:dyDescent="0.3">
      <c r="A11" s="637"/>
      <c r="B11" s="256">
        <v>44840</v>
      </c>
      <c r="C11" s="31" t="s">
        <v>552</v>
      </c>
      <c r="D11" s="31">
        <v>1</v>
      </c>
      <c r="E11" s="31">
        <v>1</v>
      </c>
      <c r="F11" s="31">
        <v>0</v>
      </c>
      <c r="G11" s="31">
        <v>1</v>
      </c>
      <c r="H11" s="31">
        <v>0</v>
      </c>
      <c r="I11" s="32">
        <v>0</v>
      </c>
      <c r="J11" s="366">
        <v>1</v>
      </c>
      <c r="K11" s="31"/>
      <c r="L11" s="31"/>
      <c r="M11" s="32"/>
    </row>
    <row r="12" spans="1:13" ht="19.5" thickTop="1" thickBot="1" x14ac:dyDescent="0.3">
      <c r="A12" s="433" t="s">
        <v>45</v>
      </c>
      <c r="B12" s="414" t="s">
        <v>554</v>
      </c>
      <c r="C12" s="355" t="s">
        <v>8</v>
      </c>
      <c r="D12" s="355">
        <f t="shared" ref="D12:L12" si="0">SUM(D3:D11)</f>
        <v>9</v>
      </c>
      <c r="E12" s="355">
        <f t="shared" si="0"/>
        <v>6</v>
      </c>
      <c r="F12" s="355">
        <f t="shared" si="0"/>
        <v>6</v>
      </c>
      <c r="G12" s="355">
        <f t="shared" si="0"/>
        <v>12</v>
      </c>
      <c r="H12" s="355">
        <f t="shared" si="0"/>
        <v>0</v>
      </c>
      <c r="I12" s="467">
        <f t="shared" si="0"/>
        <v>0</v>
      </c>
      <c r="J12" s="191">
        <f t="shared" si="0"/>
        <v>3</v>
      </c>
      <c r="K12" s="124">
        <f t="shared" si="0"/>
        <v>3</v>
      </c>
      <c r="L12" s="124">
        <f t="shared" si="0"/>
        <v>3</v>
      </c>
      <c r="M12" s="294">
        <f>SUM(J12/(J12+K12))</f>
        <v>0.5</v>
      </c>
    </row>
    <row r="13" spans="1:13" ht="19.5" thickTop="1" thickBot="1" x14ac:dyDescent="0.3">
      <c r="A13" s="16"/>
      <c r="B13" s="17"/>
      <c r="C13" s="136" t="s">
        <v>24</v>
      </c>
      <c r="D13" s="137">
        <f t="shared" ref="D13:I13" si="1">SUM(D12)</f>
        <v>9</v>
      </c>
      <c r="E13" s="137">
        <f t="shared" si="1"/>
        <v>6</v>
      </c>
      <c r="F13" s="137">
        <f t="shared" si="1"/>
        <v>6</v>
      </c>
      <c r="G13" s="137">
        <f t="shared" si="1"/>
        <v>12</v>
      </c>
      <c r="H13" s="137">
        <f t="shared" si="1"/>
        <v>0</v>
      </c>
      <c r="I13" s="137">
        <f t="shared" si="1"/>
        <v>0</v>
      </c>
      <c r="J13" s="136">
        <f>SUM(J12)</f>
        <v>3</v>
      </c>
      <c r="K13" s="168">
        <f>SUM(K12)</f>
        <v>3</v>
      </c>
      <c r="L13" s="168">
        <f>SUM(L12)</f>
        <v>3</v>
      </c>
      <c r="M13" s="344">
        <f>SUM(J13/(J13+K13))</f>
        <v>0.5</v>
      </c>
    </row>
    <row r="14" spans="1:13" ht="18.75" thickBot="1" x14ac:dyDescent="0.3">
      <c r="A14" s="16"/>
      <c r="B14" s="17"/>
      <c r="C14" s="131" t="s">
        <v>25</v>
      </c>
      <c r="D14" s="18"/>
      <c r="E14" s="19">
        <f>SUM(E13/D13)</f>
        <v>0.66666666666666663</v>
      </c>
      <c r="F14" s="19">
        <f>SUM(F13/D13)</f>
        <v>0.66666666666666663</v>
      </c>
      <c r="G14" s="138">
        <f>SUM(G13/D13)</f>
        <v>1.3333333333333333</v>
      </c>
      <c r="H14" s="20"/>
      <c r="I14" s="20"/>
      <c r="J14" s="283">
        <f>SUM(J13/D13)</f>
        <v>0.33333333333333331</v>
      </c>
      <c r="K14" s="21">
        <f>SUM(K13/D13)</f>
        <v>0.33333333333333331</v>
      </c>
      <c r="L14" s="132">
        <f>SUM(L13/D13)</f>
        <v>0.33333333333333331</v>
      </c>
      <c r="M14" s="285"/>
    </row>
    <row r="15" spans="1:13" ht="18.75" thickBot="1" x14ac:dyDescent="0.3">
      <c r="A15" s="16"/>
      <c r="B15" s="17"/>
      <c r="C15" s="133" t="s">
        <v>26</v>
      </c>
      <c r="D15" s="134">
        <f>SUM(D13/1)</f>
        <v>9</v>
      </c>
      <c r="E15" s="134">
        <f>SUM(E14*D15)</f>
        <v>6</v>
      </c>
      <c r="F15" s="134">
        <f>SUM(F14*D15)</f>
        <v>6</v>
      </c>
      <c r="G15" s="135">
        <f>SUM(G14*D15)</f>
        <v>12</v>
      </c>
      <c r="H15" s="16"/>
      <c r="I15" s="16"/>
      <c r="J15" s="284">
        <f>SUM(J13/1)</f>
        <v>3</v>
      </c>
      <c r="K15" s="134">
        <f>SUM(K13/1)</f>
        <v>3</v>
      </c>
      <c r="L15" s="135">
        <f>SUM(L13/1)</f>
        <v>3</v>
      </c>
      <c r="M15" s="285"/>
    </row>
    <row r="16" spans="1:13" ht="15.75" thickTop="1" x14ac:dyDescent="0.25"/>
  </sheetData>
  <mergeCells count="2">
    <mergeCell ref="A1:M1"/>
    <mergeCell ref="A3:A1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  <pageSetUpPr fitToPage="1"/>
  </sheetPr>
  <dimension ref="A1:M6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8.140625" style="16" bestFit="1" customWidth="1"/>
    <col min="4" max="4" width="9.28515625" style="16" bestFit="1" customWidth="1"/>
    <col min="5" max="6" width="7.5703125" style="16" bestFit="1" customWidth="1"/>
    <col min="7" max="7" width="10.7109375" style="16" bestFit="1" customWidth="1"/>
    <col min="8" max="8" width="10.140625" style="16" bestFit="1" customWidth="1"/>
    <col min="9" max="9" width="9.28515625" style="16" bestFit="1" customWidth="1"/>
    <col min="10" max="16384" width="9.140625" style="16"/>
  </cols>
  <sheetData>
    <row r="1" spans="1:13" ht="18.75" thickBot="1" x14ac:dyDescent="0.3">
      <c r="A1" s="671" t="s">
        <v>308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7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59" t="s">
        <v>285</v>
      </c>
      <c r="B3" s="26">
        <v>43146</v>
      </c>
      <c r="C3" s="27" t="s">
        <v>27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79"/>
      <c r="K3" s="27">
        <v>1</v>
      </c>
      <c r="L3" s="27"/>
      <c r="M3" s="28"/>
    </row>
    <row r="4" spans="1:13" hidden="1" x14ac:dyDescent="0.25">
      <c r="A4" s="631"/>
      <c r="B4" s="13">
        <v>43020</v>
      </c>
      <c r="C4" s="9" t="s">
        <v>11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1"/>
      <c r="B5" s="13">
        <v>43013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43006</v>
      </c>
      <c r="C6" s="9" t="s">
        <v>10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1"/>
      <c r="B7" s="13">
        <v>42999</v>
      </c>
      <c r="C7" s="9" t="s">
        <v>7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/>
      <c r="K7" s="9"/>
      <c r="L7" s="9">
        <v>1</v>
      </c>
      <c r="M7" s="29"/>
    </row>
    <row r="8" spans="1:13" ht="18.75" hidden="1" thickBot="1" x14ac:dyDescent="0.3">
      <c r="A8" s="631"/>
      <c r="B8" s="122">
        <v>42992</v>
      </c>
      <c r="C8" s="23" t="s">
        <v>27</v>
      </c>
      <c r="D8" s="23">
        <v>1</v>
      </c>
      <c r="E8" s="23">
        <v>0</v>
      </c>
      <c r="F8" s="23">
        <v>0</v>
      </c>
      <c r="G8" s="23">
        <v>0</v>
      </c>
      <c r="H8" s="23">
        <v>0</v>
      </c>
      <c r="I8" s="48">
        <v>0</v>
      </c>
      <c r="J8" s="281"/>
      <c r="K8" s="23">
        <v>1</v>
      </c>
      <c r="L8" s="23"/>
      <c r="M8" s="48"/>
    </row>
    <row r="9" spans="1:13" ht="19.5" thickTop="1" thickBot="1" x14ac:dyDescent="0.3">
      <c r="A9" s="142" t="s">
        <v>45</v>
      </c>
      <c r="B9" s="126" t="s">
        <v>285</v>
      </c>
      <c r="C9" s="124" t="s">
        <v>9</v>
      </c>
      <c r="D9" s="124">
        <f t="shared" ref="D9:I9" si="0">SUM(D3:D8)</f>
        <v>6</v>
      </c>
      <c r="E9" s="124">
        <f t="shared" si="0"/>
        <v>0</v>
      </c>
      <c r="F9" s="124">
        <f t="shared" si="0"/>
        <v>1</v>
      </c>
      <c r="G9" s="124">
        <f t="shared" si="0"/>
        <v>1</v>
      </c>
      <c r="H9" s="124">
        <f t="shared" si="0"/>
        <v>0</v>
      </c>
      <c r="I9" s="125">
        <f t="shared" si="0"/>
        <v>0</v>
      </c>
      <c r="J9" s="191">
        <f>SUM(J3:J8)</f>
        <v>1</v>
      </c>
      <c r="K9" s="124">
        <f>SUM(K3:K8)</f>
        <v>4</v>
      </c>
      <c r="L9" s="124">
        <f>SUM(L3:L8)</f>
        <v>1</v>
      </c>
      <c r="M9" s="302">
        <f>SUM(J9/(J9+K9))</f>
        <v>0.2</v>
      </c>
    </row>
    <row r="10" spans="1:13" ht="18.75" hidden="1" thickTop="1" x14ac:dyDescent="0.25">
      <c r="A10" s="631" t="s">
        <v>35</v>
      </c>
      <c r="B10" s="14">
        <v>42796</v>
      </c>
      <c r="C10" s="8" t="s">
        <v>10</v>
      </c>
      <c r="D10" s="8">
        <v>1</v>
      </c>
      <c r="E10" s="8">
        <v>1</v>
      </c>
      <c r="F10" s="8">
        <v>0</v>
      </c>
      <c r="G10" s="8">
        <v>1</v>
      </c>
      <c r="H10" s="8">
        <v>0</v>
      </c>
      <c r="I10" s="113">
        <v>0</v>
      </c>
      <c r="J10" s="280">
        <v>1</v>
      </c>
      <c r="K10" s="9"/>
      <c r="L10" s="9"/>
      <c r="M10" s="29"/>
    </row>
    <row r="11" spans="1:13" hidden="1" x14ac:dyDescent="0.25">
      <c r="A11" s="631"/>
      <c r="B11" s="13">
        <v>42789</v>
      </c>
      <c r="C11" s="9" t="s">
        <v>7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13">
        <v>42782</v>
      </c>
      <c r="C12" s="9" t="s">
        <v>27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1"/>
      <c r="B13" s="13">
        <v>42775</v>
      </c>
      <c r="C13" s="9" t="s">
        <v>11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13">
        <v>42761</v>
      </c>
      <c r="C14" s="9" t="s">
        <v>10</v>
      </c>
      <c r="D14" s="9">
        <v>1</v>
      </c>
      <c r="E14" s="9">
        <v>0</v>
      </c>
      <c r="F14" s="9">
        <v>2</v>
      </c>
      <c r="G14" s="9">
        <v>2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13">
        <v>42754</v>
      </c>
      <c r="C15" s="9" t="s">
        <v>7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1"/>
      <c r="B16" s="13">
        <v>42747</v>
      </c>
      <c r="C16" s="9" t="s">
        <v>27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13">
        <v>42740</v>
      </c>
      <c r="C17" s="9" t="s">
        <v>11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/>
      <c r="L17" s="9">
        <v>1</v>
      </c>
      <c r="M17" s="29"/>
    </row>
    <row r="18" spans="1:13" hidden="1" x14ac:dyDescent="0.25">
      <c r="A18" s="631"/>
      <c r="B18" s="13">
        <v>42705</v>
      </c>
      <c r="C18" s="9" t="s">
        <v>7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/>
      <c r="K18" s="9"/>
      <c r="L18" s="9">
        <v>1</v>
      </c>
      <c r="M18" s="29"/>
    </row>
    <row r="19" spans="1:13" hidden="1" x14ac:dyDescent="0.25">
      <c r="A19" s="631"/>
      <c r="B19" s="13">
        <v>42691</v>
      </c>
      <c r="C19" s="9" t="s">
        <v>11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80"/>
      <c r="K19" s="9"/>
      <c r="L19" s="9">
        <v>1</v>
      </c>
      <c r="M19" s="29"/>
    </row>
    <row r="20" spans="1:13" hidden="1" x14ac:dyDescent="0.25">
      <c r="A20" s="631"/>
      <c r="B20" s="13">
        <v>42684</v>
      </c>
      <c r="C20" s="9" t="s">
        <v>8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1"/>
      <c r="B21" s="13">
        <v>42677</v>
      </c>
      <c r="C21" s="9" t="s">
        <v>10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/>
      <c r="L21" s="9">
        <v>1</v>
      </c>
      <c r="M21" s="29"/>
    </row>
    <row r="22" spans="1:13" hidden="1" x14ac:dyDescent="0.25">
      <c r="A22" s="631"/>
      <c r="B22" s="13">
        <v>42663</v>
      </c>
      <c r="C22" s="9" t="s">
        <v>27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13">
        <v>42656</v>
      </c>
      <c r="C23" s="9" t="s">
        <v>11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idden="1" x14ac:dyDescent="0.25">
      <c r="A24" s="631"/>
      <c r="B24" s="13">
        <v>42642</v>
      </c>
      <c r="C24" s="9" t="s">
        <v>10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42635</v>
      </c>
      <c r="C25" s="9" t="s">
        <v>7</v>
      </c>
      <c r="D25" s="9">
        <v>1</v>
      </c>
      <c r="E25" s="9">
        <v>1</v>
      </c>
      <c r="F25" s="9">
        <v>2</v>
      </c>
      <c r="G25" s="9">
        <v>3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t="18.75" hidden="1" thickBot="1" x14ac:dyDescent="0.3">
      <c r="A26" s="630"/>
      <c r="B26" s="30">
        <v>42628</v>
      </c>
      <c r="C26" s="31" t="s">
        <v>27</v>
      </c>
      <c r="D26" s="31">
        <v>1</v>
      </c>
      <c r="E26" s="31">
        <v>0</v>
      </c>
      <c r="F26" s="31">
        <v>1</v>
      </c>
      <c r="G26" s="31">
        <v>1</v>
      </c>
      <c r="H26" s="31">
        <v>0</v>
      </c>
      <c r="I26" s="32">
        <v>0</v>
      </c>
      <c r="J26" s="281">
        <v>1</v>
      </c>
      <c r="K26" s="23"/>
      <c r="L26" s="23"/>
      <c r="M26" s="48"/>
    </row>
    <row r="27" spans="1:13" ht="19.5" thickTop="1" thickBot="1" x14ac:dyDescent="0.3">
      <c r="A27" s="142" t="s">
        <v>45</v>
      </c>
      <c r="B27" s="126" t="s">
        <v>18</v>
      </c>
      <c r="C27" s="124" t="s">
        <v>9</v>
      </c>
      <c r="D27" s="124">
        <f t="shared" ref="D27:I27" si="1">SUM(D10:D26)</f>
        <v>17</v>
      </c>
      <c r="E27" s="124">
        <f t="shared" si="1"/>
        <v>4</v>
      </c>
      <c r="F27" s="124">
        <f t="shared" si="1"/>
        <v>10</v>
      </c>
      <c r="G27" s="124">
        <f t="shared" si="1"/>
        <v>14</v>
      </c>
      <c r="H27" s="124">
        <f t="shared" si="1"/>
        <v>0</v>
      </c>
      <c r="I27" s="125">
        <f t="shared" si="1"/>
        <v>0</v>
      </c>
      <c r="J27" s="191">
        <f>SUM(J10:J26)</f>
        <v>7</v>
      </c>
      <c r="K27" s="124">
        <f>SUM(K10:K26)</f>
        <v>6</v>
      </c>
      <c r="L27" s="124">
        <f>SUM(L10:L26)</f>
        <v>4</v>
      </c>
      <c r="M27" s="302">
        <f>SUM(J27/(J27+K27))</f>
        <v>0.53846153846153844</v>
      </c>
    </row>
    <row r="28" spans="1:13" ht="18.75" hidden="1" thickTop="1" x14ac:dyDescent="0.25">
      <c r="A28" s="659" t="s">
        <v>17</v>
      </c>
      <c r="B28" s="26">
        <v>42432</v>
      </c>
      <c r="C28" s="27" t="s">
        <v>8</v>
      </c>
      <c r="D28" s="27">
        <v>1</v>
      </c>
      <c r="E28" s="27">
        <v>1</v>
      </c>
      <c r="F28" s="27">
        <v>0</v>
      </c>
      <c r="G28" s="27">
        <v>1</v>
      </c>
      <c r="H28" s="27">
        <v>0</v>
      </c>
      <c r="I28" s="28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13">
        <v>42425</v>
      </c>
      <c r="C29" s="9" t="s">
        <v>12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/>
      <c r="L29" s="9">
        <v>1</v>
      </c>
      <c r="M29" s="29"/>
    </row>
    <row r="30" spans="1:13" hidden="1" x14ac:dyDescent="0.25">
      <c r="A30" s="631"/>
      <c r="B30" s="13">
        <v>42418</v>
      </c>
      <c r="C30" s="9" t="s">
        <v>13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42397</v>
      </c>
      <c r="C31" s="9" t="s">
        <v>8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42390</v>
      </c>
      <c r="C32" s="9" t="s">
        <v>12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42383</v>
      </c>
      <c r="C33" s="9" t="s">
        <v>7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42376</v>
      </c>
      <c r="C34" s="9" t="s">
        <v>14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42355</v>
      </c>
      <c r="C35" s="9" t="s">
        <v>7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280"/>
      <c r="K35" s="9"/>
      <c r="L35" s="9">
        <v>1</v>
      </c>
      <c r="M35" s="29"/>
    </row>
    <row r="36" spans="1:13" hidden="1" x14ac:dyDescent="0.25">
      <c r="A36" s="631"/>
      <c r="B36" s="13">
        <v>42348</v>
      </c>
      <c r="C36" s="9" t="s">
        <v>8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1"/>
      <c r="B37" s="13">
        <v>42341</v>
      </c>
      <c r="C37" s="9" t="s">
        <v>12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13">
        <v>42334</v>
      </c>
      <c r="C38" s="9" t="s">
        <v>13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42327</v>
      </c>
      <c r="C39" s="9" t="s">
        <v>14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280"/>
      <c r="K39" s="9"/>
      <c r="L39" s="9">
        <v>1</v>
      </c>
      <c r="M39" s="29"/>
    </row>
    <row r="40" spans="1:13" hidden="1" x14ac:dyDescent="0.25">
      <c r="A40" s="631"/>
      <c r="B40" s="13">
        <v>42320</v>
      </c>
      <c r="C40" s="9" t="s">
        <v>7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/>
      <c r="L40" s="9">
        <v>1</v>
      </c>
      <c r="M40" s="29"/>
    </row>
    <row r="41" spans="1:13" hidden="1" x14ac:dyDescent="0.25">
      <c r="A41" s="631"/>
      <c r="B41" s="13">
        <v>42313</v>
      </c>
      <c r="C41" s="9" t="s">
        <v>8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42306</v>
      </c>
      <c r="C42" s="9" t="s">
        <v>12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13">
        <v>42285</v>
      </c>
      <c r="C43" s="9" t="s">
        <v>7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42271</v>
      </c>
      <c r="C44" s="9" t="s">
        <v>12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>
        <v>1</v>
      </c>
      <c r="K44" s="9"/>
      <c r="L44" s="9"/>
      <c r="M44" s="29"/>
    </row>
    <row r="45" spans="1:13" ht="18.75" hidden="1" thickBot="1" x14ac:dyDescent="0.3">
      <c r="A45" s="630"/>
      <c r="B45" s="30">
        <v>42264</v>
      </c>
      <c r="C45" s="31" t="s">
        <v>13</v>
      </c>
      <c r="D45" s="31">
        <v>1</v>
      </c>
      <c r="E45" s="31">
        <v>0</v>
      </c>
      <c r="F45" s="31">
        <v>0</v>
      </c>
      <c r="G45" s="31">
        <v>0</v>
      </c>
      <c r="H45" s="31">
        <v>0</v>
      </c>
      <c r="I45" s="32">
        <v>0</v>
      </c>
      <c r="J45" s="281"/>
      <c r="K45" s="23">
        <v>1</v>
      </c>
      <c r="L45" s="23"/>
      <c r="M45" s="48"/>
    </row>
    <row r="46" spans="1:13" ht="19.5" thickTop="1" thickBot="1" x14ac:dyDescent="0.3">
      <c r="A46" s="142" t="s">
        <v>45</v>
      </c>
      <c r="B46" s="126" t="s">
        <v>17</v>
      </c>
      <c r="C46" s="124" t="s">
        <v>10</v>
      </c>
      <c r="D46" s="124">
        <f t="shared" ref="D46:I46" si="2">SUM(D28:D45)</f>
        <v>18</v>
      </c>
      <c r="E46" s="124">
        <f t="shared" si="2"/>
        <v>2</v>
      </c>
      <c r="F46" s="124">
        <f t="shared" si="2"/>
        <v>4</v>
      </c>
      <c r="G46" s="124">
        <f t="shared" si="2"/>
        <v>6</v>
      </c>
      <c r="H46" s="124">
        <f t="shared" si="2"/>
        <v>0</v>
      </c>
      <c r="I46" s="125">
        <f t="shared" si="2"/>
        <v>0</v>
      </c>
      <c r="J46" s="191">
        <f>SUM(J28:J45)</f>
        <v>8</v>
      </c>
      <c r="K46" s="124">
        <f>SUM(K28:K45)</f>
        <v>6</v>
      </c>
      <c r="L46" s="124">
        <f>SUM(L28:L45)</f>
        <v>4</v>
      </c>
      <c r="M46" s="302">
        <f>SUM(J46/(J46+K46))</f>
        <v>0.5714285714285714</v>
      </c>
    </row>
    <row r="47" spans="1:13" ht="18.75" hidden="1" thickTop="1" x14ac:dyDescent="0.25">
      <c r="A47" s="659" t="s">
        <v>16</v>
      </c>
      <c r="B47" s="26">
        <v>42068</v>
      </c>
      <c r="C47" s="27" t="s">
        <v>7</v>
      </c>
      <c r="D47" s="27">
        <v>1</v>
      </c>
      <c r="E47" s="27">
        <v>0</v>
      </c>
      <c r="F47" s="27">
        <v>1</v>
      </c>
      <c r="G47" s="27">
        <v>1</v>
      </c>
      <c r="H47" s="27">
        <v>0</v>
      </c>
      <c r="I47" s="28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42061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13">
        <v>42054</v>
      </c>
      <c r="C49" s="9" t="s">
        <v>12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">
        <v>0</v>
      </c>
      <c r="J49" s="280"/>
      <c r="K49" s="9"/>
      <c r="L49" s="9">
        <v>1</v>
      </c>
      <c r="M49" s="29"/>
    </row>
    <row r="50" spans="1:13" hidden="1" x14ac:dyDescent="0.25">
      <c r="A50" s="631"/>
      <c r="B50" s="13">
        <v>42047</v>
      </c>
      <c r="C50" s="9" t="s">
        <v>13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13">
        <v>42040</v>
      </c>
      <c r="C51" s="9" t="s">
        <v>14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280"/>
      <c r="K51" s="9"/>
      <c r="L51" s="9">
        <v>1</v>
      </c>
      <c r="M51" s="29"/>
    </row>
    <row r="52" spans="1:13" hidden="1" x14ac:dyDescent="0.25">
      <c r="A52" s="631"/>
      <c r="B52" s="13">
        <v>42026</v>
      </c>
      <c r="C52" s="9" t="s">
        <v>8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42012</v>
      </c>
      <c r="C53" s="9" t="s">
        <v>13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13">
        <v>41991</v>
      </c>
      <c r="C54" s="9" t="s">
        <v>14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/>
      <c r="L54" s="9">
        <v>1</v>
      </c>
      <c r="M54" s="29"/>
    </row>
    <row r="55" spans="1:13" hidden="1" x14ac:dyDescent="0.25">
      <c r="A55" s="631"/>
      <c r="B55" s="13">
        <v>41977</v>
      </c>
      <c r="C55" s="9" t="s">
        <v>8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41963</v>
      </c>
      <c r="C56" s="9" t="s">
        <v>13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41956</v>
      </c>
      <c r="C57" s="9" t="s">
        <v>14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/>
      <c r="L57" s="9">
        <v>1</v>
      </c>
      <c r="M57" s="29"/>
    </row>
    <row r="58" spans="1:13" hidden="1" x14ac:dyDescent="0.25">
      <c r="A58" s="631"/>
      <c r="B58" s="13">
        <v>41942</v>
      </c>
      <c r="C58" s="9" t="s">
        <v>8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13">
        <v>41935</v>
      </c>
      <c r="C59" s="9" t="s">
        <v>12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41921</v>
      </c>
      <c r="C60" s="9" t="s">
        <v>14</v>
      </c>
      <c r="D60" s="9">
        <v>1</v>
      </c>
      <c r="E60" s="9">
        <v>1</v>
      </c>
      <c r="F60" s="9">
        <v>0</v>
      </c>
      <c r="G60" s="9">
        <v>1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41914</v>
      </c>
      <c r="C61" s="9" t="s">
        <v>7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t="18.75" hidden="1" thickBot="1" x14ac:dyDescent="0.3">
      <c r="A62" s="631"/>
      <c r="B62" s="122">
        <v>41893</v>
      </c>
      <c r="C62" s="23" t="s">
        <v>13</v>
      </c>
      <c r="D62" s="23">
        <v>1</v>
      </c>
      <c r="E62" s="23">
        <v>1</v>
      </c>
      <c r="F62" s="23">
        <v>1</v>
      </c>
      <c r="G62" s="23">
        <v>2</v>
      </c>
      <c r="H62" s="23">
        <v>0</v>
      </c>
      <c r="I62" s="48">
        <v>0</v>
      </c>
      <c r="J62" s="281">
        <v>1</v>
      </c>
      <c r="K62" s="23"/>
      <c r="L62" s="23"/>
      <c r="M62" s="48"/>
    </row>
    <row r="63" spans="1:13" ht="19.5" thickTop="1" thickBot="1" x14ac:dyDescent="0.3">
      <c r="A63" s="142" t="s">
        <v>45</v>
      </c>
      <c r="B63" s="126" t="s">
        <v>16</v>
      </c>
      <c r="C63" s="160" t="s">
        <v>10</v>
      </c>
      <c r="D63" s="160">
        <f t="shared" ref="D63:I63" si="3">SUM(D47:D62)</f>
        <v>16</v>
      </c>
      <c r="E63" s="160">
        <f t="shared" si="3"/>
        <v>5</v>
      </c>
      <c r="F63" s="160">
        <f t="shared" si="3"/>
        <v>4</v>
      </c>
      <c r="G63" s="160">
        <f t="shared" si="3"/>
        <v>9</v>
      </c>
      <c r="H63" s="160">
        <f t="shared" si="3"/>
        <v>0</v>
      </c>
      <c r="I63" s="161">
        <f t="shared" si="3"/>
        <v>0</v>
      </c>
      <c r="J63" s="191">
        <f>SUM(J47:J62)</f>
        <v>8</v>
      </c>
      <c r="K63" s="124">
        <f>SUM(K47:K62)</f>
        <v>4</v>
      </c>
      <c r="L63" s="124">
        <f>SUM(L47:L62)</f>
        <v>4</v>
      </c>
      <c r="M63" s="302">
        <f>SUM(J63/(J63+K63))</f>
        <v>0.66666666666666663</v>
      </c>
    </row>
    <row r="64" spans="1:13" ht="19.5" thickTop="1" thickBot="1" x14ac:dyDescent="0.3">
      <c r="C64" s="136" t="s">
        <v>24</v>
      </c>
      <c r="D64" s="137">
        <f t="shared" ref="D64:I64" si="4">SUM(D9+D27+D46+D63)</f>
        <v>57</v>
      </c>
      <c r="E64" s="137">
        <f t="shared" si="4"/>
        <v>11</v>
      </c>
      <c r="F64" s="137">
        <f t="shared" si="4"/>
        <v>19</v>
      </c>
      <c r="G64" s="139">
        <f t="shared" si="4"/>
        <v>30</v>
      </c>
      <c r="H64" s="140">
        <f t="shared" si="4"/>
        <v>0</v>
      </c>
      <c r="I64" s="141">
        <f t="shared" si="4"/>
        <v>0</v>
      </c>
      <c r="J64" s="136">
        <f>SUM(J9+J27+J46+J63)</f>
        <v>24</v>
      </c>
      <c r="K64" s="168">
        <f>SUM(K9+K27+K46+K63)</f>
        <v>20</v>
      </c>
      <c r="L64" s="169">
        <f>SUM(L9+L27+L46+L63)</f>
        <v>13</v>
      </c>
      <c r="M64" s="313">
        <f>SUM(J64/(J64+K64))</f>
        <v>0.54545454545454541</v>
      </c>
    </row>
    <row r="65" spans="3:12" ht="18.75" thickBot="1" x14ac:dyDescent="0.3">
      <c r="C65" s="143" t="s">
        <v>25</v>
      </c>
      <c r="D65" s="24"/>
      <c r="E65" s="25">
        <f>SUM(E64/D64)</f>
        <v>0.19298245614035087</v>
      </c>
      <c r="F65" s="25">
        <f>SUM(F64/D64)</f>
        <v>0.33333333333333331</v>
      </c>
      <c r="G65" s="144">
        <f>SUM(G64/D64)</f>
        <v>0.52631578947368418</v>
      </c>
      <c r="H65" s="20"/>
      <c r="I65" s="20"/>
      <c r="J65" s="283">
        <f>SUM(J64/D64)</f>
        <v>0.42105263157894735</v>
      </c>
      <c r="K65" s="21">
        <f>SUM(K64/D64)</f>
        <v>0.35087719298245612</v>
      </c>
      <c r="L65" s="132">
        <f>SUM(L64/D64)</f>
        <v>0.22807017543859648</v>
      </c>
    </row>
    <row r="66" spans="3:12" ht="18.75" thickBot="1" x14ac:dyDescent="0.3">
      <c r="C66" s="133" t="s">
        <v>26</v>
      </c>
      <c r="D66" s="134">
        <f>SUM(D64/4)</f>
        <v>14.25</v>
      </c>
      <c r="E66" s="134">
        <f>SUM(E65*D66)</f>
        <v>2.75</v>
      </c>
      <c r="F66" s="134">
        <f>SUM(F65*D66)</f>
        <v>4.75</v>
      </c>
      <c r="G66" s="135">
        <f>SUM(G65*D66)</f>
        <v>7.5</v>
      </c>
      <c r="J66" s="284">
        <f>SUM(J64/4)</f>
        <v>6</v>
      </c>
      <c r="K66" s="134">
        <f>SUM(K64/4)</f>
        <v>5</v>
      </c>
      <c r="L66" s="135">
        <f>SUM(L64/4)</f>
        <v>3.25</v>
      </c>
    </row>
    <row r="67" spans="3:12" ht="18.75" thickTop="1" x14ac:dyDescent="0.25"/>
  </sheetData>
  <autoFilter ref="A2:I2" xr:uid="{00000000-0009-0000-0000-000016000000}"/>
  <mergeCells count="5">
    <mergeCell ref="A28:A45"/>
    <mergeCell ref="A47:A62"/>
    <mergeCell ref="A10:A26"/>
    <mergeCell ref="A3:A8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M184"/>
  <sheetViews>
    <sheetView zoomScale="75" zoomScaleNormal="75" workbookViewId="0">
      <selection activeCell="H60" sqref="H60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4" width="9.28515625" style="16" bestFit="1" customWidth="1"/>
    <col min="5" max="5" width="7.5703125" style="16" bestFit="1" customWidth="1"/>
    <col min="6" max="6" width="8.140625" style="16" bestFit="1" customWidth="1"/>
    <col min="7" max="7" width="10.7109375" style="16" bestFit="1" customWidth="1"/>
    <col min="8" max="8" width="10.140625" style="16" bestFit="1" customWidth="1"/>
    <col min="9" max="9" width="9.28515625" style="16" bestFit="1" customWidth="1"/>
    <col min="10" max="16384" width="9.140625" style="16"/>
  </cols>
  <sheetData>
    <row r="1" spans="1:13" ht="19.5" thickTop="1" thickBot="1" x14ac:dyDescent="0.3">
      <c r="A1" s="626" t="s">
        <v>309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605"/>
      <c r="B2" s="207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2" t="s">
        <v>580</v>
      </c>
      <c r="B3" s="254">
        <v>45323</v>
      </c>
      <c r="C3" s="27" t="s">
        <v>453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hidden="1" x14ac:dyDescent="0.25">
      <c r="A4" s="636"/>
      <c r="B4" s="255">
        <v>45302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idden="1" x14ac:dyDescent="0.25">
      <c r="A5" s="636"/>
      <c r="B5" s="255">
        <v>45281</v>
      </c>
      <c r="C5" s="9" t="s">
        <v>452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idden="1" x14ac:dyDescent="0.25">
      <c r="A6" s="636"/>
      <c r="B6" s="255">
        <v>45274</v>
      </c>
      <c r="C6" s="9" t="s">
        <v>453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idden="1" x14ac:dyDescent="0.25">
      <c r="A7" s="636"/>
      <c r="B7" s="255">
        <v>45246</v>
      </c>
      <c r="C7" s="9" t="s">
        <v>452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idden="1" x14ac:dyDescent="0.25">
      <c r="A8" s="636"/>
      <c r="B8" s="255">
        <v>45239</v>
      </c>
      <c r="C8" s="9" t="s">
        <v>453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/>
      <c r="K8" s="9"/>
      <c r="L8" s="9">
        <v>1</v>
      </c>
      <c r="M8" s="29"/>
    </row>
    <row r="9" spans="1:13" hidden="1" x14ac:dyDescent="0.25">
      <c r="A9" s="636"/>
      <c r="B9" s="255">
        <v>45232</v>
      </c>
      <c r="C9" s="9" t="s">
        <v>552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hidden="1" x14ac:dyDescent="0.25">
      <c r="A10" s="636"/>
      <c r="B10" s="255">
        <v>45211</v>
      </c>
      <c r="C10" s="9" t="s">
        <v>452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idden="1" x14ac:dyDescent="0.25">
      <c r="A11" s="636"/>
      <c r="B11" s="255">
        <v>45204</v>
      </c>
      <c r="C11" s="9" t="s">
        <v>453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idden="1" x14ac:dyDescent="0.25">
      <c r="A12" s="636"/>
      <c r="B12" s="255">
        <v>45197</v>
      </c>
      <c r="C12" s="9" t="s">
        <v>552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idden="1" x14ac:dyDescent="0.25">
      <c r="A13" s="636"/>
      <c r="B13" s="255">
        <v>45190</v>
      </c>
      <c r="C13" s="9" t="s">
        <v>553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ht="18.75" hidden="1" thickBot="1" x14ac:dyDescent="0.3">
      <c r="A14" s="637"/>
      <c r="B14" s="256">
        <v>45183</v>
      </c>
      <c r="C14" s="31" t="s">
        <v>8</v>
      </c>
      <c r="D14" s="31">
        <v>1</v>
      </c>
      <c r="E14" s="31">
        <v>0</v>
      </c>
      <c r="F14" s="31">
        <v>0</v>
      </c>
      <c r="G14" s="31">
        <v>0</v>
      </c>
      <c r="H14" s="31">
        <v>0</v>
      </c>
      <c r="I14" s="32">
        <v>0</v>
      </c>
      <c r="J14" s="366"/>
      <c r="K14" s="31">
        <v>1</v>
      </c>
      <c r="L14" s="31"/>
      <c r="M14" s="32"/>
    </row>
    <row r="15" spans="1:13" ht="19.5" thickTop="1" thickBot="1" x14ac:dyDescent="0.3">
      <c r="A15" s="487" t="s">
        <v>45</v>
      </c>
      <c r="B15" s="488" t="s">
        <v>580</v>
      </c>
      <c r="C15" s="355" t="s">
        <v>555</v>
      </c>
      <c r="D15" s="355">
        <f t="shared" ref="D15:L15" si="0">SUM(D3:D14)</f>
        <v>12</v>
      </c>
      <c r="E15" s="355">
        <f t="shared" si="0"/>
        <v>1</v>
      </c>
      <c r="F15" s="355">
        <f t="shared" si="0"/>
        <v>3</v>
      </c>
      <c r="G15" s="355">
        <f t="shared" si="0"/>
        <v>4</v>
      </c>
      <c r="H15" s="355">
        <f t="shared" si="0"/>
        <v>0</v>
      </c>
      <c r="I15" s="489">
        <f t="shared" si="0"/>
        <v>0</v>
      </c>
      <c r="J15" s="458">
        <f t="shared" si="0"/>
        <v>3</v>
      </c>
      <c r="K15" s="355">
        <f t="shared" si="0"/>
        <v>7</v>
      </c>
      <c r="L15" s="355">
        <f t="shared" si="0"/>
        <v>2</v>
      </c>
      <c r="M15" s="415">
        <f>SUM(J15/(J15+K15))</f>
        <v>0.3</v>
      </c>
    </row>
    <row r="16" spans="1:13" ht="18.75" hidden="1" thickTop="1" x14ac:dyDescent="0.25">
      <c r="A16" s="642" t="s">
        <v>554</v>
      </c>
      <c r="B16" s="254">
        <v>44952</v>
      </c>
      <c r="C16" s="27" t="s">
        <v>552</v>
      </c>
      <c r="D16" s="27">
        <v>1</v>
      </c>
      <c r="E16" s="27">
        <v>0</v>
      </c>
      <c r="F16" s="27">
        <v>0</v>
      </c>
      <c r="G16" s="27">
        <v>0</v>
      </c>
      <c r="H16" s="27">
        <v>0</v>
      </c>
      <c r="I16" s="28">
        <v>0</v>
      </c>
      <c r="J16" s="364"/>
      <c r="K16" s="27">
        <v>1</v>
      </c>
      <c r="L16" s="27"/>
      <c r="M16" s="28"/>
    </row>
    <row r="17" spans="1:13" hidden="1" x14ac:dyDescent="0.25">
      <c r="A17" s="636"/>
      <c r="B17" s="255">
        <v>44945</v>
      </c>
      <c r="C17" s="9" t="s">
        <v>553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idden="1" x14ac:dyDescent="0.25">
      <c r="A18" s="636"/>
      <c r="B18" s="255">
        <v>44882</v>
      </c>
      <c r="C18" s="9" t="s">
        <v>452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idden="1" x14ac:dyDescent="0.25">
      <c r="A19" s="636"/>
      <c r="B19" s="255">
        <v>44861</v>
      </c>
      <c r="C19" s="9" t="s">
        <v>553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6"/>
      <c r="B20" s="255">
        <v>44833</v>
      </c>
      <c r="C20" s="9" t="s">
        <v>552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idden="1" x14ac:dyDescent="0.25">
      <c r="A21" s="636"/>
      <c r="B21" s="255">
        <v>44826</v>
      </c>
      <c r="C21" s="9" t="s">
        <v>553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t="18.75" hidden="1" thickBot="1" x14ac:dyDescent="0.3">
      <c r="A22" s="637"/>
      <c r="B22" s="256">
        <v>44819</v>
      </c>
      <c r="C22" s="31" t="s">
        <v>8</v>
      </c>
      <c r="D22" s="31">
        <v>1</v>
      </c>
      <c r="E22" s="31">
        <v>0</v>
      </c>
      <c r="F22" s="31">
        <v>0</v>
      </c>
      <c r="G22" s="31">
        <v>0</v>
      </c>
      <c r="H22" s="31">
        <v>0</v>
      </c>
      <c r="I22" s="32">
        <v>0</v>
      </c>
      <c r="J22" s="366"/>
      <c r="K22" s="31">
        <v>1</v>
      </c>
      <c r="L22" s="31"/>
      <c r="M22" s="32"/>
    </row>
    <row r="23" spans="1:13" ht="19.5" thickTop="1" thickBot="1" x14ac:dyDescent="0.3">
      <c r="A23" s="433" t="s">
        <v>45</v>
      </c>
      <c r="B23" s="414" t="s">
        <v>554</v>
      </c>
      <c r="C23" s="355" t="s">
        <v>555</v>
      </c>
      <c r="D23" s="355">
        <f t="shared" ref="D23:L23" si="1">SUM(D16:D22)</f>
        <v>7</v>
      </c>
      <c r="E23" s="355">
        <f t="shared" si="1"/>
        <v>0</v>
      </c>
      <c r="F23" s="355">
        <f t="shared" si="1"/>
        <v>1</v>
      </c>
      <c r="G23" s="355">
        <f t="shared" si="1"/>
        <v>1</v>
      </c>
      <c r="H23" s="355">
        <f t="shared" si="1"/>
        <v>0</v>
      </c>
      <c r="I23" s="467">
        <f t="shared" si="1"/>
        <v>0</v>
      </c>
      <c r="J23" s="191">
        <f t="shared" si="1"/>
        <v>3</v>
      </c>
      <c r="K23" s="124">
        <f t="shared" si="1"/>
        <v>4</v>
      </c>
      <c r="L23" s="124">
        <f t="shared" si="1"/>
        <v>0</v>
      </c>
      <c r="M23" s="302">
        <f>SUM(J23/(J23+K23))</f>
        <v>0.42857142857142855</v>
      </c>
    </row>
    <row r="24" spans="1:13" ht="18.75" hidden="1" thickTop="1" x14ac:dyDescent="0.25">
      <c r="A24" s="632" t="s">
        <v>540</v>
      </c>
      <c r="B24" s="254">
        <v>44630</v>
      </c>
      <c r="C24" s="27" t="s">
        <v>8</v>
      </c>
      <c r="D24" s="27">
        <v>1</v>
      </c>
      <c r="E24" s="27">
        <v>0</v>
      </c>
      <c r="F24" s="27">
        <v>0</v>
      </c>
      <c r="G24" s="27">
        <v>0</v>
      </c>
      <c r="H24" s="27">
        <v>0</v>
      </c>
      <c r="I24" s="297">
        <v>0</v>
      </c>
      <c r="J24" s="279"/>
      <c r="K24" s="27"/>
      <c r="L24" s="27">
        <v>1</v>
      </c>
      <c r="M24" s="28"/>
    </row>
    <row r="25" spans="1:13" hidden="1" x14ac:dyDescent="0.25">
      <c r="A25" s="633"/>
      <c r="B25" s="255">
        <v>44602</v>
      </c>
      <c r="C25" s="9" t="s">
        <v>48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8">
        <v>0</v>
      </c>
      <c r="J25" s="280">
        <v>1</v>
      </c>
      <c r="K25" s="9"/>
      <c r="L25" s="9"/>
      <c r="M25" s="29"/>
    </row>
    <row r="26" spans="1:13" hidden="1" x14ac:dyDescent="0.25">
      <c r="A26" s="633"/>
      <c r="B26" s="255">
        <v>44546</v>
      </c>
      <c r="C26" s="9" t="s">
        <v>8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idden="1" x14ac:dyDescent="0.25">
      <c r="A27" s="633"/>
      <c r="B27" s="255">
        <v>44539</v>
      </c>
      <c r="C27" s="9" t="s">
        <v>48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idden="1" x14ac:dyDescent="0.25">
      <c r="A28" s="633"/>
      <c r="B28" s="255">
        <v>44532</v>
      </c>
      <c r="C28" s="9" t="s">
        <v>455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8">
        <v>0</v>
      </c>
      <c r="J28" s="280"/>
      <c r="K28" s="9"/>
      <c r="L28" s="9">
        <v>1</v>
      </c>
      <c r="M28" s="29"/>
    </row>
    <row r="29" spans="1:13" hidden="1" x14ac:dyDescent="0.25">
      <c r="A29" s="633"/>
      <c r="B29" s="255">
        <v>44525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8">
        <v>0</v>
      </c>
      <c r="J29" s="280"/>
      <c r="K29" s="9">
        <v>1</v>
      </c>
      <c r="L29" s="9"/>
      <c r="M29" s="29"/>
    </row>
    <row r="30" spans="1:13" hidden="1" x14ac:dyDescent="0.25">
      <c r="A30" s="633"/>
      <c r="B30" s="255">
        <v>44511</v>
      </c>
      <c r="C30" s="9" t="s">
        <v>455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t="18.75" hidden="1" thickBot="1" x14ac:dyDescent="0.3">
      <c r="A31" s="634"/>
      <c r="B31" s="256">
        <v>44504</v>
      </c>
      <c r="C31" s="31" t="s">
        <v>8</v>
      </c>
      <c r="D31" s="31">
        <v>1</v>
      </c>
      <c r="E31" s="31">
        <v>0</v>
      </c>
      <c r="F31" s="31">
        <v>0</v>
      </c>
      <c r="G31" s="31">
        <v>0</v>
      </c>
      <c r="H31" s="31">
        <v>0</v>
      </c>
      <c r="I31" s="299">
        <v>0</v>
      </c>
      <c r="J31" s="341"/>
      <c r="K31" s="31">
        <v>1</v>
      </c>
      <c r="L31" s="31"/>
      <c r="M31" s="32"/>
    </row>
    <row r="32" spans="1:13" ht="19.5" thickTop="1" thickBot="1" x14ac:dyDescent="0.3">
      <c r="A32" s="142" t="s">
        <v>45</v>
      </c>
      <c r="B32" s="126" t="s">
        <v>540</v>
      </c>
      <c r="C32" s="124" t="s">
        <v>453</v>
      </c>
      <c r="D32" s="124">
        <f t="shared" ref="D32:L32" si="2">SUM(D24:D31)</f>
        <v>8</v>
      </c>
      <c r="E32" s="124">
        <f t="shared" si="2"/>
        <v>0</v>
      </c>
      <c r="F32" s="124">
        <f t="shared" si="2"/>
        <v>2</v>
      </c>
      <c r="G32" s="124">
        <f t="shared" si="2"/>
        <v>2</v>
      </c>
      <c r="H32" s="124">
        <f t="shared" si="2"/>
        <v>0</v>
      </c>
      <c r="I32" s="247">
        <f t="shared" si="2"/>
        <v>0</v>
      </c>
      <c r="J32" s="191">
        <f t="shared" si="2"/>
        <v>1</v>
      </c>
      <c r="K32" s="124">
        <f t="shared" si="2"/>
        <v>5</v>
      </c>
      <c r="L32" s="124">
        <f t="shared" si="2"/>
        <v>2</v>
      </c>
      <c r="M32" s="302">
        <f>SUM(J32/(J32+K32))</f>
        <v>0.16666666666666666</v>
      </c>
    </row>
    <row r="33" spans="1:13" ht="18.75" hidden="1" thickTop="1" x14ac:dyDescent="0.25">
      <c r="A33" s="659" t="s">
        <v>454</v>
      </c>
      <c r="B33" s="26">
        <v>43496</v>
      </c>
      <c r="C33" s="27" t="s">
        <v>8</v>
      </c>
      <c r="D33" s="27">
        <v>1</v>
      </c>
      <c r="E33" s="27">
        <v>1</v>
      </c>
      <c r="F33" s="27">
        <v>0</v>
      </c>
      <c r="G33" s="27">
        <v>1</v>
      </c>
      <c r="H33" s="27">
        <v>0</v>
      </c>
      <c r="I33" s="297">
        <v>0</v>
      </c>
      <c r="J33" s="279">
        <v>1</v>
      </c>
      <c r="K33" s="27"/>
      <c r="L33" s="27"/>
      <c r="M33" s="28"/>
    </row>
    <row r="34" spans="1:13" hidden="1" x14ac:dyDescent="0.25">
      <c r="A34" s="631"/>
      <c r="B34" s="13">
        <v>43489</v>
      </c>
      <c r="C34" s="9" t="s">
        <v>455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8">
        <v>0</v>
      </c>
      <c r="J34" s="280"/>
      <c r="K34" s="9">
        <v>1</v>
      </c>
      <c r="L34" s="9"/>
      <c r="M34" s="29"/>
    </row>
    <row r="35" spans="1:13" hidden="1" x14ac:dyDescent="0.25">
      <c r="A35" s="631"/>
      <c r="B35" s="13">
        <v>43447</v>
      </c>
      <c r="C35" s="9" t="s">
        <v>8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8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13">
        <v>43433</v>
      </c>
      <c r="C36" s="9" t="s">
        <v>453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8">
        <v>0</v>
      </c>
      <c r="J36" s="280"/>
      <c r="K36" s="9"/>
      <c r="L36" s="9">
        <v>1</v>
      </c>
      <c r="M36" s="29"/>
    </row>
    <row r="37" spans="1:13" hidden="1" x14ac:dyDescent="0.25">
      <c r="A37" s="631"/>
      <c r="B37" s="13">
        <v>43412</v>
      </c>
      <c r="C37" s="9" t="s">
        <v>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43398</v>
      </c>
      <c r="C38" s="9" t="s">
        <v>453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idden="1" x14ac:dyDescent="0.25">
      <c r="A39" s="631"/>
      <c r="B39" s="13">
        <v>43391</v>
      </c>
      <c r="C39" s="9" t="s">
        <v>452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43384</v>
      </c>
      <c r="C40" s="9" t="s">
        <v>48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t="18.75" hidden="1" thickBot="1" x14ac:dyDescent="0.3">
      <c r="A41" s="630"/>
      <c r="B41" s="30">
        <v>43363</v>
      </c>
      <c r="C41" s="31" t="s">
        <v>453</v>
      </c>
      <c r="D41" s="31">
        <v>1</v>
      </c>
      <c r="E41" s="31">
        <v>0</v>
      </c>
      <c r="F41" s="31">
        <v>0</v>
      </c>
      <c r="G41" s="31">
        <v>0</v>
      </c>
      <c r="H41" s="31">
        <v>0</v>
      </c>
      <c r="I41" s="299">
        <v>0</v>
      </c>
      <c r="J41" s="341"/>
      <c r="K41" s="31">
        <v>1</v>
      </c>
      <c r="L41" s="31"/>
      <c r="M41" s="32"/>
    </row>
    <row r="42" spans="1:13" ht="19.5" thickTop="1" thickBot="1" x14ac:dyDescent="0.3">
      <c r="A42" s="142" t="s">
        <v>45</v>
      </c>
      <c r="B42" s="126" t="s">
        <v>454</v>
      </c>
      <c r="C42" s="124" t="s">
        <v>9</v>
      </c>
      <c r="D42" s="124">
        <f t="shared" ref="D42:I42" si="3">SUM(D33:D41)</f>
        <v>9</v>
      </c>
      <c r="E42" s="124">
        <f t="shared" si="3"/>
        <v>1</v>
      </c>
      <c r="F42" s="124">
        <f t="shared" si="3"/>
        <v>2</v>
      </c>
      <c r="G42" s="124">
        <f t="shared" si="3"/>
        <v>3</v>
      </c>
      <c r="H42" s="124">
        <f t="shared" si="3"/>
        <v>0</v>
      </c>
      <c r="I42" s="124">
        <f t="shared" si="3"/>
        <v>0</v>
      </c>
      <c r="J42" s="191">
        <f>SUM(J33:J41)</f>
        <v>3</v>
      </c>
      <c r="K42" s="124">
        <f>SUM(K33:K41)</f>
        <v>5</v>
      </c>
      <c r="L42" s="124">
        <f>SUM(L33:L41)</f>
        <v>1</v>
      </c>
      <c r="M42" s="302">
        <f>SUM(J42/(J42+K42))</f>
        <v>0.375</v>
      </c>
    </row>
    <row r="43" spans="1:13" ht="18.75" hidden="1" thickTop="1" x14ac:dyDescent="0.25">
      <c r="A43" s="673" t="s">
        <v>285</v>
      </c>
      <c r="B43" s="26">
        <v>43153</v>
      </c>
      <c r="C43" s="27" t="s">
        <v>8</v>
      </c>
      <c r="D43" s="27">
        <v>1</v>
      </c>
      <c r="E43" s="27">
        <v>0</v>
      </c>
      <c r="F43" s="27">
        <v>1</v>
      </c>
      <c r="G43" s="27">
        <v>1</v>
      </c>
      <c r="H43" s="27">
        <v>0</v>
      </c>
      <c r="I43" s="28">
        <v>0</v>
      </c>
      <c r="J43" s="279"/>
      <c r="K43" s="27">
        <v>1</v>
      </c>
      <c r="L43" s="27"/>
      <c r="M43" s="28"/>
    </row>
    <row r="44" spans="1:13" hidden="1" x14ac:dyDescent="0.25">
      <c r="A44" s="674"/>
      <c r="B44" s="13">
        <v>43146</v>
      </c>
      <c r="C44" s="9" t="s">
        <v>9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>
        <v>1</v>
      </c>
      <c r="K44" s="9"/>
      <c r="L44" s="9"/>
      <c r="M44" s="29"/>
    </row>
    <row r="45" spans="1:13" hidden="1" x14ac:dyDescent="0.25">
      <c r="A45" s="674"/>
      <c r="B45" s="13">
        <v>43139</v>
      </c>
      <c r="C45" s="9" t="s">
        <v>10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74"/>
      <c r="B46" s="13">
        <v>43132</v>
      </c>
      <c r="C46" s="9" t="s">
        <v>11</v>
      </c>
      <c r="D46" s="9">
        <v>1</v>
      </c>
      <c r="E46" s="9">
        <v>1</v>
      </c>
      <c r="F46" s="9">
        <v>0</v>
      </c>
      <c r="G46" s="9">
        <v>1</v>
      </c>
      <c r="H46" s="9">
        <v>1</v>
      </c>
      <c r="I46" s="29">
        <v>0</v>
      </c>
      <c r="J46" s="280">
        <v>1</v>
      </c>
      <c r="K46" s="9"/>
      <c r="L46" s="9"/>
      <c r="M46" s="29"/>
    </row>
    <row r="47" spans="1:13" hidden="1" x14ac:dyDescent="0.25">
      <c r="A47" s="674"/>
      <c r="B47" s="13">
        <v>43125</v>
      </c>
      <c r="C47" s="9" t="s">
        <v>7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74"/>
      <c r="B48" s="13">
        <v>43118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74"/>
      <c r="B49" s="13">
        <v>43090</v>
      </c>
      <c r="C49" s="9" t="s">
        <v>10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74"/>
      <c r="B50" s="13">
        <v>43076</v>
      </c>
      <c r="C50" s="9" t="s">
        <v>7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74"/>
      <c r="B51" s="13">
        <v>43069</v>
      </c>
      <c r="C51" s="9" t="s">
        <v>8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74"/>
      <c r="B52" s="13">
        <v>43062</v>
      </c>
      <c r="C52" s="9" t="s">
        <v>9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74"/>
      <c r="B53" s="13">
        <v>43048</v>
      </c>
      <c r="C53" s="9" t="s">
        <v>11</v>
      </c>
      <c r="D53" s="9">
        <v>1</v>
      </c>
      <c r="E53" s="9">
        <v>0</v>
      </c>
      <c r="F53" s="9">
        <v>2</v>
      </c>
      <c r="G53" s="9">
        <v>2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74"/>
      <c r="B54" s="13">
        <v>43027</v>
      </c>
      <c r="C54" s="9" t="s">
        <v>9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/>
      <c r="L54" s="9">
        <v>1</v>
      </c>
      <c r="M54" s="29"/>
    </row>
    <row r="55" spans="1:13" hidden="1" x14ac:dyDescent="0.25">
      <c r="A55" s="674"/>
      <c r="B55" s="13">
        <v>43020</v>
      </c>
      <c r="C55" s="9" t="s">
        <v>10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">
        <v>0</v>
      </c>
      <c r="J55" s="280"/>
      <c r="K55" s="9">
        <v>1</v>
      </c>
      <c r="L55" s="9"/>
      <c r="M55" s="29"/>
    </row>
    <row r="56" spans="1:13" hidden="1" x14ac:dyDescent="0.25">
      <c r="A56" s="674"/>
      <c r="B56" s="13">
        <v>43013</v>
      </c>
      <c r="C56" s="9" t="s">
        <v>11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idden="1" x14ac:dyDescent="0.25">
      <c r="A57" s="674"/>
      <c r="B57" s="13">
        <v>43006</v>
      </c>
      <c r="C57" s="9" t="s">
        <v>7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74"/>
      <c r="B58" s="13">
        <v>42999</v>
      </c>
      <c r="C58" s="9" t="s">
        <v>8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t="18.75" hidden="1" thickBot="1" x14ac:dyDescent="0.3">
      <c r="A59" s="675"/>
      <c r="B59" s="30">
        <v>42992</v>
      </c>
      <c r="C59" s="31" t="s">
        <v>9</v>
      </c>
      <c r="D59" s="31">
        <v>1</v>
      </c>
      <c r="E59" s="31">
        <v>1</v>
      </c>
      <c r="F59" s="31">
        <v>0</v>
      </c>
      <c r="G59" s="31">
        <v>1</v>
      </c>
      <c r="H59" s="31">
        <v>0</v>
      </c>
      <c r="I59" s="32">
        <v>0</v>
      </c>
      <c r="J59" s="281">
        <v>1</v>
      </c>
      <c r="K59" s="23"/>
      <c r="L59" s="23"/>
      <c r="M59" s="48"/>
    </row>
    <row r="60" spans="1:13" ht="19.5" thickTop="1" thickBot="1" x14ac:dyDescent="0.3">
      <c r="A60" s="159" t="s">
        <v>45</v>
      </c>
      <c r="B60" s="126" t="s">
        <v>285</v>
      </c>
      <c r="C60" s="124" t="s">
        <v>27</v>
      </c>
      <c r="D60" s="124">
        <f t="shared" ref="D60:I60" si="4">SUM(D43:D59)</f>
        <v>17</v>
      </c>
      <c r="E60" s="124">
        <f t="shared" si="4"/>
        <v>2</v>
      </c>
      <c r="F60" s="124">
        <f t="shared" si="4"/>
        <v>7</v>
      </c>
      <c r="G60" s="124">
        <f t="shared" si="4"/>
        <v>9</v>
      </c>
      <c r="H60" s="124">
        <f t="shared" si="4"/>
        <v>1</v>
      </c>
      <c r="I60" s="125">
        <f t="shared" si="4"/>
        <v>0</v>
      </c>
      <c r="J60" s="191">
        <f>SUM(J43:J59)</f>
        <v>6</v>
      </c>
      <c r="K60" s="124">
        <f>SUM(K43:K59)</f>
        <v>10</v>
      </c>
      <c r="L60" s="124">
        <f>SUM(L43:L59)</f>
        <v>1</v>
      </c>
      <c r="M60" s="302">
        <f>SUM(J60/(J60+K60))</f>
        <v>0.375</v>
      </c>
    </row>
    <row r="61" spans="1:13" ht="18.75" hidden="1" thickTop="1" x14ac:dyDescent="0.25">
      <c r="A61" s="673" t="s">
        <v>35</v>
      </c>
      <c r="B61" s="26">
        <v>42796</v>
      </c>
      <c r="C61" s="27" t="s">
        <v>7</v>
      </c>
      <c r="D61" s="27">
        <v>1</v>
      </c>
      <c r="E61" s="27">
        <v>0</v>
      </c>
      <c r="F61" s="27">
        <v>0</v>
      </c>
      <c r="G61" s="27">
        <v>0</v>
      </c>
      <c r="H61" s="27">
        <v>0</v>
      </c>
      <c r="I61" s="28">
        <v>0</v>
      </c>
      <c r="J61" s="282">
        <v>1</v>
      </c>
      <c r="K61" s="8"/>
      <c r="L61" s="8"/>
      <c r="M61" s="113"/>
    </row>
    <row r="62" spans="1:13" hidden="1" x14ac:dyDescent="0.25">
      <c r="A62" s="674"/>
      <c r="B62" s="13">
        <v>42789</v>
      </c>
      <c r="C62" s="9" t="s">
        <v>8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74"/>
      <c r="B63" s="13">
        <v>42782</v>
      </c>
      <c r="C63" s="9" t="s">
        <v>9</v>
      </c>
      <c r="D63" s="9">
        <v>1</v>
      </c>
      <c r="E63" s="9">
        <v>0</v>
      </c>
      <c r="F63" s="9">
        <v>1</v>
      </c>
      <c r="G63" s="9">
        <v>1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74"/>
      <c r="B64" s="13">
        <v>42775</v>
      </c>
      <c r="C64" s="9" t="s">
        <v>10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74"/>
      <c r="B65" s="13">
        <v>42768</v>
      </c>
      <c r="C65" s="9" t="s">
        <v>11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74"/>
      <c r="B66" s="13">
        <v>42761</v>
      </c>
      <c r="C66" s="9" t="s">
        <v>7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74"/>
      <c r="B67" s="13">
        <v>42754</v>
      </c>
      <c r="C67" s="9" t="s">
        <v>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74"/>
      <c r="B68" s="13">
        <v>42747</v>
      </c>
      <c r="C68" s="9" t="s">
        <v>9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74"/>
      <c r="B69" s="13">
        <v>42740</v>
      </c>
      <c r="C69" s="9" t="s">
        <v>10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74"/>
      <c r="B70" s="13">
        <v>42712</v>
      </c>
      <c r="C70" s="9" t="s">
        <v>7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74"/>
      <c r="B71" s="13">
        <v>42705</v>
      </c>
      <c r="C71" s="9" t="s">
        <v>8</v>
      </c>
      <c r="D71" s="9">
        <v>1</v>
      </c>
      <c r="E71" s="9">
        <v>1</v>
      </c>
      <c r="F71" s="9">
        <v>0</v>
      </c>
      <c r="G71" s="9">
        <v>1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74"/>
      <c r="B72" s="13">
        <v>42698</v>
      </c>
      <c r="C72" s="9" t="s">
        <v>9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74"/>
      <c r="B73" s="13">
        <v>42691</v>
      </c>
      <c r="C73" s="9" t="s">
        <v>10</v>
      </c>
      <c r="D73" s="9">
        <v>1</v>
      </c>
      <c r="E73" s="9">
        <v>1</v>
      </c>
      <c r="F73" s="9">
        <v>0</v>
      </c>
      <c r="G73" s="9">
        <v>1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74"/>
      <c r="B74" s="13">
        <v>42684</v>
      </c>
      <c r="C74" s="9" t="s">
        <v>11</v>
      </c>
      <c r="D74" s="9">
        <v>1</v>
      </c>
      <c r="E74" s="9">
        <v>0</v>
      </c>
      <c r="F74" s="9">
        <v>2</v>
      </c>
      <c r="G74" s="9">
        <v>2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74"/>
      <c r="B75" s="13">
        <v>42677</v>
      </c>
      <c r="C75" s="9" t="s">
        <v>7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idden="1" x14ac:dyDescent="0.25">
      <c r="A76" s="674"/>
      <c r="B76" s="13">
        <v>42670</v>
      </c>
      <c r="C76" s="9" t="s">
        <v>8</v>
      </c>
      <c r="D76" s="9">
        <v>1</v>
      </c>
      <c r="E76" s="9">
        <v>0</v>
      </c>
      <c r="F76" s="9">
        <v>1</v>
      </c>
      <c r="G76" s="9">
        <v>1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74"/>
      <c r="B77" s="13">
        <v>42663</v>
      </c>
      <c r="C77" s="9" t="s">
        <v>9</v>
      </c>
      <c r="D77" s="9">
        <v>1</v>
      </c>
      <c r="E77" s="9">
        <v>0</v>
      </c>
      <c r="F77" s="9">
        <v>2</v>
      </c>
      <c r="G77" s="9">
        <v>2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74"/>
      <c r="B78" s="13">
        <v>42656</v>
      </c>
      <c r="C78" s="9" t="s">
        <v>10</v>
      </c>
      <c r="D78" s="9">
        <v>1</v>
      </c>
      <c r="E78" s="9">
        <v>1</v>
      </c>
      <c r="F78" s="9">
        <v>1</v>
      </c>
      <c r="G78" s="9">
        <v>2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74"/>
      <c r="B79" s="13">
        <v>42649</v>
      </c>
      <c r="C79" s="9" t="s">
        <v>11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74"/>
      <c r="B80" s="13">
        <v>42642</v>
      </c>
      <c r="C80" s="9" t="s">
        <v>7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74"/>
      <c r="B81" s="13">
        <v>42635</v>
      </c>
      <c r="C81" s="9" t="s">
        <v>8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t="18.75" hidden="1" thickBot="1" x14ac:dyDescent="0.3">
      <c r="A82" s="675"/>
      <c r="B82" s="30">
        <v>42628</v>
      </c>
      <c r="C82" s="31" t="s">
        <v>9</v>
      </c>
      <c r="D82" s="31">
        <v>1</v>
      </c>
      <c r="E82" s="31">
        <v>0</v>
      </c>
      <c r="F82" s="31">
        <v>0</v>
      </c>
      <c r="G82" s="31">
        <v>0</v>
      </c>
      <c r="H82" s="31">
        <v>0</v>
      </c>
      <c r="I82" s="32">
        <v>0</v>
      </c>
      <c r="J82" s="281"/>
      <c r="K82" s="23">
        <v>1</v>
      </c>
      <c r="L82" s="23"/>
      <c r="M82" s="48"/>
    </row>
    <row r="83" spans="1:13" ht="19.5" thickTop="1" thickBot="1" x14ac:dyDescent="0.3">
      <c r="A83" s="159" t="s">
        <v>45</v>
      </c>
      <c r="B83" s="126" t="s">
        <v>18</v>
      </c>
      <c r="C83" s="247" t="s">
        <v>27</v>
      </c>
      <c r="D83" s="248">
        <f t="shared" ref="D83:I83" si="5">SUM(D61:D82)</f>
        <v>22</v>
      </c>
      <c r="E83" s="216">
        <f t="shared" si="5"/>
        <v>3</v>
      </c>
      <c r="F83" s="124">
        <f t="shared" si="5"/>
        <v>9</v>
      </c>
      <c r="G83" s="124">
        <f t="shared" si="5"/>
        <v>12</v>
      </c>
      <c r="H83" s="124">
        <f t="shared" si="5"/>
        <v>0</v>
      </c>
      <c r="I83" s="125">
        <f t="shared" si="5"/>
        <v>0</v>
      </c>
      <c r="J83" s="191">
        <f>SUM(J61:J82)</f>
        <v>11</v>
      </c>
      <c r="K83" s="124">
        <f>SUM(K61:K82)</f>
        <v>11</v>
      </c>
      <c r="L83" s="124">
        <f>SUM(L61:L82)</f>
        <v>0</v>
      </c>
      <c r="M83" s="302">
        <f>SUM(J83/(J83+K83))</f>
        <v>0.5</v>
      </c>
    </row>
    <row r="84" spans="1:13" ht="18.75" hidden="1" thickTop="1" x14ac:dyDescent="0.25">
      <c r="A84" s="673" t="s">
        <v>17</v>
      </c>
      <c r="B84" s="26">
        <v>42341</v>
      </c>
      <c r="C84" s="27" t="s">
        <v>13</v>
      </c>
      <c r="D84" s="27">
        <v>1</v>
      </c>
      <c r="E84" s="27">
        <v>0</v>
      </c>
      <c r="F84" s="27">
        <v>1</v>
      </c>
      <c r="G84" s="27">
        <v>1</v>
      </c>
      <c r="H84" s="27">
        <v>0</v>
      </c>
      <c r="I84" s="28">
        <v>0</v>
      </c>
      <c r="J84" s="282"/>
      <c r="K84" s="8">
        <v>1</v>
      </c>
      <c r="L84" s="8"/>
      <c r="M84" s="113"/>
    </row>
    <row r="85" spans="1:13" hidden="1" x14ac:dyDescent="0.25">
      <c r="A85" s="674"/>
      <c r="B85" s="13">
        <v>42327</v>
      </c>
      <c r="C85" s="9" t="s">
        <v>10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">
        <v>0</v>
      </c>
      <c r="J85" s="280"/>
      <c r="K85" s="9"/>
      <c r="L85" s="9">
        <v>1</v>
      </c>
      <c r="M85" s="29"/>
    </row>
    <row r="86" spans="1:13" hidden="1" x14ac:dyDescent="0.25">
      <c r="A86" s="674"/>
      <c r="B86" s="13">
        <v>42320</v>
      </c>
      <c r="C86" s="9" t="s">
        <v>12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74"/>
      <c r="B87" s="13">
        <v>42306</v>
      </c>
      <c r="C87" s="9" t="s">
        <v>13</v>
      </c>
      <c r="D87" s="9">
        <v>1</v>
      </c>
      <c r="E87" s="9">
        <v>1</v>
      </c>
      <c r="F87" s="9">
        <v>0</v>
      </c>
      <c r="G87" s="9">
        <v>1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74"/>
      <c r="B88" s="13">
        <v>42299</v>
      </c>
      <c r="C88" s="9" t="s">
        <v>8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74"/>
      <c r="B89" s="13">
        <v>42292</v>
      </c>
      <c r="C89" s="9" t="s">
        <v>10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74"/>
      <c r="B90" s="13">
        <v>42285</v>
      </c>
      <c r="C90" s="9" t="s">
        <v>12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74"/>
      <c r="B91" s="13">
        <v>42278</v>
      </c>
      <c r="C91" s="9" t="s">
        <v>7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74"/>
      <c r="B92" s="13">
        <v>42271</v>
      </c>
      <c r="C92" s="9" t="s">
        <v>13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t="18.75" hidden="1" thickBot="1" x14ac:dyDescent="0.3">
      <c r="A93" s="675"/>
      <c r="B93" s="30">
        <v>42264</v>
      </c>
      <c r="C93" s="31" t="s">
        <v>8</v>
      </c>
      <c r="D93" s="31">
        <v>1</v>
      </c>
      <c r="E93" s="31">
        <v>0</v>
      </c>
      <c r="F93" s="31">
        <v>1</v>
      </c>
      <c r="G93" s="31">
        <v>1</v>
      </c>
      <c r="H93" s="31">
        <v>0</v>
      </c>
      <c r="I93" s="32">
        <v>0</v>
      </c>
      <c r="J93" s="281"/>
      <c r="K93" s="23">
        <v>1</v>
      </c>
      <c r="L93" s="23"/>
      <c r="M93" s="48"/>
    </row>
    <row r="94" spans="1:13" ht="19.5" thickTop="1" thickBot="1" x14ac:dyDescent="0.3">
      <c r="A94" s="159" t="s">
        <v>45</v>
      </c>
      <c r="B94" s="126" t="s">
        <v>17</v>
      </c>
      <c r="C94" s="124" t="s">
        <v>14</v>
      </c>
      <c r="D94" s="124">
        <f t="shared" ref="D94:I94" si="6">SUM(D84:D93)</f>
        <v>10</v>
      </c>
      <c r="E94" s="124">
        <f t="shared" si="6"/>
        <v>2</v>
      </c>
      <c r="F94" s="124">
        <f t="shared" si="6"/>
        <v>7</v>
      </c>
      <c r="G94" s="124">
        <f t="shared" si="6"/>
        <v>9</v>
      </c>
      <c r="H94" s="124">
        <f t="shared" si="6"/>
        <v>0</v>
      </c>
      <c r="I94" s="125">
        <f t="shared" si="6"/>
        <v>0</v>
      </c>
      <c r="J94" s="191">
        <f>SUM(J84:J93)</f>
        <v>2</v>
      </c>
      <c r="K94" s="124">
        <f>SUM(K84:K93)</f>
        <v>7</v>
      </c>
      <c r="L94" s="124">
        <f>SUM(L84:L93)</f>
        <v>1</v>
      </c>
      <c r="M94" s="302">
        <f>SUM(J94/(J94+K94))</f>
        <v>0.22222222222222221</v>
      </c>
    </row>
    <row r="95" spans="1:13" ht="18.75" hidden="1" thickTop="1" x14ac:dyDescent="0.25">
      <c r="A95" s="673" t="s">
        <v>16</v>
      </c>
      <c r="B95" s="26">
        <v>42061</v>
      </c>
      <c r="C95" s="27" t="s">
        <v>13</v>
      </c>
      <c r="D95" s="27">
        <v>1</v>
      </c>
      <c r="E95" s="27">
        <v>0</v>
      </c>
      <c r="F95" s="27">
        <v>0</v>
      </c>
      <c r="G95" s="27">
        <v>0</v>
      </c>
      <c r="H95" s="27">
        <v>0</v>
      </c>
      <c r="I95" s="28">
        <v>0</v>
      </c>
      <c r="J95" s="282"/>
      <c r="K95" s="8">
        <v>1</v>
      </c>
      <c r="L95" s="8"/>
      <c r="M95" s="113"/>
    </row>
    <row r="96" spans="1:13" hidden="1" x14ac:dyDescent="0.25">
      <c r="A96" s="674"/>
      <c r="B96" s="13">
        <v>42054</v>
      </c>
      <c r="C96" s="9" t="s">
        <v>10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/>
      <c r="K96" s="9"/>
      <c r="L96" s="9">
        <v>1</v>
      </c>
      <c r="M96" s="29"/>
    </row>
    <row r="97" spans="1:13" hidden="1" x14ac:dyDescent="0.25">
      <c r="A97" s="674"/>
      <c r="B97" s="13">
        <v>42047</v>
      </c>
      <c r="C97" s="9" t="s">
        <v>7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74"/>
      <c r="B98" s="13">
        <v>42040</v>
      </c>
      <c r="C98" s="9" t="s">
        <v>8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74"/>
      <c r="B99" s="13">
        <v>42033</v>
      </c>
      <c r="C99" s="9" t="s">
        <v>14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74"/>
      <c r="B100" s="13">
        <v>42026</v>
      </c>
      <c r="C100" s="9" t="s">
        <v>13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74"/>
      <c r="B101" s="13">
        <v>42019</v>
      </c>
      <c r="C101" s="9" t="s">
        <v>10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74"/>
      <c r="B102" s="13">
        <v>42012</v>
      </c>
      <c r="C102" s="9" t="s">
        <v>7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74"/>
      <c r="B103" s="13">
        <v>41991</v>
      </c>
      <c r="C103" s="9" t="s">
        <v>8</v>
      </c>
      <c r="D103" s="9">
        <v>1</v>
      </c>
      <c r="E103" s="9">
        <v>1</v>
      </c>
      <c r="F103" s="9">
        <v>0</v>
      </c>
      <c r="G103" s="9">
        <v>1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74"/>
      <c r="B104" s="13">
        <v>41977</v>
      </c>
      <c r="C104" s="9" t="s">
        <v>13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74"/>
      <c r="B105" s="13">
        <v>41970</v>
      </c>
      <c r="C105" s="9" t="s">
        <v>10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74"/>
      <c r="B106" s="13">
        <v>41963</v>
      </c>
      <c r="C106" s="9" t="s">
        <v>7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/>
      <c r="K106" s="9"/>
      <c r="L106" s="9">
        <v>1</v>
      </c>
      <c r="M106" s="29"/>
    </row>
    <row r="107" spans="1:13" hidden="1" x14ac:dyDescent="0.25">
      <c r="A107" s="674"/>
      <c r="B107" s="13">
        <v>41956</v>
      </c>
      <c r="C107" s="9" t="s">
        <v>8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74"/>
      <c r="B108" s="13">
        <v>41949</v>
      </c>
      <c r="C108" s="9" t="s">
        <v>14</v>
      </c>
      <c r="D108" s="9">
        <v>1</v>
      </c>
      <c r="E108" s="9">
        <v>0</v>
      </c>
      <c r="F108" s="9">
        <v>1</v>
      </c>
      <c r="G108" s="9">
        <v>1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74"/>
      <c r="B109" s="13">
        <v>41942</v>
      </c>
      <c r="C109" s="9" t="s">
        <v>13</v>
      </c>
      <c r="D109" s="9">
        <v>1</v>
      </c>
      <c r="E109" s="9">
        <v>0</v>
      </c>
      <c r="F109" s="9">
        <v>2</v>
      </c>
      <c r="G109" s="9">
        <v>2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t="18.75" hidden="1" thickBot="1" x14ac:dyDescent="0.3">
      <c r="A110" s="675"/>
      <c r="B110" s="30">
        <v>41914</v>
      </c>
      <c r="C110" s="31" t="s">
        <v>14</v>
      </c>
      <c r="D110" s="31">
        <v>1</v>
      </c>
      <c r="E110" s="31">
        <v>0</v>
      </c>
      <c r="F110" s="31">
        <v>0</v>
      </c>
      <c r="G110" s="31">
        <v>0</v>
      </c>
      <c r="H110" s="31">
        <v>0</v>
      </c>
      <c r="I110" s="32">
        <v>0</v>
      </c>
      <c r="J110" s="281">
        <v>1</v>
      </c>
      <c r="K110" s="23"/>
      <c r="L110" s="23"/>
      <c r="M110" s="48"/>
    </row>
    <row r="111" spans="1:13" ht="19.5" thickTop="1" thickBot="1" x14ac:dyDescent="0.3">
      <c r="A111" s="159" t="s">
        <v>45</v>
      </c>
      <c r="B111" s="126" t="s">
        <v>16</v>
      </c>
      <c r="C111" s="124" t="s">
        <v>12</v>
      </c>
      <c r="D111" s="124">
        <f t="shared" ref="D111:I111" si="7">SUM(D95:D110)</f>
        <v>16</v>
      </c>
      <c r="E111" s="124">
        <f t="shared" si="7"/>
        <v>1</v>
      </c>
      <c r="F111" s="124">
        <f t="shared" si="7"/>
        <v>7</v>
      </c>
      <c r="G111" s="124">
        <f t="shared" si="7"/>
        <v>8</v>
      </c>
      <c r="H111" s="124">
        <f t="shared" si="7"/>
        <v>0</v>
      </c>
      <c r="I111" s="125">
        <f t="shared" si="7"/>
        <v>0</v>
      </c>
      <c r="J111" s="191">
        <f>SUM(J95:J110)</f>
        <v>5</v>
      </c>
      <c r="K111" s="124">
        <f>SUM(K95:K110)</f>
        <v>9</v>
      </c>
      <c r="L111" s="124">
        <f>SUM(L95:L110)</f>
        <v>2</v>
      </c>
      <c r="M111" s="302">
        <f>SUM(J111/(J111+K111))</f>
        <v>0.35714285714285715</v>
      </c>
    </row>
    <row r="112" spans="1:13" ht="18.75" hidden="1" thickTop="1" x14ac:dyDescent="0.25">
      <c r="A112" s="673" t="s">
        <v>15</v>
      </c>
      <c r="B112" s="26">
        <v>41697</v>
      </c>
      <c r="C112" s="27" t="s">
        <v>12</v>
      </c>
      <c r="D112" s="27">
        <v>1</v>
      </c>
      <c r="E112" s="27">
        <v>0</v>
      </c>
      <c r="F112" s="27">
        <v>0</v>
      </c>
      <c r="G112" s="27">
        <v>0</v>
      </c>
      <c r="H112" s="27">
        <v>0</v>
      </c>
      <c r="I112" s="28">
        <v>0</v>
      </c>
      <c r="J112" s="282"/>
      <c r="K112" s="8"/>
      <c r="L112" s="8">
        <v>1</v>
      </c>
      <c r="M112" s="113"/>
    </row>
    <row r="113" spans="1:13" hidden="1" x14ac:dyDescent="0.25">
      <c r="A113" s="674"/>
      <c r="B113" s="13">
        <v>41690</v>
      </c>
      <c r="C113" s="9" t="s">
        <v>14</v>
      </c>
      <c r="D113" s="9">
        <v>1</v>
      </c>
      <c r="E113" s="9">
        <v>0</v>
      </c>
      <c r="F113" s="9">
        <v>1</v>
      </c>
      <c r="G113" s="9">
        <v>1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74"/>
      <c r="B114" s="13">
        <v>41683</v>
      </c>
      <c r="C114" s="9" t="s">
        <v>10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74"/>
      <c r="B115" s="13">
        <v>41669</v>
      </c>
      <c r="C115" s="9" t="s">
        <v>8</v>
      </c>
      <c r="D115" s="9">
        <v>1</v>
      </c>
      <c r="E115" s="9">
        <v>1</v>
      </c>
      <c r="F115" s="9">
        <v>0</v>
      </c>
      <c r="G115" s="9">
        <v>1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74"/>
      <c r="B116" s="13">
        <v>41662</v>
      </c>
      <c r="C116" s="9" t="s">
        <v>12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74"/>
      <c r="B117" s="13">
        <v>41655</v>
      </c>
      <c r="C117" s="9" t="s">
        <v>14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74"/>
      <c r="B118" s="13">
        <v>41648</v>
      </c>
      <c r="C118" s="9" t="s">
        <v>10</v>
      </c>
      <c r="D118" s="9">
        <v>1</v>
      </c>
      <c r="E118" s="9">
        <v>1</v>
      </c>
      <c r="F118" s="9">
        <v>0</v>
      </c>
      <c r="G118" s="9">
        <v>1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74"/>
      <c r="B119" s="13">
        <v>41627</v>
      </c>
      <c r="C119" s="9" t="s">
        <v>7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74"/>
      <c r="B120" s="13">
        <v>41620</v>
      </c>
      <c r="C120" s="9" t="s">
        <v>8</v>
      </c>
      <c r="D120" s="9">
        <v>1</v>
      </c>
      <c r="E120" s="9">
        <v>2</v>
      </c>
      <c r="F120" s="9">
        <v>0</v>
      </c>
      <c r="G120" s="9">
        <v>2</v>
      </c>
      <c r="H120" s="9">
        <v>1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74"/>
      <c r="B121" s="13">
        <v>41613</v>
      </c>
      <c r="C121" s="9" t="s">
        <v>12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74"/>
      <c r="B122" s="13">
        <v>41606</v>
      </c>
      <c r="C122" s="9" t="s">
        <v>14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74"/>
      <c r="B123" s="13">
        <v>41599</v>
      </c>
      <c r="C123" s="9" t="s">
        <v>10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74"/>
      <c r="B124" s="13">
        <v>41585</v>
      </c>
      <c r="C124" s="9" t="s">
        <v>8</v>
      </c>
      <c r="D124" s="9">
        <v>1</v>
      </c>
      <c r="E124" s="9">
        <v>0</v>
      </c>
      <c r="F124" s="9">
        <v>1</v>
      </c>
      <c r="G124" s="9">
        <v>1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74"/>
      <c r="B125" s="13">
        <v>41578</v>
      </c>
      <c r="C125" s="9" t="s">
        <v>12</v>
      </c>
      <c r="D125" s="9">
        <v>1</v>
      </c>
      <c r="E125" s="9">
        <v>0</v>
      </c>
      <c r="F125" s="9">
        <v>1</v>
      </c>
      <c r="G125" s="9">
        <v>1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74"/>
      <c r="B126" s="13">
        <v>41571</v>
      </c>
      <c r="C126" s="9" t="s">
        <v>14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74"/>
      <c r="B127" s="13">
        <v>41564</v>
      </c>
      <c r="C127" s="9" t="s">
        <v>10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74"/>
      <c r="B128" s="13">
        <v>41543</v>
      </c>
      <c r="C128" s="9" t="s">
        <v>12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74"/>
      <c r="B129" s="13">
        <v>41536</v>
      </c>
      <c r="C129" s="9" t="s">
        <v>14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t="18.75" hidden="1" thickBot="1" x14ac:dyDescent="0.3">
      <c r="A130" s="675"/>
      <c r="B130" s="30">
        <v>41529</v>
      </c>
      <c r="C130" s="31" t="s">
        <v>10</v>
      </c>
      <c r="D130" s="31">
        <v>1</v>
      </c>
      <c r="E130" s="31">
        <v>0</v>
      </c>
      <c r="F130" s="31">
        <v>1</v>
      </c>
      <c r="G130" s="31">
        <v>1</v>
      </c>
      <c r="H130" s="31">
        <v>0</v>
      </c>
      <c r="I130" s="32">
        <v>0</v>
      </c>
      <c r="J130" s="281">
        <v>1</v>
      </c>
      <c r="K130" s="23"/>
      <c r="L130" s="23"/>
      <c r="M130" s="48"/>
    </row>
    <row r="131" spans="1:13" ht="19.5" thickTop="1" thickBot="1" x14ac:dyDescent="0.3">
      <c r="A131" s="159" t="s">
        <v>45</v>
      </c>
      <c r="B131" s="126" t="s">
        <v>15</v>
      </c>
      <c r="C131" s="124" t="s">
        <v>13</v>
      </c>
      <c r="D131" s="124">
        <f t="shared" ref="D131:I131" si="8">SUM(D112:D130)</f>
        <v>19</v>
      </c>
      <c r="E131" s="124">
        <f t="shared" si="8"/>
        <v>4</v>
      </c>
      <c r="F131" s="124">
        <f t="shared" si="8"/>
        <v>6</v>
      </c>
      <c r="G131" s="124">
        <f t="shared" si="8"/>
        <v>10</v>
      </c>
      <c r="H131" s="124">
        <f t="shared" si="8"/>
        <v>1</v>
      </c>
      <c r="I131" s="125">
        <f t="shared" si="8"/>
        <v>0</v>
      </c>
      <c r="J131" s="191">
        <f>SUM(J112:J130)</f>
        <v>10</v>
      </c>
      <c r="K131" s="124">
        <f>SUM(K112:K130)</f>
        <v>8</v>
      </c>
      <c r="L131" s="124">
        <f>SUM(L112:L130)</f>
        <v>1</v>
      </c>
      <c r="M131" s="302">
        <f>SUM(J131/(J131+K131))</f>
        <v>0.55555555555555558</v>
      </c>
    </row>
    <row r="132" spans="1:13" ht="18.75" hidden="1" thickTop="1" x14ac:dyDescent="0.25">
      <c r="A132" s="673" t="s">
        <v>22</v>
      </c>
      <c r="B132" s="26">
        <v>41333</v>
      </c>
      <c r="C132" s="27" t="s">
        <v>12</v>
      </c>
      <c r="D132" s="27">
        <v>1</v>
      </c>
      <c r="E132" s="27">
        <v>0</v>
      </c>
      <c r="F132" s="27">
        <v>0</v>
      </c>
      <c r="G132" s="27">
        <v>0</v>
      </c>
      <c r="H132" s="27">
        <v>0</v>
      </c>
      <c r="I132" s="28">
        <v>0</v>
      </c>
      <c r="J132" s="282">
        <v>1</v>
      </c>
      <c r="K132" s="8"/>
      <c r="L132" s="8"/>
      <c r="M132" s="113"/>
    </row>
    <row r="133" spans="1:13" hidden="1" x14ac:dyDescent="0.25">
      <c r="A133" s="674"/>
      <c r="B133" s="13">
        <v>41326</v>
      </c>
      <c r="C133" s="9" t="s">
        <v>21</v>
      </c>
      <c r="D133" s="9">
        <v>1</v>
      </c>
      <c r="E133" s="9">
        <v>0</v>
      </c>
      <c r="F133" s="9">
        <v>1</v>
      </c>
      <c r="G133" s="9">
        <v>1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74"/>
      <c r="B134" s="13">
        <v>41319</v>
      </c>
      <c r="C134" s="9" t="s">
        <v>20</v>
      </c>
      <c r="D134" s="9">
        <v>1</v>
      </c>
      <c r="E134" s="9">
        <v>0</v>
      </c>
      <c r="F134" s="9">
        <v>1</v>
      </c>
      <c r="G134" s="9">
        <v>1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74"/>
      <c r="B135" s="13">
        <v>41312</v>
      </c>
      <c r="C135" s="9" t="s">
        <v>7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74"/>
      <c r="B136" s="13">
        <v>41305</v>
      </c>
      <c r="C136" s="9" t="s">
        <v>19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74"/>
      <c r="B137" s="13">
        <v>41298</v>
      </c>
      <c r="C137" s="9" t="s">
        <v>12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74"/>
      <c r="B138" s="13">
        <v>41291</v>
      </c>
      <c r="C138" s="9" t="s">
        <v>21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74"/>
      <c r="B139" s="13">
        <v>41284</v>
      </c>
      <c r="C139" s="9" t="s">
        <v>20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74"/>
      <c r="B140" s="13">
        <v>41263</v>
      </c>
      <c r="C140" s="9" t="s">
        <v>7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74"/>
      <c r="B141" s="13">
        <v>41249</v>
      </c>
      <c r="C141" s="9" t="s">
        <v>12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74"/>
      <c r="B142" s="13">
        <v>41242</v>
      </c>
      <c r="C142" s="9" t="s">
        <v>21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74"/>
      <c r="B143" s="13">
        <v>41235</v>
      </c>
      <c r="C143" s="9" t="s">
        <v>20</v>
      </c>
      <c r="D143" s="9">
        <v>1</v>
      </c>
      <c r="E143" s="9">
        <v>0</v>
      </c>
      <c r="F143" s="9">
        <v>2</v>
      </c>
      <c r="G143" s="9">
        <v>2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74"/>
      <c r="B144" s="13">
        <v>41228</v>
      </c>
      <c r="C144" s="9" t="s">
        <v>7</v>
      </c>
      <c r="D144" s="9">
        <v>1</v>
      </c>
      <c r="E144" s="9">
        <v>0</v>
      </c>
      <c r="F144" s="9">
        <v>1</v>
      </c>
      <c r="G144" s="9">
        <v>1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74"/>
      <c r="B145" s="13">
        <v>41221</v>
      </c>
      <c r="C145" s="9" t="s">
        <v>19</v>
      </c>
      <c r="D145" s="9">
        <v>1</v>
      </c>
      <c r="E145" s="9">
        <v>0</v>
      </c>
      <c r="F145" s="9">
        <v>2</v>
      </c>
      <c r="G145" s="9">
        <v>2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74"/>
      <c r="B146" s="13">
        <v>41214</v>
      </c>
      <c r="C146" s="9" t="s">
        <v>12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">
        <v>0</v>
      </c>
      <c r="J146" s="280"/>
      <c r="K146" s="9"/>
      <c r="L146" s="9">
        <v>1</v>
      </c>
      <c r="M146" s="29"/>
    </row>
    <row r="147" spans="1:13" hidden="1" x14ac:dyDescent="0.25">
      <c r="A147" s="674"/>
      <c r="B147" s="13">
        <v>41207</v>
      </c>
      <c r="C147" s="9" t="s">
        <v>21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74"/>
      <c r="B148" s="13">
        <v>41200</v>
      </c>
      <c r="C148" s="9" t="s">
        <v>20</v>
      </c>
      <c r="D148" s="9">
        <v>1</v>
      </c>
      <c r="E148" s="9">
        <v>1</v>
      </c>
      <c r="F148" s="9">
        <v>3</v>
      </c>
      <c r="G148" s="9">
        <v>4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74"/>
      <c r="B149" s="13">
        <v>41186</v>
      </c>
      <c r="C149" s="9" t="s">
        <v>19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74"/>
      <c r="B150" s="13">
        <v>41179</v>
      </c>
      <c r="C150" s="9" t="s">
        <v>12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74"/>
      <c r="B151" s="13">
        <v>41172</v>
      </c>
      <c r="C151" s="9" t="s">
        <v>21</v>
      </c>
      <c r="D151" s="9">
        <v>1</v>
      </c>
      <c r="E151" s="9">
        <v>0</v>
      </c>
      <c r="F151" s="9">
        <v>2</v>
      </c>
      <c r="G151" s="9">
        <v>2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t="18.75" hidden="1" thickBot="1" x14ac:dyDescent="0.3">
      <c r="A152" s="674"/>
      <c r="B152" s="122">
        <v>41165</v>
      </c>
      <c r="C152" s="23" t="s">
        <v>20</v>
      </c>
      <c r="D152" s="23">
        <v>1</v>
      </c>
      <c r="E152" s="23">
        <v>0</v>
      </c>
      <c r="F152" s="23">
        <v>0</v>
      </c>
      <c r="G152" s="23">
        <v>0</v>
      </c>
      <c r="H152" s="23">
        <v>0</v>
      </c>
      <c r="I152" s="48">
        <v>0</v>
      </c>
      <c r="J152" s="281">
        <v>1</v>
      </c>
      <c r="K152" s="23"/>
      <c r="L152" s="23"/>
      <c r="M152" s="48"/>
    </row>
    <row r="153" spans="1:13" ht="19.5" thickTop="1" thickBot="1" x14ac:dyDescent="0.3">
      <c r="A153" s="159" t="s">
        <v>45</v>
      </c>
      <c r="B153" s="126" t="s">
        <v>22</v>
      </c>
      <c r="C153" s="124" t="s">
        <v>13</v>
      </c>
      <c r="D153" s="124">
        <f t="shared" ref="D153:I153" si="9">SUM(D132:D152)</f>
        <v>21</v>
      </c>
      <c r="E153" s="124">
        <f t="shared" si="9"/>
        <v>1</v>
      </c>
      <c r="F153" s="124">
        <f t="shared" si="9"/>
        <v>15</v>
      </c>
      <c r="G153" s="124">
        <f t="shared" si="9"/>
        <v>16</v>
      </c>
      <c r="H153" s="124">
        <f t="shared" si="9"/>
        <v>0</v>
      </c>
      <c r="I153" s="125">
        <f t="shared" si="9"/>
        <v>0</v>
      </c>
      <c r="J153" s="191">
        <f>SUM(J132:J152)</f>
        <v>14</v>
      </c>
      <c r="K153" s="124">
        <f>SUM(K132:K152)</f>
        <v>6</v>
      </c>
      <c r="L153" s="124">
        <f>SUM(L132:L152)</f>
        <v>1</v>
      </c>
      <c r="M153" s="302">
        <f>SUM(J153/(J153+K153))</f>
        <v>0.7</v>
      </c>
    </row>
    <row r="154" spans="1:13" ht="18.75" hidden="1" thickTop="1" x14ac:dyDescent="0.25">
      <c r="A154" s="674" t="s">
        <v>23</v>
      </c>
      <c r="B154" s="14">
        <v>40969</v>
      </c>
      <c r="C154" s="8" t="s">
        <v>21</v>
      </c>
      <c r="D154" s="8">
        <v>1</v>
      </c>
      <c r="E154" s="8">
        <v>2</v>
      </c>
      <c r="F154" s="8">
        <v>1</v>
      </c>
      <c r="G154" s="8">
        <v>3</v>
      </c>
      <c r="H154" s="8">
        <v>0</v>
      </c>
      <c r="I154" s="113">
        <v>0</v>
      </c>
      <c r="J154" s="282">
        <v>1</v>
      </c>
      <c r="K154" s="8"/>
      <c r="L154" s="8"/>
      <c r="M154" s="113"/>
    </row>
    <row r="155" spans="1:13" hidden="1" x14ac:dyDescent="0.25">
      <c r="A155" s="674"/>
      <c r="B155" s="13">
        <v>40955</v>
      </c>
      <c r="C155" s="9" t="s">
        <v>12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74"/>
      <c r="B156" s="13">
        <v>40948</v>
      </c>
      <c r="C156" s="9" t="s">
        <v>13</v>
      </c>
      <c r="D156" s="9">
        <v>1</v>
      </c>
      <c r="E156" s="9">
        <v>1</v>
      </c>
      <c r="F156" s="9">
        <v>1</v>
      </c>
      <c r="G156" s="9">
        <v>2</v>
      </c>
      <c r="H156" s="9">
        <v>1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74"/>
      <c r="B157" s="13">
        <v>40927</v>
      </c>
      <c r="C157" s="9" t="s">
        <v>19</v>
      </c>
      <c r="D157" s="9">
        <v>1</v>
      </c>
      <c r="E157" s="9">
        <v>2</v>
      </c>
      <c r="F157" s="9">
        <v>1</v>
      </c>
      <c r="G157" s="9">
        <v>3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74"/>
      <c r="B158" s="13">
        <v>40920</v>
      </c>
      <c r="C158" s="9" t="s">
        <v>12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74"/>
      <c r="B159" s="13">
        <v>40899</v>
      </c>
      <c r="C159" s="9" t="s">
        <v>13</v>
      </c>
      <c r="D159" s="9">
        <v>1</v>
      </c>
      <c r="E159" s="9">
        <v>0</v>
      </c>
      <c r="F159" s="9">
        <v>1</v>
      </c>
      <c r="G159" s="9">
        <v>1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74"/>
      <c r="B160" s="13">
        <v>40892</v>
      </c>
      <c r="C160" s="9" t="s">
        <v>20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74"/>
      <c r="B161" s="13">
        <v>40885</v>
      </c>
      <c r="C161" s="9" t="s">
        <v>21</v>
      </c>
      <c r="D161" s="9">
        <v>1</v>
      </c>
      <c r="E161" s="9">
        <v>0</v>
      </c>
      <c r="F161" s="9">
        <v>2</v>
      </c>
      <c r="G161" s="9">
        <v>2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74"/>
      <c r="B162" s="13">
        <v>40878</v>
      </c>
      <c r="C162" s="9" t="s">
        <v>19</v>
      </c>
      <c r="D162" s="9">
        <v>1</v>
      </c>
      <c r="E162" s="9">
        <v>0</v>
      </c>
      <c r="F162" s="9">
        <v>2</v>
      </c>
      <c r="G162" s="9">
        <v>2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74"/>
      <c r="B163" s="13">
        <v>40871</v>
      </c>
      <c r="C163" s="9" t="s">
        <v>12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74"/>
      <c r="B164" s="13">
        <v>40864</v>
      </c>
      <c r="C164" s="9" t="s">
        <v>13</v>
      </c>
      <c r="D164" s="9">
        <v>1</v>
      </c>
      <c r="E164" s="9">
        <v>1</v>
      </c>
      <c r="F164" s="9">
        <v>2</v>
      </c>
      <c r="G164" s="9">
        <v>3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74"/>
      <c r="B165" s="13">
        <v>40857</v>
      </c>
      <c r="C165" s="9" t="s">
        <v>20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74"/>
      <c r="B166" s="13">
        <v>40850</v>
      </c>
      <c r="C166" s="9" t="s">
        <v>21</v>
      </c>
      <c r="D166" s="9">
        <v>1</v>
      </c>
      <c r="E166" s="9">
        <v>0</v>
      </c>
      <c r="F166" s="9">
        <v>1</v>
      </c>
      <c r="G166" s="9">
        <v>1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74"/>
      <c r="B167" s="13">
        <v>40843</v>
      </c>
      <c r="C167" s="9" t="s">
        <v>19</v>
      </c>
      <c r="D167" s="9">
        <v>1</v>
      </c>
      <c r="E167" s="9">
        <v>0</v>
      </c>
      <c r="F167" s="9">
        <v>2</v>
      </c>
      <c r="G167" s="9">
        <v>2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74"/>
      <c r="B168" s="13">
        <v>40836</v>
      </c>
      <c r="C168" s="9" t="s">
        <v>12</v>
      </c>
      <c r="D168" s="9">
        <v>1</v>
      </c>
      <c r="E168" s="9">
        <v>0</v>
      </c>
      <c r="F168" s="9">
        <v>1</v>
      </c>
      <c r="G168" s="9">
        <v>1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74"/>
      <c r="B169" s="13">
        <v>40829</v>
      </c>
      <c r="C169" s="9" t="s">
        <v>13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74"/>
      <c r="B170" s="13">
        <v>40822</v>
      </c>
      <c r="C170" s="9" t="s">
        <v>20</v>
      </c>
      <c r="D170" s="9">
        <v>1</v>
      </c>
      <c r="E170" s="9">
        <v>1</v>
      </c>
      <c r="F170" s="9">
        <v>1</v>
      </c>
      <c r="G170" s="9">
        <v>2</v>
      </c>
      <c r="H170" s="9">
        <v>0</v>
      </c>
      <c r="I170" s="29">
        <v>1</v>
      </c>
      <c r="J170" s="280"/>
      <c r="K170" s="9"/>
      <c r="L170" s="9">
        <v>1</v>
      </c>
      <c r="M170" s="29"/>
    </row>
    <row r="171" spans="1:13" hidden="1" x14ac:dyDescent="0.25">
      <c r="A171" s="674"/>
      <c r="B171" s="13">
        <v>40815</v>
      </c>
      <c r="C171" s="9" t="s">
        <v>21</v>
      </c>
      <c r="D171" s="9">
        <v>1</v>
      </c>
      <c r="E171" s="9">
        <v>0</v>
      </c>
      <c r="F171" s="9">
        <v>1</v>
      </c>
      <c r="G171" s="9">
        <v>1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74"/>
      <c r="B172" s="13">
        <v>40808</v>
      </c>
      <c r="C172" s="9" t="s">
        <v>19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t="18.75" hidden="1" thickBot="1" x14ac:dyDescent="0.3">
      <c r="A173" s="675"/>
      <c r="B173" s="30">
        <v>40801</v>
      </c>
      <c r="C173" s="31" t="s">
        <v>12</v>
      </c>
      <c r="D173" s="31">
        <v>1</v>
      </c>
      <c r="E173" s="31">
        <v>0</v>
      </c>
      <c r="F173" s="31">
        <v>0</v>
      </c>
      <c r="G173" s="31">
        <v>0</v>
      </c>
      <c r="H173" s="31">
        <v>0</v>
      </c>
      <c r="I173" s="32">
        <v>0</v>
      </c>
      <c r="J173" s="281"/>
      <c r="K173" s="23">
        <v>1</v>
      </c>
      <c r="L173" s="23"/>
      <c r="M173" s="48"/>
    </row>
    <row r="174" spans="1:13" ht="19.5" thickTop="1" thickBot="1" x14ac:dyDescent="0.3">
      <c r="A174" s="159" t="s">
        <v>45</v>
      </c>
      <c r="B174" s="126" t="s">
        <v>23</v>
      </c>
      <c r="C174" s="124" t="s">
        <v>7</v>
      </c>
      <c r="D174" s="124">
        <f t="shared" ref="D174:I174" si="10">SUM(D154:D173)</f>
        <v>20</v>
      </c>
      <c r="E174" s="124">
        <f t="shared" si="10"/>
        <v>7</v>
      </c>
      <c r="F174" s="124">
        <f t="shared" si="10"/>
        <v>19</v>
      </c>
      <c r="G174" s="124">
        <f t="shared" si="10"/>
        <v>26</v>
      </c>
      <c r="H174" s="124">
        <f t="shared" si="10"/>
        <v>1</v>
      </c>
      <c r="I174" s="125">
        <f t="shared" si="10"/>
        <v>1</v>
      </c>
      <c r="J174" s="191">
        <f>SUM(J154:J173)</f>
        <v>8</v>
      </c>
      <c r="K174" s="124">
        <f>SUM(K154:K173)</f>
        <v>11</v>
      </c>
      <c r="L174" s="124">
        <f>SUM(L154:L173)</f>
        <v>1</v>
      </c>
      <c r="M174" s="302">
        <f>SUM(J174/(J174+K174))</f>
        <v>0.42105263157894735</v>
      </c>
    </row>
    <row r="175" spans="1:13" ht="19.5" thickTop="1" thickBot="1" x14ac:dyDescent="0.3">
      <c r="C175" s="136" t="s">
        <v>24</v>
      </c>
      <c r="D175" s="137">
        <f t="shared" ref="D175:L175" si="11">SUM(D42+D60+D83+D94+D111+D131+D153+D174+D32+D23+D15)</f>
        <v>161</v>
      </c>
      <c r="E175" s="137">
        <f t="shared" si="11"/>
        <v>22</v>
      </c>
      <c r="F175" s="137">
        <f t="shared" si="11"/>
        <v>78</v>
      </c>
      <c r="G175" s="137">
        <f t="shared" si="11"/>
        <v>100</v>
      </c>
      <c r="H175" s="137">
        <f t="shared" si="11"/>
        <v>3</v>
      </c>
      <c r="I175" s="139">
        <f t="shared" si="11"/>
        <v>1</v>
      </c>
      <c r="J175" s="444">
        <f t="shared" si="11"/>
        <v>66</v>
      </c>
      <c r="K175" s="91">
        <f t="shared" si="11"/>
        <v>83</v>
      </c>
      <c r="L175" s="450">
        <f t="shared" si="11"/>
        <v>12</v>
      </c>
      <c r="M175" s="313">
        <f>SUM(J175/(J175+K175))</f>
        <v>0.44295302013422821</v>
      </c>
    </row>
    <row r="176" spans="1:13" ht="18.75" thickBot="1" x14ac:dyDescent="0.3">
      <c r="C176" s="143" t="s">
        <v>25</v>
      </c>
      <c r="D176" s="24"/>
      <c r="E176" s="25">
        <f>SUM(E175/D175)</f>
        <v>0.13664596273291926</v>
      </c>
      <c r="F176" s="25">
        <f>SUM(F175/D175)</f>
        <v>0.48447204968944102</v>
      </c>
      <c r="G176" s="144">
        <f>SUM(G175/D175)</f>
        <v>0.6211180124223602</v>
      </c>
      <c r="H176" s="20"/>
      <c r="I176" s="20"/>
      <c r="J176" s="307">
        <f>SUM(J175/D175)</f>
        <v>0.40993788819875776</v>
      </c>
      <c r="K176" s="77">
        <f>SUM(K175/D175)</f>
        <v>0.51552795031055898</v>
      </c>
      <c r="L176" s="95">
        <f>SUM(L175/D175)</f>
        <v>7.4534161490683232E-2</v>
      </c>
    </row>
    <row r="177" spans="1:12" ht="18.75" thickBot="1" x14ac:dyDescent="0.3">
      <c r="C177" s="133" t="s">
        <v>26</v>
      </c>
      <c r="D177" s="134">
        <f>SUM(D175/11)</f>
        <v>14.636363636363637</v>
      </c>
      <c r="E177" s="134">
        <f>SUM(E176*D177)</f>
        <v>2</v>
      </c>
      <c r="F177" s="134">
        <f>SUM(F176*D177)</f>
        <v>7.0909090909090917</v>
      </c>
      <c r="G177" s="135">
        <f>SUM(G176*D177)</f>
        <v>9.0909090909090899</v>
      </c>
      <c r="J177" s="308">
        <f>SUM(J175/11)</f>
        <v>6</v>
      </c>
      <c r="K177" s="97">
        <f>SUM(K175/11)</f>
        <v>7.5454545454545459</v>
      </c>
      <c r="L177" s="98">
        <f>SUM(L175/11)</f>
        <v>1.0909090909090908</v>
      </c>
    </row>
    <row r="178" spans="1:12" ht="18.75" thickTop="1" x14ac:dyDescent="0.25">
      <c r="A178" s="665" t="s">
        <v>49</v>
      </c>
      <c r="B178" s="45" t="s">
        <v>36</v>
      </c>
      <c r="C178" s="46" t="s">
        <v>48</v>
      </c>
      <c r="D178" s="47"/>
      <c r="E178" s="27">
        <v>7</v>
      </c>
      <c r="F178" s="27">
        <v>11</v>
      </c>
      <c r="G178" s="28">
        <v>18</v>
      </c>
    </row>
    <row r="179" spans="1:12" x14ac:dyDescent="0.25">
      <c r="A179" s="666"/>
      <c r="B179" s="36" t="s">
        <v>37</v>
      </c>
      <c r="C179" s="5" t="s">
        <v>13</v>
      </c>
      <c r="D179" s="37"/>
      <c r="E179" s="9">
        <v>6</v>
      </c>
      <c r="F179" s="9">
        <v>14</v>
      </c>
      <c r="G179" s="29">
        <v>20</v>
      </c>
    </row>
    <row r="180" spans="1:12" x14ac:dyDescent="0.25">
      <c r="A180" s="666"/>
      <c r="B180" s="36" t="s">
        <v>38</v>
      </c>
      <c r="C180" s="5" t="s">
        <v>13</v>
      </c>
      <c r="D180" s="37"/>
      <c r="E180" s="9">
        <v>10</v>
      </c>
      <c r="F180" s="9">
        <v>22</v>
      </c>
      <c r="G180" s="29">
        <v>32</v>
      </c>
    </row>
    <row r="181" spans="1:12" ht="18.75" thickBot="1" x14ac:dyDescent="0.3">
      <c r="A181" s="666"/>
      <c r="B181" s="36" t="s">
        <v>39</v>
      </c>
      <c r="C181" s="5" t="s">
        <v>20</v>
      </c>
      <c r="D181" s="37"/>
      <c r="E181" s="9">
        <v>4</v>
      </c>
      <c r="F181" s="9">
        <v>9</v>
      </c>
      <c r="G181" s="29">
        <v>13</v>
      </c>
    </row>
    <row r="182" spans="1:12" ht="18.75" thickBot="1" x14ac:dyDescent="0.3">
      <c r="A182" s="49" t="s">
        <v>45</v>
      </c>
      <c r="B182" s="41" t="s">
        <v>49</v>
      </c>
      <c r="C182" s="42"/>
      <c r="D182" s="42"/>
      <c r="E182" s="43">
        <f>SUM(E178:E181)</f>
        <v>27</v>
      </c>
      <c r="F182" s="43">
        <f>SUM(F178:F181)</f>
        <v>56</v>
      </c>
      <c r="G182" s="50">
        <f>SUM(G178:G181)</f>
        <v>83</v>
      </c>
    </row>
    <row r="183" spans="1:12" ht="18.75" thickBot="1" x14ac:dyDescent="0.3">
      <c r="A183" s="51" t="s">
        <v>46</v>
      </c>
      <c r="B183" s="52" t="s">
        <v>604</v>
      </c>
      <c r="C183" s="53"/>
      <c r="D183" s="53"/>
      <c r="E183" s="54">
        <f>SUM(E175+E182)</f>
        <v>49</v>
      </c>
      <c r="F183" s="54">
        <f>SUM(F175+F182)</f>
        <v>134</v>
      </c>
      <c r="G183" s="55">
        <f>SUM(E183+F183)</f>
        <v>183</v>
      </c>
    </row>
    <row r="184" spans="1:12" ht="18.75" thickTop="1" x14ac:dyDescent="0.25"/>
  </sheetData>
  <autoFilter ref="A2:I2" xr:uid="{00000000-0009-0000-0000-000017000000}"/>
  <mergeCells count="13">
    <mergeCell ref="A1:M1"/>
    <mergeCell ref="A43:A59"/>
    <mergeCell ref="A178:A181"/>
    <mergeCell ref="A61:A82"/>
    <mergeCell ref="A154:A173"/>
    <mergeCell ref="A84:A93"/>
    <mergeCell ref="A95:A110"/>
    <mergeCell ref="A112:A130"/>
    <mergeCell ref="A132:A152"/>
    <mergeCell ref="A33:A41"/>
    <mergeCell ref="A24:A31"/>
    <mergeCell ref="A16:A22"/>
    <mergeCell ref="A3:A14"/>
  </mergeCells>
  <printOptions horizontalCentered="1" verticalCentered="1"/>
  <pageMargins left="0.2" right="0.2" top="0.25" bottom="0.25" header="0.25" footer="0.3"/>
  <pageSetup scale="88" orientation="landscape" r:id="rId1"/>
  <rowBreaks count="2" manualBreakCount="2">
    <brk id="92" max="16383" man="1"/>
    <brk id="15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M190"/>
  <sheetViews>
    <sheetView zoomScale="75" zoomScaleNormal="75" workbookViewId="0">
      <selection activeCell="K184" sqref="K184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4" width="9.28515625" style="16" bestFit="1" customWidth="1"/>
    <col min="5" max="5" width="7.5703125" style="16" bestFit="1" customWidth="1"/>
    <col min="6" max="6" width="8.140625" style="16" bestFit="1" customWidth="1"/>
    <col min="7" max="7" width="10.7109375" style="16" bestFit="1" customWidth="1"/>
    <col min="8" max="8" width="10.140625" style="16" bestFit="1" customWidth="1"/>
    <col min="9" max="9" width="9.28515625" style="16" bestFit="1" customWidth="1"/>
    <col min="10" max="16384" width="9.140625" style="16"/>
  </cols>
  <sheetData>
    <row r="1" spans="1:13" ht="19.5" thickTop="1" thickBot="1" x14ac:dyDescent="0.3">
      <c r="A1" s="626" t="s">
        <v>310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605"/>
      <c r="B2" s="207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59" t="s">
        <v>580</v>
      </c>
      <c r="B3" s="254">
        <v>45351</v>
      </c>
      <c r="C3" s="27" t="s">
        <v>555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hidden="1" x14ac:dyDescent="0.25">
      <c r="A4" s="631"/>
      <c r="B4" s="255">
        <v>45337</v>
      </c>
      <c r="C4" s="9" t="s">
        <v>452</v>
      </c>
      <c r="D4" s="9">
        <v>1</v>
      </c>
      <c r="E4" s="9">
        <v>1</v>
      </c>
      <c r="F4" s="9">
        <v>1</v>
      </c>
      <c r="G4" s="9">
        <v>2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idden="1" x14ac:dyDescent="0.25">
      <c r="A5" s="631"/>
      <c r="B5" s="255">
        <v>45330</v>
      </c>
      <c r="C5" s="9" t="s">
        <v>553</v>
      </c>
      <c r="D5" s="9">
        <v>1</v>
      </c>
      <c r="E5" s="9">
        <v>0</v>
      </c>
      <c r="F5" s="9">
        <v>2</v>
      </c>
      <c r="G5" s="9">
        <v>2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hidden="1" x14ac:dyDescent="0.25">
      <c r="A6" s="631"/>
      <c r="B6" s="255">
        <v>45323</v>
      </c>
      <c r="C6" s="9" t="s">
        <v>8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idden="1" x14ac:dyDescent="0.25">
      <c r="A7" s="631"/>
      <c r="B7" s="255">
        <v>45302</v>
      </c>
      <c r="C7" s="9" t="s">
        <v>452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idden="1" x14ac:dyDescent="0.25">
      <c r="A8" s="631"/>
      <c r="B8" s="255">
        <v>45281</v>
      </c>
      <c r="C8" s="9" t="s">
        <v>553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hidden="1" x14ac:dyDescent="0.25">
      <c r="A9" s="631"/>
      <c r="B9" s="255">
        <v>45274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idden="1" x14ac:dyDescent="0.25">
      <c r="A10" s="631"/>
      <c r="B10" s="255">
        <v>45260</v>
      </c>
      <c r="C10" s="9" t="s">
        <v>453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idden="1" x14ac:dyDescent="0.25">
      <c r="A11" s="631"/>
      <c r="B11" s="255">
        <v>45246</v>
      </c>
      <c r="C11" s="9" t="s">
        <v>553</v>
      </c>
      <c r="D11" s="9">
        <v>1</v>
      </c>
      <c r="E11" s="9">
        <v>1</v>
      </c>
      <c r="F11" s="9">
        <v>0</v>
      </c>
      <c r="G11" s="9">
        <v>1</v>
      </c>
      <c r="H11" s="9">
        <v>0</v>
      </c>
      <c r="I11" s="29">
        <v>1</v>
      </c>
      <c r="J11" s="365"/>
      <c r="K11" s="9"/>
      <c r="L11" s="9">
        <v>1</v>
      </c>
      <c r="M11" s="29"/>
    </row>
    <row r="12" spans="1:13" hidden="1" x14ac:dyDescent="0.25">
      <c r="A12" s="631"/>
      <c r="B12" s="255">
        <v>45239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idden="1" x14ac:dyDescent="0.25">
      <c r="A13" s="631"/>
      <c r="B13" s="255">
        <v>45232</v>
      </c>
      <c r="C13" s="9" t="s">
        <v>555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idden="1" x14ac:dyDescent="0.25">
      <c r="A14" s="631"/>
      <c r="B14" s="255">
        <v>45225</v>
      </c>
      <c r="C14" s="9" t="s">
        <v>453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hidden="1" x14ac:dyDescent="0.25">
      <c r="A15" s="631"/>
      <c r="B15" s="255">
        <v>45218</v>
      </c>
      <c r="C15" s="9" t="s">
        <v>452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1"/>
      <c r="B16" s="255">
        <v>45211</v>
      </c>
      <c r="C16" s="9" t="s">
        <v>553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idden="1" x14ac:dyDescent="0.25">
      <c r="A17" s="631"/>
      <c r="B17" s="255">
        <v>45197</v>
      </c>
      <c r="C17" s="9" t="s">
        <v>555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t="18.75" hidden="1" thickBot="1" x14ac:dyDescent="0.3">
      <c r="A18" s="630"/>
      <c r="B18" s="256">
        <v>45190</v>
      </c>
      <c r="C18" s="31" t="s">
        <v>453</v>
      </c>
      <c r="D18" s="31">
        <v>1</v>
      </c>
      <c r="E18" s="31">
        <v>0</v>
      </c>
      <c r="F18" s="31">
        <v>1</v>
      </c>
      <c r="G18" s="31">
        <v>1</v>
      </c>
      <c r="H18" s="31">
        <v>0</v>
      </c>
      <c r="I18" s="32">
        <v>0</v>
      </c>
      <c r="J18" s="366">
        <v>1</v>
      </c>
      <c r="K18" s="31"/>
      <c r="L18" s="31"/>
      <c r="M18" s="32"/>
    </row>
    <row r="19" spans="1:13" ht="19.5" thickTop="1" thickBot="1" x14ac:dyDescent="0.3">
      <c r="A19" s="487" t="s">
        <v>45</v>
      </c>
      <c r="B19" s="488" t="s">
        <v>580</v>
      </c>
      <c r="C19" s="467" t="s">
        <v>552</v>
      </c>
      <c r="D19" s="498">
        <f t="shared" ref="D19:L19" si="0">SUM(D3:D18)</f>
        <v>16</v>
      </c>
      <c r="E19" s="498">
        <f t="shared" si="0"/>
        <v>3</v>
      </c>
      <c r="F19" s="498">
        <f t="shared" si="0"/>
        <v>6</v>
      </c>
      <c r="G19" s="498">
        <f t="shared" si="0"/>
        <v>9</v>
      </c>
      <c r="H19" s="498">
        <f t="shared" si="0"/>
        <v>0</v>
      </c>
      <c r="I19" s="528">
        <f t="shared" si="0"/>
        <v>1</v>
      </c>
      <c r="J19" s="526">
        <f t="shared" si="0"/>
        <v>9</v>
      </c>
      <c r="K19" s="498">
        <f t="shared" si="0"/>
        <v>6</v>
      </c>
      <c r="L19" s="498">
        <f t="shared" si="0"/>
        <v>1</v>
      </c>
      <c r="M19" s="415">
        <f>SUM(J19/(J19+K19))</f>
        <v>0.6</v>
      </c>
    </row>
    <row r="20" spans="1:13" ht="18.75" hidden="1" thickTop="1" x14ac:dyDescent="0.25">
      <c r="A20" s="636" t="s">
        <v>554</v>
      </c>
      <c r="B20" s="255">
        <v>44952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hidden="1" x14ac:dyDescent="0.25">
      <c r="A21" s="636"/>
      <c r="B21" s="255">
        <v>44945</v>
      </c>
      <c r="C21" s="9" t="s">
        <v>555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6"/>
      <c r="B22" s="255">
        <v>44938</v>
      </c>
      <c r="C22" s="9" t="s">
        <v>453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6"/>
      <c r="B23" s="255">
        <v>44917</v>
      </c>
      <c r="C23" s="9" t="s">
        <v>552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6"/>
      <c r="B24" s="255">
        <v>44903</v>
      </c>
      <c r="C24" s="9" t="s">
        <v>8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44896</v>
      </c>
      <c r="C25" s="9" t="s">
        <v>555</v>
      </c>
      <c r="D25" s="9">
        <v>1</v>
      </c>
      <c r="E25" s="9">
        <v>1</v>
      </c>
      <c r="F25" s="9">
        <v>2</v>
      </c>
      <c r="G25" s="9">
        <v>3</v>
      </c>
      <c r="H25" s="9">
        <v>0</v>
      </c>
      <c r="I25" s="29">
        <v>0</v>
      </c>
      <c r="J25" s="365"/>
      <c r="K25" s="9"/>
      <c r="L25" s="9">
        <v>1</v>
      </c>
      <c r="M25" s="29"/>
    </row>
    <row r="26" spans="1:13" hidden="1" x14ac:dyDescent="0.25">
      <c r="A26" s="636"/>
      <c r="B26" s="255">
        <v>44889</v>
      </c>
      <c r="C26" s="9" t="s">
        <v>453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44882</v>
      </c>
      <c r="C27" s="9" t="s">
        <v>552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44868</v>
      </c>
      <c r="C28" s="9" t="s">
        <v>8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/>
      <c r="K28" s="9"/>
      <c r="L28" s="9">
        <v>1</v>
      </c>
      <c r="M28" s="29"/>
    </row>
    <row r="29" spans="1:13" hidden="1" x14ac:dyDescent="0.25">
      <c r="A29" s="636"/>
      <c r="B29" s="255">
        <v>44861</v>
      </c>
      <c r="C29" s="9" t="s">
        <v>555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44854</v>
      </c>
      <c r="C30" s="9" t="s">
        <v>453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6"/>
      <c r="B31" s="255">
        <v>44833</v>
      </c>
      <c r="C31" s="9" t="s">
        <v>8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6"/>
      <c r="B32" s="255">
        <v>44826</v>
      </c>
      <c r="C32" s="9" t="s">
        <v>555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t="18.75" hidden="1" thickBot="1" x14ac:dyDescent="0.3">
      <c r="A33" s="637"/>
      <c r="B33" s="256">
        <v>44819</v>
      </c>
      <c r="C33" s="31" t="s">
        <v>453</v>
      </c>
      <c r="D33" s="31">
        <v>1</v>
      </c>
      <c r="E33" s="31">
        <v>0</v>
      </c>
      <c r="F33" s="31">
        <v>0</v>
      </c>
      <c r="G33" s="31">
        <v>0</v>
      </c>
      <c r="H33" s="31">
        <v>0</v>
      </c>
      <c r="I33" s="32">
        <v>0</v>
      </c>
      <c r="J33" s="366"/>
      <c r="K33" s="31">
        <v>1</v>
      </c>
      <c r="L33" s="31"/>
      <c r="M33" s="32"/>
    </row>
    <row r="34" spans="1:13" ht="19.5" thickTop="1" thickBot="1" x14ac:dyDescent="0.3">
      <c r="A34" s="433" t="s">
        <v>45</v>
      </c>
      <c r="B34" s="414" t="s">
        <v>554</v>
      </c>
      <c r="C34" s="467" t="s">
        <v>553</v>
      </c>
      <c r="D34" s="498">
        <f t="shared" ref="D34:L34" si="1">SUM(D20:D33)</f>
        <v>14</v>
      </c>
      <c r="E34" s="498">
        <f t="shared" si="1"/>
        <v>2</v>
      </c>
      <c r="F34" s="498">
        <f t="shared" si="1"/>
        <v>6</v>
      </c>
      <c r="G34" s="498">
        <f t="shared" si="1"/>
        <v>8</v>
      </c>
      <c r="H34" s="498">
        <f t="shared" si="1"/>
        <v>0</v>
      </c>
      <c r="I34" s="499">
        <f t="shared" si="1"/>
        <v>0</v>
      </c>
      <c r="J34" s="468">
        <f t="shared" si="1"/>
        <v>3</v>
      </c>
      <c r="K34" s="165">
        <f t="shared" si="1"/>
        <v>8</v>
      </c>
      <c r="L34" s="165">
        <f t="shared" si="1"/>
        <v>3</v>
      </c>
      <c r="M34" s="302">
        <f>SUM(J34/(J34+K34))</f>
        <v>0.27272727272727271</v>
      </c>
    </row>
    <row r="35" spans="1:13" ht="18.75" hidden="1" thickTop="1" x14ac:dyDescent="0.25">
      <c r="A35" s="659" t="s">
        <v>540</v>
      </c>
      <c r="B35" s="254">
        <v>44641</v>
      </c>
      <c r="C35" s="27" t="s">
        <v>48</v>
      </c>
      <c r="D35" s="27">
        <v>1</v>
      </c>
      <c r="E35" s="27">
        <v>0</v>
      </c>
      <c r="F35" s="27">
        <v>0</v>
      </c>
      <c r="G35" s="27">
        <v>0</v>
      </c>
      <c r="H35" s="27">
        <v>0</v>
      </c>
      <c r="I35" s="297">
        <v>0</v>
      </c>
      <c r="J35" s="279"/>
      <c r="K35" s="27">
        <v>1</v>
      </c>
      <c r="L35" s="27"/>
      <c r="M35" s="28"/>
    </row>
    <row r="36" spans="1:13" hidden="1" x14ac:dyDescent="0.25">
      <c r="A36" s="631"/>
      <c r="B36" s="255">
        <v>44637</v>
      </c>
      <c r="C36" s="9" t="s">
        <v>455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8">
        <v>0</v>
      </c>
      <c r="J36" s="280"/>
      <c r="K36" s="9">
        <v>1</v>
      </c>
      <c r="L36" s="9"/>
      <c r="M36" s="29"/>
    </row>
    <row r="37" spans="1:13" hidden="1" x14ac:dyDescent="0.25">
      <c r="A37" s="631"/>
      <c r="B37" s="255">
        <v>44630</v>
      </c>
      <c r="C37" s="9" t="s">
        <v>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/>
      <c r="L37" s="9">
        <v>1</v>
      </c>
      <c r="M37" s="29"/>
    </row>
    <row r="38" spans="1:13" hidden="1" x14ac:dyDescent="0.25">
      <c r="A38" s="631"/>
      <c r="B38" s="255">
        <v>44623</v>
      </c>
      <c r="C38" s="9" t="s">
        <v>48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255">
        <v>44616</v>
      </c>
      <c r="C39" s="9" t="s">
        <v>455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255">
        <v>44609</v>
      </c>
      <c r="C40" s="9" t="s">
        <v>8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/>
      <c r="L40" s="9">
        <v>1</v>
      </c>
      <c r="M40" s="29"/>
    </row>
    <row r="41" spans="1:13" hidden="1" x14ac:dyDescent="0.25">
      <c r="A41" s="631"/>
      <c r="B41" s="255">
        <v>44602</v>
      </c>
      <c r="C41" s="9" t="s">
        <v>48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255">
        <v>44546</v>
      </c>
      <c r="C42" s="9" t="s">
        <v>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255">
        <v>44539</v>
      </c>
      <c r="C43" s="9" t="s">
        <v>48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255">
        <v>44532</v>
      </c>
      <c r="C44" s="9" t="s">
        <v>455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/>
      <c r="K44" s="9"/>
      <c r="L44" s="9">
        <v>1</v>
      </c>
      <c r="M44" s="29"/>
    </row>
    <row r="45" spans="1:13" hidden="1" x14ac:dyDescent="0.25">
      <c r="A45" s="631"/>
      <c r="B45" s="255">
        <v>44525</v>
      </c>
      <c r="C45" s="9" t="s">
        <v>8</v>
      </c>
      <c r="D45" s="9">
        <v>1</v>
      </c>
      <c r="E45" s="9">
        <v>0</v>
      </c>
      <c r="F45" s="9">
        <v>1</v>
      </c>
      <c r="G45" s="9">
        <v>1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255">
        <v>44518</v>
      </c>
      <c r="C46" s="9" t="s">
        <v>48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255">
        <v>44511</v>
      </c>
      <c r="C47" s="9" t="s">
        <v>455</v>
      </c>
      <c r="D47" s="9">
        <v>1</v>
      </c>
      <c r="E47" s="9">
        <v>0</v>
      </c>
      <c r="F47" s="9">
        <v>2</v>
      </c>
      <c r="G47" s="9">
        <v>2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255">
        <v>44504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255">
        <v>44497</v>
      </c>
      <c r="C49" s="9" t="s">
        <v>48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255">
        <v>44490</v>
      </c>
      <c r="C50" s="9" t="s">
        <v>455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t="18.75" hidden="1" thickBot="1" x14ac:dyDescent="0.3">
      <c r="A51" s="631"/>
      <c r="B51" s="256">
        <v>44483</v>
      </c>
      <c r="C51" s="31" t="s">
        <v>8</v>
      </c>
      <c r="D51" s="31">
        <v>1</v>
      </c>
      <c r="E51" s="31">
        <v>0</v>
      </c>
      <c r="F51" s="31">
        <v>1</v>
      </c>
      <c r="G51" s="31">
        <v>1</v>
      </c>
      <c r="H51" s="31">
        <v>0</v>
      </c>
      <c r="I51" s="299">
        <v>0</v>
      </c>
      <c r="J51" s="341"/>
      <c r="K51" s="31"/>
      <c r="L51" s="31">
        <v>1</v>
      </c>
      <c r="M51" s="32"/>
    </row>
    <row r="52" spans="1:13" ht="19.5" thickTop="1" thickBot="1" x14ac:dyDescent="0.3">
      <c r="A52" s="142" t="s">
        <v>45</v>
      </c>
      <c r="B52" s="126" t="s">
        <v>540</v>
      </c>
      <c r="C52" s="247" t="s">
        <v>453</v>
      </c>
      <c r="D52" s="165">
        <f t="shared" ref="D52:L52" si="2">SUM(D35:D51)</f>
        <v>17</v>
      </c>
      <c r="E52" s="165">
        <f t="shared" si="2"/>
        <v>1</v>
      </c>
      <c r="F52" s="165">
        <f t="shared" si="2"/>
        <v>7</v>
      </c>
      <c r="G52" s="165">
        <f t="shared" si="2"/>
        <v>8</v>
      </c>
      <c r="H52" s="165">
        <f t="shared" si="2"/>
        <v>0</v>
      </c>
      <c r="I52" s="455">
        <f t="shared" si="2"/>
        <v>0</v>
      </c>
      <c r="J52" s="468">
        <f t="shared" si="2"/>
        <v>4</v>
      </c>
      <c r="K52" s="165">
        <f t="shared" si="2"/>
        <v>9</v>
      </c>
      <c r="L52" s="165">
        <f t="shared" si="2"/>
        <v>4</v>
      </c>
      <c r="M52" s="302">
        <f>SUM(J52/(J52+K52))</f>
        <v>0.30769230769230771</v>
      </c>
    </row>
    <row r="53" spans="1:13" ht="18.75" hidden="1" thickTop="1" x14ac:dyDescent="0.25">
      <c r="A53" s="659" t="s">
        <v>500</v>
      </c>
      <c r="B53" s="254">
        <v>43888</v>
      </c>
      <c r="C53" s="27" t="s">
        <v>452</v>
      </c>
      <c r="D53" s="27">
        <v>1</v>
      </c>
      <c r="E53" s="27">
        <v>2</v>
      </c>
      <c r="F53" s="27">
        <v>0</v>
      </c>
      <c r="G53" s="27">
        <v>2</v>
      </c>
      <c r="H53" s="27">
        <v>1</v>
      </c>
      <c r="I53" s="297">
        <v>0</v>
      </c>
      <c r="J53" s="279">
        <v>1</v>
      </c>
      <c r="K53" s="27"/>
      <c r="L53" s="27"/>
      <c r="M53" s="28"/>
    </row>
    <row r="54" spans="1:13" hidden="1" x14ac:dyDescent="0.25">
      <c r="A54" s="631"/>
      <c r="B54" s="255">
        <v>43881</v>
      </c>
      <c r="C54" s="9" t="s">
        <v>9</v>
      </c>
      <c r="D54" s="9">
        <v>1</v>
      </c>
      <c r="E54" s="9">
        <v>1</v>
      </c>
      <c r="F54" s="9">
        <v>0</v>
      </c>
      <c r="G54" s="9">
        <v>1</v>
      </c>
      <c r="H54" s="9">
        <v>1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255">
        <v>43874</v>
      </c>
      <c r="C55" s="9" t="s">
        <v>48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255">
        <v>43867</v>
      </c>
      <c r="C56" s="9" t="s">
        <v>8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8">
        <v>0</v>
      </c>
      <c r="J56" s="280"/>
      <c r="K56" s="9"/>
      <c r="L56" s="9">
        <v>1</v>
      </c>
      <c r="M56" s="29"/>
    </row>
    <row r="57" spans="1:13" hidden="1" x14ac:dyDescent="0.25">
      <c r="A57" s="631"/>
      <c r="B57" s="255">
        <v>43860</v>
      </c>
      <c r="C57" s="9" t="s">
        <v>455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255">
        <v>43853</v>
      </c>
      <c r="C58" s="9" t="s">
        <v>452</v>
      </c>
      <c r="D58" s="9">
        <v>1</v>
      </c>
      <c r="E58" s="9">
        <v>0</v>
      </c>
      <c r="F58" s="9">
        <v>2</v>
      </c>
      <c r="G58" s="9">
        <v>2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255">
        <v>43839</v>
      </c>
      <c r="C59" s="9" t="s">
        <v>9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/>
      <c r="L59" s="9">
        <v>1</v>
      </c>
      <c r="M59" s="29"/>
    </row>
    <row r="60" spans="1:13" hidden="1" x14ac:dyDescent="0.25">
      <c r="A60" s="631"/>
      <c r="B60" s="255">
        <v>43832</v>
      </c>
      <c r="C60" s="9" t="s">
        <v>48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/>
      <c r="L60" s="9">
        <v>1</v>
      </c>
      <c r="M60" s="29"/>
    </row>
    <row r="61" spans="1:13" hidden="1" x14ac:dyDescent="0.25">
      <c r="A61" s="631"/>
      <c r="B61" s="255">
        <v>43818</v>
      </c>
      <c r="C61" s="9" t="s">
        <v>8</v>
      </c>
      <c r="D61" s="9">
        <v>1</v>
      </c>
      <c r="E61" s="9">
        <v>1</v>
      </c>
      <c r="F61" s="9">
        <v>1</v>
      </c>
      <c r="G61" s="9">
        <v>2</v>
      </c>
      <c r="H61" s="9">
        <v>1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255">
        <v>43811</v>
      </c>
      <c r="C62" s="9" t="s">
        <v>455</v>
      </c>
      <c r="D62" s="9">
        <v>1</v>
      </c>
      <c r="E62" s="9">
        <v>1</v>
      </c>
      <c r="F62" s="9">
        <v>1</v>
      </c>
      <c r="G62" s="9">
        <v>2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255">
        <v>43804</v>
      </c>
      <c r="C63" s="9" t="s">
        <v>452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255">
        <v>43797</v>
      </c>
      <c r="C64" s="9" t="s">
        <v>9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43790</v>
      </c>
      <c r="C65" s="9" t="s">
        <v>48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43783</v>
      </c>
      <c r="C66" s="9" t="s">
        <v>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43776</v>
      </c>
      <c r="C67" s="9" t="s">
        <v>455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/>
      <c r="L67" s="9">
        <v>1</v>
      </c>
      <c r="M67" s="29"/>
    </row>
    <row r="68" spans="1:13" hidden="1" x14ac:dyDescent="0.25">
      <c r="A68" s="631"/>
      <c r="B68" s="255">
        <v>43762</v>
      </c>
      <c r="C68" s="9" t="s">
        <v>9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43748</v>
      </c>
      <c r="C69" s="9" t="s">
        <v>8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43741</v>
      </c>
      <c r="C70" s="9" t="s">
        <v>455</v>
      </c>
      <c r="D70" s="9">
        <v>1</v>
      </c>
      <c r="E70" s="9">
        <v>0</v>
      </c>
      <c r="F70" s="9">
        <v>2</v>
      </c>
      <c r="G70" s="9">
        <v>2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43734</v>
      </c>
      <c r="C71" s="9" t="s">
        <v>452</v>
      </c>
      <c r="D71" s="9">
        <v>1</v>
      </c>
      <c r="E71" s="9">
        <v>2</v>
      </c>
      <c r="F71" s="9">
        <v>0</v>
      </c>
      <c r="G71" s="9">
        <v>2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255">
        <v>43727</v>
      </c>
      <c r="C72" s="9" t="s">
        <v>9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t="18.75" hidden="1" thickBot="1" x14ac:dyDescent="0.3">
      <c r="A73" s="630"/>
      <c r="B73" s="256">
        <v>43720</v>
      </c>
      <c r="C73" s="31" t="s">
        <v>48</v>
      </c>
      <c r="D73" s="31">
        <v>1</v>
      </c>
      <c r="E73" s="31">
        <v>0</v>
      </c>
      <c r="F73" s="31">
        <v>0</v>
      </c>
      <c r="G73" s="31">
        <v>0</v>
      </c>
      <c r="H73" s="31">
        <v>0</v>
      </c>
      <c r="I73" s="299">
        <v>0</v>
      </c>
      <c r="J73" s="341">
        <v>1</v>
      </c>
      <c r="K73" s="31"/>
      <c r="L73" s="31"/>
      <c r="M73" s="32"/>
    </row>
    <row r="74" spans="1:13" ht="19.5" thickTop="1" thickBot="1" x14ac:dyDescent="0.3">
      <c r="A74" s="142" t="s">
        <v>45</v>
      </c>
      <c r="B74" s="126" t="s">
        <v>500</v>
      </c>
      <c r="C74" s="247" t="s">
        <v>453</v>
      </c>
      <c r="D74" s="165">
        <f t="shared" ref="D74:L74" si="3">SUM(D53:D73)</f>
        <v>21</v>
      </c>
      <c r="E74" s="216">
        <f t="shared" si="3"/>
        <v>7</v>
      </c>
      <c r="F74" s="124">
        <f t="shared" si="3"/>
        <v>8</v>
      </c>
      <c r="G74" s="124">
        <f t="shared" si="3"/>
        <v>15</v>
      </c>
      <c r="H74" s="124">
        <f t="shared" si="3"/>
        <v>3</v>
      </c>
      <c r="I74" s="124">
        <f t="shared" si="3"/>
        <v>0</v>
      </c>
      <c r="J74" s="191">
        <f t="shared" si="3"/>
        <v>11</v>
      </c>
      <c r="K74" s="124">
        <f t="shared" si="3"/>
        <v>6</v>
      </c>
      <c r="L74" s="124">
        <f t="shared" si="3"/>
        <v>4</v>
      </c>
      <c r="M74" s="302">
        <f>SUM(J74/(J74+K74))</f>
        <v>0.6470588235294118</v>
      </c>
    </row>
    <row r="75" spans="1:13" ht="18.75" hidden="1" thickTop="1" x14ac:dyDescent="0.25">
      <c r="A75" s="631" t="s">
        <v>454</v>
      </c>
      <c r="B75" s="432">
        <v>43524</v>
      </c>
      <c r="C75" s="8" t="s">
        <v>452</v>
      </c>
      <c r="D75" s="8">
        <v>1</v>
      </c>
      <c r="E75" s="8">
        <v>0</v>
      </c>
      <c r="F75" s="8">
        <v>0</v>
      </c>
      <c r="G75" s="8">
        <v>0</v>
      </c>
      <c r="H75" s="8">
        <v>0</v>
      </c>
      <c r="I75" s="399">
        <v>0</v>
      </c>
      <c r="J75" s="282">
        <v>1</v>
      </c>
      <c r="K75" s="8"/>
      <c r="L75" s="8"/>
      <c r="M75" s="113"/>
    </row>
    <row r="76" spans="1:13" hidden="1" x14ac:dyDescent="0.25">
      <c r="A76" s="631"/>
      <c r="B76" s="255">
        <v>43517</v>
      </c>
      <c r="C76" s="9" t="s">
        <v>9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255">
        <v>43510</v>
      </c>
      <c r="C77" s="9" t="s">
        <v>48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255">
        <v>43503</v>
      </c>
      <c r="C78" s="9" t="s">
        <v>8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255">
        <v>43496</v>
      </c>
      <c r="C79" s="9" t="s">
        <v>455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/>
      <c r="K79" s="9"/>
      <c r="L79" s="9">
        <v>1</v>
      </c>
      <c r="M79" s="29"/>
    </row>
    <row r="80" spans="1:13" hidden="1" x14ac:dyDescent="0.25">
      <c r="A80" s="631"/>
      <c r="B80" s="255">
        <v>43489</v>
      </c>
      <c r="C80" s="9" t="s">
        <v>452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255">
        <v>43475</v>
      </c>
      <c r="C81" s="9" t="s">
        <v>9</v>
      </c>
      <c r="D81" s="9">
        <v>1</v>
      </c>
      <c r="E81" s="9">
        <v>1</v>
      </c>
      <c r="F81" s="9">
        <v>0</v>
      </c>
      <c r="G81" s="9">
        <v>1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255">
        <v>43468</v>
      </c>
      <c r="C82" s="9" t="s">
        <v>48</v>
      </c>
      <c r="D82" s="9">
        <v>1</v>
      </c>
      <c r="E82" s="9">
        <v>2</v>
      </c>
      <c r="F82" s="9">
        <v>0</v>
      </c>
      <c r="G82" s="9">
        <v>2</v>
      </c>
      <c r="H82" s="9">
        <v>1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255">
        <v>43454</v>
      </c>
      <c r="C83" s="9" t="s">
        <v>8</v>
      </c>
      <c r="D83" s="9">
        <v>1</v>
      </c>
      <c r="E83" s="9">
        <v>1</v>
      </c>
      <c r="F83" s="9">
        <v>1</v>
      </c>
      <c r="G83" s="9">
        <v>2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255">
        <v>43447</v>
      </c>
      <c r="C84" s="9" t="s">
        <v>455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255">
        <v>43440</v>
      </c>
      <c r="C85" s="9" t="s">
        <v>452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255">
        <v>43433</v>
      </c>
      <c r="C86" s="9" t="s">
        <v>9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/>
      <c r="K86" s="9"/>
      <c r="L86" s="9">
        <v>1</v>
      </c>
      <c r="M86" s="29"/>
    </row>
    <row r="87" spans="1:13" hidden="1" x14ac:dyDescent="0.25">
      <c r="A87" s="631"/>
      <c r="B87" s="255">
        <v>43426</v>
      </c>
      <c r="C87" s="9" t="s">
        <v>48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43419</v>
      </c>
      <c r="C88" s="9" t="s">
        <v>8</v>
      </c>
      <c r="D88" s="9">
        <v>1</v>
      </c>
      <c r="E88" s="9">
        <v>0</v>
      </c>
      <c r="F88" s="9">
        <v>2</v>
      </c>
      <c r="G88" s="9">
        <v>2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255">
        <v>43412</v>
      </c>
      <c r="C89" s="9" t="s">
        <v>455</v>
      </c>
      <c r="D89" s="9">
        <v>1</v>
      </c>
      <c r="E89" s="9">
        <v>1</v>
      </c>
      <c r="F89" s="9">
        <v>0</v>
      </c>
      <c r="G89" s="9">
        <v>1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255">
        <v>43405</v>
      </c>
      <c r="C90" s="9" t="s">
        <v>452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255">
        <v>43398</v>
      </c>
      <c r="C91" s="9" t="s">
        <v>9</v>
      </c>
      <c r="D91" s="9">
        <v>1</v>
      </c>
      <c r="E91" s="9">
        <v>1</v>
      </c>
      <c r="F91" s="9">
        <v>0</v>
      </c>
      <c r="G91" s="9">
        <v>1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255">
        <v>43391</v>
      </c>
      <c r="C92" s="9" t="s">
        <v>48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8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255">
        <v>43384</v>
      </c>
      <c r="C93" s="9" t="s">
        <v>8</v>
      </c>
      <c r="D93" s="9">
        <v>1</v>
      </c>
      <c r="E93" s="9">
        <v>0</v>
      </c>
      <c r="F93" s="9">
        <v>1</v>
      </c>
      <c r="G93" s="9">
        <v>1</v>
      </c>
      <c r="H93" s="9">
        <v>0</v>
      </c>
      <c r="I93" s="298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255">
        <v>43377</v>
      </c>
      <c r="C94" s="9" t="s">
        <v>455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8">
        <v>0</v>
      </c>
      <c r="J94" s="280">
        <v>1</v>
      </c>
      <c r="K94" s="9"/>
      <c r="L94" s="9"/>
      <c r="M94" s="29"/>
    </row>
    <row r="95" spans="1:13" hidden="1" x14ac:dyDescent="0.25">
      <c r="A95" s="631"/>
      <c r="B95" s="255">
        <v>43370</v>
      </c>
      <c r="C95" s="9" t="s">
        <v>452</v>
      </c>
      <c r="D95" s="9">
        <v>1</v>
      </c>
      <c r="E95" s="9">
        <v>0</v>
      </c>
      <c r="F95" s="9">
        <v>1</v>
      </c>
      <c r="G95" s="9">
        <v>1</v>
      </c>
      <c r="H95" s="9">
        <v>0</v>
      </c>
      <c r="I95" s="298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255">
        <v>43363</v>
      </c>
      <c r="C96" s="9" t="s">
        <v>9</v>
      </c>
      <c r="D96" s="9">
        <v>1</v>
      </c>
      <c r="E96" s="9">
        <v>1</v>
      </c>
      <c r="F96" s="9">
        <v>0</v>
      </c>
      <c r="G96" s="9">
        <v>1</v>
      </c>
      <c r="H96" s="9">
        <v>0</v>
      </c>
      <c r="I96" s="298">
        <v>0</v>
      </c>
      <c r="J96" s="280">
        <v>1</v>
      </c>
      <c r="K96" s="9"/>
      <c r="L96" s="9"/>
      <c r="M96" s="29"/>
    </row>
    <row r="97" spans="1:13" ht="18.75" hidden="1" thickBot="1" x14ac:dyDescent="0.3">
      <c r="A97" s="630"/>
      <c r="B97" s="256">
        <v>43356</v>
      </c>
      <c r="C97" s="31" t="s">
        <v>48</v>
      </c>
      <c r="D97" s="31">
        <v>1</v>
      </c>
      <c r="E97" s="31">
        <v>0</v>
      </c>
      <c r="F97" s="31">
        <v>1</v>
      </c>
      <c r="G97" s="31">
        <v>1</v>
      </c>
      <c r="H97" s="31">
        <v>0</v>
      </c>
      <c r="I97" s="299">
        <v>0</v>
      </c>
      <c r="J97" s="341">
        <v>1</v>
      </c>
      <c r="K97" s="31"/>
      <c r="L97" s="31"/>
      <c r="M97" s="32"/>
    </row>
    <row r="98" spans="1:13" ht="19.5" thickTop="1" thickBot="1" x14ac:dyDescent="0.3">
      <c r="A98" s="142" t="s">
        <v>45</v>
      </c>
      <c r="B98" s="126" t="s">
        <v>454</v>
      </c>
      <c r="C98" s="247" t="s">
        <v>453</v>
      </c>
      <c r="D98" s="248">
        <f t="shared" ref="D98:I98" si="4">SUM(D75:D97)</f>
        <v>23</v>
      </c>
      <c r="E98" s="216">
        <f t="shared" si="4"/>
        <v>7</v>
      </c>
      <c r="F98" s="124">
        <f t="shared" si="4"/>
        <v>7</v>
      </c>
      <c r="G98" s="124">
        <f t="shared" si="4"/>
        <v>14</v>
      </c>
      <c r="H98" s="124">
        <f t="shared" si="4"/>
        <v>1</v>
      </c>
      <c r="I98" s="124">
        <f t="shared" si="4"/>
        <v>0</v>
      </c>
      <c r="J98" s="191">
        <f>SUM(J75:J97)</f>
        <v>14</v>
      </c>
      <c r="K98" s="124">
        <f>SUM(K75:K97)</f>
        <v>7</v>
      </c>
      <c r="L98" s="124">
        <f>SUM(L75:L97)</f>
        <v>2</v>
      </c>
      <c r="M98" s="302">
        <f>SUM(J98/(J98+K98))</f>
        <v>0.66666666666666663</v>
      </c>
    </row>
    <row r="99" spans="1:13" ht="18.75" hidden="1" thickTop="1" x14ac:dyDescent="0.25">
      <c r="A99" s="673" t="s">
        <v>285</v>
      </c>
      <c r="B99" s="26">
        <v>43160</v>
      </c>
      <c r="C99" s="27" t="s">
        <v>7</v>
      </c>
      <c r="D99" s="27">
        <v>1</v>
      </c>
      <c r="E99" s="27">
        <v>0</v>
      </c>
      <c r="F99" s="27">
        <v>0</v>
      </c>
      <c r="G99" s="27">
        <v>0</v>
      </c>
      <c r="H99" s="27">
        <v>0</v>
      </c>
      <c r="I99" s="28">
        <v>0</v>
      </c>
      <c r="J99" s="279">
        <v>1</v>
      </c>
      <c r="K99" s="27"/>
      <c r="L99" s="27"/>
      <c r="M99" s="28"/>
    </row>
    <row r="100" spans="1:13" hidden="1" x14ac:dyDescent="0.25">
      <c r="A100" s="674"/>
      <c r="B100" s="13">
        <v>43153</v>
      </c>
      <c r="C100" s="9" t="s">
        <v>8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74"/>
      <c r="B101" s="13">
        <v>43146</v>
      </c>
      <c r="C101" s="9" t="s">
        <v>9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74"/>
      <c r="B102" s="13">
        <v>43139</v>
      </c>
      <c r="C102" s="9" t="s">
        <v>10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74"/>
      <c r="B103" s="13">
        <v>43132</v>
      </c>
      <c r="C103" s="9" t="s">
        <v>11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74"/>
      <c r="B104" s="13">
        <v>43125</v>
      </c>
      <c r="C104" s="9" t="s">
        <v>7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74"/>
      <c r="B105" s="13">
        <v>43118</v>
      </c>
      <c r="C105" s="9" t="s">
        <v>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74"/>
      <c r="B106" s="13">
        <v>43104</v>
      </c>
      <c r="C106" s="9" t="s">
        <v>9</v>
      </c>
      <c r="D106" s="9">
        <v>1</v>
      </c>
      <c r="E106" s="9">
        <v>1</v>
      </c>
      <c r="F106" s="9">
        <v>1</v>
      </c>
      <c r="G106" s="9">
        <v>2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idden="1" x14ac:dyDescent="0.25">
      <c r="A107" s="674"/>
      <c r="B107" s="13">
        <v>43090</v>
      </c>
      <c r="C107" s="9" t="s">
        <v>10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74"/>
      <c r="B108" s="13">
        <v>43083</v>
      </c>
      <c r="C108" s="9" t="s">
        <v>11</v>
      </c>
      <c r="D108" s="9">
        <v>1</v>
      </c>
      <c r="E108" s="9">
        <v>0</v>
      </c>
      <c r="F108" s="9">
        <v>1</v>
      </c>
      <c r="G108" s="9">
        <v>1</v>
      </c>
      <c r="H108" s="9">
        <v>0</v>
      </c>
      <c r="I108" s="29">
        <v>0</v>
      </c>
      <c r="J108" s="280"/>
      <c r="K108" s="9"/>
      <c r="L108" s="9">
        <v>1</v>
      </c>
      <c r="M108" s="29"/>
    </row>
    <row r="109" spans="1:13" hidden="1" x14ac:dyDescent="0.25">
      <c r="A109" s="674"/>
      <c r="B109" s="13">
        <v>43076</v>
      </c>
      <c r="C109" s="9" t="s">
        <v>7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74"/>
      <c r="B110" s="13">
        <v>43069</v>
      </c>
      <c r="C110" s="9" t="s">
        <v>8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74"/>
      <c r="B111" s="13">
        <v>43062</v>
      </c>
      <c r="C111" s="9" t="s">
        <v>9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74"/>
      <c r="B112" s="13">
        <v>43055</v>
      </c>
      <c r="C112" s="9" t="s">
        <v>10</v>
      </c>
      <c r="D112" s="9">
        <v>1</v>
      </c>
      <c r="E112" s="9">
        <v>0</v>
      </c>
      <c r="F112" s="9">
        <v>4</v>
      </c>
      <c r="G112" s="9">
        <v>4</v>
      </c>
      <c r="H112" s="9">
        <v>0</v>
      </c>
      <c r="I112" s="29">
        <v>0</v>
      </c>
      <c r="J112" s="280"/>
      <c r="K112" s="9"/>
      <c r="L112" s="9">
        <v>1</v>
      </c>
      <c r="M112" s="29"/>
    </row>
    <row r="113" spans="1:13" hidden="1" x14ac:dyDescent="0.25">
      <c r="A113" s="674"/>
      <c r="B113" s="13">
        <v>43048</v>
      </c>
      <c r="C113" s="9" t="s">
        <v>11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74"/>
      <c r="B114" s="13">
        <v>43041</v>
      </c>
      <c r="C114" s="9" t="s">
        <v>7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/>
      <c r="L114" s="9">
        <v>1</v>
      </c>
      <c r="M114" s="29"/>
    </row>
    <row r="115" spans="1:13" hidden="1" x14ac:dyDescent="0.25">
      <c r="A115" s="674"/>
      <c r="B115" s="13">
        <v>43034</v>
      </c>
      <c r="C115" s="9" t="s">
        <v>8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/>
      <c r="K115" s="9"/>
      <c r="L115" s="9">
        <v>1</v>
      </c>
      <c r="M115" s="29"/>
    </row>
    <row r="116" spans="1:13" hidden="1" x14ac:dyDescent="0.25">
      <c r="A116" s="674"/>
      <c r="B116" s="13">
        <v>43027</v>
      </c>
      <c r="C116" s="9" t="s">
        <v>9</v>
      </c>
      <c r="D116" s="9">
        <v>1</v>
      </c>
      <c r="E116" s="9">
        <v>2</v>
      </c>
      <c r="F116" s="9">
        <v>0</v>
      </c>
      <c r="G116" s="9">
        <v>2</v>
      </c>
      <c r="H116" s="9">
        <v>0</v>
      </c>
      <c r="I116" s="29">
        <v>0</v>
      </c>
      <c r="J116" s="280"/>
      <c r="K116" s="9"/>
      <c r="L116" s="9">
        <v>1</v>
      </c>
      <c r="M116" s="29"/>
    </row>
    <row r="117" spans="1:13" hidden="1" x14ac:dyDescent="0.25">
      <c r="A117" s="674"/>
      <c r="B117" s="13">
        <v>43020</v>
      </c>
      <c r="C117" s="9" t="s">
        <v>10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74"/>
      <c r="B118" s="13">
        <v>43013</v>
      </c>
      <c r="C118" s="9" t="s">
        <v>11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74"/>
      <c r="B119" s="13">
        <v>43006</v>
      </c>
      <c r="C119" s="9" t="s">
        <v>7</v>
      </c>
      <c r="D119" s="9">
        <v>1</v>
      </c>
      <c r="E119" s="9">
        <v>0</v>
      </c>
      <c r="F119" s="9">
        <v>2</v>
      </c>
      <c r="G119" s="9">
        <v>2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74"/>
      <c r="B120" s="13">
        <v>42999</v>
      </c>
      <c r="C120" s="9" t="s">
        <v>8</v>
      </c>
      <c r="D120" s="9">
        <v>1</v>
      </c>
      <c r="E120" s="9">
        <v>0</v>
      </c>
      <c r="F120" s="9">
        <v>3</v>
      </c>
      <c r="G120" s="9">
        <v>3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t="18.75" hidden="1" thickBot="1" x14ac:dyDescent="0.3">
      <c r="A121" s="675"/>
      <c r="B121" s="30">
        <v>42992</v>
      </c>
      <c r="C121" s="31" t="s">
        <v>9</v>
      </c>
      <c r="D121" s="31">
        <v>1</v>
      </c>
      <c r="E121" s="31">
        <v>1</v>
      </c>
      <c r="F121" s="31">
        <v>2</v>
      </c>
      <c r="G121" s="31">
        <v>3</v>
      </c>
      <c r="H121" s="31">
        <v>0</v>
      </c>
      <c r="I121" s="32">
        <v>0</v>
      </c>
      <c r="J121" s="281">
        <v>1</v>
      </c>
      <c r="K121" s="23"/>
      <c r="L121" s="23"/>
      <c r="M121" s="48"/>
    </row>
    <row r="122" spans="1:13" ht="19.5" thickTop="1" thickBot="1" x14ac:dyDescent="0.3">
      <c r="A122" s="159" t="s">
        <v>45</v>
      </c>
      <c r="B122" s="126" t="s">
        <v>285</v>
      </c>
      <c r="C122" s="247" t="s">
        <v>27</v>
      </c>
      <c r="D122" s="248">
        <f t="shared" ref="D122:L122" si="5">SUM(D99:D121)</f>
        <v>23</v>
      </c>
      <c r="E122" s="216">
        <f t="shared" si="5"/>
        <v>5</v>
      </c>
      <c r="F122" s="124">
        <f t="shared" si="5"/>
        <v>14</v>
      </c>
      <c r="G122" s="124">
        <f t="shared" si="5"/>
        <v>19</v>
      </c>
      <c r="H122" s="124">
        <f t="shared" si="5"/>
        <v>0</v>
      </c>
      <c r="I122" s="124">
        <f t="shared" si="5"/>
        <v>0</v>
      </c>
      <c r="J122" s="191">
        <f t="shared" si="5"/>
        <v>7</v>
      </c>
      <c r="K122" s="124">
        <f t="shared" si="5"/>
        <v>11</v>
      </c>
      <c r="L122" s="124">
        <f t="shared" si="5"/>
        <v>5</v>
      </c>
      <c r="M122" s="302">
        <f>SUM(J122/(J122+K122))</f>
        <v>0.3888888888888889</v>
      </c>
    </row>
    <row r="123" spans="1:13" ht="18.75" hidden="1" thickTop="1" x14ac:dyDescent="0.25">
      <c r="A123" s="673" t="s">
        <v>35</v>
      </c>
      <c r="B123" s="26">
        <v>42796</v>
      </c>
      <c r="C123" s="27" t="s">
        <v>7</v>
      </c>
      <c r="D123" s="27">
        <v>1</v>
      </c>
      <c r="E123" s="27">
        <v>0</v>
      </c>
      <c r="F123" s="27">
        <v>0</v>
      </c>
      <c r="G123" s="27">
        <v>0</v>
      </c>
      <c r="H123" s="27">
        <v>0</v>
      </c>
      <c r="I123" s="28">
        <v>0</v>
      </c>
      <c r="J123" s="282">
        <v>1</v>
      </c>
      <c r="K123" s="8"/>
      <c r="L123" s="8"/>
      <c r="M123" s="113"/>
    </row>
    <row r="124" spans="1:13" hidden="1" x14ac:dyDescent="0.25">
      <c r="A124" s="674"/>
      <c r="B124" s="13">
        <v>42789</v>
      </c>
      <c r="C124" s="9" t="s">
        <v>8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74"/>
      <c r="B125" s="13">
        <v>42782</v>
      </c>
      <c r="C125" s="9" t="s">
        <v>9</v>
      </c>
      <c r="D125" s="9">
        <v>1</v>
      </c>
      <c r="E125" s="9">
        <v>0</v>
      </c>
      <c r="F125" s="9">
        <v>2</v>
      </c>
      <c r="G125" s="9">
        <v>2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74"/>
      <c r="B126" s="13">
        <v>42775</v>
      </c>
      <c r="C126" s="9" t="s">
        <v>10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74"/>
      <c r="B127" s="13">
        <v>42768</v>
      </c>
      <c r="C127" s="9" t="s">
        <v>11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74"/>
      <c r="B128" s="13">
        <v>42761</v>
      </c>
      <c r="C128" s="9" t="s">
        <v>7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74"/>
      <c r="B129" s="13">
        <v>42754</v>
      </c>
      <c r="C129" s="9" t="s">
        <v>8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74"/>
      <c r="B130" s="13">
        <v>42747</v>
      </c>
      <c r="C130" s="9" t="s">
        <v>9</v>
      </c>
      <c r="D130" s="9">
        <v>1</v>
      </c>
      <c r="E130" s="9">
        <v>2</v>
      </c>
      <c r="F130" s="9">
        <v>2</v>
      </c>
      <c r="G130" s="9">
        <v>4</v>
      </c>
      <c r="H130" s="9">
        <v>1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74"/>
      <c r="B131" s="13">
        <v>42740</v>
      </c>
      <c r="C131" s="9" t="s">
        <v>10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74"/>
      <c r="B132" s="13">
        <v>42712</v>
      </c>
      <c r="C132" s="9" t="s">
        <v>7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74"/>
      <c r="B133" s="13">
        <v>42705</v>
      </c>
      <c r="C133" s="9" t="s">
        <v>8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74"/>
      <c r="B134" s="13">
        <v>42698</v>
      </c>
      <c r="C134" s="9" t="s">
        <v>9</v>
      </c>
      <c r="D134" s="9">
        <v>1</v>
      </c>
      <c r="E134" s="9">
        <v>1</v>
      </c>
      <c r="F134" s="9">
        <v>2</v>
      </c>
      <c r="G134" s="9">
        <v>3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74"/>
      <c r="B135" s="13">
        <v>42691</v>
      </c>
      <c r="C135" s="9" t="s">
        <v>10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74"/>
      <c r="B136" s="13">
        <v>42684</v>
      </c>
      <c r="C136" s="9" t="s">
        <v>11</v>
      </c>
      <c r="D136" s="9">
        <v>1</v>
      </c>
      <c r="E136" s="9">
        <v>0</v>
      </c>
      <c r="F136" s="9">
        <v>1</v>
      </c>
      <c r="G136" s="9">
        <v>1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74"/>
      <c r="B137" s="13">
        <v>42670</v>
      </c>
      <c r="C137" s="9" t="s">
        <v>8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74"/>
      <c r="B138" s="13">
        <v>42663</v>
      </c>
      <c r="C138" s="9" t="s">
        <v>9</v>
      </c>
      <c r="D138" s="9">
        <v>1</v>
      </c>
      <c r="E138" s="9">
        <v>0</v>
      </c>
      <c r="F138" s="9">
        <v>1</v>
      </c>
      <c r="G138" s="9">
        <v>1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74"/>
      <c r="B139" s="13">
        <v>42656</v>
      </c>
      <c r="C139" s="9" t="s">
        <v>10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74"/>
      <c r="B140" s="13">
        <v>42649</v>
      </c>
      <c r="C140" s="9" t="s">
        <v>11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74"/>
      <c r="B141" s="13">
        <v>42642</v>
      </c>
      <c r="C141" s="9" t="s">
        <v>7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74"/>
      <c r="B142" s="13">
        <v>42635</v>
      </c>
      <c r="C142" s="9" t="s">
        <v>8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t="18.75" hidden="1" thickBot="1" x14ac:dyDescent="0.3">
      <c r="A143" s="675"/>
      <c r="B143" s="30">
        <v>42628</v>
      </c>
      <c r="C143" s="31" t="s">
        <v>9</v>
      </c>
      <c r="D143" s="31">
        <v>1</v>
      </c>
      <c r="E143" s="31">
        <v>2</v>
      </c>
      <c r="F143" s="31">
        <v>0</v>
      </c>
      <c r="G143" s="31">
        <v>2</v>
      </c>
      <c r="H143" s="31">
        <v>0</v>
      </c>
      <c r="I143" s="32">
        <v>0</v>
      </c>
      <c r="J143" s="281"/>
      <c r="K143" s="23">
        <v>1</v>
      </c>
      <c r="L143" s="23"/>
      <c r="M143" s="48"/>
    </row>
    <row r="144" spans="1:13" ht="19.5" thickTop="1" thickBot="1" x14ac:dyDescent="0.3">
      <c r="A144" s="159" t="s">
        <v>45</v>
      </c>
      <c r="B144" s="126" t="s">
        <v>18</v>
      </c>
      <c r="C144" s="124" t="s">
        <v>27</v>
      </c>
      <c r="D144" s="124">
        <f t="shared" ref="D144:I144" si="6">SUM(D123:D143)</f>
        <v>21</v>
      </c>
      <c r="E144" s="124">
        <f t="shared" si="6"/>
        <v>6</v>
      </c>
      <c r="F144" s="124">
        <f t="shared" si="6"/>
        <v>8</v>
      </c>
      <c r="G144" s="124">
        <f t="shared" si="6"/>
        <v>14</v>
      </c>
      <c r="H144" s="124">
        <f t="shared" si="6"/>
        <v>1</v>
      </c>
      <c r="I144" s="125">
        <f t="shared" si="6"/>
        <v>0</v>
      </c>
      <c r="J144" s="191">
        <f>SUM(J123:J143)</f>
        <v>11</v>
      </c>
      <c r="K144" s="124">
        <f>SUM(K123:K143)</f>
        <v>10</v>
      </c>
      <c r="L144" s="124">
        <f>SUM(L123:L143)</f>
        <v>0</v>
      </c>
      <c r="M144" s="302">
        <f>SUM(J144/(J144+K144))</f>
        <v>0.52380952380952384</v>
      </c>
    </row>
    <row r="145" spans="1:13" ht="18.75" hidden="1" thickTop="1" x14ac:dyDescent="0.25">
      <c r="A145" s="673" t="s">
        <v>17</v>
      </c>
      <c r="B145" s="26">
        <v>42432</v>
      </c>
      <c r="C145" s="27" t="s">
        <v>12</v>
      </c>
      <c r="D145" s="27">
        <v>1</v>
      </c>
      <c r="E145" s="27">
        <v>1</v>
      </c>
      <c r="F145" s="27">
        <v>0</v>
      </c>
      <c r="G145" s="27">
        <v>1</v>
      </c>
      <c r="H145" s="27">
        <v>0</v>
      </c>
      <c r="I145" s="28">
        <v>0</v>
      </c>
      <c r="J145" s="282">
        <v>1</v>
      </c>
      <c r="K145" s="8"/>
      <c r="L145" s="8"/>
      <c r="M145" s="113"/>
    </row>
    <row r="146" spans="1:13" hidden="1" x14ac:dyDescent="0.25">
      <c r="A146" s="674"/>
      <c r="B146" s="13">
        <v>42425</v>
      </c>
      <c r="C146" s="9" t="s">
        <v>14</v>
      </c>
      <c r="D146" s="9">
        <v>1</v>
      </c>
      <c r="E146" s="9">
        <v>1</v>
      </c>
      <c r="F146" s="9">
        <v>1</v>
      </c>
      <c r="G146" s="9">
        <v>2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74"/>
      <c r="B147" s="13">
        <v>42418</v>
      </c>
      <c r="C147" s="9" t="s">
        <v>10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74"/>
      <c r="B148" s="13">
        <v>42411</v>
      </c>
      <c r="C148" s="9" t="s">
        <v>7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74"/>
      <c r="B149" s="13">
        <v>42404</v>
      </c>
      <c r="C149" s="9" t="s">
        <v>8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74"/>
      <c r="B150" s="13">
        <v>42397</v>
      </c>
      <c r="C150" s="9" t="s">
        <v>12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74"/>
      <c r="B151" s="13">
        <v>42390</v>
      </c>
      <c r="C151" s="9" t="s">
        <v>14</v>
      </c>
      <c r="D151" s="9">
        <v>1</v>
      </c>
      <c r="E151" s="9">
        <v>2</v>
      </c>
      <c r="F151" s="9">
        <v>0</v>
      </c>
      <c r="G151" s="9">
        <v>2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idden="1" x14ac:dyDescent="0.25">
      <c r="A152" s="674"/>
      <c r="B152" s="13">
        <v>42383</v>
      </c>
      <c r="C152" s="9" t="s">
        <v>12</v>
      </c>
      <c r="D152" s="9">
        <v>1</v>
      </c>
      <c r="E152" s="9">
        <v>0</v>
      </c>
      <c r="F152" s="9">
        <v>1</v>
      </c>
      <c r="G152" s="9">
        <v>1</v>
      </c>
      <c r="H152" s="9">
        <v>0</v>
      </c>
      <c r="I152" s="29">
        <v>0</v>
      </c>
      <c r="J152" s="280"/>
      <c r="K152" s="9">
        <v>1</v>
      </c>
      <c r="L152" s="9"/>
      <c r="M152" s="29"/>
    </row>
    <row r="153" spans="1:13" hidden="1" x14ac:dyDescent="0.25">
      <c r="A153" s="674"/>
      <c r="B153" s="13">
        <v>42376</v>
      </c>
      <c r="C153" s="9" t="s">
        <v>7</v>
      </c>
      <c r="D153" s="9">
        <v>1</v>
      </c>
      <c r="E153" s="9">
        <v>1</v>
      </c>
      <c r="F153" s="9">
        <v>0</v>
      </c>
      <c r="G153" s="9">
        <v>1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idden="1" x14ac:dyDescent="0.25">
      <c r="A154" s="674"/>
      <c r="B154" s="13">
        <v>42355</v>
      </c>
      <c r="C154" s="9" t="s">
        <v>8</v>
      </c>
      <c r="D154" s="9">
        <v>1</v>
      </c>
      <c r="E154" s="9">
        <v>1</v>
      </c>
      <c r="F154" s="9">
        <v>0</v>
      </c>
      <c r="G154" s="9">
        <v>1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74"/>
      <c r="B155" s="13">
        <v>42348</v>
      </c>
      <c r="C155" s="9" t="s">
        <v>12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74"/>
      <c r="B156" s="13">
        <v>42341</v>
      </c>
      <c r="C156" s="9" t="s">
        <v>14</v>
      </c>
      <c r="D156" s="9">
        <v>1</v>
      </c>
      <c r="E156" s="9">
        <v>1</v>
      </c>
      <c r="F156" s="9">
        <v>0</v>
      </c>
      <c r="G156" s="9">
        <v>1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74"/>
      <c r="B157" s="13">
        <v>42334</v>
      </c>
      <c r="C157" s="9" t="s">
        <v>10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74"/>
      <c r="B158" s="13">
        <v>42327</v>
      </c>
      <c r="C158" s="9" t="s">
        <v>7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74"/>
      <c r="B159" s="13">
        <v>42320</v>
      </c>
      <c r="C159" s="9" t="s">
        <v>8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74"/>
      <c r="B160" s="13">
        <v>42306</v>
      </c>
      <c r="C160" s="9" t="s">
        <v>14</v>
      </c>
      <c r="D160" s="9">
        <v>1</v>
      </c>
      <c r="E160" s="9">
        <v>1</v>
      </c>
      <c r="F160" s="9">
        <v>1</v>
      </c>
      <c r="G160" s="9">
        <v>2</v>
      </c>
      <c r="H160" s="9">
        <v>1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74"/>
      <c r="B161" s="13">
        <v>42292</v>
      </c>
      <c r="C161" s="9" t="s">
        <v>7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t="18.75" hidden="1" thickBot="1" x14ac:dyDescent="0.3">
      <c r="A162" s="675"/>
      <c r="B162" s="30">
        <v>42271</v>
      </c>
      <c r="C162" s="31" t="s">
        <v>14</v>
      </c>
      <c r="D162" s="31">
        <v>1</v>
      </c>
      <c r="E162" s="31">
        <v>0</v>
      </c>
      <c r="F162" s="31">
        <v>0</v>
      </c>
      <c r="G162" s="31">
        <v>0</v>
      </c>
      <c r="H162" s="31">
        <v>0</v>
      </c>
      <c r="I162" s="32">
        <v>0</v>
      </c>
      <c r="J162" s="281"/>
      <c r="K162" s="23">
        <v>1</v>
      </c>
      <c r="L162" s="23"/>
      <c r="M162" s="48"/>
    </row>
    <row r="163" spans="1:13" ht="19.5" thickTop="1" thickBot="1" x14ac:dyDescent="0.3">
      <c r="A163" s="159" t="s">
        <v>45</v>
      </c>
      <c r="B163" s="126" t="s">
        <v>17</v>
      </c>
      <c r="C163" s="124" t="s">
        <v>13</v>
      </c>
      <c r="D163" s="124">
        <f t="shared" ref="D163:I163" si="7">SUM(D145:D162)</f>
        <v>18</v>
      </c>
      <c r="E163" s="124">
        <f t="shared" si="7"/>
        <v>8</v>
      </c>
      <c r="F163" s="124">
        <f t="shared" si="7"/>
        <v>3</v>
      </c>
      <c r="G163" s="124">
        <f t="shared" si="7"/>
        <v>11</v>
      </c>
      <c r="H163" s="124">
        <f t="shared" si="7"/>
        <v>1</v>
      </c>
      <c r="I163" s="125">
        <f t="shared" si="7"/>
        <v>0</v>
      </c>
      <c r="J163" s="191">
        <f>SUM(J145:J162)</f>
        <v>7</v>
      </c>
      <c r="K163" s="124">
        <f>SUM(K145:K162)</f>
        <v>11</v>
      </c>
      <c r="L163" s="124">
        <f>SUM(L145:L162)</f>
        <v>0</v>
      </c>
      <c r="M163" s="302">
        <f>SUM(J163/(J163+K163))</f>
        <v>0.3888888888888889</v>
      </c>
    </row>
    <row r="164" spans="1:13" ht="18.75" hidden="1" thickTop="1" x14ac:dyDescent="0.25">
      <c r="A164" s="673" t="s">
        <v>23</v>
      </c>
      <c r="B164" s="26">
        <v>40969</v>
      </c>
      <c r="C164" s="27" t="s">
        <v>21</v>
      </c>
      <c r="D164" s="27">
        <v>1</v>
      </c>
      <c r="E164" s="27">
        <v>1</v>
      </c>
      <c r="F164" s="27">
        <v>2</v>
      </c>
      <c r="G164" s="27">
        <v>3</v>
      </c>
      <c r="H164" s="27">
        <v>0</v>
      </c>
      <c r="I164" s="28">
        <v>0</v>
      </c>
      <c r="J164" s="282">
        <v>1</v>
      </c>
      <c r="K164" s="8"/>
      <c r="L164" s="8"/>
      <c r="M164" s="113"/>
    </row>
    <row r="165" spans="1:13" hidden="1" x14ac:dyDescent="0.25">
      <c r="A165" s="674"/>
      <c r="B165" s="13">
        <v>40948</v>
      </c>
      <c r="C165" s="9" t="s">
        <v>13</v>
      </c>
      <c r="D165" s="9">
        <v>1</v>
      </c>
      <c r="E165" s="9">
        <v>0</v>
      </c>
      <c r="F165" s="9">
        <v>2</v>
      </c>
      <c r="G165" s="9">
        <v>2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74"/>
      <c r="B166" s="13">
        <v>40941</v>
      </c>
      <c r="C166" s="9" t="s">
        <v>20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74"/>
      <c r="B167" s="13">
        <v>40934</v>
      </c>
      <c r="C167" s="9" t="s">
        <v>21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>
        <v>1</v>
      </c>
      <c r="L167" s="9"/>
      <c r="M167" s="29"/>
    </row>
    <row r="168" spans="1:13" hidden="1" x14ac:dyDescent="0.25">
      <c r="A168" s="674"/>
      <c r="B168" s="13">
        <v>40927</v>
      </c>
      <c r="C168" s="9" t="s">
        <v>19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>
        <v>1</v>
      </c>
      <c r="L168" s="9"/>
      <c r="M168" s="29"/>
    </row>
    <row r="169" spans="1:13" hidden="1" x14ac:dyDescent="0.25">
      <c r="A169" s="674"/>
      <c r="B169" s="13">
        <v>40920</v>
      </c>
      <c r="C169" s="9" t="s">
        <v>12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74"/>
      <c r="B170" s="13">
        <v>40892</v>
      </c>
      <c r="C170" s="9" t="s">
        <v>20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74"/>
      <c r="B171" s="13">
        <v>40885</v>
      </c>
      <c r="C171" s="9" t="s">
        <v>21</v>
      </c>
      <c r="D171" s="9">
        <v>1</v>
      </c>
      <c r="E171" s="9">
        <v>2</v>
      </c>
      <c r="F171" s="9">
        <v>2</v>
      </c>
      <c r="G171" s="9">
        <v>4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74"/>
      <c r="B172" s="13">
        <v>40878</v>
      </c>
      <c r="C172" s="9" t="s">
        <v>19</v>
      </c>
      <c r="D172" s="9">
        <v>1</v>
      </c>
      <c r="E172" s="9">
        <v>1</v>
      </c>
      <c r="F172" s="9">
        <v>1</v>
      </c>
      <c r="G172" s="9">
        <v>2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74"/>
      <c r="B173" s="13">
        <v>40871</v>
      </c>
      <c r="C173" s="9" t="s">
        <v>12</v>
      </c>
      <c r="D173" s="9">
        <v>1</v>
      </c>
      <c r="E173" s="9">
        <v>1</v>
      </c>
      <c r="F173" s="9">
        <v>0</v>
      </c>
      <c r="G173" s="9">
        <v>1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idden="1" x14ac:dyDescent="0.25">
      <c r="A174" s="674"/>
      <c r="B174" s="13">
        <v>40864</v>
      </c>
      <c r="C174" s="9" t="s">
        <v>13</v>
      </c>
      <c r="D174" s="9">
        <v>1</v>
      </c>
      <c r="E174" s="9">
        <v>1</v>
      </c>
      <c r="F174" s="9">
        <v>0</v>
      </c>
      <c r="G174" s="9">
        <v>1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74"/>
      <c r="B175" s="13">
        <v>40857</v>
      </c>
      <c r="C175" s="9" t="s">
        <v>20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idden="1" x14ac:dyDescent="0.25">
      <c r="A176" s="674"/>
      <c r="B176" s="13">
        <v>40850</v>
      </c>
      <c r="C176" s="9" t="s">
        <v>21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74"/>
      <c r="B177" s="13">
        <v>40843</v>
      </c>
      <c r="C177" s="9" t="s">
        <v>19</v>
      </c>
      <c r="D177" s="9">
        <v>1</v>
      </c>
      <c r="E177" s="9">
        <v>1</v>
      </c>
      <c r="F177" s="9">
        <v>0</v>
      </c>
      <c r="G177" s="9">
        <v>1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74"/>
      <c r="B178" s="13">
        <v>40836</v>
      </c>
      <c r="C178" s="9" t="s">
        <v>12</v>
      </c>
      <c r="D178" s="9">
        <v>1</v>
      </c>
      <c r="E178" s="9">
        <v>0</v>
      </c>
      <c r="F178" s="9">
        <v>1</v>
      </c>
      <c r="G178" s="9">
        <v>1</v>
      </c>
      <c r="H178" s="9">
        <v>0</v>
      </c>
      <c r="I178" s="29">
        <v>0</v>
      </c>
      <c r="J178" s="280">
        <v>1</v>
      </c>
      <c r="K178" s="9"/>
      <c r="L178" s="9"/>
      <c r="M178" s="29"/>
    </row>
    <row r="179" spans="1:13" hidden="1" x14ac:dyDescent="0.25">
      <c r="A179" s="674"/>
      <c r="B179" s="13">
        <v>40822</v>
      </c>
      <c r="C179" s="9" t="s">
        <v>20</v>
      </c>
      <c r="D179" s="9">
        <v>1</v>
      </c>
      <c r="E179" s="9">
        <v>0</v>
      </c>
      <c r="F179" s="9">
        <v>1</v>
      </c>
      <c r="G179" s="9">
        <v>1</v>
      </c>
      <c r="H179" s="9">
        <v>0</v>
      </c>
      <c r="I179" s="29">
        <v>0</v>
      </c>
      <c r="J179" s="280"/>
      <c r="K179" s="9"/>
      <c r="L179" s="9">
        <v>1</v>
      </c>
      <c r="M179" s="29"/>
    </row>
    <row r="180" spans="1:13" hidden="1" x14ac:dyDescent="0.25">
      <c r="A180" s="674"/>
      <c r="B180" s="13">
        <v>40815</v>
      </c>
      <c r="C180" s="9" t="s">
        <v>21</v>
      </c>
      <c r="D180" s="9">
        <v>1</v>
      </c>
      <c r="E180" s="9">
        <v>1</v>
      </c>
      <c r="F180" s="9">
        <v>1</v>
      </c>
      <c r="G180" s="9">
        <v>2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74"/>
      <c r="B181" s="13">
        <v>40808</v>
      </c>
      <c r="C181" s="9" t="s">
        <v>19</v>
      </c>
      <c r="D181" s="9">
        <v>1</v>
      </c>
      <c r="E181" s="9">
        <v>1</v>
      </c>
      <c r="F181" s="9">
        <v>1</v>
      </c>
      <c r="G181" s="9">
        <v>2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t="18.75" hidden="1" thickBot="1" x14ac:dyDescent="0.3">
      <c r="A182" s="675"/>
      <c r="B182" s="30">
        <v>40801</v>
      </c>
      <c r="C182" s="31" t="s">
        <v>12</v>
      </c>
      <c r="D182" s="31">
        <v>1</v>
      </c>
      <c r="E182" s="31">
        <v>0</v>
      </c>
      <c r="F182" s="31">
        <v>2</v>
      </c>
      <c r="G182" s="31">
        <v>2</v>
      </c>
      <c r="H182" s="31">
        <v>0</v>
      </c>
      <c r="I182" s="32">
        <v>0</v>
      </c>
      <c r="J182" s="281"/>
      <c r="K182" s="23">
        <v>1</v>
      </c>
      <c r="L182" s="23"/>
      <c r="M182" s="48"/>
    </row>
    <row r="183" spans="1:13" ht="19.5" thickTop="1" thickBot="1" x14ac:dyDescent="0.3">
      <c r="A183" s="159" t="s">
        <v>45</v>
      </c>
      <c r="B183" s="126" t="s">
        <v>23</v>
      </c>
      <c r="C183" s="124" t="s">
        <v>7</v>
      </c>
      <c r="D183" s="124">
        <f t="shared" ref="D183:I183" si="8">SUM(D164:D182)</f>
        <v>19</v>
      </c>
      <c r="E183" s="124">
        <f t="shared" si="8"/>
        <v>9</v>
      </c>
      <c r="F183" s="124">
        <f t="shared" si="8"/>
        <v>13</v>
      </c>
      <c r="G183" s="124">
        <f t="shared" si="8"/>
        <v>22</v>
      </c>
      <c r="H183" s="124">
        <f t="shared" si="8"/>
        <v>0</v>
      </c>
      <c r="I183" s="125">
        <f t="shared" si="8"/>
        <v>0</v>
      </c>
      <c r="J183" s="191">
        <f>SUM(J164:J182)</f>
        <v>7</v>
      </c>
      <c r="K183" s="124">
        <f>SUM(K164:K182)</f>
        <v>11</v>
      </c>
      <c r="L183" s="124">
        <f>SUM(L164:L182)</f>
        <v>1</v>
      </c>
      <c r="M183" s="302">
        <f>SUM(J183/(J183+K183))</f>
        <v>0.3888888888888889</v>
      </c>
    </row>
    <row r="184" spans="1:13" ht="19.5" thickTop="1" thickBot="1" x14ac:dyDescent="0.3">
      <c r="C184" s="136" t="s">
        <v>24</v>
      </c>
      <c r="D184" s="137">
        <f t="shared" ref="D184:L184" si="9">SUM(D98+D122+D144+D163+D183+D74+D52+D34+D19)</f>
        <v>172</v>
      </c>
      <c r="E184" s="137">
        <f t="shared" si="9"/>
        <v>48</v>
      </c>
      <c r="F184" s="137">
        <f t="shared" si="9"/>
        <v>72</v>
      </c>
      <c r="G184" s="137">
        <f t="shared" si="9"/>
        <v>120</v>
      </c>
      <c r="H184" s="137">
        <f t="shared" si="9"/>
        <v>6</v>
      </c>
      <c r="I184" s="139">
        <f t="shared" si="9"/>
        <v>1</v>
      </c>
      <c r="J184" s="444">
        <f t="shared" si="9"/>
        <v>73</v>
      </c>
      <c r="K184" s="91">
        <f t="shared" si="9"/>
        <v>79</v>
      </c>
      <c r="L184" s="450">
        <f t="shared" si="9"/>
        <v>20</v>
      </c>
      <c r="M184" s="313">
        <f>SUM(J184/(J184+K184))</f>
        <v>0.48026315789473684</v>
      </c>
    </row>
    <row r="185" spans="1:13" ht="18.75" thickBot="1" x14ac:dyDescent="0.3">
      <c r="C185" s="143" t="s">
        <v>25</v>
      </c>
      <c r="D185" s="24"/>
      <c r="E185" s="25">
        <f>SUM(E184/D184)</f>
        <v>0.27906976744186046</v>
      </c>
      <c r="F185" s="25">
        <f>SUM(F184/D184)</f>
        <v>0.41860465116279072</v>
      </c>
      <c r="G185" s="144">
        <f>SUM(G184/D184)</f>
        <v>0.69767441860465118</v>
      </c>
      <c r="H185" s="20"/>
      <c r="I185" s="20"/>
      <c r="J185" s="307">
        <f>SUM(J184/D184)</f>
        <v>0.42441860465116277</v>
      </c>
      <c r="K185" s="77">
        <f>SUM(K184/D184)</f>
        <v>0.45930232558139533</v>
      </c>
      <c r="L185" s="95">
        <f>SUM(L184/D184)</f>
        <v>0.11627906976744186</v>
      </c>
    </row>
    <row r="186" spans="1:13" ht="18.75" thickBot="1" x14ac:dyDescent="0.3">
      <c r="C186" s="133" t="s">
        <v>26</v>
      </c>
      <c r="D186" s="134">
        <f>SUM(D184/9)</f>
        <v>19.111111111111111</v>
      </c>
      <c r="E186" s="134">
        <f>SUM(E185*D186)</f>
        <v>5.333333333333333</v>
      </c>
      <c r="F186" s="134">
        <f>SUM(F185*D186)</f>
        <v>8</v>
      </c>
      <c r="G186" s="135">
        <f>SUM(G185*D186)</f>
        <v>13.333333333333334</v>
      </c>
      <c r="J186" s="308">
        <f>SUM(J184/9)</f>
        <v>8.1111111111111107</v>
      </c>
      <c r="K186" s="97">
        <f>SUM(K184/9)</f>
        <v>8.7777777777777786</v>
      </c>
      <c r="L186" s="98">
        <f>SUM(L184/9)</f>
        <v>2.2222222222222223</v>
      </c>
    </row>
    <row r="187" spans="1:13" ht="19.5" thickTop="1" thickBot="1" x14ac:dyDescent="0.3">
      <c r="A187" s="61" t="s">
        <v>50</v>
      </c>
      <c r="B187" s="45" t="s">
        <v>36</v>
      </c>
      <c r="C187" s="46" t="s">
        <v>48</v>
      </c>
      <c r="D187" s="47"/>
      <c r="E187" s="27">
        <v>2</v>
      </c>
      <c r="F187" s="27">
        <v>11</v>
      </c>
      <c r="G187" s="28">
        <v>13</v>
      </c>
    </row>
    <row r="188" spans="1:13" ht="18.75" thickBot="1" x14ac:dyDescent="0.3">
      <c r="A188" s="49" t="s">
        <v>45</v>
      </c>
      <c r="B188" s="41" t="s">
        <v>50</v>
      </c>
      <c r="C188" s="42"/>
      <c r="D188" s="42"/>
      <c r="E188" s="43">
        <f>SUM(E187:E187)</f>
        <v>2</v>
      </c>
      <c r="F188" s="43">
        <f>SUM(F187:F187)</f>
        <v>11</v>
      </c>
      <c r="G188" s="50">
        <f>SUM(G187:G187)</f>
        <v>13</v>
      </c>
    </row>
    <row r="189" spans="1:13" ht="18.75" thickBot="1" x14ac:dyDescent="0.3">
      <c r="A189" s="51" t="s">
        <v>46</v>
      </c>
      <c r="B189" s="52" t="s">
        <v>583</v>
      </c>
      <c r="C189" s="53"/>
      <c r="D189" s="53"/>
      <c r="E189" s="54">
        <f>SUM(E184+E188)</f>
        <v>50</v>
      </c>
      <c r="F189" s="54">
        <f>SUM(F184+F188)</f>
        <v>83</v>
      </c>
      <c r="G189" s="55">
        <f>SUM(E189+F189)</f>
        <v>133</v>
      </c>
    </row>
    <row r="190" spans="1:13" ht="18.75" thickTop="1" x14ac:dyDescent="0.25"/>
  </sheetData>
  <autoFilter ref="A2:I2" xr:uid="{00000000-0009-0000-0000-000018000000}"/>
  <mergeCells count="10">
    <mergeCell ref="A145:A162"/>
    <mergeCell ref="A164:A182"/>
    <mergeCell ref="A123:A143"/>
    <mergeCell ref="A99:A121"/>
    <mergeCell ref="A1:M1"/>
    <mergeCell ref="A75:A97"/>
    <mergeCell ref="A53:A73"/>
    <mergeCell ref="A35:A51"/>
    <mergeCell ref="A20:A33"/>
    <mergeCell ref="A3:A18"/>
  </mergeCells>
  <printOptions horizontalCentered="1" verticalCentered="1"/>
  <pageMargins left="0.2" right="0.2" top="0.25" bottom="0.25" header="0.25" footer="0.3"/>
  <pageSetup scale="88" orientation="landscape" r:id="rId1"/>
  <rowBreaks count="1" manualBreakCount="1">
    <brk id="144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M26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140625" bestFit="1" customWidth="1"/>
    <col min="2" max="2" width="23.7109375" bestFit="1" customWidth="1"/>
    <col min="3" max="3" width="18" bestFit="1" customWidth="1"/>
  </cols>
  <sheetData>
    <row r="1" spans="1:13" ht="19.5" thickTop="1" thickBot="1" x14ac:dyDescent="0.3">
      <c r="A1" s="626" t="s">
        <v>524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43881</v>
      </c>
      <c r="C3" s="27" t="s">
        <v>452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t="18" hidden="1" x14ac:dyDescent="0.25">
      <c r="A4" s="631"/>
      <c r="B4" s="255">
        <v>43874</v>
      </c>
      <c r="C4" s="9" t="s">
        <v>455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8">
        <v>1</v>
      </c>
      <c r="J4" s="280"/>
      <c r="K4" s="9"/>
      <c r="L4" s="9">
        <v>1</v>
      </c>
      <c r="M4" s="29"/>
    </row>
    <row r="5" spans="1:13" ht="18" hidden="1" x14ac:dyDescent="0.25">
      <c r="A5" s="631"/>
      <c r="B5" s="255">
        <v>43867</v>
      </c>
      <c r="C5" s="9" t="s">
        <v>453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8">
        <v>0</v>
      </c>
      <c r="J5" s="280"/>
      <c r="K5" s="9"/>
      <c r="L5" s="9">
        <v>1</v>
      </c>
      <c r="M5" s="29"/>
    </row>
    <row r="6" spans="1:13" ht="18" hidden="1" x14ac:dyDescent="0.25">
      <c r="A6" s="631"/>
      <c r="B6" s="255">
        <v>43860</v>
      </c>
      <c r="C6" s="9" t="s">
        <v>9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t="18" hidden="1" x14ac:dyDescent="0.25">
      <c r="A7" s="631"/>
      <c r="B7" s="255">
        <v>43853</v>
      </c>
      <c r="C7" s="9" t="s">
        <v>48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t="18" hidden="1" x14ac:dyDescent="0.25">
      <c r="A8" s="631"/>
      <c r="B8" s="255">
        <v>43839</v>
      </c>
      <c r="C8" s="9" t="s">
        <v>452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t="18" hidden="1" x14ac:dyDescent="0.25">
      <c r="A9" s="631"/>
      <c r="B9" s="255">
        <v>43832</v>
      </c>
      <c r="C9" s="9" t="s">
        <v>455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t="18" hidden="1" x14ac:dyDescent="0.25">
      <c r="A10" s="631"/>
      <c r="B10" s="255">
        <v>43818</v>
      </c>
      <c r="C10" s="9" t="s">
        <v>453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8">
        <v>0</v>
      </c>
      <c r="J10" s="280"/>
      <c r="K10" s="9">
        <v>1</v>
      </c>
      <c r="L10" s="9"/>
      <c r="M10" s="29"/>
    </row>
    <row r="11" spans="1:13" ht="18" hidden="1" x14ac:dyDescent="0.25">
      <c r="A11" s="631"/>
      <c r="B11" s="255">
        <v>43811</v>
      </c>
      <c r="C11" s="9" t="s">
        <v>9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ht="18" hidden="1" x14ac:dyDescent="0.25">
      <c r="A12" s="631"/>
      <c r="B12" s="255">
        <v>43804</v>
      </c>
      <c r="C12" s="9" t="s">
        <v>48</v>
      </c>
      <c r="D12" s="9">
        <v>1</v>
      </c>
      <c r="E12" s="9">
        <v>3</v>
      </c>
      <c r="F12" s="9">
        <v>2</v>
      </c>
      <c r="G12" s="9">
        <v>5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t="18" hidden="1" x14ac:dyDescent="0.25">
      <c r="A13" s="631"/>
      <c r="B13" s="255">
        <v>43790</v>
      </c>
      <c r="C13" s="9" t="s">
        <v>455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t="18" hidden="1" x14ac:dyDescent="0.25">
      <c r="A14" s="631"/>
      <c r="B14" s="255">
        <v>43783</v>
      </c>
      <c r="C14" s="9" t="s">
        <v>453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8">
        <v>0</v>
      </c>
      <c r="J14" s="280"/>
      <c r="K14" s="9">
        <v>1</v>
      </c>
      <c r="L14" s="9"/>
      <c r="M14" s="29"/>
    </row>
    <row r="15" spans="1:13" ht="18" hidden="1" x14ac:dyDescent="0.25">
      <c r="A15" s="631"/>
      <c r="B15" s="255">
        <v>43776</v>
      </c>
      <c r="C15" s="9" t="s">
        <v>9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t="18" hidden="1" x14ac:dyDescent="0.25">
      <c r="A16" s="631"/>
      <c r="B16" s="255">
        <v>43769</v>
      </c>
      <c r="C16" s="9" t="s">
        <v>48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8">
        <v>0</v>
      </c>
      <c r="J16" s="280">
        <v>1</v>
      </c>
      <c r="K16" s="9"/>
      <c r="L16" s="9"/>
      <c r="M16" s="29"/>
    </row>
    <row r="17" spans="1:13" ht="18" hidden="1" x14ac:dyDescent="0.25">
      <c r="A17" s="631"/>
      <c r="B17" s="255">
        <v>43755</v>
      </c>
      <c r="C17" s="9" t="s">
        <v>455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8">
        <v>0</v>
      </c>
      <c r="J17" s="280">
        <v>1</v>
      </c>
      <c r="K17" s="9"/>
      <c r="L17" s="9"/>
      <c r="M17" s="29"/>
    </row>
    <row r="18" spans="1:13" ht="18" hidden="1" x14ac:dyDescent="0.25">
      <c r="A18" s="631"/>
      <c r="B18" s="255">
        <v>43748</v>
      </c>
      <c r="C18" s="9" t="s">
        <v>453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8">
        <v>0</v>
      </c>
      <c r="J18" s="280"/>
      <c r="K18" s="9">
        <v>1</v>
      </c>
      <c r="L18" s="9"/>
      <c r="M18" s="29"/>
    </row>
    <row r="19" spans="1:13" ht="18" hidden="1" x14ac:dyDescent="0.25">
      <c r="A19" s="631"/>
      <c r="B19" s="255">
        <v>43734</v>
      </c>
      <c r="C19" s="9" t="s">
        <v>48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t="18" hidden="1" x14ac:dyDescent="0.25">
      <c r="A20" s="631"/>
      <c r="B20" s="255">
        <v>43727</v>
      </c>
      <c r="C20" s="9" t="s">
        <v>452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8">
        <v>0</v>
      </c>
      <c r="J20" s="280">
        <v>1</v>
      </c>
      <c r="K20" s="9"/>
      <c r="L20" s="9"/>
      <c r="M20" s="29"/>
    </row>
    <row r="21" spans="1:13" ht="18.75" hidden="1" thickBot="1" x14ac:dyDescent="0.3">
      <c r="A21" s="631"/>
      <c r="B21" s="470">
        <v>43720</v>
      </c>
      <c r="C21" s="23" t="s">
        <v>455</v>
      </c>
      <c r="D21" s="23">
        <v>1</v>
      </c>
      <c r="E21" s="23">
        <v>1</v>
      </c>
      <c r="F21" s="23">
        <v>2</v>
      </c>
      <c r="G21" s="23">
        <v>3</v>
      </c>
      <c r="H21" s="23">
        <v>0</v>
      </c>
      <c r="I21" s="443">
        <v>0</v>
      </c>
      <c r="J21" s="281">
        <v>1</v>
      </c>
      <c r="K21" s="23"/>
      <c r="L21" s="23"/>
      <c r="M21" s="48"/>
    </row>
    <row r="22" spans="1:13" ht="19.5" thickTop="1" thickBot="1" x14ac:dyDescent="0.3">
      <c r="A22" s="142" t="s">
        <v>45</v>
      </c>
      <c r="B22" s="126" t="s">
        <v>500</v>
      </c>
      <c r="C22" s="124" t="s">
        <v>8</v>
      </c>
      <c r="D22" s="124">
        <f t="shared" ref="D22:L22" si="0">SUM(D3:D21)</f>
        <v>19</v>
      </c>
      <c r="E22" s="124">
        <f t="shared" si="0"/>
        <v>8</v>
      </c>
      <c r="F22" s="124">
        <f t="shared" si="0"/>
        <v>11</v>
      </c>
      <c r="G22" s="124">
        <f t="shared" si="0"/>
        <v>19</v>
      </c>
      <c r="H22" s="124">
        <f t="shared" si="0"/>
        <v>0</v>
      </c>
      <c r="I22" s="247">
        <f t="shared" si="0"/>
        <v>1</v>
      </c>
      <c r="J22" s="191">
        <f t="shared" si="0"/>
        <v>13</v>
      </c>
      <c r="K22" s="124">
        <f t="shared" si="0"/>
        <v>4</v>
      </c>
      <c r="L22" s="124">
        <f t="shared" si="0"/>
        <v>2</v>
      </c>
      <c r="M22" s="294">
        <f>SUM(J22/(J22+K22))</f>
        <v>0.76470588235294112</v>
      </c>
    </row>
    <row r="23" spans="1:13" ht="19.5" thickTop="1" thickBot="1" x14ac:dyDescent="0.3">
      <c r="A23" s="16"/>
      <c r="B23" s="17"/>
      <c r="C23" s="136" t="s">
        <v>24</v>
      </c>
      <c r="D23" s="137">
        <f t="shared" ref="D23:I23" si="1">SUM(D22)</f>
        <v>19</v>
      </c>
      <c r="E23" s="137">
        <f t="shared" si="1"/>
        <v>8</v>
      </c>
      <c r="F23" s="137">
        <f t="shared" si="1"/>
        <v>11</v>
      </c>
      <c r="G23" s="137">
        <f t="shared" si="1"/>
        <v>19</v>
      </c>
      <c r="H23" s="137">
        <f t="shared" si="1"/>
        <v>0</v>
      </c>
      <c r="I23" s="137">
        <f t="shared" si="1"/>
        <v>1</v>
      </c>
      <c r="J23" s="136">
        <f>SUM(J22)</f>
        <v>13</v>
      </c>
      <c r="K23" s="168">
        <f>SUM(K22)</f>
        <v>4</v>
      </c>
      <c r="L23" s="168">
        <f>SUM(L22)</f>
        <v>2</v>
      </c>
      <c r="M23" s="344">
        <f>SUM(J23/(J23+K23))</f>
        <v>0.76470588235294112</v>
      </c>
    </row>
    <row r="24" spans="1:13" ht="18.75" thickBot="1" x14ac:dyDescent="0.3">
      <c r="A24" s="16"/>
      <c r="B24" s="17"/>
      <c r="C24" s="131" t="s">
        <v>25</v>
      </c>
      <c r="D24" s="18"/>
      <c r="E24" s="19">
        <f>SUM(E23/D23)</f>
        <v>0.42105263157894735</v>
      </c>
      <c r="F24" s="19">
        <f>SUM(F23/D23)</f>
        <v>0.57894736842105265</v>
      </c>
      <c r="G24" s="138">
        <f>SUM(G23/D23)</f>
        <v>1</v>
      </c>
      <c r="H24" s="20"/>
      <c r="I24" s="20"/>
      <c r="J24" s="283">
        <f>SUM(J23/D23)</f>
        <v>0.68421052631578949</v>
      </c>
      <c r="K24" s="21">
        <f>SUM(K23/D23)</f>
        <v>0.21052631578947367</v>
      </c>
      <c r="L24" s="132">
        <f>SUM(L23/D23)</f>
        <v>0.10526315789473684</v>
      </c>
      <c r="M24" s="285"/>
    </row>
    <row r="25" spans="1:13" ht="18.75" thickBot="1" x14ac:dyDescent="0.3">
      <c r="A25" s="16"/>
      <c r="B25" s="17"/>
      <c r="C25" s="133" t="s">
        <v>26</v>
      </c>
      <c r="D25" s="134">
        <f>SUM(D23/1)</f>
        <v>19</v>
      </c>
      <c r="E25" s="134">
        <f>SUM(E24*D25)</f>
        <v>8</v>
      </c>
      <c r="F25" s="134">
        <f>SUM(F24*D25)</f>
        <v>11</v>
      </c>
      <c r="G25" s="135">
        <f>SUM(G24*D25)</f>
        <v>19</v>
      </c>
      <c r="H25" s="16"/>
      <c r="I25" s="16"/>
      <c r="J25" s="284">
        <f>SUM(J23/1)</f>
        <v>13</v>
      </c>
      <c r="K25" s="134">
        <f>SUM(K23/1)</f>
        <v>4</v>
      </c>
      <c r="L25" s="135">
        <f>SUM(L23/1)</f>
        <v>2</v>
      </c>
      <c r="M25" s="285"/>
    </row>
    <row r="26" spans="1:13" ht="15.75" thickTop="1" x14ac:dyDescent="0.25"/>
  </sheetData>
  <mergeCells count="2">
    <mergeCell ref="A1:M1"/>
    <mergeCell ref="A3:A2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16"/>
  <sheetViews>
    <sheetView zoomScale="75" zoomScaleNormal="75" workbookViewId="0">
      <selection activeCell="F5" sqref="F5"/>
    </sheetView>
  </sheetViews>
  <sheetFormatPr defaultRowHeight="15" x14ac:dyDescent="0.25"/>
  <cols>
    <col min="1" max="2" width="12.7109375" style="3" bestFit="1" customWidth="1"/>
    <col min="3" max="3" width="29.140625" style="3" bestFit="1" customWidth="1"/>
    <col min="4" max="4" width="21.28515625" style="3" bestFit="1" customWidth="1"/>
    <col min="5" max="13" width="10.7109375" style="3" customWidth="1"/>
  </cols>
  <sheetData>
    <row r="1" spans="1:13" s="381" customFormat="1" ht="30" customHeight="1" thickTop="1" thickBot="1" x14ac:dyDescent="0.3">
      <c r="A1" s="614" t="s">
        <v>297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6"/>
    </row>
    <row r="2" spans="1:13" s="381" customFormat="1" ht="30" customHeight="1" thickTop="1" thickBot="1" x14ac:dyDescent="0.3">
      <c r="A2" s="601">
        <v>2025</v>
      </c>
      <c r="B2" s="602">
        <v>2024</v>
      </c>
      <c r="C2" s="602" t="s">
        <v>60</v>
      </c>
      <c r="D2" s="602" t="s">
        <v>480</v>
      </c>
      <c r="E2" s="602" t="s">
        <v>294</v>
      </c>
      <c r="F2" s="602" t="s">
        <v>1</v>
      </c>
      <c r="G2" s="602" t="s">
        <v>161</v>
      </c>
      <c r="H2" s="602" t="s">
        <v>152</v>
      </c>
      <c r="I2" s="602" t="s">
        <v>153</v>
      </c>
      <c r="J2" s="602" t="s">
        <v>154</v>
      </c>
      <c r="K2" s="602" t="s">
        <v>32</v>
      </c>
      <c r="L2" s="602" t="s">
        <v>33</v>
      </c>
      <c r="M2" s="603" t="s">
        <v>34</v>
      </c>
    </row>
    <row r="3" spans="1:13" s="381" customFormat="1" ht="30" customHeight="1" thickTop="1" x14ac:dyDescent="0.25">
      <c r="A3" s="492">
        <v>1</v>
      </c>
      <c r="B3" s="493">
        <v>1</v>
      </c>
      <c r="C3" s="494" t="s">
        <v>585</v>
      </c>
      <c r="D3" s="493" t="s">
        <v>8</v>
      </c>
      <c r="E3" s="495">
        <f>SUM(H3/(H3+I3))</f>
        <v>0.69444444444444442</v>
      </c>
      <c r="F3" s="493">
        <f>'STAM, ANDREW'!D45</f>
        <v>40</v>
      </c>
      <c r="G3" s="493">
        <f>'STAM, ANDREW'!E45</f>
        <v>1800</v>
      </c>
      <c r="H3" s="493">
        <f>'STAM, ANDREW'!F45</f>
        <v>25</v>
      </c>
      <c r="I3" s="493">
        <f>'STAM, ANDREW'!G45</f>
        <v>11</v>
      </c>
      <c r="J3" s="493">
        <f>'STAM, ANDREW'!H45</f>
        <v>4</v>
      </c>
      <c r="K3" s="598">
        <f>'STAM, ANDREW'!I45</f>
        <v>128</v>
      </c>
      <c r="L3" s="570">
        <f>'STAM, ANDREW'!J45</f>
        <v>3.2</v>
      </c>
      <c r="M3" s="567">
        <f>'STAM, ANDREW'!K45</f>
        <v>2</v>
      </c>
    </row>
    <row r="4" spans="1:13" s="381" customFormat="1" ht="30" customHeight="1" x14ac:dyDescent="0.25">
      <c r="A4" s="382">
        <v>2</v>
      </c>
      <c r="B4" s="383">
        <v>4</v>
      </c>
      <c r="C4" s="388" t="s">
        <v>623</v>
      </c>
      <c r="D4" s="383" t="s">
        <v>8</v>
      </c>
      <c r="E4" s="384">
        <f>SUM(H4/(H4+I4))</f>
        <v>0.69230769230769229</v>
      </c>
      <c r="F4" s="383">
        <f>'BEUKEBOOM, BARON (G)'!D23</f>
        <v>15</v>
      </c>
      <c r="G4" s="383">
        <f>'BEUKEBOOM, BARON (G)'!E23</f>
        <v>675</v>
      </c>
      <c r="H4" s="383">
        <f>'BEUKEBOOM, BARON (G)'!F23</f>
        <v>9</v>
      </c>
      <c r="I4" s="383">
        <f>'BEUKEBOOM, BARON (G)'!G23</f>
        <v>4</v>
      </c>
      <c r="J4" s="383">
        <f>'BEUKEBOOM, BARON (G)'!H23</f>
        <v>2</v>
      </c>
      <c r="K4" s="599">
        <f>'BEUKEBOOM, BARON (G)'!I23</f>
        <v>53</v>
      </c>
      <c r="L4" s="571">
        <f>'BEUKEBOOM, BARON (G)'!J23</f>
        <v>3.5333333333333332</v>
      </c>
      <c r="M4" s="568">
        <f>'BEUKEBOOM, BARON (G)'!K23</f>
        <v>1</v>
      </c>
    </row>
    <row r="5" spans="1:13" s="381" customFormat="1" ht="30" customHeight="1" x14ac:dyDescent="0.25">
      <c r="A5" s="382">
        <v>3</v>
      </c>
      <c r="B5" s="383">
        <v>2</v>
      </c>
      <c r="C5" s="388" t="s">
        <v>156</v>
      </c>
      <c r="D5" s="383" t="s">
        <v>20</v>
      </c>
      <c r="E5" s="384">
        <f>SUM(H5/(H5+I5))</f>
        <v>0.65240641711229952</v>
      </c>
      <c r="F5" s="383">
        <f>'HARRIS, DAVE'!D223</f>
        <v>207</v>
      </c>
      <c r="G5" s="383">
        <f>'HARRIS, DAVE'!E223</f>
        <v>9315</v>
      </c>
      <c r="H5" s="383">
        <f>'HARRIS, DAVE'!F223</f>
        <v>122</v>
      </c>
      <c r="I5" s="383">
        <f>'HARRIS, DAVE'!G223</f>
        <v>65</v>
      </c>
      <c r="J5" s="383">
        <f>'HARRIS, DAVE'!H223</f>
        <v>20</v>
      </c>
      <c r="K5" s="599">
        <f>'HARRIS, DAVE'!I223</f>
        <v>733</v>
      </c>
      <c r="L5" s="571">
        <f>'HARRIS, DAVE'!J223</f>
        <v>3.5410628019323673</v>
      </c>
      <c r="M5" s="568">
        <f>'HARRIS, DAVE'!K223</f>
        <v>8</v>
      </c>
    </row>
    <row r="6" spans="1:13" s="381" customFormat="1" ht="30" customHeight="1" x14ac:dyDescent="0.25">
      <c r="A6" s="382">
        <v>4</v>
      </c>
      <c r="B6" s="383">
        <v>3</v>
      </c>
      <c r="C6" s="388" t="s">
        <v>157</v>
      </c>
      <c r="D6" s="383"/>
      <c r="E6" s="384">
        <f>SUM(H6/(H6+I6))</f>
        <v>0.67307692307692313</v>
      </c>
      <c r="F6" s="383">
        <f>'HAWCO, GREG'!D65</f>
        <v>57</v>
      </c>
      <c r="G6" s="383">
        <f>'HAWCO, GREG'!E65</f>
        <v>2565</v>
      </c>
      <c r="H6" s="383">
        <f>'HAWCO, GREG'!F65</f>
        <v>35</v>
      </c>
      <c r="I6" s="383">
        <f>'HAWCO, GREG'!G65</f>
        <v>17</v>
      </c>
      <c r="J6" s="383">
        <f>'HAWCO, GREG'!H65</f>
        <v>5</v>
      </c>
      <c r="K6" s="599">
        <f>'HAWCO, GREG'!I65</f>
        <v>205</v>
      </c>
      <c r="L6" s="571">
        <f>'HAWCO, GREG'!J65</f>
        <v>3.5964912280701755</v>
      </c>
      <c r="M6" s="568">
        <f>'HAWCO, GREG'!K65</f>
        <v>2</v>
      </c>
    </row>
    <row r="7" spans="1:13" s="381" customFormat="1" ht="30" customHeight="1" x14ac:dyDescent="0.25">
      <c r="A7" s="382">
        <v>5</v>
      </c>
      <c r="B7" s="383">
        <v>5</v>
      </c>
      <c r="C7" s="388" t="s">
        <v>159</v>
      </c>
      <c r="D7" s="383"/>
      <c r="E7" s="384">
        <f>SUM(H7/(H7+I7))</f>
        <v>0.5</v>
      </c>
      <c r="F7" s="383">
        <f>'KROTIRIS, SAVVAS'!D75</f>
        <v>66</v>
      </c>
      <c r="G7" s="383">
        <f>'KROTIRIS, SAVVAS'!E75</f>
        <v>2947</v>
      </c>
      <c r="H7" s="383">
        <f>'KROTIRIS, SAVVAS'!F75</f>
        <v>30</v>
      </c>
      <c r="I7" s="383">
        <f>'KROTIRIS, SAVVAS'!G75</f>
        <v>30</v>
      </c>
      <c r="J7" s="383">
        <f>'KROTIRIS, SAVVAS'!H75</f>
        <v>5</v>
      </c>
      <c r="K7" s="599">
        <f>'KROTIRIS, SAVVAS'!I75</f>
        <v>275</v>
      </c>
      <c r="L7" s="571">
        <f>'KROTIRIS, SAVVAS'!J75</f>
        <v>4.166666666666667</v>
      </c>
      <c r="M7" s="568">
        <f>'KROTIRIS, SAVVAS'!K75</f>
        <v>4</v>
      </c>
    </row>
    <row r="8" spans="1:13" s="381" customFormat="1" ht="30" customHeight="1" x14ac:dyDescent="0.25">
      <c r="A8" s="382">
        <v>6</v>
      </c>
      <c r="B8" s="383">
        <v>6</v>
      </c>
      <c r="C8" s="388" t="s">
        <v>160</v>
      </c>
      <c r="D8" s="383"/>
      <c r="E8" s="384">
        <f>SUM(H8/(H8+I8))</f>
        <v>0.47727272727272729</v>
      </c>
      <c r="F8" s="383">
        <f>'MITCHELL, GEOFF'!D110</f>
        <v>101</v>
      </c>
      <c r="G8" s="383">
        <f>'MITCHELL, GEOFF'!E110</f>
        <v>4545</v>
      </c>
      <c r="H8" s="383">
        <f>'MITCHELL, GEOFF'!F110</f>
        <v>42</v>
      </c>
      <c r="I8" s="383">
        <f>'MITCHELL, GEOFF'!G110</f>
        <v>46</v>
      </c>
      <c r="J8" s="383">
        <f>'MITCHELL, GEOFF'!H110</f>
        <v>13</v>
      </c>
      <c r="K8" s="599">
        <f>'MITCHELL, GEOFF'!I110</f>
        <v>448</v>
      </c>
      <c r="L8" s="571">
        <f>'MITCHELL, GEOFF'!J110</f>
        <v>4.435643564356436</v>
      </c>
      <c r="M8" s="568">
        <f>'MITCHELL, GEOFF'!K110</f>
        <v>4</v>
      </c>
    </row>
    <row r="9" spans="1:13" s="381" customFormat="1" ht="30" customHeight="1" x14ac:dyDescent="0.25">
      <c r="A9" s="382">
        <v>7</v>
      </c>
      <c r="B9" s="383">
        <v>7</v>
      </c>
      <c r="C9" s="388" t="s">
        <v>123</v>
      </c>
      <c r="D9" s="383"/>
      <c r="E9" s="384">
        <f>SUM(H9/(H9+I9))</f>
        <v>0.453125</v>
      </c>
      <c r="F9" s="383">
        <f>'PROKOS, GUS (G)'!D90</f>
        <v>81</v>
      </c>
      <c r="G9" s="383">
        <f>'PROKOS, GUS (G)'!E90</f>
        <v>3635</v>
      </c>
      <c r="H9" s="383">
        <f>'PROKOS, GUS (G)'!F90</f>
        <v>29</v>
      </c>
      <c r="I9" s="383">
        <f>'PROKOS, GUS (G)'!G90</f>
        <v>35</v>
      </c>
      <c r="J9" s="383">
        <f>'PROKOS, GUS (G)'!H90</f>
        <v>17</v>
      </c>
      <c r="K9" s="599">
        <f>'PROKOS, GUS (G)'!I90</f>
        <v>370</v>
      </c>
      <c r="L9" s="571">
        <f>'PROKOS, GUS (G)'!J90</f>
        <v>4.5679012345679011</v>
      </c>
      <c r="M9" s="568">
        <f>'PROKOS, GUS (G)'!K90</f>
        <v>3</v>
      </c>
    </row>
    <row r="10" spans="1:13" s="381" customFormat="1" ht="30" customHeight="1" x14ac:dyDescent="0.25">
      <c r="A10" s="382">
        <v>8</v>
      </c>
      <c r="B10" s="383">
        <v>9</v>
      </c>
      <c r="C10" s="388" t="s">
        <v>499</v>
      </c>
      <c r="D10" s="383" t="s">
        <v>10</v>
      </c>
      <c r="E10" s="384">
        <f>SUM(H10/(H10+I10))</f>
        <v>0.36842105263157893</v>
      </c>
      <c r="F10" s="383">
        <f>'DACOSTA, JORDAN (G)'!D75</f>
        <v>67</v>
      </c>
      <c r="G10" s="383">
        <f>'DACOSTA, JORDAN (G)'!E75</f>
        <v>3015</v>
      </c>
      <c r="H10" s="383">
        <f>'DACOSTA, JORDAN (G)'!F75</f>
        <v>21</v>
      </c>
      <c r="I10" s="383">
        <f>'DACOSTA, JORDAN (G)'!G75</f>
        <v>36</v>
      </c>
      <c r="J10" s="383">
        <f>'DACOSTA, JORDAN (G)'!H75</f>
        <v>10</v>
      </c>
      <c r="K10" s="599">
        <f>'DACOSTA, JORDAN (G)'!I75</f>
        <v>328</v>
      </c>
      <c r="L10" s="571">
        <f>'DACOSTA, JORDAN (G)'!J75</f>
        <v>4.8955223880597014</v>
      </c>
      <c r="M10" s="568">
        <f>'DACOSTA, JORDAN (G)'!K75</f>
        <v>0</v>
      </c>
    </row>
    <row r="11" spans="1:13" s="381" customFormat="1" ht="30" customHeight="1" x14ac:dyDescent="0.25">
      <c r="A11" s="382">
        <v>9</v>
      </c>
      <c r="B11" s="383">
        <v>8</v>
      </c>
      <c r="C11" s="388" t="s">
        <v>293</v>
      </c>
      <c r="D11" s="383" t="s">
        <v>453</v>
      </c>
      <c r="E11" s="384">
        <f>SUM(H11/(H11+I11))</f>
        <v>0.55963302752293576</v>
      </c>
      <c r="F11" s="383">
        <f>'KIMBLE, CHRIS'!D130</f>
        <v>120</v>
      </c>
      <c r="G11" s="383">
        <f>'KIMBLE, CHRIS'!E130</f>
        <v>5400</v>
      </c>
      <c r="H11" s="383">
        <f>'KIMBLE, CHRIS'!F130</f>
        <v>61</v>
      </c>
      <c r="I11" s="383">
        <f>'KIMBLE, CHRIS'!G130</f>
        <v>48</v>
      </c>
      <c r="J11" s="383">
        <f>'KIMBLE, CHRIS'!H130</f>
        <v>11</v>
      </c>
      <c r="K11" s="599">
        <f>'KIMBLE, CHRIS'!I130</f>
        <v>592</v>
      </c>
      <c r="L11" s="571">
        <f>'KIMBLE, CHRIS'!J130</f>
        <v>4.9333333333333336</v>
      </c>
      <c r="M11" s="568">
        <f>'KIMBLE, CHRIS'!K130</f>
        <v>3</v>
      </c>
    </row>
    <row r="12" spans="1:13" s="381" customFormat="1" ht="30" customHeight="1" x14ac:dyDescent="0.25">
      <c r="A12" s="382">
        <v>10</v>
      </c>
      <c r="B12" s="383">
        <v>10</v>
      </c>
      <c r="C12" s="388" t="s">
        <v>155</v>
      </c>
      <c r="D12" s="383"/>
      <c r="E12" s="384">
        <f>SUM(H12/(H12+I12))</f>
        <v>0.39552238805970147</v>
      </c>
      <c r="F12" s="383">
        <f>'DAROSA, VIC'!D167</f>
        <v>155</v>
      </c>
      <c r="G12" s="383">
        <f>'DAROSA, VIC'!E167</f>
        <v>6947</v>
      </c>
      <c r="H12" s="383">
        <f>'DAROSA, VIC'!F167</f>
        <v>53</v>
      </c>
      <c r="I12" s="383">
        <f>'DAROSA, VIC'!G167</f>
        <v>81</v>
      </c>
      <c r="J12" s="383">
        <f>'DAROSA, VIC'!H167</f>
        <v>21</v>
      </c>
      <c r="K12" s="599">
        <f>'DAROSA, VIC'!I167</f>
        <v>794</v>
      </c>
      <c r="L12" s="571">
        <f>'DAROSA, VIC'!J167</f>
        <v>5.1225806451612907</v>
      </c>
      <c r="M12" s="568">
        <f>'DAROSA, VIC'!K167</f>
        <v>4</v>
      </c>
    </row>
    <row r="13" spans="1:13" s="381" customFormat="1" ht="30" customHeight="1" x14ac:dyDescent="0.25">
      <c r="A13" s="382">
        <v>11</v>
      </c>
      <c r="B13" s="383">
        <v>11</v>
      </c>
      <c r="C13" s="388" t="s">
        <v>158</v>
      </c>
      <c r="D13" s="383" t="s">
        <v>625</v>
      </c>
      <c r="E13" s="384">
        <f>SUM(H13/(H13+I13))</f>
        <v>0.47297297297297297</v>
      </c>
      <c r="F13" s="383">
        <f>'KIRBY, KEN'!D267</f>
        <v>251</v>
      </c>
      <c r="G13" s="383">
        <f>'KIRBY, KEN'!E267</f>
        <v>11295</v>
      </c>
      <c r="H13" s="383">
        <f>'KIRBY, KEN'!F267</f>
        <v>105</v>
      </c>
      <c r="I13" s="383">
        <f>'KIRBY, KEN'!G267</f>
        <v>117</v>
      </c>
      <c r="J13" s="383">
        <f>'KIRBY, KEN'!H267</f>
        <v>29</v>
      </c>
      <c r="K13" s="599">
        <f>'KIRBY, KEN'!I267</f>
        <v>1286</v>
      </c>
      <c r="L13" s="571">
        <f>'KIRBY, KEN'!J267</f>
        <v>5.1235059760956174</v>
      </c>
      <c r="M13" s="568">
        <f>'KIRBY, KEN'!K267</f>
        <v>0</v>
      </c>
    </row>
    <row r="14" spans="1:13" ht="30" customHeight="1" x14ac:dyDescent="0.25">
      <c r="A14" s="382">
        <v>12</v>
      </c>
      <c r="B14" s="383">
        <v>12</v>
      </c>
      <c r="C14" s="388" t="s">
        <v>262</v>
      </c>
      <c r="D14" s="383" t="s">
        <v>553</v>
      </c>
      <c r="E14" s="384">
        <f>SUM(H14/(H14+I14))</f>
        <v>0.44366197183098594</v>
      </c>
      <c r="F14" s="383">
        <f>'SMITH, JEFF'!D171</f>
        <v>159</v>
      </c>
      <c r="G14" s="383">
        <f>'SMITH, JEFF'!E171</f>
        <v>7132</v>
      </c>
      <c r="H14" s="383">
        <f>'SMITH, JEFF'!F171</f>
        <v>63</v>
      </c>
      <c r="I14" s="383">
        <f>'SMITH, JEFF'!G171</f>
        <v>79</v>
      </c>
      <c r="J14" s="383">
        <f>'SMITH, JEFF'!H171</f>
        <v>16</v>
      </c>
      <c r="K14" s="599">
        <f>'SMITH, JEFF'!I171</f>
        <v>841</v>
      </c>
      <c r="L14" s="571">
        <f>'SMITH, JEFF'!J171</f>
        <v>5.2893081761006293</v>
      </c>
      <c r="M14" s="568">
        <f>'SMITH, JEFF'!K171</f>
        <v>0</v>
      </c>
    </row>
    <row r="15" spans="1:13" ht="30" customHeight="1" thickBot="1" x14ac:dyDescent="0.3">
      <c r="A15" s="385">
        <v>13</v>
      </c>
      <c r="B15" s="386">
        <v>13</v>
      </c>
      <c r="C15" s="389" t="s">
        <v>116</v>
      </c>
      <c r="D15" s="386"/>
      <c r="E15" s="387">
        <f>SUM(H15/(H15+I15))</f>
        <v>0.31578947368421051</v>
      </c>
      <c r="F15" s="386">
        <f>'MURRAY, TOM (G)'!D28</f>
        <v>21</v>
      </c>
      <c r="G15" s="386">
        <f>'MURRAY, TOM (G)'!E28</f>
        <v>945</v>
      </c>
      <c r="H15" s="386">
        <f>'MURRAY, TOM (G)'!F28</f>
        <v>6</v>
      </c>
      <c r="I15" s="386">
        <f>'MURRAY, TOM (G)'!G28</f>
        <v>13</v>
      </c>
      <c r="J15" s="386">
        <f>'MURRAY, TOM (G)'!H28</f>
        <v>2</v>
      </c>
      <c r="K15" s="600">
        <f>'MURRAY, TOM (G)'!I28</f>
        <v>122</v>
      </c>
      <c r="L15" s="572">
        <f>'MURRAY, TOM (G)'!J28</f>
        <v>5.8095238095238093</v>
      </c>
      <c r="M15" s="569">
        <f>'MURRAY, TOM (G)'!K28</f>
        <v>0</v>
      </c>
    </row>
    <row r="16" spans="1:13" ht="15.75" thickTop="1" x14ac:dyDescent="0.25"/>
  </sheetData>
  <autoFilter ref="A2:M2" xr:uid="{00000000-0001-0000-0200-000000000000}">
    <sortState xmlns:xlrd2="http://schemas.microsoft.com/office/spreadsheetml/2017/richdata2" ref="A3:M15">
      <sortCondition ref="A2"/>
    </sortState>
  </autoFilter>
  <sortState xmlns:xlrd2="http://schemas.microsoft.com/office/spreadsheetml/2017/richdata2" ref="A3:M15">
    <sortCondition ref="L3:L15"/>
  </sortState>
  <mergeCells count="1">
    <mergeCell ref="A1:M1"/>
  </mergeCells>
  <printOptions horizontalCentered="1" verticalCentered="1"/>
  <pageMargins left="0.7" right="0.7" top="0.75" bottom="0.75" header="0.3" footer="0.3"/>
  <pageSetup scale="71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M4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22" bestFit="1" customWidth="1"/>
    <col min="2" max="2" width="26.5703125" style="17" bestFit="1" customWidth="1"/>
    <col min="3" max="3" width="17" style="16" bestFit="1" customWidth="1"/>
    <col min="4" max="9" width="9.140625" style="16"/>
    <col min="10" max="13" width="9.140625" style="6"/>
    <col min="14" max="16384" width="9.140625" style="7"/>
  </cols>
  <sheetData>
    <row r="1" spans="1:13" ht="19.5" thickTop="1" thickBot="1" x14ac:dyDescent="0.3">
      <c r="A1" s="626" t="s">
        <v>412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38" t="s">
        <v>15</v>
      </c>
      <c r="B3" s="26">
        <v>41697</v>
      </c>
      <c r="C3" s="27" t="s">
        <v>14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65">
        <v>1</v>
      </c>
      <c r="K3" s="46"/>
      <c r="L3" s="46"/>
      <c r="M3" s="85"/>
    </row>
    <row r="4" spans="1:13" hidden="1" x14ac:dyDescent="0.25">
      <c r="A4" s="639"/>
      <c r="B4" s="13">
        <v>41683</v>
      </c>
      <c r="C4" s="9" t="s">
        <v>12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66"/>
      <c r="K4" s="5"/>
      <c r="L4" s="5">
        <v>1</v>
      </c>
      <c r="M4" s="86"/>
    </row>
    <row r="5" spans="1:13" hidden="1" x14ac:dyDescent="0.25">
      <c r="A5" s="639"/>
      <c r="B5" s="13">
        <v>41655</v>
      </c>
      <c r="C5" s="9" t="s">
        <v>8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266">
        <v>1</v>
      </c>
      <c r="K5" s="5"/>
      <c r="L5" s="5"/>
      <c r="M5" s="86"/>
    </row>
    <row r="6" spans="1:13" hidden="1" x14ac:dyDescent="0.25">
      <c r="A6" s="639"/>
      <c r="B6" s="13">
        <v>41627</v>
      </c>
      <c r="C6" s="9" t="s">
        <v>13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66">
        <v>1</v>
      </c>
      <c r="K6" s="5"/>
      <c r="L6" s="5"/>
      <c r="M6" s="86"/>
    </row>
    <row r="7" spans="1:13" hidden="1" x14ac:dyDescent="0.25">
      <c r="A7" s="639"/>
      <c r="B7" s="13">
        <v>41613</v>
      </c>
      <c r="C7" s="9" t="s">
        <v>14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66"/>
      <c r="K7" s="5">
        <v>1</v>
      </c>
      <c r="L7" s="5"/>
      <c r="M7" s="86"/>
    </row>
    <row r="8" spans="1:13" hidden="1" x14ac:dyDescent="0.25">
      <c r="A8" s="639"/>
      <c r="B8" s="13">
        <v>41599</v>
      </c>
      <c r="C8" s="9" t="s">
        <v>12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66">
        <v>1</v>
      </c>
      <c r="K8" s="5"/>
      <c r="L8" s="5"/>
      <c r="M8" s="86"/>
    </row>
    <row r="9" spans="1:13" hidden="1" x14ac:dyDescent="0.25">
      <c r="A9" s="639"/>
      <c r="B9" s="13">
        <v>41585</v>
      </c>
      <c r="C9" s="9" t="s">
        <v>10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66">
        <v>1</v>
      </c>
      <c r="K9" s="5"/>
      <c r="L9" s="5"/>
      <c r="M9" s="86"/>
    </row>
    <row r="10" spans="1:13" hidden="1" x14ac:dyDescent="0.25">
      <c r="A10" s="639"/>
      <c r="B10" s="13">
        <v>41571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66"/>
      <c r="K10" s="5"/>
      <c r="L10" s="5">
        <v>1</v>
      </c>
      <c r="M10" s="86"/>
    </row>
    <row r="11" spans="1:13" ht="18.75" hidden="1" thickBot="1" x14ac:dyDescent="0.3">
      <c r="A11" s="640"/>
      <c r="B11" s="30">
        <v>41529</v>
      </c>
      <c r="C11" s="31" t="s">
        <v>12</v>
      </c>
      <c r="D11" s="31">
        <v>1</v>
      </c>
      <c r="E11" s="31">
        <v>0</v>
      </c>
      <c r="F11" s="31">
        <v>0</v>
      </c>
      <c r="G11" s="31">
        <v>0</v>
      </c>
      <c r="H11" s="31">
        <v>0</v>
      </c>
      <c r="I11" s="32">
        <v>0</v>
      </c>
      <c r="J11" s="267">
        <v>1</v>
      </c>
      <c r="K11" s="88"/>
      <c r="L11" s="88"/>
      <c r="M11" s="89"/>
    </row>
    <row r="12" spans="1:13" ht="19.5" thickTop="1" thickBot="1" x14ac:dyDescent="0.3">
      <c r="A12" s="142" t="s">
        <v>45</v>
      </c>
      <c r="B12" s="126" t="s">
        <v>15</v>
      </c>
      <c r="C12" s="124" t="s">
        <v>7</v>
      </c>
      <c r="D12" s="124">
        <f t="shared" ref="D12:I12" si="0">SUM(D3:D11)</f>
        <v>9</v>
      </c>
      <c r="E12" s="124">
        <f t="shared" si="0"/>
        <v>1</v>
      </c>
      <c r="F12" s="124">
        <f t="shared" si="0"/>
        <v>3</v>
      </c>
      <c r="G12" s="124">
        <f t="shared" si="0"/>
        <v>4</v>
      </c>
      <c r="H12" s="124">
        <f t="shared" si="0"/>
        <v>0</v>
      </c>
      <c r="I12" s="125">
        <f t="shared" si="0"/>
        <v>0</v>
      </c>
      <c r="J12" s="268">
        <f>SUM(J3:J11)</f>
        <v>6</v>
      </c>
      <c r="K12" s="185">
        <f>SUM(K3:K11)</f>
        <v>1</v>
      </c>
      <c r="L12" s="185">
        <f>SUM(L3:L11)</f>
        <v>2</v>
      </c>
      <c r="M12" s="302">
        <f>SUM(J12/(J12+K12))</f>
        <v>0.8571428571428571</v>
      </c>
    </row>
    <row r="13" spans="1:13" ht="18.75" hidden="1" thickTop="1" x14ac:dyDescent="0.25">
      <c r="A13" s="646" t="s">
        <v>22</v>
      </c>
      <c r="B13" s="14">
        <v>41333</v>
      </c>
      <c r="C13" s="8" t="s">
        <v>21</v>
      </c>
      <c r="D13" s="8">
        <v>1</v>
      </c>
      <c r="E13" s="8">
        <v>0</v>
      </c>
      <c r="F13" s="8">
        <v>0</v>
      </c>
      <c r="G13" s="8">
        <v>0</v>
      </c>
      <c r="H13" s="8">
        <v>0</v>
      </c>
      <c r="I13" s="113">
        <v>0</v>
      </c>
      <c r="J13" s="272">
        <v>1</v>
      </c>
      <c r="K13" s="4"/>
      <c r="L13" s="4"/>
      <c r="M13" s="190"/>
    </row>
    <row r="14" spans="1:13" hidden="1" x14ac:dyDescent="0.25">
      <c r="A14" s="639"/>
      <c r="B14" s="13">
        <v>41298</v>
      </c>
      <c r="C14" s="9" t="s">
        <v>21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266">
        <v>1</v>
      </c>
      <c r="K14" s="5"/>
      <c r="L14" s="5"/>
      <c r="M14" s="86"/>
    </row>
    <row r="15" spans="1:13" hidden="1" x14ac:dyDescent="0.25">
      <c r="A15" s="639"/>
      <c r="B15" s="13">
        <v>41291</v>
      </c>
      <c r="C15" s="9" t="s">
        <v>19</v>
      </c>
      <c r="D15" s="9">
        <v>1</v>
      </c>
      <c r="E15" s="9">
        <v>2</v>
      </c>
      <c r="F15" s="9">
        <v>0</v>
      </c>
      <c r="G15" s="9">
        <v>2</v>
      </c>
      <c r="H15" s="9">
        <v>0</v>
      </c>
      <c r="I15" s="29">
        <v>0</v>
      </c>
      <c r="J15" s="266"/>
      <c r="K15" s="5"/>
      <c r="L15" s="5">
        <v>1</v>
      </c>
      <c r="M15" s="86"/>
    </row>
    <row r="16" spans="1:13" hidden="1" x14ac:dyDescent="0.25">
      <c r="A16" s="639"/>
      <c r="B16" s="13">
        <v>41284</v>
      </c>
      <c r="C16" s="9" t="s">
        <v>12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266">
        <v>1</v>
      </c>
      <c r="K16" s="5"/>
      <c r="L16" s="5"/>
      <c r="M16" s="86"/>
    </row>
    <row r="17" spans="1:13" hidden="1" x14ac:dyDescent="0.25">
      <c r="A17" s="639"/>
      <c r="B17" s="13">
        <v>41263</v>
      </c>
      <c r="C17" s="9" t="s">
        <v>13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66">
        <v>1</v>
      </c>
      <c r="K17" s="5"/>
      <c r="L17" s="5"/>
      <c r="M17" s="86"/>
    </row>
    <row r="18" spans="1:13" hidden="1" x14ac:dyDescent="0.25">
      <c r="A18" s="639"/>
      <c r="B18" s="13">
        <v>41256</v>
      </c>
      <c r="C18" s="9" t="s">
        <v>20</v>
      </c>
      <c r="D18" s="9">
        <v>1</v>
      </c>
      <c r="E18" s="9">
        <v>1</v>
      </c>
      <c r="F18" s="9">
        <v>1</v>
      </c>
      <c r="G18" s="9">
        <v>2</v>
      </c>
      <c r="H18" s="9">
        <v>0</v>
      </c>
      <c r="I18" s="29">
        <v>0</v>
      </c>
      <c r="J18" s="266">
        <v>1</v>
      </c>
      <c r="K18" s="5"/>
      <c r="L18" s="5"/>
      <c r="M18" s="86"/>
    </row>
    <row r="19" spans="1:13" hidden="1" x14ac:dyDescent="0.25">
      <c r="A19" s="639"/>
      <c r="B19" s="13">
        <v>41249</v>
      </c>
      <c r="C19" s="9" t="s">
        <v>21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66">
        <v>1</v>
      </c>
      <c r="K19" s="5"/>
      <c r="L19" s="5"/>
      <c r="M19" s="86"/>
    </row>
    <row r="20" spans="1:13" hidden="1" x14ac:dyDescent="0.25">
      <c r="A20" s="639"/>
      <c r="B20" s="13">
        <v>41235</v>
      </c>
      <c r="C20" s="9" t="s">
        <v>12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66">
        <v>1</v>
      </c>
      <c r="K20" s="5"/>
      <c r="L20" s="5"/>
      <c r="M20" s="86"/>
    </row>
    <row r="21" spans="1:13" hidden="1" x14ac:dyDescent="0.25">
      <c r="A21" s="639"/>
      <c r="B21" s="13">
        <v>41228</v>
      </c>
      <c r="C21" s="9" t="s">
        <v>13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66"/>
      <c r="K21" s="5">
        <v>1</v>
      </c>
      <c r="L21" s="5"/>
      <c r="M21" s="86"/>
    </row>
    <row r="22" spans="1:13" hidden="1" x14ac:dyDescent="0.25">
      <c r="A22" s="639"/>
      <c r="B22" s="13">
        <v>41200</v>
      </c>
      <c r="C22" s="9" t="s">
        <v>12</v>
      </c>
      <c r="D22" s="9">
        <v>1</v>
      </c>
      <c r="E22" s="9">
        <v>2</v>
      </c>
      <c r="F22" s="9">
        <v>0</v>
      </c>
      <c r="G22" s="9">
        <v>2</v>
      </c>
      <c r="H22" s="9">
        <v>0</v>
      </c>
      <c r="I22" s="29">
        <v>0</v>
      </c>
      <c r="J22" s="266">
        <v>1</v>
      </c>
      <c r="K22" s="5"/>
      <c r="L22" s="5"/>
      <c r="M22" s="86"/>
    </row>
    <row r="23" spans="1:13" hidden="1" x14ac:dyDescent="0.25">
      <c r="A23" s="639"/>
      <c r="B23" s="13">
        <v>41193</v>
      </c>
      <c r="C23" s="9" t="s">
        <v>13</v>
      </c>
      <c r="D23" s="9">
        <v>1</v>
      </c>
      <c r="E23" s="9">
        <v>2</v>
      </c>
      <c r="F23" s="9">
        <v>0</v>
      </c>
      <c r="G23" s="9">
        <v>2</v>
      </c>
      <c r="H23" s="9">
        <v>0</v>
      </c>
      <c r="I23" s="29">
        <v>0</v>
      </c>
      <c r="J23" s="266">
        <v>1</v>
      </c>
      <c r="K23" s="5"/>
      <c r="L23" s="5"/>
      <c r="M23" s="86"/>
    </row>
    <row r="24" spans="1:13" hidden="1" x14ac:dyDescent="0.25">
      <c r="A24" s="639"/>
      <c r="B24" s="13">
        <v>41186</v>
      </c>
      <c r="C24" s="9" t="s">
        <v>20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66">
        <v>1</v>
      </c>
      <c r="K24" s="5"/>
      <c r="L24" s="5"/>
      <c r="M24" s="86"/>
    </row>
    <row r="25" spans="1:13" hidden="1" x14ac:dyDescent="0.25">
      <c r="A25" s="639"/>
      <c r="B25" s="13">
        <v>41179</v>
      </c>
      <c r="C25" s="9" t="s">
        <v>21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66">
        <v>1</v>
      </c>
      <c r="K25" s="5"/>
      <c r="L25" s="5"/>
      <c r="M25" s="86"/>
    </row>
    <row r="26" spans="1:13" ht="18.75" hidden="1" thickBot="1" x14ac:dyDescent="0.3">
      <c r="A26" s="639"/>
      <c r="B26" s="13">
        <v>41165</v>
      </c>
      <c r="C26" s="9" t="s">
        <v>12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69">
        <v>1</v>
      </c>
      <c r="K26" s="39"/>
      <c r="L26" s="39"/>
      <c r="M26" s="187"/>
    </row>
    <row r="27" spans="1:13" ht="19.5" thickTop="1" thickBot="1" x14ac:dyDescent="0.3">
      <c r="A27" s="142" t="s">
        <v>45</v>
      </c>
      <c r="B27" s="126" t="s">
        <v>22</v>
      </c>
      <c r="C27" s="124" t="s">
        <v>7</v>
      </c>
      <c r="D27" s="124">
        <f>SUM(D13:D26)</f>
        <v>14</v>
      </c>
      <c r="E27" s="124">
        <f t="shared" ref="E27:I27" si="1">SUM(E13:E26)</f>
        <v>9</v>
      </c>
      <c r="F27" s="124">
        <f t="shared" si="1"/>
        <v>1</v>
      </c>
      <c r="G27" s="124">
        <f t="shared" si="1"/>
        <v>10</v>
      </c>
      <c r="H27" s="124">
        <f t="shared" si="1"/>
        <v>0</v>
      </c>
      <c r="I27" s="125">
        <f t="shared" si="1"/>
        <v>0</v>
      </c>
      <c r="J27" s="268">
        <f>SUM(J13:J26)</f>
        <v>12</v>
      </c>
      <c r="K27" s="185">
        <f>SUM(K13:K26)</f>
        <v>1</v>
      </c>
      <c r="L27" s="185">
        <f>SUM(L13:L26)</f>
        <v>1</v>
      </c>
      <c r="M27" s="302">
        <f>SUM(J27/(J27+K27))</f>
        <v>0.92307692307692313</v>
      </c>
    </row>
    <row r="28" spans="1:13" ht="18.75" hidden="1" thickTop="1" x14ac:dyDescent="0.25">
      <c r="A28" s="639" t="s">
        <v>23</v>
      </c>
      <c r="B28" s="13">
        <v>40962</v>
      </c>
      <c r="C28" s="9" t="s">
        <v>12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72"/>
      <c r="K28" s="4">
        <v>1</v>
      </c>
      <c r="L28" s="4"/>
      <c r="M28" s="190"/>
    </row>
    <row r="29" spans="1:13" hidden="1" x14ac:dyDescent="0.25">
      <c r="A29" s="639"/>
      <c r="B29" s="13">
        <v>40948</v>
      </c>
      <c r="C29" s="9" t="s">
        <v>21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66">
        <v>1</v>
      </c>
      <c r="K29" s="5"/>
      <c r="L29" s="5"/>
      <c r="M29" s="86"/>
    </row>
    <row r="30" spans="1:13" hidden="1" x14ac:dyDescent="0.25">
      <c r="A30" s="639"/>
      <c r="B30" s="13">
        <v>40941</v>
      </c>
      <c r="C30" s="9" t="s">
        <v>7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266">
        <v>1</v>
      </c>
      <c r="K30" s="5"/>
      <c r="L30" s="5"/>
      <c r="M30" s="86"/>
    </row>
    <row r="31" spans="1:13" hidden="1" x14ac:dyDescent="0.25">
      <c r="A31" s="639"/>
      <c r="B31" s="13">
        <v>40927</v>
      </c>
      <c r="C31" s="9" t="s">
        <v>12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">
        <v>0</v>
      </c>
      <c r="J31" s="266">
        <v>1</v>
      </c>
      <c r="K31" s="5"/>
      <c r="L31" s="5"/>
      <c r="M31" s="86"/>
    </row>
    <row r="32" spans="1:13" hidden="1" x14ac:dyDescent="0.25">
      <c r="A32" s="639"/>
      <c r="B32" s="13">
        <v>40920</v>
      </c>
      <c r="C32" s="9" t="s">
        <v>13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66"/>
      <c r="K32" s="5">
        <v>1</v>
      </c>
      <c r="L32" s="5"/>
      <c r="M32" s="86"/>
    </row>
    <row r="33" spans="1:13" hidden="1" x14ac:dyDescent="0.25">
      <c r="A33" s="639"/>
      <c r="B33" s="13">
        <v>40899</v>
      </c>
      <c r="C33" s="9" t="s">
        <v>21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66"/>
      <c r="K33" s="5"/>
      <c r="L33" s="5">
        <v>1</v>
      </c>
      <c r="M33" s="86"/>
    </row>
    <row r="34" spans="1:13" hidden="1" x14ac:dyDescent="0.25">
      <c r="A34" s="639"/>
      <c r="B34" s="13">
        <v>40892</v>
      </c>
      <c r="C34" s="9" t="s">
        <v>7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266">
        <v>1</v>
      </c>
      <c r="K34" s="5"/>
      <c r="L34" s="5"/>
      <c r="M34" s="86"/>
    </row>
    <row r="35" spans="1:13" hidden="1" x14ac:dyDescent="0.25">
      <c r="A35" s="639"/>
      <c r="B35" s="13">
        <v>40878</v>
      </c>
      <c r="C35" s="9" t="s">
        <v>12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66">
        <v>1</v>
      </c>
      <c r="K35" s="5"/>
      <c r="L35" s="5"/>
      <c r="M35" s="86"/>
    </row>
    <row r="36" spans="1:13" hidden="1" x14ac:dyDescent="0.25">
      <c r="A36" s="639"/>
      <c r="B36" s="13">
        <v>40871</v>
      </c>
      <c r="C36" s="9" t="s">
        <v>13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66">
        <v>1</v>
      </c>
      <c r="K36" s="5"/>
      <c r="L36" s="5"/>
      <c r="M36" s="86"/>
    </row>
    <row r="37" spans="1:13" hidden="1" x14ac:dyDescent="0.25">
      <c r="A37" s="639"/>
      <c r="B37" s="13">
        <v>40864</v>
      </c>
      <c r="C37" s="9" t="s">
        <v>21</v>
      </c>
      <c r="D37" s="9">
        <v>1</v>
      </c>
      <c r="E37" s="9">
        <v>1</v>
      </c>
      <c r="F37" s="9">
        <v>0</v>
      </c>
      <c r="G37" s="9">
        <v>1</v>
      </c>
      <c r="H37" s="9">
        <v>0</v>
      </c>
      <c r="I37" s="29">
        <v>0</v>
      </c>
      <c r="J37" s="266"/>
      <c r="K37" s="5"/>
      <c r="L37" s="5">
        <v>1</v>
      </c>
      <c r="M37" s="86"/>
    </row>
    <row r="38" spans="1:13" hidden="1" x14ac:dyDescent="0.25">
      <c r="A38" s="639"/>
      <c r="B38" s="13">
        <v>40850</v>
      </c>
      <c r="C38" s="9" t="s">
        <v>19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266">
        <v>1</v>
      </c>
      <c r="K38" s="5"/>
      <c r="L38" s="5"/>
      <c r="M38" s="86"/>
    </row>
    <row r="39" spans="1:13" hidden="1" x14ac:dyDescent="0.25">
      <c r="A39" s="639"/>
      <c r="B39" s="13">
        <v>40843</v>
      </c>
      <c r="C39" s="9" t="s">
        <v>12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66"/>
      <c r="K39" s="5">
        <v>1</v>
      </c>
      <c r="L39" s="5"/>
      <c r="M39" s="86"/>
    </row>
    <row r="40" spans="1:13" hidden="1" x14ac:dyDescent="0.25">
      <c r="A40" s="639"/>
      <c r="B40" s="13">
        <v>40836</v>
      </c>
      <c r="C40" s="9" t="s">
        <v>13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66"/>
      <c r="K40" s="5">
        <v>1</v>
      </c>
      <c r="L40" s="5"/>
      <c r="M40" s="86"/>
    </row>
    <row r="41" spans="1:13" hidden="1" x14ac:dyDescent="0.25">
      <c r="A41" s="639"/>
      <c r="B41" s="13">
        <v>40829</v>
      </c>
      <c r="C41" s="9" t="s">
        <v>21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66"/>
      <c r="K41" s="5">
        <v>1</v>
      </c>
      <c r="L41" s="5"/>
      <c r="M41" s="86"/>
    </row>
    <row r="42" spans="1:13" hidden="1" x14ac:dyDescent="0.25">
      <c r="A42" s="639"/>
      <c r="B42" s="13">
        <v>40815</v>
      </c>
      <c r="C42" s="9" t="s">
        <v>19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66">
        <v>1</v>
      </c>
      <c r="K42" s="5"/>
      <c r="L42" s="5"/>
      <c r="M42" s="86"/>
    </row>
    <row r="43" spans="1:13" hidden="1" x14ac:dyDescent="0.25">
      <c r="A43" s="639"/>
      <c r="B43" s="13">
        <v>40808</v>
      </c>
      <c r="C43" s="9" t="s">
        <v>12</v>
      </c>
      <c r="D43" s="9">
        <v>1</v>
      </c>
      <c r="E43" s="9">
        <v>1</v>
      </c>
      <c r="F43" s="9">
        <v>0</v>
      </c>
      <c r="G43" s="9">
        <v>1</v>
      </c>
      <c r="H43" s="9">
        <v>0</v>
      </c>
      <c r="I43" s="29">
        <v>0</v>
      </c>
      <c r="J43" s="266"/>
      <c r="K43" s="5">
        <v>1</v>
      </c>
      <c r="L43" s="5"/>
      <c r="M43" s="86"/>
    </row>
    <row r="44" spans="1:13" ht="18.75" hidden="1" thickBot="1" x14ac:dyDescent="0.3">
      <c r="A44" s="639"/>
      <c r="B44" s="13">
        <v>40801</v>
      </c>
      <c r="C44" s="9" t="s">
        <v>13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69"/>
      <c r="K44" s="39"/>
      <c r="L44" s="39">
        <v>1</v>
      </c>
      <c r="M44" s="187"/>
    </row>
    <row r="45" spans="1:13" ht="19.5" thickTop="1" thickBot="1" x14ac:dyDescent="0.3">
      <c r="A45" s="142" t="s">
        <v>45</v>
      </c>
      <c r="B45" s="126" t="s">
        <v>23</v>
      </c>
      <c r="C45" s="124" t="s">
        <v>20</v>
      </c>
      <c r="D45" s="124">
        <f>SUM(D28:D44)</f>
        <v>17</v>
      </c>
      <c r="E45" s="124">
        <f t="shared" ref="E45:I45" si="2">SUM(E28:E44)</f>
        <v>3</v>
      </c>
      <c r="F45" s="124">
        <f t="shared" si="2"/>
        <v>3</v>
      </c>
      <c r="G45" s="124">
        <f t="shared" si="2"/>
        <v>6</v>
      </c>
      <c r="H45" s="124">
        <f t="shared" si="2"/>
        <v>0</v>
      </c>
      <c r="I45" s="125">
        <f t="shared" si="2"/>
        <v>0</v>
      </c>
      <c r="J45" s="268">
        <f>SUM(J28:J44)</f>
        <v>8</v>
      </c>
      <c r="K45" s="185">
        <f>SUM(K28:K44)</f>
        <v>6</v>
      </c>
      <c r="L45" s="185">
        <f>SUM(L28:L44)</f>
        <v>3</v>
      </c>
      <c r="M45" s="302">
        <f>SUM(J45/(J45+K45))</f>
        <v>0.5714285714285714</v>
      </c>
    </row>
    <row r="46" spans="1:13" ht="19.5" thickTop="1" thickBot="1" x14ac:dyDescent="0.3">
      <c r="C46" s="136" t="s">
        <v>24</v>
      </c>
      <c r="D46" s="137">
        <f t="shared" ref="D46:I46" si="3">SUM(D12+D27+D45)</f>
        <v>40</v>
      </c>
      <c r="E46" s="137">
        <f t="shared" si="3"/>
        <v>13</v>
      </c>
      <c r="F46" s="137">
        <f t="shared" si="3"/>
        <v>7</v>
      </c>
      <c r="G46" s="139">
        <f t="shared" si="3"/>
        <v>20</v>
      </c>
      <c r="H46" s="140">
        <f t="shared" si="3"/>
        <v>0</v>
      </c>
      <c r="I46" s="141">
        <f t="shared" si="3"/>
        <v>0</v>
      </c>
      <c r="J46" s="90">
        <f>SUM(J12+J27+J45)</f>
        <v>26</v>
      </c>
      <c r="K46" s="306">
        <f>SUM(K12+K27+K45)</f>
        <v>8</v>
      </c>
      <c r="L46" s="306">
        <f>SUM(L12+L27+L45)</f>
        <v>6</v>
      </c>
      <c r="M46" s="312">
        <f>SUM(J46/(J46+K46))</f>
        <v>0.76470588235294112</v>
      </c>
    </row>
    <row r="47" spans="1:13" ht="18.75" thickBot="1" x14ac:dyDescent="0.3">
      <c r="C47" s="143" t="s">
        <v>25</v>
      </c>
      <c r="D47" s="24"/>
      <c r="E47" s="25">
        <f>SUM(E46/D46)</f>
        <v>0.32500000000000001</v>
      </c>
      <c r="F47" s="25">
        <f>SUM(F46/D46)</f>
        <v>0.17499999999999999</v>
      </c>
      <c r="G47" s="144">
        <f>SUM(G46/D46)</f>
        <v>0.5</v>
      </c>
      <c r="H47" s="20"/>
      <c r="I47" s="20"/>
      <c r="J47" s="307">
        <f>SUM(J46/D46)</f>
        <v>0.65</v>
      </c>
      <c r="K47" s="77">
        <f>SUM(K46/D46)</f>
        <v>0.2</v>
      </c>
      <c r="L47" s="95">
        <f>SUM(L46/D46)</f>
        <v>0.15</v>
      </c>
      <c r="M47" s="16"/>
    </row>
    <row r="48" spans="1:13" ht="18.75" thickBot="1" x14ac:dyDescent="0.3">
      <c r="C48" s="133" t="s">
        <v>26</v>
      </c>
      <c r="D48" s="134">
        <f>SUM(D46/3)</f>
        <v>13.333333333333334</v>
      </c>
      <c r="E48" s="134">
        <f>SUM(E47*D48)</f>
        <v>4.3333333333333339</v>
      </c>
      <c r="F48" s="134">
        <f>SUM(F47*D48)</f>
        <v>2.3333333333333335</v>
      </c>
      <c r="G48" s="135">
        <f>SUM(G47*D48)</f>
        <v>6.666666666666667</v>
      </c>
      <c r="J48" s="308">
        <f>SUM(J46/3)</f>
        <v>8.6666666666666661</v>
      </c>
      <c r="K48" s="97">
        <f>SUM(K46/3)</f>
        <v>2.6666666666666665</v>
      </c>
      <c r="L48" s="98">
        <f>SUM(L46/3)</f>
        <v>2</v>
      </c>
      <c r="M48" s="16"/>
    </row>
    <row r="49" ht="18.75" thickTop="1" x14ac:dyDescent="0.25"/>
  </sheetData>
  <mergeCells count="4">
    <mergeCell ref="A3:A11"/>
    <mergeCell ref="A13:A26"/>
    <mergeCell ref="A28:A44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M16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311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10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453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/>
      <c r="L5" s="9">
        <v>1</v>
      </c>
      <c r="M5" s="29"/>
    </row>
    <row r="6" spans="1:13" x14ac:dyDescent="0.25">
      <c r="A6" s="636"/>
      <c r="B6" s="255">
        <v>45694</v>
      </c>
      <c r="C6" s="9" t="s">
        <v>20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45687</v>
      </c>
      <c r="C7" s="9" t="s">
        <v>625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45673</v>
      </c>
      <c r="C8" s="9" t="s">
        <v>10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45666</v>
      </c>
      <c r="C9" s="9" t="s">
        <v>453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45645</v>
      </c>
      <c r="C10" s="9" t="s">
        <v>20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45638</v>
      </c>
      <c r="C11" s="9" t="s">
        <v>625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x14ac:dyDescent="0.25">
      <c r="A12" s="636"/>
      <c r="B12" s="255">
        <v>45631</v>
      </c>
      <c r="C12" s="9" t="s">
        <v>8</v>
      </c>
      <c r="D12" s="9">
        <v>1</v>
      </c>
      <c r="E12" s="9">
        <v>1</v>
      </c>
      <c r="F12" s="9">
        <v>1</v>
      </c>
      <c r="G12" s="9">
        <v>2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45624</v>
      </c>
      <c r="C13" s="9" t="s">
        <v>10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45617</v>
      </c>
      <c r="C14" s="9" t="s">
        <v>453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45610</v>
      </c>
      <c r="C15" s="9" t="s">
        <v>20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45603</v>
      </c>
      <c r="C16" s="9" t="s">
        <v>625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x14ac:dyDescent="0.25">
      <c r="A17" s="636"/>
      <c r="B17" s="255">
        <v>45589</v>
      </c>
      <c r="C17" s="9" t="s">
        <v>10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36"/>
      <c r="B18" s="255">
        <v>45582</v>
      </c>
      <c r="C18" s="9" t="s">
        <v>453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6"/>
      <c r="B19" s="255">
        <v>45575</v>
      </c>
      <c r="C19" s="9" t="s">
        <v>20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x14ac:dyDescent="0.25">
      <c r="A20" s="636"/>
      <c r="B20" s="255">
        <v>45568</v>
      </c>
      <c r="C20" s="9" t="s">
        <v>625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x14ac:dyDescent="0.25">
      <c r="A21" s="636"/>
      <c r="B21" s="255">
        <v>45561</v>
      </c>
      <c r="C21" s="9" t="s">
        <v>8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x14ac:dyDescent="0.25">
      <c r="A22" s="636"/>
      <c r="B22" s="255">
        <v>45554</v>
      </c>
      <c r="C22" s="9" t="s">
        <v>10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t="18.75" thickBot="1" x14ac:dyDescent="0.3">
      <c r="A23" s="637"/>
      <c r="B23" s="256">
        <v>45547</v>
      </c>
      <c r="C23" s="31" t="s">
        <v>453</v>
      </c>
      <c r="D23" s="31">
        <v>1</v>
      </c>
      <c r="E23" s="31">
        <v>1</v>
      </c>
      <c r="F23" s="31">
        <v>2</v>
      </c>
      <c r="G23" s="31">
        <v>3</v>
      </c>
      <c r="H23" s="31">
        <v>0</v>
      </c>
      <c r="I23" s="32">
        <v>0</v>
      </c>
      <c r="J23" s="366">
        <v>1</v>
      </c>
      <c r="K23" s="31"/>
      <c r="L23" s="31"/>
      <c r="M23" s="32"/>
    </row>
    <row r="24" spans="1:13" ht="19.5" thickTop="1" thickBot="1" x14ac:dyDescent="0.3">
      <c r="A24" s="487" t="s">
        <v>45</v>
      </c>
      <c r="B24" s="488" t="s">
        <v>624</v>
      </c>
      <c r="C24" s="355" t="s">
        <v>553</v>
      </c>
      <c r="D24" s="355">
        <f t="shared" ref="D24:L24" si="0">SUM(D3:D23)</f>
        <v>21</v>
      </c>
      <c r="E24" s="355">
        <f t="shared" si="0"/>
        <v>5</v>
      </c>
      <c r="F24" s="355">
        <f t="shared" si="0"/>
        <v>9</v>
      </c>
      <c r="G24" s="355">
        <f t="shared" si="0"/>
        <v>14</v>
      </c>
      <c r="H24" s="355">
        <f t="shared" si="0"/>
        <v>0</v>
      </c>
      <c r="I24" s="489">
        <f t="shared" si="0"/>
        <v>0</v>
      </c>
      <c r="J24" s="458">
        <f t="shared" si="0"/>
        <v>10</v>
      </c>
      <c r="K24" s="355">
        <f t="shared" si="0"/>
        <v>7</v>
      </c>
      <c r="L24" s="355">
        <f t="shared" si="0"/>
        <v>4</v>
      </c>
      <c r="M24" s="415">
        <f>SUM(J24/(J24+K24))</f>
        <v>0.58823529411764708</v>
      </c>
    </row>
    <row r="25" spans="1:13" ht="18.75" hidden="1" thickTop="1" x14ac:dyDescent="0.25">
      <c r="A25" s="659" t="s">
        <v>580</v>
      </c>
      <c r="B25" s="254">
        <v>45344</v>
      </c>
      <c r="C25" s="27" t="s">
        <v>453</v>
      </c>
      <c r="D25" s="27">
        <v>1</v>
      </c>
      <c r="E25" s="27">
        <v>0</v>
      </c>
      <c r="F25" s="27">
        <v>1</v>
      </c>
      <c r="G25" s="27">
        <v>1</v>
      </c>
      <c r="H25" s="27">
        <v>0</v>
      </c>
      <c r="I25" s="28">
        <v>0</v>
      </c>
      <c r="J25" s="364"/>
      <c r="K25" s="27"/>
      <c r="L25" s="27">
        <v>1</v>
      </c>
      <c r="M25" s="28"/>
    </row>
    <row r="26" spans="1:13" hidden="1" x14ac:dyDescent="0.25">
      <c r="A26" s="631"/>
      <c r="B26" s="255">
        <v>45337</v>
      </c>
      <c r="C26" s="9" t="s">
        <v>452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1"/>
      <c r="B27" s="255">
        <v>45323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1"/>
      <c r="B28" s="255">
        <v>45316</v>
      </c>
      <c r="C28" s="9" t="s">
        <v>555</v>
      </c>
      <c r="D28" s="9">
        <v>1</v>
      </c>
      <c r="E28" s="9">
        <v>0</v>
      </c>
      <c r="F28" s="9">
        <v>2</v>
      </c>
      <c r="G28" s="9">
        <v>2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255">
        <v>45309</v>
      </c>
      <c r="C29" s="9" t="s">
        <v>453</v>
      </c>
      <c r="D29" s="9">
        <v>1</v>
      </c>
      <c r="E29" s="9">
        <v>1</v>
      </c>
      <c r="F29" s="9">
        <v>0</v>
      </c>
      <c r="G29" s="9">
        <v>1</v>
      </c>
      <c r="H29" s="9">
        <v>1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45302</v>
      </c>
      <c r="C30" s="9" t="s">
        <v>452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1"/>
      <c r="B31" s="255">
        <v>45281</v>
      </c>
      <c r="C31" s="9" t="s">
        <v>553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1"/>
      <c r="B32" s="255">
        <v>45274</v>
      </c>
      <c r="C32" s="9" t="s">
        <v>8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1"/>
      <c r="B33" s="255">
        <v>45267</v>
      </c>
      <c r="C33" s="9" t="s">
        <v>555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1"/>
      <c r="B34" s="255">
        <v>45260</v>
      </c>
      <c r="C34" s="9" t="s">
        <v>453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1"/>
      <c r="B35" s="255">
        <v>45253</v>
      </c>
      <c r="C35" s="9" t="s">
        <v>452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idden="1" x14ac:dyDescent="0.25">
      <c r="A36" s="631"/>
      <c r="B36" s="255">
        <v>45246</v>
      </c>
      <c r="C36" s="9" t="s">
        <v>553</v>
      </c>
      <c r="D36" s="9">
        <v>1</v>
      </c>
      <c r="E36" s="9">
        <v>1</v>
      </c>
      <c r="F36" s="9">
        <v>0</v>
      </c>
      <c r="G36" s="9">
        <v>1</v>
      </c>
      <c r="H36" s="9">
        <v>0</v>
      </c>
      <c r="I36" s="29">
        <v>1</v>
      </c>
      <c r="J36" s="365"/>
      <c r="K36" s="9"/>
      <c r="L36" s="9">
        <v>1</v>
      </c>
      <c r="M36" s="29"/>
    </row>
    <row r="37" spans="1:13" hidden="1" x14ac:dyDescent="0.25">
      <c r="A37" s="631"/>
      <c r="B37" s="255">
        <v>45239</v>
      </c>
      <c r="C37" s="9" t="s">
        <v>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1"/>
      <c r="B38" s="255">
        <v>45232</v>
      </c>
      <c r="C38" s="9" t="s">
        <v>555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1"/>
      <c r="B39" s="255">
        <v>45225</v>
      </c>
      <c r="C39" s="9" t="s">
        <v>453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31"/>
      <c r="B40" s="255">
        <v>45218</v>
      </c>
      <c r="C40" s="9" t="s">
        <v>452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31"/>
      <c r="B41" s="255">
        <v>45211</v>
      </c>
      <c r="C41" s="9" t="s">
        <v>553</v>
      </c>
      <c r="D41" s="9">
        <v>1</v>
      </c>
      <c r="E41" s="9">
        <v>3</v>
      </c>
      <c r="F41" s="9">
        <v>0</v>
      </c>
      <c r="G41" s="9">
        <v>3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idden="1" x14ac:dyDescent="0.25">
      <c r="A42" s="631"/>
      <c r="B42" s="255">
        <v>45204</v>
      </c>
      <c r="C42" s="9" t="s">
        <v>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idden="1" x14ac:dyDescent="0.25">
      <c r="A43" s="631"/>
      <c r="B43" s="255">
        <v>45197</v>
      </c>
      <c r="C43" s="9" t="s">
        <v>555</v>
      </c>
      <c r="D43" s="9">
        <v>1</v>
      </c>
      <c r="E43" s="9">
        <v>1</v>
      </c>
      <c r="F43" s="9">
        <v>0</v>
      </c>
      <c r="G43" s="9">
        <v>1</v>
      </c>
      <c r="H43" s="9">
        <v>0</v>
      </c>
      <c r="I43" s="29">
        <v>0</v>
      </c>
      <c r="J43" s="365">
        <v>1</v>
      </c>
      <c r="K43" s="9"/>
      <c r="L43" s="9"/>
      <c r="M43" s="29"/>
    </row>
    <row r="44" spans="1:13" hidden="1" x14ac:dyDescent="0.25">
      <c r="A44" s="631"/>
      <c r="B44" s="255">
        <v>45190</v>
      </c>
      <c r="C44" s="9" t="s">
        <v>453</v>
      </c>
      <c r="D44" s="9">
        <v>1</v>
      </c>
      <c r="E44" s="9">
        <v>0</v>
      </c>
      <c r="F44" s="9">
        <v>2</v>
      </c>
      <c r="G44" s="9">
        <v>2</v>
      </c>
      <c r="H44" s="9">
        <v>0</v>
      </c>
      <c r="I44" s="29">
        <v>0</v>
      </c>
      <c r="J44" s="365">
        <v>1</v>
      </c>
      <c r="K44" s="9"/>
      <c r="L44" s="9"/>
      <c r="M44" s="29"/>
    </row>
    <row r="45" spans="1:13" ht="18.75" hidden="1" thickBot="1" x14ac:dyDescent="0.3">
      <c r="A45" s="630"/>
      <c r="B45" s="256">
        <v>45183</v>
      </c>
      <c r="C45" s="31" t="s">
        <v>452</v>
      </c>
      <c r="D45" s="31">
        <v>1</v>
      </c>
      <c r="E45" s="31">
        <v>1</v>
      </c>
      <c r="F45" s="31">
        <v>1</v>
      </c>
      <c r="G45" s="31">
        <v>2</v>
      </c>
      <c r="H45" s="31">
        <v>0</v>
      </c>
      <c r="I45" s="32">
        <v>0</v>
      </c>
      <c r="J45" s="366"/>
      <c r="K45" s="31">
        <v>1</v>
      </c>
      <c r="L45" s="31"/>
      <c r="M45" s="32"/>
    </row>
    <row r="46" spans="1:13" ht="19.5" thickTop="1" thickBot="1" x14ac:dyDescent="0.3">
      <c r="A46" s="487" t="s">
        <v>45</v>
      </c>
      <c r="B46" s="488" t="s">
        <v>580</v>
      </c>
      <c r="C46" s="355" t="s">
        <v>552</v>
      </c>
      <c r="D46" s="355">
        <f t="shared" ref="D46:L46" si="1">SUM(D25:D45)</f>
        <v>21</v>
      </c>
      <c r="E46" s="355">
        <f t="shared" si="1"/>
        <v>8</v>
      </c>
      <c r="F46" s="355">
        <f t="shared" si="1"/>
        <v>10</v>
      </c>
      <c r="G46" s="355">
        <f t="shared" si="1"/>
        <v>18</v>
      </c>
      <c r="H46" s="355">
        <f t="shared" si="1"/>
        <v>1</v>
      </c>
      <c r="I46" s="489">
        <f t="shared" si="1"/>
        <v>1</v>
      </c>
      <c r="J46" s="458">
        <f t="shared" si="1"/>
        <v>10</v>
      </c>
      <c r="K46" s="355">
        <f t="shared" si="1"/>
        <v>9</v>
      </c>
      <c r="L46" s="355">
        <f t="shared" si="1"/>
        <v>2</v>
      </c>
      <c r="M46" s="415">
        <f>SUM(J46/(J46+K46))</f>
        <v>0.52631578947368418</v>
      </c>
    </row>
    <row r="47" spans="1:13" ht="18.75" hidden="1" thickTop="1" x14ac:dyDescent="0.25">
      <c r="A47" s="642" t="s">
        <v>554</v>
      </c>
      <c r="B47" s="254">
        <v>44966</v>
      </c>
      <c r="C47" s="27" t="s">
        <v>553</v>
      </c>
      <c r="D47" s="27">
        <v>1</v>
      </c>
      <c r="E47" s="27">
        <v>0</v>
      </c>
      <c r="F47" s="27">
        <v>2</v>
      </c>
      <c r="G47" s="27">
        <v>2</v>
      </c>
      <c r="H47" s="27">
        <v>0</v>
      </c>
      <c r="I47" s="28">
        <v>0</v>
      </c>
      <c r="J47" s="364">
        <v>1</v>
      </c>
      <c r="K47" s="27"/>
      <c r="L47" s="27"/>
      <c r="M47" s="28"/>
    </row>
    <row r="48" spans="1:13" hidden="1" x14ac:dyDescent="0.25">
      <c r="A48" s="636"/>
      <c r="B48" s="255">
        <v>44959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365"/>
      <c r="K48" s="9"/>
      <c r="L48" s="9">
        <v>1</v>
      </c>
      <c r="M48" s="29"/>
    </row>
    <row r="49" spans="1:13" hidden="1" x14ac:dyDescent="0.25">
      <c r="A49" s="636"/>
      <c r="B49" s="255">
        <v>44952</v>
      </c>
      <c r="C49" s="9" t="s">
        <v>555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365">
        <v>1</v>
      </c>
      <c r="K49" s="9"/>
      <c r="L49" s="9"/>
      <c r="M49" s="29"/>
    </row>
    <row r="50" spans="1:13" hidden="1" x14ac:dyDescent="0.25">
      <c r="A50" s="636"/>
      <c r="B50" s="255">
        <v>44945</v>
      </c>
      <c r="C50" s="9" t="s">
        <v>453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365"/>
      <c r="K50" s="9">
        <v>1</v>
      </c>
      <c r="L50" s="9"/>
      <c r="M50" s="29"/>
    </row>
    <row r="51" spans="1:13" hidden="1" x14ac:dyDescent="0.25">
      <c r="A51" s="636"/>
      <c r="B51" s="255">
        <v>44938</v>
      </c>
      <c r="C51" s="9" t="s">
        <v>452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365"/>
      <c r="K51" s="9">
        <v>1</v>
      </c>
      <c r="L51" s="9"/>
      <c r="M51" s="29"/>
    </row>
    <row r="52" spans="1:13" hidden="1" x14ac:dyDescent="0.25">
      <c r="A52" s="636"/>
      <c r="B52" s="255">
        <v>44917</v>
      </c>
      <c r="C52" s="9" t="s">
        <v>553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365"/>
      <c r="K52" s="9">
        <v>1</v>
      </c>
      <c r="L52" s="9"/>
      <c r="M52" s="29"/>
    </row>
    <row r="53" spans="1:13" hidden="1" x14ac:dyDescent="0.25">
      <c r="A53" s="636"/>
      <c r="B53" s="255">
        <v>44910</v>
      </c>
      <c r="C53" s="9" t="s">
        <v>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365"/>
      <c r="K53" s="9">
        <v>1</v>
      </c>
      <c r="L53" s="9"/>
      <c r="M53" s="29"/>
    </row>
    <row r="54" spans="1:13" hidden="1" x14ac:dyDescent="0.25">
      <c r="A54" s="636"/>
      <c r="B54" s="255">
        <v>44903</v>
      </c>
      <c r="C54" s="9" t="s">
        <v>555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365"/>
      <c r="K54" s="9">
        <v>1</v>
      </c>
      <c r="L54" s="9"/>
      <c r="M54" s="29"/>
    </row>
    <row r="55" spans="1:13" hidden="1" x14ac:dyDescent="0.25">
      <c r="A55" s="636"/>
      <c r="B55" s="255">
        <v>44882</v>
      </c>
      <c r="C55" s="9" t="s">
        <v>553</v>
      </c>
      <c r="D55" s="9">
        <v>1</v>
      </c>
      <c r="E55" s="9">
        <v>0</v>
      </c>
      <c r="F55" s="9">
        <v>2</v>
      </c>
      <c r="G55" s="9">
        <v>2</v>
      </c>
      <c r="H55" s="9">
        <v>0</v>
      </c>
      <c r="I55" s="29">
        <v>0</v>
      </c>
      <c r="J55" s="365">
        <v>1</v>
      </c>
      <c r="K55" s="9"/>
      <c r="L55" s="9"/>
      <c r="M55" s="29"/>
    </row>
    <row r="56" spans="1:13" hidden="1" x14ac:dyDescent="0.25">
      <c r="A56" s="636"/>
      <c r="B56" s="255">
        <v>44875</v>
      </c>
      <c r="C56" s="9" t="s">
        <v>8</v>
      </c>
      <c r="D56" s="9">
        <v>1</v>
      </c>
      <c r="E56" s="9">
        <v>0</v>
      </c>
      <c r="F56" s="9">
        <v>2</v>
      </c>
      <c r="G56" s="9">
        <v>2</v>
      </c>
      <c r="H56" s="9">
        <v>0</v>
      </c>
      <c r="I56" s="29">
        <v>0</v>
      </c>
      <c r="J56" s="365"/>
      <c r="K56" s="9">
        <v>1</v>
      </c>
      <c r="L56" s="9"/>
      <c r="M56" s="29"/>
    </row>
    <row r="57" spans="1:13" hidden="1" x14ac:dyDescent="0.25">
      <c r="A57" s="636"/>
      <c r="B57" s="255">
        <v>44868</v>
      </c>
      <c r="C57" s="9" t="s">
        <v>555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365"/>
      <c r="K57" s="9">
        <v>1</v>
      </c>
      <c r="L57" s="9"/>
      <c r="M57" s="29"/>
    </row>
    <row r="58" spans="1:13" hidden="1" x14ac:dyDescent="0.25">
      <c r="A58" s="636"/>
      <c r="B58" s="255">
        <v>44861</v>
      </c>
      <c r="C58" s="9" t="s">
        <v>453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365"/>
      <c r="K58" s="9">
        <v>1</v>
      </c>
      <c r="L58" s="9"/>
      <c r="M58" s="29"/>
    </row>
    <row r="59" spans="1:13" hidden="1" x14ac:dyDescent="0.25">
      <c r="A59" s="636"/>
      <c r="B59" s="255">
        <v>44854</v>
      </c>
      <c r="C59" s="9" t="s">
        <v>452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">
        <v>0</v>
      </c>
      <c r="J59" s="365">
        <v>1</v>
      </c>
      <c r="K59" s="9"/>
      <c r="L59" s="9"/>
      <c r="M59" s="29"/>
    </row>
    <row r="60" spans="1:13" hidden="1" x14ac:dyDescent="0.25">
      <c r="A60" s="636"/>
      <c r="B60" s="255">
        <v>44847</v>
      </c>
      <c r="C60" s="9" t="s">
        <v>553</v>
      </c>
      <c r="D60" s="9">
        <v>1</v>
      </c>
      <c r="E60" s="9">
        <v>0</v>
      </c>
      <c r="F60" s="9">
        <v>2</v>
      </c>
      <c r="G60" s="9">
        <v>2</v>
      </c>
      <c r="H60" s="9">
        <v>0</v>
      </c>
      <c r="I60" s="29">
        <v>0</v>
      </c>
      <c r="J60" s="365"/>
      <c r="K60" s="9"/>
      <c r="L60" s="9">
        <v>1</v>
      </c>
      <c r="M60" s="29"/>
    </row>
    <row r="61" spans="1:13" hidden="1" x14ac:dyDescent="0.25">
      <c r="A61" s="636"/>
      <c r="B61" s="255">
        <v>44833</v>
      </c>
      <c r="C61" s="9" t="s">
        <v>555</v>
      </c>
      <c r="D61" s="9">
        <v>1</v>
      </c>
      <c r="E61" s="9">
        <v>0</v>
      </c>
      <c r="F61" s="9">
        <v>2</v>
      </c>
      <c r="G61" s="9">
        <v>2</v>
      </c>
      <c r="H61" s="9">
        <v>0</v>
      </c>
      <c r="I61" s="29">
        <v>0</v>
      </c>
      <c r="J61" s="365">
        <v>1</v>
      </c>
      <c r="K61" s="9"/>
      <c r="L61" s="9"/>
      <c r="M61" s="29"/>
    </row>
    <row r="62" spans="1:13" hidden="1" x14ac:dyDescent="0.25">
      <c r="A62" s="636"/>
      <c r="B62" s="255">
        <v>44826</v>
      </c>
      <c r="C62" s="9" t="s">
        <v>453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">
        <v>0</v>
      </c>
      <c r="J62" s="365">
        <v>1</v>
      </c>
      <c r="K62" s="9"/>
      <c r="L62" s="9"/>
      <c r="M62" s="29"/>
    </row>
    <row r="63" spans="1:13" ht="18.75" hidden="1" thickBot="1" x14ac:dyDescent="0.3">
      <c r="A63" s="637"/>
      <c r="B63" s="256">
        <v>44819</v>
      </c>
      <c r="C63" s="31" t="s">
        <v>452</v>
      </c>
      <c r="D63" s="31">
        <v>1</v>
      </c>
      <c r="E63" s="31">
        <v>0</v>
      </c>
      <c r="F63" s="31">
        <v>0</v>
      </c>
      <c r="G63" s="31">
        <v>0</v>
      </c>
      <c r="H63" s="31">
        <v>0</v>
      </c>
      <c r="I63" s="32">
        <v>0</v>
      </c>
      <c r="J63" s="366">
        <v>1</v>
      </c>
      <c r="K63" s="31"/>
      <c r="L63" s="31"/>
      <c r="M63" s="32"/>
    </row>
    <row r="64" spans="1:13" ht="19.5" thickTop="1" thickBot="1" x14ac:dyDescent="0.3">
      <c r="A64" s="433" t="s">
        <v>45</v>
      </c>
      <c r="B64" s="414" t="s">
        <v>554</v>
      </c>
      <c r="C64" s="355" t="s">
        <v>552</v>
      </c>
      <c r="D64" s="355">
        <f t="shared" ref="D64:L64" si="2">SUM(D47:D63)</f>
        <v>17</v>
      </c>
      <c r="E64" s="355">
        <f t="shared" si="2"/>
        <v>0</v>
      </c>
      <c r="F64" s="355">
        <f t="shared" si="2"/>
        <v>12</v>
      </c>
      <c r="G64" s="355">
        <f t="shared" si="2"/>
        <v>12</v>
      </c>
      <c r="H64" s="355">
        <f t="shared" si="2"/>
        <v>0</v>
      </c>
      <c r="I64" s="467">
        <f t="shared" si="2"/>
        <v>0</v>
      </c>
      <c r="J64" s="191">
        <f t="shared" si="2"/>
        <v>7</v>
      </c>
      <c r="K64" s="124">
        <f t="shared" si="2"/>
        <v>8</v>
      </c>
      <c r="L64" s="124">
        <f t="shared" si="2"/>
        <v>2</v>
      </c>
      <c r="M64" s="302">
        <f>SUM(J64/(J64+K64))</f>
        <v>0.46666666666666667</v>
      </c>
    </row>
    <row r="65" spans="1:13" ht="18.75" hidden="1" thickTop="1" x14ac:dyDescent="0.25">
      <c r="A65" s="659" t="s">
        <v>540</v>
      </c>
      <c r="B65" s="254">
        <v>44641</v>
      </c>
      <c r="C65" s="27" t="s">
        <v>455</v>
      </c>
      <c r="D65" s="27">
        <v>1</v>
      </c>
      <c r="E65" s="27">
        <v>0</v>
      </c>
      <c r="F65" s="27">
        <v>1</v>
      </c>
      <c r="G65" s="27">
        <v>1</v>
      </c>
      <c r="H65" s="27">
        <v>0</v>
      </c>
      <c r="I65" s="297">
        <v>0</v>
      </c>
      <c r="J65" s="279"/>
      <c r="K65" s="27">
        <v>1</v>
      </c>
      <c r="L65" s="27"/>
      <c r="M65" s="28"/>
    </row>
    <row r="66" spans="1:13" hidden="1" x14ac:dyDescent="0.25">
      <c r="A66" s="631"/>
      <c r="B66" s="255">
        <v>44637</v>
      </c>
      <c r="C66" s="9" t="s">
        <v>48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/>
      <c r="K66" s="9"/>
      <c r="L66" s="9">
        <v>1</v>
      </c>
      <c r="M66" s="29"/>
    </row>
    <row r="67" spans="1:13" hidden="1" x14ac:dyDescent="0.25">
      <c r="A67" s="631"/>
      <c r="B67" s="255">
        <v>44630</v>
      </c>
      <c r="C67" s="9" t="s">
        <v>453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/>
      <c r="L67" s="9">
        <v>1</v>
      </c>
      <c r="M67" s="29"/>
    </row>
    <row r="68" spans="1:13" hidden="1" x14ac:dyDescent="0.25">
      <c r="A68" s="631"/>
      <c r="B68" s="255">
        <v>44623</v>
      </c>
      <c r="C68" s="9" t="s">
        <v>455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44616</v>
      </c>
      <c r="C69" s="9" t="s">
        <v>48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44609</v>
      </c>
      <c r="C70" s="9" t="s">
        <v>453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8">
        <v>0</v>
      </c>
      <c r="J70" s="280"/>
      <c r="K70" s="9"/>
      <c r="L70" s="9">
        <v>1</v>
      </c>
      <c r="M70" s="29"/>
    </row>
    <row r="71" spans="1:13" hidden="1" x14ac:dyDescent="0.25">
      <c r="A71" s="631"/>
      <c r="B71" s="255">
        <v>44602</v>
      </c>
      <c r="C71" s="9" t="s">
        <v>455</v>
      </c>
      <c r="D71" s="9">
        <v>1</v>
      </c>
      <c r="E71" s="9">
        <v>0</v>
      </c>
      <c r="F71" s="9">
        <v>2</v>
      </c>
      <c r="G71" s="9">
        <v>2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255">
        <v>44595</v>
      </c>
      <c r="C72" s="9" t="s">
        <v>48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/>
      <c r="K72" s="9"/>
      <c r="L72" s="9">
        <v>1</v>
      </c>
      <c r="M72" s="29"/>
    </row>
    <row r="73" spans="1:13" hidden="1" x14ac:dyDescent="0.25">
      <c r="A73" s="631"/>
      <c r="B73" s="255">
        <v>44546</v>
      </c>
      <c r="C73" s="9" t="s">
        <v>453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255">
        <v>44539</v>
      </c>
      <c r="C74" s="9" t="s">
        <v>455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255">
        <v>44532</v>
      </c>
      <c r="C75" s="9" t="s">
        <v>48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255">
        <v>44525</v>
      </c>
      <c r="C76" s="9" t="s">
        <v>453</v>
      </c>
      <c r="D76" s="9">
        <v>1</v>
      </c>
      <c r="E76" s="9">
        <v>0</v>
      </c>
      <c r="F76" s="9">
        <v>1</v>
      </c>
      <c r="G76" s="9">
        <v>1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255">
        <v>44518</v>
      </c>
      <c r="C77" s="9" t="s">
        <v>455</v>
      </c>
      <c r="D77" s="9">
        <v>1</v>
      </c>
      <c r="E77" s="9">
        <v>0</v>
      </c>
      <c r="F77" s="9">
        <v>3</v>
      </c>
      <c r="G77" s="9">
        <v>3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255">
        <v>44511</v>
      </c>
      <c r="C78" s="9" t="s">
        <v>48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8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255">
        <v>44504</v>
      </c>
      <c r="C79" s="9" t="s">
        <v>453</v>
      </c>
      <c r="D79" s="9">
        <v>1</v>
      </c>
      <c r="E79" s="9">
        <v>2</v>
      </c>
      <c r="F79" s="9">
        <v>1</v>
      </c>
      <c r="G79" s="9">
        <v>3</v>
      </c>
      <c r="H79" s="9">
        <v>1</v>
      </c>
      <c r="I79" s="298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255">
        <v>44497</v>
      </c>
      <c r="C80" s="9" t="s">
        <v>455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255">
        <v>44490</v>
      </c>
      <c r="C81" s="9" t="s">
        <v>48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8">
        <v>0</v>
      </c>
      <c r="J81" s="280">
        <v>1</v>
      </c>
      <c r="K81" s="9"/>
      <c r="L81" s="9"/>
      <c r="M81" s="29"/>
    </row>
    <row r="82" spans="1:13" ht="18.75" hidden="1" thickBot="1" x14ac:dyDescent="0.3">
      <c r="A82" s="630"/>
      <c r="B82" s="256">
        <v>44483</v>
      </c>
      <c r="C82" s="31" t="s">
        <v>453</v>
      </c>
      <c r="D82" s="31">
        <v>1</v>
      </c>
      <c r="E82" s="31">
        <v>0</v>
      </c>
      <c r="F82" s="31">
        <v>0</v>
      </c>
      <c r="G82" s="31">
        <v>0</v>
      </c>
      <c r="H82" s="31">
        <v>0</v>
      </c>
      <c r="I82" s="299">
        <v>0</v>
      </c>
      <c r="J82" s="341"/>
      <c r="K82" s="31"/>
      <c r="L82" s="31">
        <v>1</v>
      </c>
      <c r="M82" s="32"/>
    </row>
    <row r="83" spans="1:13" s="7" customFormat="1" ht="19.5" thickTop="1" thickBot="1" x14ac:dyDescent="0.3">
      <c r="A83" s="142" t="s">
        <v>45</v>
      </c>
      <c r="B83" s="126" t="s">
        <v>540</v>
      </c>
      <c r="C83" s="124" t="s">
        <v>8</v>
      </c>
      <c r="D83" s="124">
        <f t="shared" ref="D83:L83" si="3">SUM(D65:D82)</f>
        <v>18</v>
      </c>
      <c r="E83" s="124">
        <f t="shared" si="3"/>
        <v>3</v>
      </c>
      <c r="F83" s="124">
        <f t="shared" si="3"/>
        <v>14</v>
      </c>
      <c r="G83" s="124">
        <f t="shared" si="3"/>
        <v>17</v>
      </c>
      <c r="H83" s="124">
        <f t="shared" si="3"/>
        <v>1</v>
      </c>
      <c r="I83" s="247">
        <f t="shared" si="3"/>
        <v>0</v>
      </c>
      <c r="J83" s="191">
        <f t="shared" si="3"/>
        <v>8</v>
      </c>
      <c r="K83" s="124">
        <f t="shared" si="3"/>
        <v>5</v>
      </c>
      <c r="L83" s="124">
        <f t="shared" si="3"/>
        <v>5</v>
      </c>
      <c r="M83" s="302">
        <f>SUM(J83/(J83+K83))</f>
        <v>0.61538461538461542</v>
      </c>
    </row>
    <row r="84" spans="1:13" ht="18.75" hidden="1" thickTop="1" x14ac:dyDescent="0.25">
      <c r="A84" s="659" t="s">
        <v>500</v>
      </c>
      <c r="B84" s="254">
        <v>43881</v>
      </c>
      <c r="C84" s="27" t="s">
        <v>8</v>
      </c>
      <c r="D84" s="27">
        <v>1</v>
      </c>
      <c r="E84" s="27">
        <v>0</v>
      </c>
      <c r="F84" s="27">
        <v>0</v>
      </c>
      <c r="G84" s="27">
        <v>0</v>
      </c>
      <c r="H84" s="27">
        <v>0</v>
      </c>
      <c r="I84" s="297">
        <v>0</v>
      </c>
      <c r="J84" s="279"/>
      <c r="K84" s="27">
        <v>1</v>
      </c>
      <c r="L84" s="27"/>
      <c r="M84" s="28"/>
    </row>
    <row r="85" spans="1:13" hidden="1" x14ac:dyDescent="0.25">
      <c r="A85" s="631"/>
      <c r="B85" s="255">
        <v>43874</v>
      </c>
      <c r="C85" s="9" t="s">
        <v>9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8">
        <v>0</v>
      </c>
      <c r="J85" s="280"/>
      <c r="K85" s="9"/>
      <c r="L85" s="9">
        <v>1</v>
      </c>
      <c r="M85" s="29"/>
    </row>
    <row r="86" spans="1:13" hidden="1" x14ac:dyDescent="0.25">
      <c r="A86" s="631"/>
      <c r="B86" s="255">
        <v>43867</v>
      </c>
      <c r="C86" s="9" t="s">
        <v>455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255">
        <v>43860</v>
      </c>
      <c r="C87" s="9" t="s">
        <v>48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43853</v>
      </c>
      <c r="C88" s="9" t="s">
        <v>453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8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255">
        <v>43839</v>
      </c>
      <c r="C89" s="9" t="s">
        <v>8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8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255">
        <v>43811</v>
      </c>
      <c r="C90" s="9" t="s">
        <v>48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255">
        <v>43804</v>
      </c>
      <c r="C91" s="9" t="s">
        <v>453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8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255">
        <v>43797</v>
      </c>
      <c r="C92" s="9" t="s">
        <v>8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8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255">
        <v>43790</v>
      </c>
      <c r="C93" s="9" t="s">
        <v>9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8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255">
        <v>43783</v>
      </c>
      <c r="C94" s="9" t="s">
        <v>455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8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255">
        <v>43776</v>
      </c>
      <c r="C95" s="9" t="s">
        <v>48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8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255">
        <v>43769</v>
      </c>
      <c r="C96" s="9" t="s">
        <v>453</v>
      </c>
      <c r="D96" s="9">
        <v>1</v>
      </c>
      <c r="E96" s="9">
        <v>1</v>
      </c>
      <c r="F96" s="9">
        <v>0</v>
      </c>
      <c r="G96" s="9">
        <v>1</v>
      </c>
      <c r="H96" s="9">
        <v>0</v>
      </c>
      <c r="I96" s="298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255">
        <v>43762</v>
      </c>
      <c r="C97" s="9" t="s">
        <v>8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8">
        <v>0</v>
      </c>
      <c r="J97" s="280"/>
      <c r="K97" s="9"/>
      <c r="L97" s="9">
        <v>1</v>
      </c>
      <c r="M97" s="29"/>
    </row>
    <row r="98" spans="1:13" hidden="1" x14ac:dyDescent="0.25">
      <c r="A98" s="631"/>
      <c r="B98" s="255">
        <v>43755</v>
      </c>
      <c r="C98" s="9" t="s">
        <v>9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8">
        <v>0</v>
      </c>
      <c r="J98" s="280"/>
      <c r="K98" s="9"/>
      <c r="L98" s="9">
        <v>1</v>
      </c>
      <c r="M98" s="29"/>
    </row>
    <row r="99" spans="1:13" hidden="1" x14ac:dyDescent="0.25">
      <c r="A99" s="631"/>
      <c r="B99" s="255">
        <v>43748</v>
      </c>
      <c r="C99" s="9" t="s">
        <v>455</v>
      </c>
      <c r="D99" s="9">
        <v>1</v>
      </c>
      <c r="E99" s="9">
        <v>1</v>
      </c>
      <c r="F99" s="9">
        <v>2</v>
      </c>
      <c r="G99" s="9">
        <v>3</v>
      </c>
      <c r="H99" s="9">
        <v>0</v>
      </c>
      <c r="I99" s="298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255">
        <v>43741</v>
      </c>
      <c r="C100" s="9" t="s">
        <v>48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8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255">
        <v>43734</v>
      </c>
      <c r="C101" s="9" t="s">
        <v>453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8">
        <v>0</v>
      </c>
      <c r="J101" s="280">
        <v>1</v>
      </c>
      <c r="K101" s="9"/>
      <c r="L101" s="9"/>
      <c r="M101" s="29"/>
    </row>
    <row r="102" spans="1:13" ht="18.75" hidden="1" thickBot="1" x14ac:dyDescent="0.3">
      <c r="A102" s="630"/>
      <c r="B102" s="256">
        <v>43720</v>
      </c>
      <c r="C102" s="31" t="s">
        <v>9</v>
      </c>
      <c r="D102" s="31">
        <v>1</v>
      </c>
      <c r="E102" s="31">
        <v>0</v>
      </c>
      <c r="F102" s="31">
        <v>0</v>
      </c>
      <c r="G102" s="31">
        <v>0</v>
      </c>
      <c r="H102" s="31">
        <v>0</v>
      </c>
      <c r="I102" s="299">
        <v>0</v>
      </c>
      <c r="J102" s="341"/>
      <c r="K102" s="31">
        <v>1</v>
      </c>
      <c r="L102" s="31"/>
      <c r="M102" s="32"/>
    </row>
    <row r="103" spans="1:13" s="7" customFormat="1" ht="19.5" thickTop="1" thickBot="1" x14ac:dyDescent="0.3">
      <c r="A103" s="142" t="s">
        <v>45</v>
      </c>
      <c r="B103" s="126" t="s">
        <v>500</v>
      </c>
      <c r="C103" s="124" t="s">
        <v>452</v>
      </c>
      <c r="D103" s="124">
        <f t="shared" ref="D103:L103" si="4">SUM(D84:D102)</f>
        <v>19</v>
      </c>
      <c r="E103" s="124">
        <f t="shared" si="4"/>
        <v>2</v>
      </c>
      <c r="F103" s="124">
        <f t="shared" si="4"/>
        <v>4</v>
      </c>
      <c r="G103" s="124">
        <f t="shared" si="4"/>
        <v>6</v>
      </c>
      <c r="H103" s="124">
        <f t="shared" si="4"/>
        <v>0</v>
      </c>
      <c r="I103" s="124">
        <f t="shared" si="4"/>
        <v>0</v>
      </c>
      <c r="J103" s="268">
        <f t="shared" si="4"/>
        <v>5</v>
      </c>
      <c r="K103" s="185">
        <f t="shared" si="4"/>
        <v>11</v>
      </c>
      <c r="L103" s="185">
        <f t="shared" si="4"/>
        <v>3</v>
      </c>
      <c r="M103" s="302">
        <f>SUM(J103/(J103+K103))</f>
        <v>0.3125</v>
      </c>
    </row>
    <row r="104" spans="1:13" ht="18.75" hidden="1" thickTop="1" x14ac:dyDescent="0.25">
      <c r="A104" s="659" t="s">
        <v>454</v>
      </c>
      <c r="B104" s="26">
        <v>43524</v>
      </c>
      <c r="C104" s="27" t="s">
        <v>453</v>
      </c>
      <c r="D104" s="27">
        <v>1</v>
      </c>
      <c r="E104" s="27">
        <v>0</v>
      </c>
      <c r="F104" s="27">
        <v>0</v>
      </c>
      <c r="G104" s="27">
        <v>0</v>
      </c>
      <c r="H104" s="27">
        <v>0</v>
      </c>
      <c r="I104" s="297">
        <v>0</v>
      </c>
      <c r="J104" s="279"/>
      <c r="K104" s="27">
        <v>1</v>
      </c>
      <c r="L104" s="27"/>
      <c r="M104" s="28"/>
    </row>
    <row r="105" spans="1:13" hidden="1" x14ac:dyDescent="0.25">
      <c r="A105" s="631"/>
      <c r="B105" s="13">
        <v>43517</v>
      </c>
      <c r="C105" s="9" t="s">
        <v>8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8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43510</v>
      </c>
      <c r="C106" s="9" t="s">
        <v>9</v>
      </c>
      <c r="D106" s="9">
        <v>1</v>
      </c>
      <c r="E106" s="9">
        <v>0</v>
      </c>
      <c r="F106" s="9">
        <v>1</v>
      </c>
      <c r="G106" s="9">
        <v>1</v>
      </c>
      <c r="H106" s="9">
        <v>0</v>
      </c>
      <c r="I106" s="298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43503</v>
      </c>
      <c r="C107" s="9" t="s">
        <v>455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8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43496</v>
      </c>
      <c r="C108" s="9" t="s">
        <v>48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8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43489</v>
      </c>
      <c r="C109" s="9" t="s">
        <v>453</v>
      </c>
      <c r="D109" s="9">
        <v>1</v>
      </c>
      <c r="E109" s="9">
        <v>1</v>
      </c>
      <c r="F109" s="9">
        <v>1</v>
      </c>
      <c r="G109" s="9">
        <v>2</v>
      </c>
      <c r="H109" s="9">
        <v>0</v>
      </c>
      <c r="I109" s="298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43475</v>
      </c>
      <c r="C110" s="9" t="s">
        <v>8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8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43454</v>
      </c>
      <c r="C111" s="9" t="s">
        <v>455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8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43447</v>
      </c>
      <c r="C112" s="9" t="s">
        <v>48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8">
        <v>0</v>
      </c>
      <c r="J112" s="280"/>
      <c r="K112" s="9">
        <v>1</v>
      </c>
      <c r="L112" s="9"/>
      <c r="M112" s="29"/>
    </row>
    <row r="113" spans="1:13" hidden="1" x14ac:dyDescent="0.25">
      <c r="A113" s="631"/>
      <c r="B113" s="13">
        <v>43440</v>
      </c>
      <c r="C113" s="9" t="s">
        <v>453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8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43433</v>
      </c>
      <c r="C114" s="9" t="s">
        <v>8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8">
        <v>0</v>
      </c>
      <c r="J114" s="280">
        <v>1</v>
      </c>
      <c r="K114" s="9"/>
      <c r="L114" s="9"/>
      <c r="M114" s="29"/>
    </row>
    <row r="115" spans="1:13" hidden="1" x14ac:dyDescent="0.25">
      <c r="A115" s="631"/>
      <c r="B115" s="13">
        <v>43426</v>
      </c>
      <c r="C115" s="9" t="s">
        <v>9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8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43419</v>
      </c>
      <c r="C116" s="9" t="s">
        <v>455</v>
      </c>
      <c r="D116" s="9">
        <v>1</v>
      </c>
      <c r="E116" s="9">
        <v>2</v>
      </c>
      <c r="F116" s="9">
        <v>2</v>
      </c>
      <c r="G116" s="9">
        <v>4</v>
      </c>
      <c r="H116" s="9">
        <v>0</v>
      </c>
      <c r="I116" s="298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43412</v>
      </c>
      <c r="C117" s="9" t="s">
        <v>48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8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43405</v>
      </c>
      <c r="C118" s="9" t="s">
        <v>453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8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43398</v>
      </c>
      <c r="C119" s="9" t="s">
        <v>8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8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43391</v>
      </c>
      <c r="C120" s="9" t="s">
        <v>9</v>
      </c>
      <c r="D120" s="9">
        <v>1</v>
      </c>
      <c r="E120" s="9">
        <v>0</v>
      </c>
      <c r="F120" s="9">
        <v>1</v>
      </c>
      <c r="G120" s="9">
        <v>1</v>
      </c>
      <c r="H120" s="9">
        <v>0</v>
      </c>
      <c r="I120" s="298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43384</v>
      </c>
      <c r="C121" s="9" t="s">
        <v>455</v>
      </c>
      <c r="D121" s="9">
        <v>1</v>
      </c>
      <c r="E121" s="9">
        <v>0</v>
      </c>
      <c r="F121" s="9">
        <v>2</v>
      </c>
      <c r="G121" s="9">
        <v>2</v>
      </c>
      <c r="H121" s="9">
        <v>0</v>
      </c>
      <c r="I121" s="298">
        <v>0</v>
      </c>
      <c r="J121" s="280"/>
      <c r="K121" s="9"/>
      <c r="L121" s="9">
        <v>1</v>
      </c>
      <c r="M121" s="29"/>
    </row>
    <row r="122" spans="1:13" hidden="1" x14ac:dyDescent="0.25">
      <c r="A122" s="631"/>
      <c r="B122" s="13">
        <v>43377</v>
      </c>
      <c r="C122" s="9" t="s">
        <v>48</v>
      </c>
      <c r="D122" s="9">
        <v>1</v>
      </c>
      <c r="E122" s="9">
        <v>1</v>
      </c>
      <c r="F122" s="9">
        <v>0</v>
      </c>
      <c r="G122" s="9">
        <v>1</v>
      </c>
      <c r="H122" s="9">
        <v>0</v>
      </c>
      <c r="I122" s="298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43370</v>
      </c>
      <c r="C123" s="9" t="s">
        <v>453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8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43363</v>
      </c>
      <c r="C124" s="9" t="s">
        <v>8</v>
      </c>
      <c r="D124" s="9">
        <v>1</v>
      </c>
      <c r="E124" s="9">
        <v>1</v>
      </c>
      <c r="F124" s="9">
        <v>0</v>
      </c>
      <c r="G124" s="9">
        <v>1</v>
      </c>
      <c r="H124" s="9">
        <v>0</v>
      </c>
      <c r="I124" s="298">
        <v>0</v>
      </c>
      <c r="J124" s="280">
        <v>1</v>
      </c>
      <c r="K124" s="9"/>
      <c r="L124" s="9"/>
      <c r="M124" s="29"/>
    </row>
    <row r="125" spans="1:13" ht="18.75" hidden="1" thickBot="1" x14ac:dyDescent="0.3">
      <c r="A125" s="630"/>
      <c r="B125" s="30">
        <v>43356</v>
      </c>
      <c r="C125" s="31" t="s">
        <v>9</v>
      </c>
      <c r="D125" s="31">
        <v>1</v>
      </c>
      <c r="E125" s="31">
        <v>1</v>
      </c>
      <c r="F125" s="31">
        <v>0</v>
      </c>
      <c r="G125" s="31">
        <v>1</v>
      </c>
      <c r="H125" s="31">
        <v>0</v>
      </c>
      <c r="I125" s="299">
        <v>0</v>
      </c>
      <c r="J125" s="341"/>
      <c r="K125" s="31"/>
      <c r="L125" s="31">
        <v>1</v>
      </c>
      <c r="M125" s="32"/>
    </row>
    <row r="126" spans="1:13" s="7" customFormat="1" ht="19.5" thickTop="1" thickBot="1" x14ac:dyDescent="0.3">
      <c r="A126" s="142" t="s">
        <v>45</v>
      </c>
      <c r="B126" s="126" t="s">
        <v>454</v>
      </c>
      <c r="C126" s="124" t="s">
        <v>452</v>
      </c>
      <c r="D126" s="124">
        <f t="shared" ref="D126:I126" si="5">SUM(D104:D125)</f>
        <v>22</v>
      </c>
      <c r="E126" s="124">
        <f t="shared" si="5"/>
        <v>6</v>
      </c>
      <c r="F126" s="124">
        <f t="shared" si="5"/>
        <v>9</v>
      </c>
      <c r="G126" s="124">
        <f t="shared" si="5"/>
        <v>15</v>
      </c>
      <c r="H126" s="124">
        <f t="shared" si="5"/>
        <v>0</v>
      </c>
      <c r="I126" s="124">
        <f t="shared" si="5"/>
        <v>0</v>
      </c>
      <c r="J126" s="268">
        <f>SUM(J104:J125)</f>
        <v>14</v>
      </c>
      <c r="K126" s="185">
        <f>SUM(K104:K125)</f>
        <v>6</v>
      </c>
      <c r="L126" s="185">
        <f>SUM(L104:L125)</f>
        <v>2</v>
      </c>
      <c r="M126" s="302">
        <f>SUM(J126/(J126+K126))</f>
        <v>0.7</v>
      </c>
    </row>
    <row r="127" spans="1:13" ht="18.75" hidden="1" thickTop="1" x14ac:dyDescent="0.25">
      <c r="A127" s="659" t="s">
        <v>285</v>
      </c>
      <c r="B127" s="26">
        <v>43160</v>
      </c>
      <c r="C127" s="27" t="s">
        <v>9</v>
      </c>
      <c r="D127" s="27">
        <v>1</v>
      </c>
      <c r="E127" s="27">
        <v>0</v>
      </c>
      <c r="F127" s="27">
        <v>0</v>
      </c>
      <c r="G127" s="27">
        <v>0</v>
      </c>
      <c r="H127" s="27">
        <v>0</v>
      </c>
      <c r="I127" s="28">
        <v>0</v>
      </c>
      <c r="J127" s="279"/>
      <c r="K127" s="27">
        <v>1</v>
      </c>
      <c r="L127" s="27"/>
      <c r="M127" s="28"/>
    </row>
    <row r="128" spans="1:13" hidden="1" x14ac:dyDescent="0.25">
      <c r="A128" s="631"/>
      <c r="B128" s="13">
        <v>43153</v>
      </c>
      <c r="C128" s="9" t="s">
        <v>11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43146</v>
      </c>
      <c r="C129" s="9" t="s">
        <v>8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43139</v>
      </c>
      <c r="C130" s="9" t="s">
        <v>27</v>
      </c>
      <c r="D130" s="9">
        <v>1</v>
      </c>
      <c r="E130" s="9">
        <v>2</v>
      </c>
      <c r="F130" s="9">
        <v>0</v>
      </c>
      <c r="G130" s="9">
        <v>2</v>
      </c>
      <c r="H130" s="9">
        <v>1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43132</v>
      </c>
      <c r="C131" s="9" t="s">
        <v>7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43125</v>
      </c>
      <c r="C132" s="9" t="s">
        <v>9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43118</v>
      </c>
      <c r="C133" s="9" t="s">
        <v>11</v>
      </c>
      <c r="D133" s="9">
        <v>1</v>
      </c>
      <c r="E133" s="9">
        <v>0</v>
      </c>
      <c r="F133" s="9">
        <v>1</v>
      </c>
      <c r="G133" s="9">
        <v>1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43104</v>
      </c>
      <c r="C134" s="9" t="s">
        <v>8</v>
      </c>
      <c r="D134" s="9">
        <v>1</v>
      </c>
      <c r="E134" s="9">
        <v>0</v>
      </c>
      <c r="F134" s="9">
        <v>2</v>
      </c>
      <c r="G134" s="9">
        <v>2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43090</v>
      </c>
      <c r="C135" s="9" t="s">
        <v>27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43083</v>
      </c>
      <c r="C136" s="9" t="s">
        <v>7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43076</v>
      </c>
      <c r="C137" s="9" t="s">
        <v>9</v>
      </c>
      <c r="D137" s="9">
        <v>1</v>
      </c>
      <c r="E137" s="9">
        <v>1</v>
      </c>
      <c r="F137" s="9">
        <v>0</v>
      </c>
      <c r="G137" s="9">
        <v>1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43069</v>
      </c>
      <c r="C138" s="9" t="s">
        <v>11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43062</v>
      </c>
      <c r="C139" s="9" t="s">
        <v>8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43055</v>
      </c>
      <c r="C140" s="9" t="s">
        <v>27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/>
      <c r="L140" s="9">
        <v>1</v>
      </c>
      <c r="M140" s="29"/>
    </row>
    <row r="141" spans="1:13" hidden="1" x14ac:dyDescent="0.25">
      <c r="A141" s="631"/>
      <c r="B141" s="13">
        <v>43048</v>
      </c>
      <c r="C141" s="9" t="s">
        <v>7</v>
      </c>
      <c r="D141" s="9">
        <v>1</v>
      </c>
      <c r="E141" s="9">
        <v>0</v>
      </c>
      <c r="F141" s="9">
        <v>2</v>
      </c>
      <c r="G141" s="9">
        <v>2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43041</v>
      </c>
      <c r="C142" s="9" t="s">
        <v>9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43034</v>
      </c>
      <c r="C143" s="9" t="s">
        <v>11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43027</v>
      </c>
      <c r="C144" s="9" t="s">
        <v>8</v>
      </c>
      <c r="D144" s="9">
        <v>1</v>
      </c>
      <c r="E144" s="9">
        <v>1</v>
      </c>
      <c r="F144" s="9">
        <v>2</v>
      </c>
      <c r="G144" s="9">
        <v>3</v>
      </c>
      <c r="H144" s="9">
        <v>1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43020</v>
      </c>
      <c r="C145" s="9" t="s">
        <v>27</v>
      </c>
      <c r="D145" s="9">
        <v>1</v>
      </c>
      <c r="E145" s="9">
        <v>0</v>
      </c>
      <c r="F145" s="9">
        <v>2</v>
      </c>
      <c r="G145" s="9">
        <v>2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43013</v>
      </c>
      <c r="C146" s="9" t="s">
        <v>7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43006</v>
      </c>
      <c r="C147" s="9" t="s">
        <v>9</v>
      </c>
      <c r="D147" s="9">
        <v>1</v>
      </c>
      <c r="E147" s="9">
        <v>0</v>
      </c>
      <c r="F147" s="9">
        <v>2</v>
      </c>
      <c r="G147" s="9">
        <v>2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42999</v>
      </c>
      <c r="C148" s="9" t="s">
        <v>11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/>
      <c r="L148" s="9">
        <v>1</v>
      </c>
      <c r="M148" s="29"/>
    </row>
    <row r="149" spans="1:13" ht="18.75" hidden="1" thickBot="1" x14ac:dyDescent="0.3">
      <c r="A149" s="630"/>
      <c r="B149" s="30">
        <v>42992</v>
      </c>
      <c r="C149" s="31" t="s">
        <v>8</v>
      </c>
      <c r="D149" s="31">
        <v>1</v>
      </c>
      <c r="E149" s="31">
        <v>0</v>
      </c>
      <c r="F149" s="31">
        <v>0</v>
      </c>
      <c r="G149" s="31">
        <v>0</v>
      </c>
      <c r="H149" s="31">
        <v>0</v>
      </c>
      <c r="I149" s="32">
        <v>0</v>
      </c>
      <c r="J149" s="281"/>
      <c r="K149" s="23">
        <v>1</v>
      </c>
      <c r="L149" s="23"/>
      <c r="M149" s="48"/>
    </row>
    <row r="150" spans="1:13" ht="19.5" thickTop="1" thickBot="1" x14ac:dyDescent="0.3">
      <c r="A150" s="142" t="s">
        <v>45</v>
      </c>
      <c r="B150" s="126" t="s">
        <v>285</v>
      </c>
      <c r="C150" s="247" t="s">
        <v>10</v>
      </c>
      <c r="D150" s="248">
        <f t="shared" ref="D150:L150" si="6">SUM(D127:D149)</f>
        <v>23</v>
      </c>
      <c r="E150" s="216">
        <f t="shared" si="6"/>
        <v>4</v>
      </c>
      <c r="F150" s="216">
        <f t="shared" si="6"/>
        <v>13</v>
      </c>
      <c r="G150" s="216">
        <f t="shared" si="6"/>
        <v>17</v>
      </c>
      <c r="H150" s="216">
        <f t="shared" si="6"/>
        <v>2</v>
      </c>
      <c r="I150" s="216">
        <f t="shared" si="6"/>
        <v>0</v>
      </c>
      <c r="J150" s="191">
        <f t="shared" si="6"/>
        <v>7</v>
      </c>
      <c r="K150" s="124">
        <f t="shared" si="6"/>
        <v>14</v>
      </c>
      <c r="L150" s="124">
        <f t="shared" si="6"/>
        <v>2</v>
      </c>
      <c r="M150" s="302">
        <f>SUM(J150/(J150+K150))</f>
        <v>0.33333333333333331</v>
      </c>
    </row>
    <row r="151" spans="1:13" ht="18.75" hidden="1" thickTop="1" x14ac:dyDescent="0.25">
      <c r="A151" s="659" t="s">
        <v>35</v>
      </c>
      <c r="B151" s="26">
        <v>42796</v>
      </c>
      <c r="C151" s="27" t="s">
        <v>9</v>
      </c>
      <c r="D151" s="27">
        <v>1</v>
      </c>
      <c r="E151" s="27">
        <v>0</v>
      </c>
      <c r="F151" s="27">
        <v>0</v>
      </c>
      <c r="G151" s="27">
        <v>0</v>
      </c>
      <c r="H151" s="27">
        <v>0</v>
      </c>
      <c r="I151" s="28">
        <v>0</v>
      </c>
      <c r="J151" s="282"/>
      <c r="K151" s="8">
        <v>1</v>
      </c>
      <c r="L151" s="8"/>
      <c r="M151" s="113"/>
    </row>
    <row r="152" spans="1:13" hidden="1" x14ac:dyDescent="0.25">
      <c r="A152" s="631"/>
      <c r="B152" s="13">
        <v>42789</v>
      </c>
      <c r="C152" s="9" t="s">
        <v>11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/>
      <c r="K152" s="9">
        <v>1</v>
      </c>
      <c r="L152" s="9"/>
      <c r="M152" s="29"/>
    </row>
    <row r="153" spans="1:13" hidden="1" x14ac:dyDescent="0.25">
      <c r="A153" s="631"/>
      <c r="B153" s="13">
        <v>42782</v>
      </c>
      <c r="C153" s="9" t="s">
        <v>8</v>
      </c>
      <c r="D153" s="9">
        <v>1</v>
      </c>
      <c r="E153" s="9">
        <v>1</v>
      </c>
      <c r="F153" s="9">
        <v>0</v>
      </c>
      <c r="G153" s="9">
        <v>1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idden="1" x14ac:dyDescent="0.25">
      <c r="A154" s="631"/>
      <c r="B154" s="13">
        <v>42775</v>
      </c>
      <c r="C154" s="9" t="s">
        <v>27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42768</v>
      </c>
      <c r="C155" s="9" t="s">
        <v>7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42761</v>
      </c>
      <c r="C156" s="9" t="s">
        <v>9</v>
      </c>
      <c r="D156" s="9">
        <v>1</v>
      </c>
      <c r="E156" s="9">
        <v>1</v>
      </c>
      <c r="F156" s="9">
        <v>0</v>
      </c>
      <c r="G156" s="9">
        <v>1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42754</v>
      </c>
      <c r="C157" s="9" t="s">
        <v>11</v>
      </c>
      <c r="D157" s="9">
        <v>1</v>
      </c>
      <c r="E157" s="9">
        <v>0</v>
      </c>
      <c r="F157" s="9">
        <v>1</v>
      </c>
      <c r="G157" s="9">
        <v>1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42747</v>
      </c>
      <c r="C158" s="9" t="s">
        <v>8</v>
      </c>
      <c r="D158" s="9">
        <v>1</v>
      </c>
      <c r="E158" s="9">
        <v>1</v>
      </c>
      <c r="F158" s="9">
        <v>2</v>
      </c>
      <c r="G158" s="9">
        <v>3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42712</v>
      </c>
      <c r="C159" s="9" t="s">
        <v>9</v>
      </c>
      <c r="D159" s="9">
        <v>1</v>
      </c>
      <c r="E159" s="9">
        <v>1</v>
      </c>
      <c r="F159" s="9">
        <v>1</v>
      </c>
      <c r="G159" s="9">
        <v>2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42705</v>
      </c>
      <c r="C160" s="9" t="s">
        <v>11</v>
      </c>
      <c r="D160" s="9">
        <v>1</v>
      </c>
      <c r="E160" s="9">
        <v>1</v>
      </c>
      <c r="F160" s="9">
        <v>1</v>
      </c>
      <c r="G160" s="9">
        <v>2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42691</v>
      </c>
      <c r="C161" s="9" t="s">
        <v>27</v>
      </c>
      <c r="D161" s="9">
        <v>1</v>
      </c>
      <c r="E161" s="9">
        <v>0</v>
      </c>
      <c r="F161" s="9">
        <v>1</v>
      </c>
      <c r="G161" s="9">
        <v>1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42677</v>
      </c>
      <c r="C162" s="9" t="s">
        <v>9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/>
      <c r="L162" s="9">
        <v>1</v>
      </c>
      <c r="M162" s="29"/>
    </row>
    <row r="163" spans="1:13" hidden="1" x14ac:dyDescent="0.25">
      <c r="A163" s="631"/>
      <c r="B163" s="13">
        <v>42670</v>
      </c>
      <c r="C163" s="9" t="s">
        <v>11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t="18.75" hidden="1" thickBot="1" x14ac:dyDescent="0.3">
      <c r="A164" s="630"/>
      <c r="B164" s="30">
        <v>42663</v>
      </c>
      <c r="C164" s="31" t="s">
        <v>8</v>
      </c>
      <c r="D164" s="31">
        <v>1</v>
      </c>
      <c r="E164" s="31">
        <v>0</v>
      </c>
      <c r="F164" s="31">
        <v>0</v>
      </c>
      <c r="G164" s="31">
        <v>0</v>
      </c>
      <c r="H164" s="31">
        <v>0</v>
      </c>
      <c r="I164" s="32">
        <v>0</v>
      </c>
      <c r="J164" s="281"/>
      <c r="K164" s="23">
        <v>1</v>
      </c>
      <c r="L164" s="23"/>
      <c r="M164" s="48"/>
    </row>
    <row r="165" spans="1:13" ht="19.5" thickTop="1" thickBot="1" x14ac:dyDescent="0.3">
      <c r="A165" s="142" t="s">
        <v>45</v>
      </c>
      <c r="B165" s="126" t="s">
        <v>18</v>
      </c>
      <c r="C165" s="124" t="s">
        <v>10</v>
      </c>
      <c r="D165" s="124">
        <f t="shared" ref="D165:I165" si="7">SUM(D151:D164)</f>
        <v>14</v>
      </c>
      <c r="E165" s="124">
        <f t="shared" si="7"/>
        <v>5</v>
      </c>
      <c r="F165" s="124">
        <f t="shared" si="7"/>
        <v>7</v>
      </c>
      <c r="G165" s="124">
        <f t="shared" si="7"/>
        <v>12</v>
      </c>
      <c r="H165" s="124">
        <f t="shared" si="7"/>
        <v>0</v>
      </c>
      <c r="I165" s="125">
        <f t="shared" si="7"/>
        <v>0</v>
      </c>
      <c r="J165" s="191">
        <f>SUM(J151:J164)</f>
        <v>3</v>
      </c>
      <c r="K165" s="124">
        <f>SUM(K151:K164)</f>
        <v>10</v>
      </c>
      <c r="L165" s="124">
        <f>SUM(L151:L164)</f>
        <v>1</v>
      </c>
      <c r="M165" s="302">
        <f>SUM(J165/(J165+K165))</f>
        <v>0.23076923076923078</v>
      </c>
    </row>
    <row r="166" spans="1:13" ht="19.5" thickTop="1" thickBot="1" x14ac:dyDescent="0.3">
      <c r="C166" s="136" t="s">
        <v>24</v>
      </c>
      <c r="D166" s="137">
        <f t="shared" ref="D166:L166" si="8">SUM(D126+D150+D165+D103+D83+D64+D46+D24)</f>
        <v>155</v>
      </c>
      <c r="E166" s="137">
        <f t="shared" si="8"/>
        <v>33</v>
      </c>
      <c r="F166" s="137">
        <f t="shared" si="8"/>
        <v>78</v>
      </c>
      <c r="G166" s="137">
        <f t="shared" si="8"/>
        <v>111</v>
      </c>
      <c r="H166" s="137">
        <f t="shared" si="8"/>
        <v>4</v>
      </c>
      <c r="I166" s="139">
        <f t="shared" si="8"/>
        <v>1</v>
      </c>
      <c r="J166" s="444">
        <f t="shared" si="8"/>
        <v>64</v>
      </c>
      <c r="K166" s="91">
        <f t="shared" si="8"/>
        <v>70</v>
      </c>
      <c r="L166" s="450">
        <f t="shared" si="8"/>
        <v>21</v>
      </c>
      <c r="M166" s="313">
        <f>SUM(J166/(J166+K166))</f>
        <v>0.47761194029850745</v>
      </c>
    </row>
    <row r="167" spans="1:13" ht="18.75" thickBot="1" x14ac:dyDescent="0.3">
      <c r="C167" s="143" t="s">
        <v>25</v>
      </c>
      <c r="D167" s="24"/>
      <c r="E167" s="25">
        <f>SUM(E166/D166)</f>
        <v>0.2129032258064516</v>
      </c>
      <c r="F167" s="25">
        <f>SUM(F166/D166)</f>
        <v>0.50322580645161286</v>
      </c>
      <c r="G167" s="144">
        <f>SUM(G166/D166)</f>
        <v>0.71612903225806457</v>
      </c>
      <c r="H167" s="20"/>
      <c r="I167" s="20"/>
      <c r="J167" s="307">
        <f>SUM(J166/D166)</f>
        <v>0.41290322580645161</v>
      </c>
      <c r="K167" s="77">
        <f>SUM(K166/D166)</f>
        <v>0.45161290322580644</v>
      </c>
      <c r="L167" s="95">
        <f>SUM(L166/D166)</f>
        <v>0.13548387096774195</v>
      </c>
    </row>
    <row r="168" spans="1:13" ht="18.75" thickBot="1" x14ac:dyDescent="0.3">
      <c r="C168" s="133" t="s">
        <v>26</v>
      </c>
      <c r="D168" s="134">
        <f>SUM(D166/8)</f>
        <v>19.375</v>
      </c>
      <c r="E168" s="134">
        <f>SUM(E167*D168)</f>
        <v>4.125</v>
      </c>
      <c r="F168" s="134">
        <f>SUM(F167*D168)</f>
        <v>9.7499999999999982</v>
      </c>
      <c r="G168" s="135">
        <f>SUM(G167*D168)</f>
        <v>13.875000000000002</v>
      </c>
      <c r="J168" s="308">
        <f>SUM(J166/8)</f>
        <v>8</v>
      </c>
      <c r="K168" s="97">
        <f>SUM(K166/8)</f>
        <v>8.75</v>
      </c>
      <c r="L168" s="98">
        <f>SUM(L166/8)</f>
        <v>2.625</v>
      </c>
    </row>
    <row r="169" spans="1:13" ht="18.75" thickTop="1" x14ac:dyDescent="0.25"/>
  </sheetData>
  <mergeCells count="9">
    <mergeCell ref="A151:A164"/>
    <mergeCell ref="A127:A149"/>
    <mergeCell ref="A1:M1"/>
    <mergeCell ref="A104:A125"/>
    <mergeCell ref="A84:A102"/>
    <mergeCell ref="A65:A82"/>
    <mergeCell ref="A47:A63"/>
    <mergeCell ref="A25:A45"/>
    <mergeCell ref="A3:A23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M246"/>
  <sheetViews>
    <sheetView zoomScale="75" zoomScaleNormal="75" workbookViewId="0">
      <selection sqref="A1:M1"/>
    </sheetView>
  </sheetViews>
  <sheetFormatPr defaultColWidth="9.140625" defaultRowHeight="18" x14ac:dyDescent="0.25"/>
  <cols>
    <col min="1" max="1" width="17" style="70" bestFit="1" customWidth="1"/>
    <col min="2" max="2" width="25.28515625" style="17" bestFit="1" customWidth="1"/>
    <col min="3" max="3" width="19.7109375" style="16" customWidth="1"/>
    <col min="4" max="4" width="9.28515625" style="16" customWidth="1"/>
    <col min="5" max="6" width="8.140625" style="16" customWidth="1"/>
    <col min="7" max="7" width="10.7109375" style="16" customWidth="1"/>
    <col min="8" max="8" width="10.140625" style="16" customWidth="1"/>
    <col min="9" max="9" width="9.28515625" style="16" customWidth="1"/>
    <col min="10" max="12" width="9.140625" style="6"/>
    <col min="13" max="16384" width="9.140625" style="7"/>
  </cols>
  <sheetData>
    <row r="1" spans="1:13" ht="19.5" thickTop="1" thickBot="1" x14ac:dyDescent="0.3">
      <c r="A1" s="626" t="s">
        <v>312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496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82" t="s">
        <v>624</v>
      </c>
      <c r="B3" s="254">
        <v>45715</v>
      </c>
      <c r="C3" s="27" t="s">
        <v>453</v>
      </c>
      <c r="D3" s="27">
        <v>1</v>
      </c>
      <c r="E3" s="27">
        <v>0</v>
      </c>
      <c r="F3" s="27">
        <v>6</v>
      </c>
      <c r="G3" s="27">
        <v>6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83"/>
      <c r="B4" s="255">
        <v>45708</v>
      </c>
      <c r="C4" s="9" t="s">
        <v>8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83"/>
      <c r="B5" s="255">
        <v>45701</v>
      </c>
      <c r="C5" s="9" t="s">
        <v>20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83"/>
      <c r="B6" s="255">
        <v>45694</v>
      </c>
      <c r="C6" s="9" t="s">
        <v>10</v>
      </c>
      <c r="D6" s="9">
        <v>1</v>
      </c>
      <c r="E6" s="9">
        <v>2</v>
      </c>
      <c r="F6" s="9">
        <v>1</v>
      </c>
      <c r="G6" s="9">
        <v>3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83"/>
      <c r="B7" s="255">
        <v>45687</v>
      </c>
      <c r="C7" s="9" t="s">
        <v>553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83"/>
      <c r="B8" s="255">
        <v>45680</v>
      </c>
      <c r="C8" s="9" t="s">
        <v>453</v>
      </c>
      <c r="D8" s="9">
        <v>1</v>
      </c>
      <c r="E8" s="9">
        <v>1</v>
      </c>
      <c r="F8" s="9">
        <v>1</v>
      </c>
      <c r="G8" s="9">
        <v>2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83"/>
      <c r="B9" s="255">
        <v>45673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83"/>
      <c r="B10" s="255">
        <v>45666</v>
      </c>
      <c r="C10" s="9" t="s">
        <v>20</v>
      </c>
      <c r="D10" s="9">
        <v>1</v>
      </c>
      <c r="E10" s="9">
        <v>2</v>
      </c>
      <c r="F10" s="9">
        <v>0</v>
      </c>
      <c r="G10" s="15">
        <v>2</v>
      </c>
      <c r="H10" s="9">
        <v>1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83"/>
      <c r="B11" s="255">
        <v>45638</v>
      </c>
      <c r="C11" s="9" t="s">
        <v>553</v>
      </c>
      <c r="D11" s="9">
        <v>1</v>
      </c>
      <c r="E11" s="9">
        <v>2</v>
      </c>
      <c r="F11" s="9">
        <v>0</v>
      </c>
      <c r="G11" s="15">
        <v>2</v>
      </c>
      <c r="H11" s="9">
        <v>0</v>
      </c>
      <c r="I11" s="29">
        <v>1</v>
      </c>
      <c r="J11" s="365"/>
      <c r="K11" s="9"/>
      <c r="L11" s="9">
        <v>1</v>
      </c>
      <c r="M11" s="29"/>
    </row>
    <row r="12" spans="1:13" x14ac:dyDescent="0.25">
      <c r="A12" s="683"/>
      <c r="B12" s="255">
        <v>45631</v>
      </c>
      <c r="C12" s="9" t="s">
        <v>453</v>
      </c>
      <c r="D12" s="9">
        <v>1</v>
      </c>
      <c r="E12" s="9">
        <v>1</v>
      </c>
      <c r="F12" s="9">
        <v>0</v>
      </c>
      <c r="G12" s="15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83"/>
      <c r="B13" s="255">
        <v>45624</v>
      </c>
      <c r="C13" s="9" t="s">
        <v>8</v>
      </c>
      <c r="D13" s="9">
        <v>1</v>
      </c>
      <c r="E13" s="9">
        <v>1</v>
      </c>
      <c r="F13" s="9">
        <v>0</v>
      </c>
      <c r="G13" s="15">
        <v>1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83"/>
      <c r="B14" s="255">
        <v>45617</v>
      </c>
      <c r="C14" s="9" t="s">
        <v>20</v>
      </c>
      <c r="D14" s="9">
        <v>1</v>
      </c>
      <c r="E14" s="9">
        <v>0</v>
      </c>
      <c r="F14" s="9">
        <v>3</v>
      </c>
      <c r="G14" s="15">
        <v>3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83"/>
      <c r="B15" s="255">
        <v>45610</v>
      </c>
      <c r="C15" s="9" t="s">
        <v>10</v>
      </c>
      <c r="D15" s="9">
        <v>1</v>
      </c>
      <c r="E15" s="9">
        <v>1</v>
      </c>
      <c r="F15" s="9">
        <v>1</v>
      </c>
      <c r="G15" s="15">
        <v>2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83"/>
      <c r="B16" s="255">
        <v>45603</v>
      </c>
      <c r="C16" s="9" t="s">
        <v>553</v>
      </c>
      <c r="D16" s="9">
        <v>1</v>
      </c>
      <c r="E16" s="9">
        <v>0</v>
      </c>
      <c r="F16" s="9">
        <v>1</v>
      </c>
      <c r="G16" s="15">
        <v>1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x14ac:dyDescent="0.25">
      <c r="A17" s="683"/>
      <c r="B17" s="255">
        <v>45596</v>
      </c>
      <c r="C17" s="9" t="s">
        <v>453</v>
      </c>
      <c r="D17" s="9">
        <v>1</v>
      </c>
      <c r="E17" s="9">
        <v>2</v>
      </c>
      <c r="F17" s="9">
        <v>2</v>
      </c>
      <c r="G17" s="15">
        <v>4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x14ac:dyDescent="0.25">
      <c r="A18" s="683"/>
      <c r="B18" s="255">
        <v>45582</v>
      </c>
      <c r="C18" s="9" t="s">
        <v>20</v>
      </c>
      <c r="D18" s="9">
        <v>1</v>
      </c>
      <c r="E18" s="9">
        <v>3</v>
      </c>
      <c r="F18" s="9">
        <v>1</v>
      </c>
      <c r="G18" s="15">
        <v>4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x14ac:dyDescent="0.25">
      <c r="A19" s="683"/>
      <c r="B19" s="255">
        <v>45575</v>
      </c>
      <c r="C19" s="9" t="s">
        <v>10</v>
      </c>
      <c r="D19" s="9">
        <v>1</v>
      </c>
      <c r="E19" s="9">
        <v>0</v>
      </c>
      <c r="F19" s="9">
        <v>2</v>
      </c>
      <c r="G19" s="15">
        <v>2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x14ac:dyDescent="0.25">
      <c r="A20" s="683"/>
      <c r="B20" s="255">
        <v>45568</v>
      </c>
      <c r="C20" s="9" t="s">
        <v>553</v>
      </c>
      <c r="D20" s="9">
        <v>1</v>
      </c>
      <c r="E20" s="9">
        <v>2</v>
      </c>
      <c r="F20" s="9">
        <v>0</v>
      </c>
      <c r="G20" s="15">
        <v>2</v>
      </c>
      <c r="H20" s="9">
        <v>1</v>
      </c>
      <c r="I20" s="29">
        <v>0</v>
      </c>
      <c r="J20" s="365">
        <v>1</v>
      </c>
      <c r="K20" s="9"/>
      <c r="L20" s="9"/>
      <c r="M20" s="29"/>
    </row>
    <row r="21" spans="1:13" x14ac:dyDescent="0.25">
      <c r="A21" s="683"/>
      <c r="B21" s="255">
        <v>45561</v>
      </c>
      <c r="C21" s="9" t="s">
        <v>453</v>
      </c>
      <c r="D21" s="9">
        <v>1</v>
      </c>
      <c r="E21" s="9">
        <v>1</v>
      </c>
      <c r="F21" s="9">
        <v>1</v>
      </c>
      <c r="G21" s="15">
        <v>2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x14ac:dyDescent="0.25">
      <c r="A22" s="683"/>
      <c r="B22" s="255">
        <v>45554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t="18.75" thickBot="1" x14ac:dyDescent="0.3">
      <c r="A23" s="684"/>
      <c r="B23" s="256">
        <v>45547</v>
      </c>
      <c r="C23" s="31" t="s">
        <v>20</v>
      </c>
      <c r="D23" s="31">
        <v>1</v>
      </c>
      <c r="E23" s="31">
        <v>2</v>
      </c>
      <c r="F23" s="31">
        <v>2</v>
      </c>
      <c r="G23" s="31">
        <v>4</v>
      </c>
      <c r="H23" s="31">
        <v>0</v>
      </c>
      <c r="I23" s="32">
        <v>0</v>
      </c>
      <c r="J23" s="366">
        <v>1</v>
      </c>
      <c r="K23" s="31"/>
      <c r="L23" s="31"/>
      <c r="M23" s="32"/>
    </row>
    <row r="24" spans="1:13" ht="19.5" thickTop="1" thickBot="1" x14ac:dyDescent="0.3">
      <c r="A24" s="433" t="s">
        <v>45</v>
      </c>
      <c r="B24" s="501" t="s">
        <v>624</v>
      </c>
      <c r="C24" s="467" t="s">
        <v>625</v>
      </c>
      <c r="D24" s="498">
        <f t="shared" ref="D24:L24" si="0">SUM(D3:D23)</f>
        <v>21</v>
      </c>
      <c r="E24" s="498">
        <f t="shared" si="0"/>
        <v>21</v>
      </c>
      <c r="F24" s="498">
        <f t="shared" si="0"/>
        <v>23</v>
      </c>
      <c r="G24" s="498">
        <f t="shared" si="0"/>
        <v>44</v>
      </c>
      <c r="H24" s="498">
        <f t="shared" si="0"/>
        <v>2</v>
      </c>
      <c r="I24" s="499">
        <f t="shared" si="0"/>
        <v>1</v>
      </c>
      <c r="J24" s="468">
        <f t="shared" si="0"/>
        <v>11</v>
      </c>
      <c r="K24" s="165">
        <f t="shared" si="0"/>
        <v>6</v>
      </c>
      <c r="L24" s="165">
        <f t="shared" si="0"/>
        <v>4</v>
      </c>
      <c r="M24" s="302">
        <f>SUM(J24/(J24+K24))</f>
        <v>0.6470588235294118</v>
      </c>
    </row>
    <row r="25" spans="1:13" ht="18.75" hidden="1" thickTop="1" x14ac:dyDescent="0.25">
      <c r="A25" s="679" t="s">
        <v>580</v>
      </c>
      <c r="B25" s="254">
        <v>45351</v>
      </c>
      <c r="C25" s="27" t="s">
        <v>453</v>
      </c>
      <c r="D25" s="27">
        <v>1</v>
      </c>
      <c r="E25" s="27">
        <v>0</v>
      </c>
      <c r="F25" s="27">
        <v>5</v>
      </c>
      <c r="G25" s="27">
        <v>5</v>
      </c>
      <c r="H25" s="27">
        <v>0</v>
      </c>
      <c r="I25" s="28">
        <v>0</v>
      </c>
      <c r="J25" s="364">
        <v>1</v>
      </c>
      <c r="K25" s="27"/>
      <c r="L25" s="27"/>
      <c r="M25" s="28"/>
    </row>
    <row r="26" spans="1:13" hidden="1" x14ac:dyDescent="0.25">
      <c r="A26" s="680"/>
      <c r="B26" s="255">
        <v>45344</v>
      </c>
      <c r="C26" s="9" t="s">
        <v>8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80"/>
      <c r="B27" s="255">
        <v>45337</v>
      </c>
      <c r="C27" s="9" t="s">
        <v>552</v>
      </c>
      <c r="D27" s="9">
        <v>1</v>
      </c>
      <c r="E27" s="9">
        <v>2</v>
      </c>
      <c r="F27" s="9">
        <v>2</v>
      </c>
      <c r="G27" s="9">
        <v>4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80"/>
      <c r="B28" s="255">
        <v>45330</v>
      </c>
      <c r="C28" s="9" t="s">
        <v>555</v>
      </c>
      <c r="D28" s="9">
        <v>1</v>
      </c>
      <c r="E28" s="9">
        <v>1</v>
      </c>
      <c r="F28" s="9">
        <v>0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80"/>
      <c r="B29" s="255">
        <v>45323</v>
      </c>
      <c r="C29" s="9" t="s">
        <v>553</v>
      </c>
      <c r="D29" s="9">
        <v>1</v>
      </c>
      <c r="E29" s="9">
        <v>1</v>
      </c>
      <c r="F29" s="9">
        <v>1</v>
      </c>
      <c r="G29" s="9">
        <v>2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80"/>
      <c r="B30" s="255">
        <v>45316</v>
      </c>
      <c r="C30" s="9" t="s">
        <v>453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80"/>
      <c r="B31" s="255">
        <v>45309</v>
      </c>
      <c r="C31" s="9" t="s">
        <v>8</v>
      </c>
      <c r="D31" s="9">
        <v>1</v>
      </c>
      <c r="E31" s="9">
        <v>2</v>
      </c>
      <c r="F31" s="9">
        <v>3</v>
      </c>
      <c r="G31" s="9">
        <v>5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80"/>
      <c r="B32" s="255">
        <v>45302</v>
      </c>
      <c r="C32" s="9" t="s">
        <v>552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80"/>
      <c r="B33" s="255">
        <v>45274</v>
      </c>
      <c r="C33" s="9" t="s">
        <v>553</v>
      </c>
      <c r="D33" s="9">
        <v>1</v>
      </c>
      <c r="E33" s="9">
        <v>0</v>
      </c>
      <c r="F33" s="9">
        <v>2</v>
      </c>
      <c r="G33" s="15">
        <v>2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80"/>
      <c r="B34" s="255">
        <v>45267</v>
      </c>
      <c r="C34" s="9" t="s">
        <v>453</v>
      </c>
      <c r="D34" s="9">
        <v>1</v>
      </c>
      <c r="E34" s="9">
        <v>2</v>
      </c>
      <c r="F34" s="9">
        <v>1</v>
      </c>
      <c r="G34" s="15">
        <v>3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80"/>
      <c r="B35" s="255">
        <v>45260</v>
      </c>
      <c r="C35" s="9" t="s">
        <v>8</v>
      </c>
      <c r="D35" s="9">
        <v>1</v>
      </c>
      <c r="E35" s="9">
        <v>0</v>
      </c>
      <c r="F35" s="9">
        <v>2</v>
      </c>
      <c r="G35" s="15">
        <v>2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80"/>
      <c r="B36" s="255">
        <v>45253</v>
      </c>
      <c r="C36" s="9" t="s">
        <v>552</v>
      </c>
      <c r="D36" s="9">
        <v>1</v>
      </c>
      <c r="E36" s="9">
        <v>1</v>
      </c>
      <c r="F36" s="9">
        <v>1</v>
      </c>
      <c r="G36" s="15">
        <v>2</v>
      </c>
      <c r="H36" s="9">
        <v>1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80"/>
      <c r="B37" s="255">
        <v>45246</v>
      </c>
      <c r="C37" s="9" t="s">
        <v>555</v>
      </c>
      <c r="D37" s="9">
        <v>1</v>
      </c>
      <c r="E37" s="9">
        <v>2</v>
      </c>
      <c r="F37" s="9">
        <v>5</v>
      </c>
      <c r="G37" s="15">
        <v>7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80"/>
      <c r="B38" s="255">
        <v>45239</v>
      </c>
      <c r="C38" s="9" t="s">
        <v>553</v>
      </c>
      <c r="D38" s="9">
        <v>1</v>
      </c>
      <c r="E38" s="9">
        <v>1</v>
      </c>
      <c r="F38" s="9">
        <v>0</v>
      </c>
      <c r="G38" s="15">
        <v>1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80"/>
      <c r="B39" s="255">
        <v>45232</v>
      </c>
      <c r="C39" s="9" t="s">
        <v>453</v>
      </c>
      <c r="D39" s="9">
        <v>1</v>
      </c>
      <c r="E39" s="9">
        <v>1</v>
      </c>
      <c r="F39" s="9">
        <v>1</v>
      </c>
      <c r="G39" s="15">
        <v>2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80"/>
      <c r="B40" s="255">
        <v>45225</v>
      </c>
      <c r="C40" s="9" t="s">
        <v>8</v>
      </c>
      <c r="D40" s="9">
        <v>1</v>
      </c>
      <c r="E40" s="9">
        <v>2</v>
      </c>
      <c r="F40" s="9">
        <v>2</v>
      </c>
      <c r="G40" s="15">
        <v>4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80"/>
      <c r="B41" s="255">
        <v>45218</v>
      </c>
      <c r="C41" s="9" t="s">
        <v>552</v>
      </c>
      <c r="D41" s="9">
        <v>1</v>
      </c>
      <c r="E41" s="9">
        <v>1</v>
      </c>
      <c r="F41" s="9">
        <v>1</v>
      </c>
      <c r="G41" s="15">
        <v>2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idden="1" x14ac:dyDescent="0.25">
      <c r="A42" s="680"/>
      <c r="B42" s="255">
        <v>45211</v>
      </c>
      <c r="C42" s="9" t="s">
        <v>555</v>
      </c>
      <c r="D42" s="9">
        <v>1</v>
      </c>
      <c r="E42" s="9">
        <v>2</v>
      </c>
      <c r="F42" s="9">
        <v>2</v>
      </c>
      <c r="G42" s="15">
        <v>4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idden="1" x14ac:dyDescent="0.25">
      <c r="A43" s="680"/>
      <c r="B43" s="255">
        <v>45204</v>
      </c>
      <c r="C43" s="9" t="s">
        <v>553</v>
      </c>
      <c r="D43" s="9">
        <v>1</v>
      </c>
      <c r="E43" s="9">
        <v>1</v>
      </c>
      <c r="F43" s="9">
        <v>1</v>
      </c>
      <c r="G43" s="15">
        <v>2</v>
      </c>
      <c r="H43" s="9">
        <v>0</v>
      </c>
      <c r="I43" s="29">
        <v>0</v>
      </c>
      <c r="J43" s="365"/>
      <c r="K43" s="9">
        <v>1</v>
      </c>
      <c r="L43" s="9"/>
      <c r="M43" s="29"/>
    </row>
    <row r="44" spans="1:13" ht="18.75" hidden="1" thickBot="1" x14ac:dyDescent="0.3">
      <c r="A44" s="681"/>
      <c r="B44" s="256">
        <v>45183</v>
      </c>
      <c r="C44" s="31" t="s">
        <v>552</v>
      </c>
      <c r="D44" s="31">
        <v>1</v>
      </c>
      <c r="E44" s="31">
        <v>2</v>
      </c>
      <c r="F44" s="31">
        <v>0</v>
      </c>
      <c r="G44" s="33">
        <v>2</v>
      </c>
      <c r="H44" s="31">
        <v>0</v>
      </c>
      <c r="I44" s="32">
        <v>0</v>
      </c>
      <c r="J44" s="366">
        <v>1</v>
      </c>
      <c r="K44" s="31"/>
      <c r="L44" s="31"/>
      <c r="M44" s="32"/>
    </row>
    <row r="45" spans="1:13" ht="19.5" thickTop="1" thickBot="1" x14ac:dyDescent="0.3">
      <c r="A45" s="433" t="s">
        <v>45</v>
      </c>
      <c r="B45" s="501" t="s">
        <v>580</v>
      </c>
      <c r="C45" s="467" t="s">
        <v>452</v>
      </c>
      <c r="D45" s="498">
        <f t="shared" ref="D45:L45" si="1">SUM(D25:D44)</f>
        <v>20</v>
      </c>
      <c r="E45" s="498">
        <f t="shared" si="1"/>
        <v>21</v>
      </c>
      <c r="F45" s="498">
        <f t="shared" si="1"/>
        <v>30</v>
      </c>
      <c r="G45" s="498">
        <f t="shared" si="1"/>
        <v>51</v>
      </c>
      <c r="H45" s="498">
        <f t="shared" si="1"/>
        <v>1</v>
      </c>
      <c r="I45" s="499">
        <f t="shared" si="1"/>
        <v>0</v>
      </c>
      <c r="J45" s="468">
        <f t="shared" si="1"/>
        <v>13</v>
      </c>
      <c r="K45" s="165">
        <f t="shared" si="1"/>
        <v>7</v>
      </c>
      <c r="L45" s="165">
        <f t="shared" si="1"/>
        <v>0</v>
      </c>
      <c r="M45" s="302">
        <f>SUM(J45/(J45+K45))</f>
        <v>0.65</v>
      </c>
    </row>
    <row r="46" spans="1:13" ht="18.75" hidden="1" thickTop="1" x14ac:dyDescent="0.25">
      <c r="A46" s="679" t="s">
        <v>554</v>
      </c>
      <c r="B46" s="254">
        <v>44959</v>
      </c>
      <c r="C46" s="27" t="s">
        <v>553</v>
      </c>
      <c r="D46" s="27">
        <v>1</v>
      </c>
      <c r="E46" s="27">
        <v>0</v>
      </c>
      <c r="F46" s="34">
        <v>1</v>
      </c>
      <c r="G46" s="34">
        <v>1</v>
      </c>
      <c r="H46" s="27">
        <v>0</v>
      </c>
      <c r="I46" s="28">
        <v>0</v>
      </c>
      <c r="J46" s="364"/>
      <c r="K46" s="27"/>
      <c r="L46" s="27">
        <v>1</v>
      </c>
      <c r="M46" s="28"/>
    </row>
    <row r="47" spans="1:13" hidden="1" x14ac:dyDescent="0.25">
      <c r="A47" s="680"/>
      <c r="B47" s="255">
        <v>44952</v>
      </c>
      <c r="C47" s="9" t="s">
        <v>453</v>
      </c>
      <c r="D47" s="9">
        <v>1</v>
      </c>
      <c r="E47" s="9">
        <v>1</v>
      </c>
      <c r="F47" s="15">
        <v>1</v>
      </c>
      <c r="G47" s="15">
        <v>2</v>
      </c>
      <c r="H47" s="9">
        <v>0</v>
      </c>
      <c r="I47" s="29">
        <v>0</v>
      </c>
      <c r="J47" s="365"/>
      <c r="K47" s="9">
        <v>1</v>
      </c>
      <c r="L47" s="9"/>
      <c r="M47" s="29"/>
    </row>
    <row r="48" spans="1:13" hidden="1" x14ac:dyDescent="0.25">
      <c r="A48" s="680"/>
      <c r="B48" s="255">
        <v>44945</v>
      </c>
      <c r="C48" s="9" t="s">
        <v>8</v>
      </c>
      <c r="D48" s="9">
        <v>1</v>
      </c>
      <c r="E48" s="9">
        <v>2</v>
      </c>
      <c r="F48" s="15">
        <v>1</v>
      </c>
      <c r="G48" s="15">
        <v>3</v>
      </c>
      <c r="H48" s="9">
        <v>0</v>
      </c>
      <c r="I48" s="29">
        <v>0</v>
      </c>
      <c r="J48" s="365">
        <v>1</v>
      </c>
      <c r="K48" s="9"/>
      <c r="L48" s="9"/>
      <c r="M48" s="29"/>
    </row>
    <row r="49" spans="1:13" hidden="1" x14ac:dyDescent="0.25">
      <c r="A49" s="680"/>
      <c r="B49" s="255">
        <v>44938</v>
      </c>
      <c r="C49" s="9" t="s">
        <v>552</v>
      </c>
      <c r="D49" s="9">
        <v>1</v>
      </c>
      <c r="E49" s="9">
        <v>1</v>
      </c>
      <c r="F49" s="15">
        <v>1</v>
      </c>
      <c r="G49" s="15">
        <v>2</v>
      </c>
      <c r="H49" s="9">
        <v>0</v>
      </c>
      <c r="I49" s="29">
        <v>0</v>
      </c>
      <c r="J49" s="365">
        <v>1</v>
      </c>
      <c r="K49" s="9"/>
      <c r="L49" s="9"/>
      <c r="M49" s="29"/>
    </row>
    <row r="50" spans="1:13" hidden="1" x14ac:dyDescent="0.25">
      <c r="A50" s="680"/>
      <c r="B50" s="255">
        <v>44917</v>
      </c>
      <c r="C50" s="9" t="s">
        <v>555</v>
      </c>
      <c r="D50" s="9">
        <v>1</v>
      </c>
      <c r="E50" s="9">
        <v>1</v>
      </c>
      <c r="F50" s="15">
        <v>1</v>
      </c>
      <c r="G50" s="15">
        <v>2</v>
      </c>
      <c r="H50" s="9">
        <v>0</v>
      </c>
      <c r="I50" s="29">
        <v>0</v>
      </c>
      <c r="J50" s="365">
        <v>1</v>
      </c>
      <c r="K50" s="9"/>
      <c r="L50" s="9"/>
      <c r="M50" s="29"/>
    </row>
    <row r="51" spans="1:13" hidden="1" x14ac:dyDescent="0.25">
      <c r="A51" s="680"/>
      <c r="B51" s="255">
        <v>44910</v>
      </c>
      <c r="C51" s="9" t="s">
        <v>553</v>
      </c>
      <c r="D51" s="9">
        <v>1</v>
      </c>
      <c r="E51" s="9">
        <v>0</v>
      </c>
      <c r="F51" s="15">
        <v>2</v>
      </c>
      <c r="G51" s="15">
        <v>2</v>
      </c>
      <c r="H51" s="9">
        <v>0</v>
      </c>
      <c r="I51" s="29">
        <v>0</v>
      </c>
      <c r="J51" s="365">
        <v>1</v>
      </c>
      <c r="K51" s="9"/>
      <c r="L51" s="9"/>
      <c r="M51" s="29"/>
    </row>
    <row r="52" spans="1:13" hidden="1" x14ac:dyDescent="0.25">
      <c r="A52" s="680"/>
      <c r="B52" s="255">
        <v>44903</v>
      </c>
      <c r="C52" s="9" t="s">
        <v>453</v>
      </c>
      <c r="D52" s="9">
        <v>1</v>
      </c>
      <c r="E52" s="9">
        <v>0</v>
      </c>
      <c r="F52" s="15">
        <v>4</v>
      </c>
      <c r="G52" s="15">
        <v>4</v>
      </c>
      <c r="H52" s="9">
        <v>0</v>
      </c>
      <c r="I52" s="29">
        <v>0</v>
      </c>
      <c r="J52" s="365">
        <v>1</v>
      </c>
      <c r="K52" s="9"/>
      <c r="L52" s="9"/>
      <c r="M52" s="29"/>
    </row>
    <row r="53" spans="1:13" hidden="1" x14ac:dyDescent="0.25">
      <c r="A53" s="680"/>
      <c r="B53" s="255">
        <v>44896</v>
      </c>
      <c r="C53" s="9" t="s">
        <v>8</v>
      </c>
      <c r="D53" s="9">
        <v>1</v>
      </c>
      <c r="E53" s="9">
        <v>0</v>
      </c>
      <c r="F53" s="15">
        <v>2</v>
      </c>
      <c r="G53" s="15">
        <v>2</v>
      </c>
      <c r="H53" s="9">
        <v>0</v>
      </c>
      <c r="I53" s="29">
        <v>0</v>
      </c>
      <c r="J53" s="365"/>
      <c r="K53" s="9">
        <v>1</v>
      </c>
      <c r="L53" s="9"/>
      <c r="M53" s="29"/>
    </row>
    <row r="54" spans="1:13" hidden="1" x14ac:dyDescent="0.25">
      <c r="A54" s="680"/>
      <c r="B54" s="255">
        <v>44882</v>
      </c>
      <c r="C54" s="9" t="s">
        <v>555</v>
      </c>
      <c r="D54" s="9">
        <v>1</v>
      </c>
      <c r="E54" s="9">
        <v>1</v>
      </c>
      <c r="F54" s="15">
        <v>1</v>
      </c>
      <c r="G54" s="15">
        <v>2</v>
      </c>
      <c r="H54" s="9">
        <v>0</v>
      </c>
      <c r="I54" s="29">
        <v>0</v>
      </c>
      <c r="J54" s="365">
        <v>1</v>
      </c>
      <c r="K54" s="9"/>
      <c r="L54" s="9"/>
      <c r="M54" s="29"/>
    </row>
    <row r="55" spans="1:13" hidden="1" x14ac:dyDescent="0.25">
      <c r="A55" s="680"/>
      <c r="B55" s="255">
        <v>44875</v>
      </c>
      <c r="C55" s="9" t="s">
        <v>553</v>
      </c>
      <c r="D55" s="9">
        <v>1</v>
      </c>
      <c r="E55" s="9">
        <v>2</v>
      </c>
      <c r="F55" s="15">
        <v>2</v>
      </c>
      <c r="G55" s="15">
        <v>4</v>
      </c>
      <c r="H55" s="9">
        <v>0</v>
      </c>
      <c r="I55" s="29">
        <v>0</v>
      </c>
      <c r="J55" s="365">
        <v>1</v>
      </c>
      <c r="K55" s="9"/>
      <c r="L55" s="9"/>
      <c r="M55" s="29"/>
    </row>
    <row r="56" spans="1:13" hidden="1" x14ac:dyDescent="0.25">
      <c r="A56" s="680"/>
      <c r="B56" s="255">
        <v>44868</v>
      </c>
      <c r="C56" s="9" t="s">
        <v>453</v>
      </c>
      <c r="D56" s="9">
        <v>1</v>
      </c>
      <c r="E56" s="9">
        <v>1</v>
      </c>
      <c r="F56" s="15">
        <v>2</v>
      </c>
      <c r="G56" s="15">
        <v>3</v>
      </c>
      <c r="H56" s="9">
        <v>0</v>
      </c>
      <c r="I56" s="29">
        <v>0</v>
      </c>
      <c r="J56" s="365"/>
      <c r="K56" s="9">
        <v>1</v>
      </c>
      <c r="L56" s="9"/>
      <c r="M56" s="29"/>
    </row>
    <row r="57" spans="1:13" hidden="1" x14ac:dyDescent="0.25">
      <c r="A57" s="680"/>
      <c r="B57" s="255">
        <v>44854</v>
      </c>
      <c r="C57" s="9" t="s">
        <v>552</v>
      </c>
      <c r="D57" s="9">
        <v>1</v>
      </c>
      <c r="E57" s="9">
        <v>1</v>
      </c>
      <c r="F57" s="15">
        <v>1</v>
      </c>
      <c r="G57" s="15">
        <v>2</v>
      </c>
      <c r="H57" s="9">
        <v>0</v>
      </c>
      <c r="I57" s="29">
        <v>0</v>
      </c>
      <c r="J57" s="365"/>
      <c r="K57" s="9">
        <v>1</v>
      </c>
      <c r="L57" s="9"/>
      <c r="M57" s="29"/>
    </row>
    <row r="58" spans="1:13" hidden="1" x14ac:dyDescent="0.25">
      <c r="A58" s="680"/>
      <c r="B58" s="255">
        <v>44847</v>
      </c>
      <c r="C58" s="9" t="s">
        <v>555</v>
      </c>
      <c r="D58" s="9">
        <v>1</v>
      </c>
      <c r="E58" s="9">
        <v>0</v>
      </c>
      <c r="F58" s="15">
        <v>1</v>
      </c>
      <c r="G58" s="15">
        <v>1</v>
      </c>
      <c r="H58" s="9">
        <v>0</v>
      </c>
      <c r="I58" s="29">
        <v>0</v>
      </c>
      <c r="J58" s="365"/>
      <c r="K58" s="9">
        <v>1</v>
      </c>
      <c r="L58" s="9"/>
      <c r="M58" s="29"/>
    </row>
    <row r="59" spans="1:13" hidden="1" x14ac:dyDescent="0.25">
      <c r="A59" s="680"/>
      <c r="B59" s="255">
        <v>44840</v>
      </c>
      <c r="C59" s="9" t="s">
        <v>553</v>
      </c>
      <c r="D59" s="9">
        <v>1</v>
      </c>
      <c r="E59" s="9">
        <v>0</v>
      </c>
      <c r="F59" s="15">
        <v>3</v>
      </c>
      <c r="G59" s="15">
        <v>3</v>
      </c>
      <c r="H59" s="9">
        <v>0</v>
      </c>
      <c r="I59" s="29">
        <v>0</v>
      </c>
      <c r="J59" s="365">
        <v>1</v>
      </c>
      <c r="K59" s="9"/>
      <c r="L59" s="9"/>
      <c r="M59" s="29"/>
    </row>
    <row r="60" spans="1:13" hidden="1" x14ac:dyDescent="0.25">
      <c r="A60" s="680"/>
      <c r="B60" s="255">
        <v>44826</v>
      </c>
      <c r="C60" s="9" t="s">
        <v>8</v>
      </c>
      <c r="D60" s="9">
        <v>1</v>
      </c>
      <c r="E60" s="9">
        <v>0</v>
      </c>
      <c r="F60" s="15">
        <v>1</v>
      </c>
      <c r="G60" s="15">
        <v>1</v>
      </c>
      <c r="H60" s="9">
        <v>0</v>
      </c>
      <c r="I60" s="29">
        <v>0</v>
      </c>
      <c r="J60" s="365">
        <v>1</v>
      </c>
      <c r="K60" s="9"/>
      <c r="L60" s="9"/>
      <c r="M60" s="29"/>
    </row>
    <row r="61" spans="1:13" ht="18.75" hidden="1" thickBot="1" x14ac:dyDescent="0.3">
      <c r="A61" s="681"/>
      <c r="B61" s="256">
        <v>44819</v>
      </c>
      <c r="C61" s="31" t="s">
        <v>552</v>
      </c>
      <c r="D61" s="31">
        <v>1</v>
      </c>
      <c r="E61" s="31">
        <v>1</v>
      </c>
      <c r="F61" s="33">
        <v>1</v>
      </c>
      <c r="G61" s="33">
        <v>2</v>
      </c>
      <c r="H61" s="31">
        <v>0</v>
      </c>
      <c r="I61" s="32">
        <v>0</v>
      </c>
      <c r="J61" s="366"/>
      <c r="K61" s="31">
        <v>1</v>
      </c>
      <c r="L61" s="31"/>
      <c r="M61" s="32"/>
    </row>
    <row r="62" spans="1:13" ht="19.5" thickTop="1" thickBot="1" x14ac:dyDescent="0.3">
      <c r="A62" s="433" t="s">
        <v>45</v>
      </c>
      <c r="B62" s="501" t="s">
        <v>554</v>
      </c>
      <c r="C62" s="467" t="s">
        <v>452</v>
      </c>
      <c r="D62" s="498">
        <f t="shared" ref="D62:L62" si="2">SUM(D46:D61)</f>
        <v>16</v>
      </c>
      <c r="E62" s="498">
        <f t="shared" si="2"/>
        <v>11</v>
      </c>
      <c r="F62" s="498">
        <f t="shared" si="2"/>
        <v>25</v>
      </c>
      <c r="G62" s="498">
        <f t="shared" si="2"/>
        <v>36</v>
      </c>
      <c r="H62" s="498">
        <f t="shared" si="2"/>
        <v>0</v>
      </c>
      <c r="I62" s="499">
        <f t="shared" si="2"/>
        <v>0</v>
      </c>
      <c r="J62" s="468">
        <f t="shared" si="2"/>
        <v>9</v>
      </c>
      <c r="K62" s="165">
        <f t="shared" si="2"/>
        <v>6</v>
      </c>
      <c r="L62" s="165">
        <f t="shared" si="2"/>
        <v>1</v>
      </c>
      <c r="M62" s="302">
        <f>SUM(J62/(J62+K62))</f>
        <v>0.6</v>
      </c>
    </row>
    <row r="63" spans="1:13" ht="18.75" hidden="1" thickTop="1" x14ac:dyDescent="0.25">
      <c r="A63" s="676" t="s">
        <v>500</v>
      </c>
      <c r="B63" s="26">
        <v>43888</v>
      </c>
      <c r="C63" s="27" t="s">
        <v>453</v>
      </c>
      <c r="D63" s="27">
        <v>1</v>
      </c>
      <c r="E63" s="27">
        <v>1</v>
      </c>
      <c r="F63" s="27">
        <v>0</v>
      </c>
      <c r="G63" s="34">
        <v>1</v>
      </c>
      <c r="H63" s="27">
        <v>0</v>
      </c>
      <c r="I63" s="297">
        <v>0</v>
      </c>
      <c r="J63" s="279"/>
      <c r="K63" s="27">
        <v>1</v>
      </c>
      <c r="L63" s="27"/>
      <c r="M63" s="28"/>
    </row>
    <row r="64" spans="1:13" hidden="1" x14ac:dyDescent="0.25">
      <c r="A64" s="677"/>
      <c r="B64" s="13">
        <v>43881</v>
      </c>
      <c r="C64" s="9" t="s">
        <v>8</v>
      </c>
      <c r="D64" s="9">
        <v>1</v>
      </c>
      <c r="E64" s="9">
        <v>0</v>
      </c>
      <c r="F64" s="9">
        <v>2</v>
      </c>
      <c r="G64" s="15">
        <v>2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77"/>
      <c r="B65" s="13">
        <v>43874</v>
      </c>
      <c r="C65" s="9" t="s">
        <v>9</v>
      </c>
      <c r="D65" s="9">
        <v>1</v>
      </c>
      <c r="E65" s="9">
        <v>1</v>
      </c>
      <c r="F65" s="9">
        <v>0</v>
      </c>
      <c r="G65" s="15">
        <v>1</v>
      </c>
      <c r="H65" s="9">
        <v>0</v>
      </c>
      <c r="I65" s="298">
        <v>1</v>
      </c>
      <c r="J65" s="280"/>
      <c r="K65" s="9"/>
      <c r="L65" s="9">
        <v>1</v>
      </c>
      <c r="M65" s="29"/>
    </row>
    <row r="66" spans="1:13" hidden="1" x14ac:dyDescent="0.25">
      <c r="A66" s="677"/>
      <c r="B66" s="13">
        <v>43867</v>
      </c>
      <c r="C66" s="9" t="s">
        <v>455</v>
      </c>
      <c r="D66" s="9">
        <v>1</v>
      </c>
      <c r="E66" s="9">
        <v>2</v>
      </c>
      <c r="F66" s="9">
        <v>2</v>
      </c>
      <c r="G66" s="15">
        <v>4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77"/>
      <c r="B67" s="13">
        <v>43860</v>
      </c>
      <c r="C67" s="9" t="s">
        <v>48</v>
      </c>
      <c r="D67" s="9">
        <v>1</v>
      </c>
      <c r="E67" s="9">
        <v>0</v>
      </c>
      <c r="F67" s="9">
        <v>2</v>
      </c>
      <c r="G67" s="15">
        <v>2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77"/>
      <c r="B68" s="13">
        <v>43853</v>
      </c>
      <c r="C68" s="9" t="s">
        <v>453</v>
      </c>
      <c r="D68" s="9">
        <v>1</v>
      </c>
      <c r="E68" s="9">
        <v>0</v>
      </c>
      <c r="F68" s="9">
        <v>1</v>
      </c>
      <c r="G68" s="15">
        <v>1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77"/>
      <c r="B69" s="13">
        <v>43839</v>
      </c>
      <c r="C69" s="9" t="s">
        <v>8</v>
      </c>
      <c r="D69" s="9">
        <v>1</v>
      </c>
      <c r="E69" s="9">
        <v>1</v>
      </c>
      <c r="F69" s="9">
        <v>1</v>
      </c>
      <c r="G69" s="15">
        <v>2</v>
      </c>
      <c r="H69" s="9">
        <v>0</v>
      </c>
      <c r="I69" s="298">
        <v>0</v>
      </c>
      <c r="J69" s="280"/>
      <c r="K69" s="9">
        <v>1</v>
      </c>
      <c r="L69" s="9"/>
      <c r="M69" s="29"/>
    </row>
    <row r="70" spans="1:13" hidden="1" x14ac:dyDescent="0.25">
      <c r="A70" s="677"/>
      <c r="B70" s="13">
        <v>43832</v>
      </c>
      <c r="C70" s="9" t="s">
        <v>9</v>
      </c>
      <c r="D70" s="9">
        <v>1</v>
      </c>
      <c r="E70" s="9">
        <v>1</v>
      </c>
      <c r="F70" s="9">
        <v>2</v>
      </c>
      <c r="G70" s="15">
        <v>3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77"/>
      <c r="B71" s="13">
        <v>43811</v>
      </c>
      <c r="C71" s="9" t="s">
        <v>48</v>
      </c>
      <c r="D71" s="9">
        <v>1</v>
      </c>
      <c r="E71" s="9">
        <v>2</v>
      </c>
      <c r="F71" s="9">
        <v>0</v>
      </c>
      <c r="G71" s="15">
        <v>2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77"/>
      <c r="B72" s="13">
        <v>43797</v>
      </c>
      <c r="C72" s="9" t="s">
        <v>8</v>
      </c>
      <c r="D72" s="9">
        <v>1</v>
      </c>
      <c r="E72" s="9">
        <v>0</v>
      </c>
      <c r="F72" s="9">
        <v>1</v>
      </c>
      <c r="G72" s="15">
        <v>1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77"/>
      <c r="B73" s="13">
        <v>43790</v>
      </c>
      <c r="C73" s="9" t="s">
        <v>9</v>
      </c>
      <c r="D73" s="9">
        <v>1</v>
      </c>
      <c r="E73" s="9">
        <v>0</v>
      </c>
      <c r="F73" s="9">
        <v>1</v>
      </c>
      <c r="G73" s="15">
        <v>1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77"/>
      <c r="B74" s="13">
        <v>43783</v>
      </c>
      <c r="C74" s="9" t="s">
        <v>455</v>
      </c>
      <c r="D74" s="9">
        <v>1</v>
      </c>
      <c r="E74" s="9">
        <v>0</v>
      </c>
      <c r="F74" s="9">
        <v>2</v>
      </c>
      <c r="G74" s="15">
        <v>2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idden="1" x14ac:dyDescent="0.25">
      <c r="A75" s="677"/>
      <c r="B75" s="13">
        <v>43762</v>
      </c>
      <c r="C75" s="9" t="s">
        <v>8</v>
      </c>
      <c r="D75" s="9">
        <v>1</v>
      </c>
      <c r="E75" s="9">
        <v>2</v>
      </c>
      <c r="F75" s="9">
        <v>1</v>
      </c>
      <c r="G75" s="15">
        <v>3</v>
      </c>
      <c r="H75" s="9">
        <v>0</v>
      </c>
      <c r="I75" s="298">
        <v>0</v>
      </c>
      <c r="J75" s="280"/>
      <c r="K75" s="9"/>
      <c r="L75" s="9">
        <v>1</v>
      </c>
      <c r="M75" s="29"/>
    </row>
    <row r="76" spans="1:13" hidden="1" x14ac:dyDescent="0.25">
      <c r="A76" s="677"/>
      <c r="B76" s="13">
        <v>43748</v>
      </c>
      <c r="C76" s="9" t="s">
        <v>455</v>
      </c>
      <c r="D76" s="9">
        <v>1</v>
      </c>
      <c r="E76" s="9">
        <v>2</v>
      </c>
      <c r="F76" s="9">
        <v>3</v>
      </c>
      <c r="G76" s="15">
        <v>5</v>
      </c>
      <c r="H76" s="9">
        <v>1</v>
      </c>
      <c r="I76" s="298">
        <v>0</v>
      </c>
      <c r="J76" s="280">
        <v>1</v>
      </c>
      <c r="K76" s="9"/>
      <c r="L76" s="9"/>
      <c r="M76" s="29"/>
    </row>
    <row r="77" spans="1:13" hidden="1" x14ac:dyDescent="0.25">
      <c r="A77" s="677"/>
      <c r="B77" s="13">
        <v>43741</v>
      </c>
      <c r="C77" s="9" t="s">
        <v>48</v>
      </c>
      <c r="D77" s="9">
        <v>1</v>
      </c>
      <c r="E77" s="9">
        <v>2</v>
      </c>
      <c r="F77" s="9">
        <v>0</v>
      </c>
      <c r="G77" s="15">
        <v>2</v>
      </c>
      <c r="H77" s="9">
        <v>0</v>
      </c>
      <c r="I77" s="298">
        <v>0</v>
      </c>
      <c r="J77" s="280">
        <v>1</v>
      </c>
      <c r="K77" s="9"/>
      <c r="L77" s="9"/>
      <c r="M77" s="29"/>
    </row>
    <row r="78" spans="1:13" hidden="1" x14ac:dyDescent="0.25">
      <c r="A78" s="677"/>
      <c r="B78" s="13">
        <v>43734</v>
      </c>
      <c r="C78" s="9" t="s">
        <v>453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t="18.75" hidden="1" thickBot="1" x14ac:dyDescent="0.3">
      <c r="A79" s="678"/>
      <c r="B79" s="30">
        <v>43720</v>
      </c>
      <c r="C79" s="31" t="s">
        <v>9</v>
      </c>
      <c r="D79" s="31">
        <v>1</v>
      </c>
      <c r="E79" s="31">
        <v>2</v>
      </c>
      <c r="F79" s="31">
        <v>2</v>
      </c>
      <c r="G79" s="33">
        <v>4</v>
      </c>
      <c r="H79" s="31">
        <v>0</v>
      </c>
      <c r="I79" s="299">
        <v>0</v>
      </c>
      <c r="J79" s="341"/>
      <c r="K79" s="31">
        <v>1</v>
      </c>
      <c r="L79" s="31"/>
      <c r="M79" s="32"/>
    </row>
    <row r="80" spans="1:13" s="16" customFormat="1" ht="19.5" thickTop="1" thickBot="1" x14ac:dyDescent="0.3">
      <c r="A80" s="142" t="s">
        <v>45</v>
      </c>
      <c r="B80" s="162" t="s">
        <v>500</v>
      </c>
      <c r="C80" s="247" t="s">
        <v>452</v>
      </c>
      <c r="D80" s="165">
        <f t="shared" ref="D80:L80" si="3">SUM(D63:D79)</f>
        <v>17</v>
      </c>
      <c r="E80" s="165">
        <f t="shared" si="3"/>
        <v>16</v>
      </c>
      <c r="F80" s="165">
        <f t="shared" si="3"/>
        <v>20</v>
      </c>
      <c r="G80" s="165">
        <f t="shared" si="3"/>
        <v>36</v>
      </c>
      <c r="H80" s="165">
        <f t="shared" si="3"/>
        <v>1</v>
      </c>
      <c r="I80" s="455">
        <f t="shared" si="3"/>
        <v>1</v>
      </c>
      <c r="J80" s="403">
        <f t="shared" si="3"/>
        <v>5</v>
      </c>
      <c r="K80" s="455">
        <f t="shared" si="3"/>
        <v>10</v>
      </c>
      <c r="L80" s="455">
        <f t="shared" si="3"/>
        <v>2</v>
      </c>
      <c r="M80" s="302">
        <f>SUM(J80/(J80+K80))</f>
        <v>0.33333333333333331</v>
      </c>
    </row>
    <row r="81" spans="1:13" ht="18.75" hidden="1" thickTop="1" x14ac:dyDescent="0.25">
      <c r="A81" s="676" t="s">
        <v>454</v>
      </c>
      <c r="B81" s="26">
        <v>43524</v>
      </c>
      <c r="C81" s="27" t="s">
        <v>453</v>
      </c>
      <c r="D81" s="27">
        <v>1</v>
      </c>
      <c r="E81" s="27">
        <v>0</v>
      </c>
      <c r="F81" s="27">
        <v>1</v>
      </c>
      <c r="G81" s="34">
        <v>1</v>
      </c>
      <c r="H81" s="27">
        <v>0</v>
      </c>
      <c r="I81" s="297">
        <v>0</v>
      </c>
      <c r="J81" s="279"/>
      <c r="K81" s="27">
        <v>1</v>
      </c>
      <c r="L81" s="27"/>
      <c r="M81" s="28"/>
    </row>
    <row r="82" spans="1:13" hidden="1" x14ac:dyDescent="0.25">
      <c r="A82" s="677"/>
      <c r="B82" s="13">
        <v>43517</v>
      </c>
      <c r="C82" s="9" t="s">
        <v>8</v>
      </c>
      <c r="D82" s="9">
        <v>1</v>
      </c>
      <c r="E82" s="9">
        <v>2</v>
      </c>
      <c r="F82" s="9">
        <v>1</v>
      </c>
      <c r="G82" s="15">
        <v>3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77"/>
      <c r="B83" s="13">
        <v>43510</v>
      </c>
      <c r="C83" s="9" t="s">
        <v>9</v>
      </c>
      <c r="D83" s="9">
        <v>1</v>
      </c>
      <c r="E83" s="9">
        <v>1</v>
      </c>
      <c r="F83" s="9">
        <v>2</v>
      </c>
      <c r="G83" s="15">
        <v>3</v>
      </c>
      <c r="H83" s="9">
        <v>1</v>
      </c>
      <c r="I83" s="298">
        <v>0</v>
      </c>
      <c r="J83" s="280">
        <v>1</v>
      </c>
      <c r="K83" s="9"/>
      <c r="L83" s="9"/>
      <c r="M83" s="29"/>
    </row>
    <row r="84" spans="1:13" hidden="1" x14ac:dyDescent="0.25">
      <c r="A84" s="677"/>
      <c r="B84" s="13">
        <v>43503</v>
      </c>
      <c r="C84" s="9" t="s">
        <v>455</v>
      </c>
      <c r="D84" s="9">
        <v>1</v>
      </c>
      <c r="E84" s="9">
        <v>2</v>
      </c>
      <c r="F84" s="9">
        <v>0</v>
      </c>
      <c r="G84" s="15">
        <v>2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idden="1" x14ac:dyDescent="0.25">
      <c r="A85" s="677"/>
      <c r="B85" s="13">
        <v>43496</v>
      </c>
      <c r="C85" s="9" t="s">
        <v>48</v>
      </c>
      <c r="D85" s="9">
        <v>1</v>
      </c>
      <c r="E85" s="9">
        <v>2</v>
      </c>
      <c r="F85" s="9">
        <v>5</v>
      </c>
      <c r="G85" s="15">
        <v>7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77"/>
      <c r="B86" s="13">
        <v>43489</v>
      </c>
      <c r="C86" s="9" t="s">
        <v>453</v>
      </c>
      <c r="D86" s="9">
        <v>1</v>
      </c>
      <c r="E86" s="9">
        <v>1</v>
      </c>
      <c r="F86" s="9">
        <v>2</v>
      </c>
      <c r="G86" s="15">
        <v>3</v>
      </c>
      <c r="H86" s="9">
        <v>0</v>
      </c>
      <c r="I86" s="298">
        <v>0</v>
      </c>
      <c r="J86" s="280">
        <v>1</v>
      </c>
      <c r="K86" s="9"/>
      <c r="L86" s="9"/>
      <c r="M86" s="29"/>
    </row>
    <row r="87" spans="1:13" hidden="1" x14ac:dyDescent="0.25">
      <c r="A87" s="677"/>
      <c r="B87" s="13">
        <v>43468</v>
      </c>
      <c r="C87" s="9" t="s">
        <v>9</v>
      </c>
      <c r="D87" s="9">
        <v>1</v>
      </c>
      <c r="E87" s="9">
        <v>1</v>
      </c>
      <c r="F87" s="9">
        <v>2</v>
      </c>
      <c r="G87" s="15">
        <v>3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77"/>
      <c r="B88" s="13">
        <v>43454</v>
      </c>
      <c r="C88" s="9" t="s">
        <v>455</v>
      </c>
      <c r="D88" s="9">
        <v>1</v>
      </c>
      <c r="E88" s="9">
        <v>1</v>
      </c>
      <c r="F88" s="9">
        <v>2</v>
      </c>
      <c r="G88" s="15">
        <v>3</v>
      </c>
      <c r="H88" s="9">
        <v>0</v>
      </c>
      <c r="I88" s="298">
        <v>0</v>
      </c>
      <c r="J88" s="280">
        <v>1</v>
      </c>
      <c r="K88" s="9"/>
      <c r="L88" s="9"/>
      <c r="M88" s="29"/>
    </row>
    <row r="89" spans="1:13" hidden="1" x14ac:dyDescent="0.25">
      <c r="A89" s="677"/>
      <c r="B89" s="13">
        <v>43447</v>
      </c>
      <c r="C89" s="9" t="s">
        <v>48</v>
      </c>
      <c r="D89" s="9">
        <v>1</v>
      </c>
      <c r="E89" s="9">
        <v>2</v>
      </c>
      <c r="F89" s="9">
        <v>1</v>
      </c>
      <c r="G89" s="15">
        <v>3</v>
      </c>
      <c r="H89" s="9">
        <v>0</v>
      </c>
      <c r="I89" s="298">
        <v>0</v>
      </c>
      <c r="J89" s="280"/>
      <c r="K89" s="9">
        <v>1</v>
      </c>
      <c r="L89" s="9"/>
      <c r="M89" s="29"/>
    </row>
    <row r="90" spans="1:13" hidden="1" x14ac:dyDescent="0.25">
      <c r="A90" s="677"/>
      <c r="B90" s="13">
        <v>43440</v>
      </c>
      <c r="C90" s="9" t="s">
        <v>453</v>
      </c>
      <c r="D90" s="9">
        <v>1</v>
      </c>
      <c r="E90" s="9">
        <v>1</v>
      </c>
      <c r="F90" s="9">
        <v>1</v>
      </c>
      <c r="G90" s="15">
        <v>2</v>
      </c>
      <c r="H90" s="9">
        <v>0</v>
      </c>
      <c r="I90" s="298">
        <v>0</v>
      </c>
      <c r="J90" s="280"/>
      <c r="K90" s="9">
        <v>1</v>
      </c>
      <c r="L90" s="9"/>
      <c r="M90" s="29"/>
    </row>
    <row r="91" spans="1:13" hidden="1" x14ac:dyDescent="0.25">
      <c r="A91" s="677"/>
      <c r="B91" s="13">
        <v>43433</v>
      </c>
      <c r="C91" s="9" t="s">
        <v>8</v>
      </c>
      <c r="D91" s="9">
        <v>1</v>
      </c>
      <c r="E91" s="9">
        <v>0</v>
      </c>
      <c r="F91" s="9">
        <v>1</v>
      </c>
      <c r="G91" s="15">
        <v>1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idden="1" x14ac:dyDescent="0.25">
      <c r="A92" s="677"/>
      <c r="B92" s="13">
        <v>43419</v>
      </c>
      <c r="C92" s="9" t="s">
        <v>455</v>
      </c>
      <c r="D92" s="9">
        <v>1</v>
      </c>
      <c r="E92" s="9">
        <v>1</v>
      </c>
      <c r="F92" s="9">
        <v>4</v>
      </c>
      <c r="G92" s="15">
        <v>5</v>
      </c>
      <c r="H92" s="9">
        <v>0</v>
      </c>
      <c r="I92" s="298">
        <v>0</v>
      </c>
      <c r="J92" s="280">
        <v>1</v>
      </c>
      <c r="K92" s="9"/>
      <c r="L92" s="9"/>
      <c r="M92" s="29"/>
    </row>
    <row r="93" spans="1:13" hidden="1" x14ac:dyDescent="0.25">
      <c r="A93" s="677"/>
      <c r="B93" s="13">
        <v>43412</v>
      </c>
      <c r="C93" s="9" t="s">
        <v>48</v>
      </c>
      <c r="D93" s="9">
        <v>1</v>
      </c>
      <c r="E93" s="9">
        <v>1</v>
      </c>
      <c r="F93" s="9">
        <v>0</v>
      </c>
      <c r="G93" s="15">
        <v>1</v>
      </c>
      <c r="H93" s="9">
        <v>0</v>
      </c>
      <c r="I93" s="298">
        <v>0</v>
      </c>
      <c r="J93" s="280">
        <v>1</v>
      </c>
      <c r="K93" s="9"/>
      <c r="L93" s="9"/>
      <c r="M93" s="29"/>
    </row>
    <row r="94" spans="1:13" hidden="1" x14ac:dyDescent="0.25">
      <c r="A94" s="677"/>
      <c r="B94" s="13">
        <v>43398</v>
      </c>
      <c r="C94" s="9" t="s">
        <v>8</v>
      </c>
      <c r="D94" s="9">
        <v>1</v>
      </c>
      <c r="E94" s="9">
        <v>0</v>
      </c>
      <c r="F94" s="9">
        <v>2</v>
      </c>
      <c r="G94" s="15">
        <v>2</v>
      </c>
      <c r="H94" s="9">
        <v>0</v>
      </c>
      <c r="I94" s="298">
        <v>0</v>
      </c>
      <c r="J94" s="280">
        <v>1</v>
      </c>
      <c r="K94" s="9"/>
      <c r="L94" s="9"/>
      <c r="M94" s="29"/>
    </row>
    <row r="95" spans="1:13" hidden="1" x14ac:dyDescent="0.25">
      <c r="A95" s="677"/>
      <c r="B95" s="13">
        <v>43391</v>
      </c>
      <c r="C95" s="9" t="s">
        <v>9</v>
      </c>
      <c r="D95" s="9">
        <v>1</v>
      </c>
      <c r="E95" s="9">
        <v>0</v>
      </c>
      <c r="F95" s="9">
        <v>2</v>
      </c>
      <c r="G95" s="15">
        <v>2</v>
      </c>
      <c r="H95" s="9">
        <v>0</v>
      </c>
      <c r="I95" s="298">
        <v>0</v>
      </c>
      <c r="J95" s="280"/>
      <c r="K95" s="9">
        <v>1</v>
      </c>
      <c r="L95" s="9"/>
      <c r="M95" s="29"/>
    </row>
    <row r="96" spans="1:13" hidden="1" x14ac:dyDescent="0.25">
      <c r="A96" s="677"/>
      <c r="B96" s="13">
        <v>43384</v>
      </c>
      <c r="C96" s="9" t="s">
        <v>455</v>
      </c>
      <c r="D96" s="9">
        <v>1</v>
      </c>
      <c r="E96" s="9">
        <v>0</v>
      </c>
      <c r="F96" s="9">
        <v>2</v>
      </c>
      <c r="G96" s="15">
        <v>2</v>
      </c>
      <c r="H96" s="9">
        <v>0</v>
      </c>
      <c r="I96" s="298">
        <v>0</v>
      </c>
      <c r="J96" s="280"/>
      <c r="K96" s="9"/>
      <c r="L96" s="9">
        <v>1</v>
      </c>
      <c r="M96" s="29"/>
    </row>
    <row r="97" spans="1:13" hidden="1" x14ac:dyDescent="0.25">
      <c r="A97" s="677"/>
      <c r="B97" s="13">
        <v>43377</v>
      </c>
      <c r="C97" s="9" t="s">
        <v>48</v>
      </c>
      <c r="D97" s="9">
        <v>1</v>
      </c>
      <c r="E97" s="15">
        <v>1</v>
      </c>
      <c r="F97" s="9">
        <v>3</v>
      </c>
      <c r="G97" s="15">
        <v>4</v>
      </c>
      <c r="H97" s="9">
        <v>0</v>
      </c>
      <c r="I97" s="298">
        <v>0</v>
      </c>
      <c r="J97" s="280">
        <v>1</v>
      </c>
      <c r="K97" s="9"/>
      <c r="L97" s="9"/>
      <c r="M97" s="29"/>
    </row>
    <row r="98" spans="1:13" hidden="1" x14ac:dyDescent="0.25">
      <c r="A98" s="677"/>
      <c r="B98" s="13">
        <v>43370</v>
      </c>
      <c r="C98" s="9" t="s">
        <v>453</v>
      </c>
      <c r="D98" s="9">
        <v>1</v>
      </c>
      <c r="E98" s="15">
        <v>3</v>
      </c>
      <c r="F98" s="9">
        <v>0</v>
      </c>
      <c r="G98" s="15">
        <v>3</v>
      </c>
      <c r="H98" s="9">
        <v>0</v>
      </c>
      <c r="I98" s="298">
        <v>0</v>
      </c>
      <c r="J98" s="280"/>
      <c r="K98" s="9">
        <v>1</v>
      </c>
      <c r="L98" s="9"/>
      <c r="M98" s="29"/>
    </row>
    <row r="99" spans="1:13" hidden="1" x14ac:dyDescent="0.25">
      <c r="A99" s="677"/>
      <c r="B99" s="13">
        <v>43363</v>
      </c>
      <c r="C99" s="9" t="s">
        <v>8</v>
      </c>
      <c r="D99" s="9">
        <v>1</v>
      </c>
      <c r="E99" s="15">
        <v>1</v>
      </c>
      <c r="F99" s="9">
        <v>1</v>
      </c>
      <c r="G99" s="15">
        <v>2</v>
      </c>
      <c r="H99" s="9">
        <v>0</v>
      </c>
      <c r="I99" s="298">
        <v>0</v>
      </c>
      <c r="J99" s="280">
        <v>1</v>
      </c>
      <c r="K99" s="9"/>
      <c r="L99" s="9"/>
      <c r="M99" s="29"/>
    </row>
    <row r="100" spans="1:13" ht="18.75" hidden="1" thickBot="1" x14ac:dyDescent="0.3">
      <c r="A100" s="678"/>
      <c r="B100" s="30">
        <v>43356</v>
      </c>
      <c r="C100" s="31" t="s">
        <v>9</v>
      </c>
      <c r="D100" s="31">
        <v>1</v>
      </c>
      <c r="E100" s="33">
        <v>1</v>
      </c>
      <c r="F100" s="31">
        <v>0</v>
      </c>
      <c r="G100" s="33">
        <v>1</v>
      </c>
      <c r="H100" s="31">
        <v>0</v>
      </c>
      <c r="I100" s="299">
        <v>0</v>
      </c>
      <c r="J100" s="341"/>
      <c r="K100" s="31"/>
      <c r="L100" s="31">
        <v>1</v>
      </c>
      <c r="M100" s="32"/>
    </row>
    <row r="101" spans="1:13" s="16" customFormat="1" ht="19.5" thickTop="1" thickBot="1" x14ac:dyDescent="0.3">
      <c r="A101" s="142" t="s">
        <v>45</v>
      </c>
      <c r="B101" s="162" t="s">
        <v>454</v>
      </c>
      <c r="C101" s="247" t="s">
        <v>452</v>
      </c>
      <c r="D101" s="165">
        <f t="shared" ref="D101:L101" si="4">SUM(D81:D100)</f>
        <v>20</v>
      </c>
      <c r="E101" s="165">
        <f t="shared" si="4"/>
        <v>21</v>
      </c>
      <c r="F101" s="165">
        <f t="shared" si="4"/>
        <v>32</v>
      </c>
      <c r="G101" s="165">
        <f t="shared" si="4"/>
        <v>53</v>
      </c>
      <c r="H101" s="165">
        <f t="shared" si="4"/>
        <v>1</v>
      </c>
      <c r="I101" s="165">
        <f t="shared" si="4"/>
        <v>0</v>
      </c>
      <c r="J101" s="191">
        <f t="shared" si="4"/>
        <v>13</v>
      </c>
      <c r="K101" s="124">
        <f t="shared" si="4"/>
        <v>5</v>
      </c>
      <c r="L101" s="124">
        <f t="shared" si="4"/>
        <v>2</v>
      </c>
      <c r="M101" s="302">
        <f>SUM(J101/(J101+K101))</f>
        <v>0.72222222222222221</v>
      </c>
    </row>
    <row r="102" spans="1:13" ht="18.75" hidden="1" thickTop="1" x14ac:dyDescent="0.25">
      <c r="A102" s="676" t="s">
        <v>285</v>
      </c>
      <c r="B102" s="26">
        <v>43160</v>
      </c>
      <c r="C102" s="27" t="s">
        <v>7</v>
      </c>
      <c r="D102" s="27">
        <v>1</v>
      </c>
      <c r="E102" s="34">
        <v>1</v>
      </c>
      <c r="F102" s="27">
        <v>3</v>
      </c>
      <c r="G102" s="34">
        <v>4</v>
      </c>
      <c r="H102" s="27">
        <v>0</v>
      </c>
      <c r="I102" s="28">
        <v>0</v>
      </c>
      <c r="J102" s="265">
        <v>1</v>
      </c>
      <c r="K102" s="46"/>
      <c r="L102" s="315"/>
      <c r="M102" s="319"/>
    </row>
    <row r="103" spans="1:13" hidden="1" x14ac:dyDescent="0.25">
      <c r="A103" s="677"/>
      <c r="B103" s="13">
        <v>43153</v>
      </c>
      <c r="C103" s="9" t="s">
        <v>8</v>
      </c>
      <c r="D103" s="9">
        <v>1</v>
      </c>
      <c r="E103" s="15">
        <v>2</v>
      </c>
      <c r="F103" s="9">
        <v>1</v>
      </c>
      <c r="G103" s="15">
        <v>3</v>
      </c>
      <c r="H103" s="9">
        <v>0</v>
      </c>
      <c r="I103" s="29">
        <v>0</v>
      </c>
      <c r="J103" s="266"/>
      <c r="K103" s="5">
        <v>1</v>
      </c>
      <c r="L103" s="316"/>
      <c r="M103" s="304"/>
    </row>
    <row r="104" spans="1:13" hidden="1" x14ac:dyDescent="0.25">
      <c r="A104" s="677"/>
      <c r="B104" s="13">
        <v>43146</v>
      </c>
      <c r="C104" s="9" t="s">
        <v>9</v>
      </c>
      <c r="D104" s="9">
        <v>1</v>
      </c>
      <c r="E104" s="15">
        <v>1</v>
      </c>
      <c r="F104" s="9">
        <v>3</v>
      </c>
      <c r="G104" s="15">
        <v>4</v>
      </c>
      <c r="H104" s="9">
        <v>0</v>
      </c>
      <c r="I104" s="29">
        <v>0</v>
      </c>
      <c r="J104" s="266">
        <v>1</v>
      </c>
      <c r="K104" s="5"/>
      <c r="L104" s="316"/>
      <c r="M104" s="304"/>
    </row>
    <row r="105" spans="1:13" hidden="1" x14ac:dyDescent="0.25">
      <c r="A105" s="677"/>
      <c r="B105" s="13">
        <v>43139</v>
      </c>
      <c r="C105" s="9" t="s">
        <v>10</v>
      </c>
      <c r="D105" s="9">
        <v>1</v>
      </c>
      <c r="E105" s="15">
        <v>1</v>
      </c>
      <c r="F105" s="9">
        <v>0</v>
      </c>
      <c r="G105" s="15">
        <v>1</v>
      </c>
      <c r="H105" s="9">
        <v>0</v>
      </c>
      <c r="I105" s="29">
        <v>0</v>
      </c>
      <c r="J105" s="266"/>
      <c r="K105" s="5">
        <v>1</v>
      </c>
      <c r="L105" s="316"/>
      <c r="M105" s="304"/>
    </row>
    <row r="106" spans="1:13" hidden="1" x14ac:dyDescent="0.25">
      <c r="A106" s="677"/>
      <c r="B106" s="13">
        <v>43132</v>
      </c>
      <c r="C106" s="9" t="s">
        <v>11</v>
      </c>
      <c r="D106" s="9">
        <v>1</v>
      </c>
      <c r="E106" s="15">
        <v>1</v>
      </c>
      <c r="F106" s="9">
        <v>0</v>
      </c>
      <c r="G106" s="15">
        <v>1</v>
      </c>
      <c r="H106" s="9">
        <v>0</v>
      </c>
      <c r="I106" s="29">
        <v>0</v>
      </c>
      <c r="J106" s="266">
        <v>1</v>
      </c>
      <c r="K106" s="5"/>
      <c r="L106" s="316"/>
      <c r="M106" s="304"/>
    </row>
    <row r="107" spans="1:13" hidden="1" x14ac:dyDescent="0.25">
      <c r="A107" s="677"/>
      <c r="B107" s="13">
        <v>43125</v>
      </c>
      <c r="C107" s="9" t="s">
        <v>7</v>
      </c>
      <c r="D107" s="9">
        <v>1</v>
      </c>
      <c r="E107" s="15">
        <v>1</v>
      </c>
      <c r="F107" s="9">
        <v>0</v>
      </c>
      <c r="G107" s="15">
        <v>1</v>
      </c>
      <c r="H107" s="9">
        <v>0</v>
      </c>
      <c r="I107" s="29">
        <v>0</v>
      </c>
      <c r="J107" s="266"/>
      <c r="K107" s="5">
        <v>1</v>
      </c>
      <c r="L107" s="316"/>
      <c r="M107" s="304"/>
    </row>
    <row r="108" spans="1:13" hidden="1" x14ac:dyDescent="0.25">
      <c r="A108" s="677"/>
      <c r="B108" s="13">
        <v>43118</v>
      </c>
      <c r="C108" s="9" t="s">
        <v>8</v>
      </c>
      <c r="D108" s="9">
        <v>1</v>
      </c>
      <c r="E108" s="15">
        <v>1</v>
      </c>
      <c r="F108" s="9">
        <v>0</v>
      </c>
      <c r="G108" s="15">
        <v>1</v>
      </c>
      <c r="H108" s="9">
        <v>0</v>
      </c>
      <c r="I108" s="29">
        <v>0</v>
      </c>
      <c r="J108" s="266"/>
      <c r="K108" s="5">
        <v>1</v>
      </c>
      <c r="L108" s="316"/>
      <c r="M108" s="304"/>
    </row>
    <row r="109" spans="1:13" hidden="1" x14ac:dyDescent="0.25">
      <c r="A109" s="677"/>
      <c r="B109" s="13">
        <v>43104</v>
      </c>
      <c r="C109" s="9" t="s">
        <v>9</v>
      </c>
      <c r="D109" s="9">
        <v>1</v>
      </c>
      <c r="E109" s="15">
        <v>2</v>
      </c>
      <c r="F109" s="9">
        <v>2</v>
      </c>
      <c r="G109" s="15">
        <v>4</v>
      </c>
      <c r="H109" s="9">
        <v>0</v>
      </c>
      <c r="I109" s="29">
        <v>0</v>
      </c>
      <c r="J109" s="266"/>
      <c r="K109" s="5">
        <v>1</v>
      </c>
      <c r="L109" s="316"/>
      <c r="M109" s="304"/>
    </row>
    <row r="110" spans="1:13" hidden="1" x14ac:dyDescent="0.25">
      <c r="A110" s="677"/>
      <c r="B110" s="13">
        <v>43090</v>
      </c>
      <c r="C110" s="9" t="s">
        <v>10</v>
      </c>
      <c r="D110" s="9">
        <v>1</v>
      </c>
      <c r="E110" s="15">
        <v>1</v>
      </c>
      <c r="F110" s="9">
        <v>0</v>
      </c>
      <c r="G110" s="15">
        <v>1</v>
      </c>
      <c r="H110" s="9">
        <v>0</v>
      </c>
      <c r="I110" s="29">
        <v>0</v>
      </c>
      <c r="J110" s="266"/>
      <c r="K110" s="5">
        <v>1</v>
      </c>
      <c r="L110" s="316"/>
      <c r="M110" s="304"/>
    </row>
    <row r="111" spans="1:13" hidden="1" x14ac:dyDescent="0.25">
      <c r="A111" s="677"/>
      <c r="B111" s="13">
        <v>43083</v>
      </c>
      <c r="C111" s="9" t="s">
        <v>11</v>
      </c>
      <c r="D111" s="9">
        <v>1</v>
      </c>
      <c r="E111" s="15">
        <v>1</v>
      </c>
      <c r="F111" s="9">
        <v>3</v>
      </c>
      <c r="G111" s="15">
        <v>4</v>
      </c>
      <c r="H111" s="9">
        <v>0</v>
      </c>
      <c r="I111" s="29">
        <v>0</v>
      </c>
      <c r="J111" s="266"/>
      <c r="K111" s="5"/>
      <c r="L111" s="316">
        <v>1</v>
      </c>
      <c r="M111" s="304"/>
    </row>
    <row r="112" spans="1:13" hidden="1" x14ac:dyDescent="0.25">
      <c r="A112" s="677"/>
      <c r="B112" s="13">
        <v>43076</v>
      </c>
      <c r="C112" s="9" t="s">
        <v>7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66"/>
      <c r="K112" s="5">
        <v>1</v>
      </c>
      <c r="L112" s="316"/>
      <c r="M112" s="304"/>
    </row>
    <row r="113" spans="1:13" hidden="1" x14ac:dyDescent="0.25">
      <c r="A113" s="677"/>
      <c r="B113" s="13">
        <v>43069</v>
      </c>
      <c r="C113" s="9" t="s">
        <v>8</v>
      </c>
      <c r="D113" s="9">
        <v>1</v>
      </c>
      <c r="E113" s="9">
        <v>1</v>
      </c>
      <c r="F113" s="15">
        <v>1</v>
      </c>
      <c r="G113" s="15">
        <v>2</v>
      </c>
      <c r="H113" s="9">
        <v>0</v>
      </c>
      <c r="I113" s="29">
        <v>0</v>
      </c>
      <c r="J113" s="266">
        <v>1</v>
      </c>
      <c r="K113" s="5"/>
      <c r="L113" s="316"/>
      <c r="M113" s="304"/>
    </row>
    <row r="114" spans="1:13" hidden="1" x14ac:dyDescent="0.25">
      <c r="A114" s="677"/>
      <c r="B114" s="13">
        <v>43062</v>
      </c>
      <c r="C114" s="9" t="s">
        <v>9</v>
      </c>
      <c r="D114" s="9">
        <v>1</v>
      </c>
      <c r="E114" s="9">
        <v>3</v>
      </c>
      <c r="F114" s="15">
        <v>2</v>
      </c>
      <c r="G114" s="15">
        <v>5</v>
      </c>
      <c r="H114" s="9">
        <v>0</v>
      </c>
      <c r="I114" s="29">
        <v>0</v>
      </c>
      <c r="J114" s="266"/>
      <c r="K114" s="5">
        <v>1</v>
      </c>
      <c r="L114" s="316"/>
      <c r="M114" s="304"/>
    </row>
    <row r="115" spans="1:13" hidden="1" x14ac:dyDescent="0.25">
      <c r="A115" s="677"/>
      <c r="B115" s="13">
        <v>43055</v>
      </c>
      <c r="C115" s="9" t="s">
        <v>10</v>
      </c>
      <c r="D115" s="9">
        <v>1</v>
      </c>
      <c r="E115" s="9">
        <v>3</v>
      </c>
      <c r="F115" s="15">
        <v>1</v>
      </c>
      <c r="G115" s="15">
        <v>4</v>
      </c>
      <c r="H115" s="9">
        <v>0</v>
      </c>
      <c r="I115" s="29">
        <v>0</v>
      </c>
      <c r="J115" s="266"/>
      <c r="K115" s="5"/>
      <c r="L115" s="316">
        <v>1</v>
      </c>
      <c r="M115" s="304"/>
    </row>
    <row r="116" spans="1:13" hidden="1" x14ac:dyDescent="0.25">
      <c r="A116" s="677"/>
      <c r="B116" s="13">
        <v>43048</v>
      </c>
      <c r="C116" s="9" t="s">
        <v>11</v>
      </c>
      <c r="D116" s="9">
        <v>1</v>
      </c>
      <c r="E116" s="9">
        <v>1</v>
      </c>
      <c r="F116" s="15">
        <v>3</v>
      </c>
      <c r="G116" s="15">
        <v>4</v>
      </c>
      <c r="H116" s="9">
        <v>0</v>
      </c>
      <c r="I116" s="29">
        <v>0</v>
      </c>
      <c r="J116" s="266">
        <v>1</v>
      </c>
      <c r="K116" s="5"/>
      <c r="L116" s="316"/>
      <c r="M116" s="304"/>
    </row>
    <row r="117" spans="1:13" hidden="1" x14ac:dyDescent="0.25">
      <c r="A117" s="677"/>
      <c r="B117" s="13">
        <v>43041</v>
      </c>
      <c r="C117" s="9" t="s">
        <v>7</v>
      </c>
      <c r="D117" s="9">
        <v>1</v>
      </c>
      <c r="E117" s="9">
        <v>1</v>
      </c>
      <c r="F117" s="15">
        <v>1</v>
      </c>
      <c r="G117" s="15">
        <v>2</v>
      </c>
      <c r="H117" s="9">
        <v>0</v>
      </c>
      <c r="I117" s="29">
        <v>1</v>
      </c>
      <c r="J117" s="266"/>
      <c r="K117" s="5"/>
      <c r="L117" s="316">
        <v>1</v>
      </c>
      <c r="M117" s="304"/>
    </row>
    <row r="118" spans="1:13" hidden="1" x14ac:dyDescent="0.25">
      <c r="A118" s="677"/>
      <c r="B118" s="13">
        <v>43034</v>
      </c>
      <c r="C118" s="9" t="s">
        <v>8</v>
      </c>
      <c r="D118" s="9">
        <v>1</v>
      </c>
      <c r="E118" s="9">
        <v>1</v>
      </c>
      <c r="F118" s="15">
        <v>1</v>
      </c>
      <c r="G118" s="15">
        <v>2</v>
      </c>
      <c r="H118" s="9">
        <v>0</v>
      </c>
      <c r="I118" s="29">
        <v>0</v>
      </c>
      <c r="J118" s="266"/>
      <c r="K118" s="5"/>
      <c r="L118" s="316">
        <v>1</v>
      </c>
      <c r="M118" s="304"/>
    </row>
    <row r="119" spans="1:13" hidden="1" x14ac:dyDescent="0.25">
      <c r="A119" s="677"/>
      <c r="B119" s="13">
        <v>43027</v>
      </c>
      <c r="C119" s="9" t="s">
        <v>9</v>
      </c>
      <c r="D119" s="9">
        <v>1</v>
      </c>
      <c r="E119" s="9">
        <v>1</v>
      </c>
      <c r="F119" s="15">
        <v>2</v>
      </c>
      <c r="G119" s="15">
        <v>3</v>
      </c>
      <c r="H119" s="9">
        <v>0</v>
      </c>
      <c r="I119" s="29">
        <v>0</v>
      </c>
      <c r="J119" s="266"/>
      <c r="K119" s="5"/>
      <c r="L119" s="316">
        <v>1</v>
      </c>
      <c r="M119" s="304"/>
    </row>
    <row r="120" spans="1:13" hidden="1" x14ac:dyDescent="0.25">
      <c r="A120" s="677"/>
      <c r="B120" s="13">
        <v>43013</v>
      </c>
      <c r="C120" s="9" t="s">
        <v>11</v>
      </c>
      <c r="D120" s="9">
        <v>1</v>
      </c>
      <c r="E120" s="9">
        <v>0</v>
      </c>
      <c r="F120" s="15">
        <v>2</v>
      </c>
      <c r="G120" s="15">
        <v>2</v>
      </c>
      <c r="H120" s="9">
        <v>0</v>
      </c>
      <c r="I120" s="29">
        <v>0</v>
      </c>
      <c r="J120" s="266"/>
      <c r="K120" s="5">
        <v>1</v>
      </c>
      <c r="L120" s="316"/>
      <c r="M120" s="304"/>
    </row>
    <row r="121" spans="1:13" hidden="1" x14ac:dyDescent="0.25">
      <c r="A121" s="677"/>
      <c r="B121" s="13">
        <v>43006</v>
      </c>
      <c r="C121" s="9" t="s">
        <v>7</v>
      </c>
      <c r="D121" s="9">
        <v>1</v>
      </c>
      <c r="E121" s="9">
        <v>1</v>
      </c>
      <c r="F121" s="15">
        <v>3</v>
      </c>
      <c r="G121" s="15">
        <v>4</v>
      </c>
      <c r="H121" s="9">
        <v>0</v>
      </c>
      <c r="I121" s="29">
        <v>0</v>
      </c>
      <c r="J121" s="266">
        <v>1</v>
      </c>
      <c r="K121" s="5"/>
      <c r="L121" s="316"/>
      <c r="M121" s="304"/>
    </row>
    <row r="122" spans="1:13" hidden="1" x14ac:dyDescent="0.25">
      <c r="A122" s="677"/>
      <c r="B122" s="13">
        <v>42999</v>
      </c>
      <c r="C122" s="9" t="s">
        <v>8</v>
      </c>
      <c r="D122" s="9">
        <v>1</v>
      </c>
      <c r="E122" s="9">
        <v>0</v>
      </c>
      <c r="F122" s="15">
        <v>2</v>
      </c>
      <c r="G122" s="15">
        <v>2</v>
      </c>
      <c r="H122" s="9">
        <v>0</v>
      </c>
      <c r="I122" s="29">
        <v>0</v>
      </c>
      <c r="J122" s="266"/>
      <c r="K122" s="5">
        <v>1</v>
      </c>
      <c r="L122" s="316"/>
      <c r="M122" s="304"/>
    </row>
    <row r="123" spans="1:13" ht="18.75" hidden="1" thickBot="1" x14ac:dyDescent="0.3">
      <c r="A123" s="678"/>
      <c r="B123" s="30">
        <v>42992</v>
      </c>
      <c r="C123" s="31" t="s">
        <v>9</v>
      </c>
      <c r="D123" s="31">
        <v>1</v>
      </c>
      <c r="E123" s="31">
        <v>2</v>
      </c>
      <c r="F123" s="33">
        <v>1</v>
      </c>
      <c r="G123" s="33">
        <v>3</v>
      </c>
      <c r="H123" s="31">
        <v>0</v>
      </c>
      <c r="I123" s="32">
        <v>0</v>
      </c>
      <c r="J123" s="267">
        <v>1</v>
      </c>
      <c r="K123" s="88"/>
      <c r="L123" s="317"/>
      <c r="M123" s="320"/>
    </row>
    <row r="124" spans="1:13" ht="19.5" thickTop="1" thickBot="1" x14ac:dyDescent="0.3">
      <c r="A124" s="215" t="s">
        <v>45</v>
      </c>
      <c r="B124" s="126" t="s">
        <v>285</v>
      </c>
      <c r="C124" s="124" t="s">
        <v>27</v>
      </c>
      <c r="D124" s="124">
        <f t="shared" ref="D124:L124" si="5">SUM(D102:D123)</f>
        <v>22</v>
      </c>
      <c r="E124" s="124">
        <f t="shared" si="5"/>
        <v>26</v>
      </c>
      <c r="F124" s="248">
        <f t="shared" si="5"/>
        <v>31</v>
      </c>
      <c r="G124" s="248">
        <f t="shared" si="5"/>
        <v>57</v>
      </c>
      <c r="H124" s="124">
        <f t="shared" si="5"/>
        <v>0</v>
      </c>
      <c r="I124" s="124">
        <f t="shared" si="5"/>
        <v>1</v>
      </c>
      <c r="J124" s="268">
        <f t="shared" si="5"/>
        <v>7</v>
      </c>
      <c r="K124" s="185">
        <f t="shared" si="5"/>
        <v>10</v>
      </c>
      <c r="L124" s="250">
        <f t="shared" si="5"/>
        <v>5</v>
      </c>
      <c r="M124" s="302">
        <f>SUM(J124/(J124+K124))</f>
        <v>0.41176470588235292</v>
      </c>
    </row>
    <row r="125" spans="1:13" ht="18.75" hidden="1" thickTop="1" x14ac:dyDescent="0.25">
      <c r="A125" s="676" t="s">
        <v>18</v>
      </c>
      <c r="B125" s="26">
        <v>42789</v>
      </c>
      <c r="C125" s="27" t="s">
        <v>8</v>
      </c>
      <c r="D125" s="27">
        <v>1</v>
      </c>
      <c r="E125" s="27">
        <v>0</v>
      </c>
      <c r="F125" s="27">
        <v>0</v>
      </c>
      <c r="G125" s="27">
        <v>0</v>
      </c>
      <c r="H125" s="27">
        <v>0</v>
      </c>
      <c r="I125" s="28">
        <v>0</v>
      </c>
      <c r="J125" s="265"/>
      <c r="K125" s="46">
        <v>1</v>
      </c>
      <c r="L125" s="315"/>
      <c r="M125" s="321"/>
    </row>
    <row r="126" spans="1:13" hidden="1" x14ac:dyDescent="0.25">
      <c r="A126" s="677"/>
      <c r="B126" s="13">
        <v>42782</v>
      </c>
      <c r="C126" s="9" t="s">
        <v>9</v>
      </c>
      <c r="D126" s="9">
        <v>1</v>
      </c>
      <c r="E126" s="9">
        <v>0</v>
      </c>
      <c r="F126" s="9">
        <v>2</v>
      </c>
      <c r="G126" s="9">
        <v>2</v>
      </c>
      <c r="H126" s="9">
        <v>0</v>
      </c>
      <c r="I126" s="29">
        <v>0</v>
      </c>
      <c r="J126" s="266">
        <v>1</v>
      </c>
      <c r="K126" s="5"/>
      <c r="L126" s="316"/>
      <c r="M126" s="304"/>
    </row>
    <row r="127" spans="1:13" hidden="1" x14ac:dyDescent="0.25">
      <c r="A127" s="677"/>
      <c r="B127" s="13">
        <v>42775</v>
      </c>
      <c r="C127" s="9" t="s">
        <v>10</v>
      </c>
      <c r="D127" s="9">
        <v>1</v>
      </c>
      <c r="E127" s="9">
        <v>2</v>
      </c>
      <c r="F127" s="9">
        <v>0</v>
      </c>
      <c r="G127" s="9">
        <v>2</v>
      </c>
      <c r="H127" s="9">
        <v>1</v>
      </c>
      <c r="I127" s="29">
        <v>0</v>
      </c>
      <c r="J127" s="266">
        <v>1</v>
      </c>
      <c r="K127" s="5"/>
      <c r="L127" s="316"/>
      <c r="M127" s="304"/>
    </row>
    <row r="128" spans="1:13" hidden="1" x14ac:dyDescent="0.25">
      <c r="A128" s="677"/>
      <c r="B128" s="13">
        <v>42768</v>
      </c>
      <c r="C128" s="9" t="s">
        <v>11</v>
      </c>
      <c r="D128" s="9">
        <v>1</v>
      </c>
      <c r="E128" s="9">
        <v>1</v>
      </c>
      <c r="F128" s="9">
        <v>0</v>
      </c>
      <c r="G128" s="9">
        <v>1</v>
      </c>
      <c r="H128" s="9">
        <v>1</v>
      </c>
      <c r="I128" s="29">
        <v>0</v>
      </c>
      <c r="J128" s="266">
        <v>1</v>
      </c>
      <c r="K128" s="5"/>
      <c r="L128" s="316"/>
      <c r="M128" s="304"/>
    </row>
    <row r="129" spans="1:13" hidden="1" x14ac:dyDescent="0.25">
      <c r="A129" s="677"/>
      <c r="B129" s="13">
        <v>42761</v>
      </c>
      <c r="C129" s="9" t="s">
        <v>7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66">
        <v>1</v>
      </c>
      <c r="K129" s="5"/>
      <c r="L129" s="316"/>
      <c r="M129" s="304"/>
    </row>
    <row r="130" spans="1:13" hidden="1" x14ac:dyDescent="0.25">
      <c r="A130" s="677"/>
      <c r="B130" s="13">
        <v>42754</v>
      </c>
      <c r="C130" s="9" t="s">
        <v>8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66"/>
      <c r="K130" s="5">
        <v>1</v>
      </c>
      <c r="L130" s="316"/>
      <c r="M130" s="304"/>
    </row>
    <row r="131" spans="1:13" hidden="1" x14ac:dyDescent="0.25">
      <c r="A131" s="677"/>
      <c r="B131" s="13">
        <v>42740</v>
      </c>
      <c r="C131" s="9" t="s">
        <v>10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66"/>
      <c r="K131" s="5">
        <v>1</v>
      </c>
      <c r="L131" s="316"/>
      <c r="M131" s="304"/>
    </row>
    <row r="132" spans="1:13" hidden="1" x14ac:dyDescent="0.25">
      <c r="A132" s="677"/>
      <c r="B132" s="13">
        <v>42684</v>
      </c>
      <c r="C132" s="9" t="s">
        <v>11</v>
      </c>
      <c r="D132" s="9">
        <v>1</v>
      </c>
      <c r="E132" s="9">
        <v>0</v>
      </c>
      <c r="F132" s="9">
        <v>2</v>
      </c>
      <c r="G132" s="9">
        <v>2</v>
      </c>
      <c r="H132" s="9">
        <v>0</v>
      </c>
      <c r="I132" s="29">
        <v>0</v>
      </c>
      <c r="J132" s="266">
        <v>1</v>
      </c>
      <c r="K132" s="5"/>
      <c r="L132" s="316"/>
      <c r="M132" s="304"/>
    </row>
    <row r="133" spans="1:13" hidden="1" x14ac:dyDescent="0.25">
      <c r="A133" s="677"/>
      <c r="B133" s="13">
        <v>42677</v>
      </c>
      <c r="C133" s="9" t="s">
        <v>7</v>
      </c>
      <c r="D133" s="9">
        <v>1</v>
      </c>
      <c r="E133" s="9">
        <v>1</v>
      </c>
      <c r="F133" s="9">
        <v>0</v>
      </c>
      <c r="G133" s="9">
        <v>1</v>
      </c>
      <c r="H133" s="9">
        <v>0</v>
      </c>
      <c r="I133" s="29">
        <v>0</v>
      </c>
      <c r="J133" s="266"/>
      <c r="K133" s="5">
        <v>1</v>
      </c>
      <c r="L133" s="316"/>
      <c r="M133" s="304"/>
    </row>
    <row r="134" spans="1:13" hidden="1" x14ac:dyDescent="0.25">
      <c r="A134" s="677"/>
      <c r="B134" s="13">
        <v>42670</v>
      </c>
      <c r="C134" s="9" t="s">
        <v>8</v>
      </c>
      <c r="D134" s="9">
        <v>1</v>
      </c>
      <c r="E134" s="9">
        <v>1</v>
      </c>
      <c r="F134" s="9">
        <v>1</v>
      </c>
      <c r="G134" s="9">
        <v>2</v>
      </c>
      <c r="H134" s="9">
        <v>0</v>
      </c>
      <c r="I134" s="29">
        <v>0</v>
      </c>
      <c r="J134" s="266">
        <v>1</v>
      </c>
      <c r="K134" s="5"/>
      <c r="L134" s="316"/>
      <c r="M134" s="304"/>
    </row>
    <row r="135" spans="1:13" hidden="1" x14ac:dyDescent="0.25">
      <c r="A135" s="677"/>
      <c r="B135" s="13">
        <v>42663</v>
      </c>
      <c r="C135" s="9" t="s">
        <v>9</v>
      </c>
      <c r="D135" s="9">
        <v>1</v>
      </c>
      <c r="E135" s="9">
        <v>1</v>
      </c>
      <c r="F135" s="9">
        <v>0</v>
      </c>
      <c r="G135" s="9">
        <v>1</v>
      </c>
      <c r="H135" s="9">
        <v>0</v>
      </c>
      <c r="I135" s="29">
        <v>0</v>
      </c>
      <c r="J135" s="266">
        <v>1</v>
      </c>
      <c r="K135" s="5"/>
      <c r="L135" s="316"/>
      <c r="M135" s="304"/>
    </row>
    <row r="136" spans="1:13" hidden="1" x14ac:dyDescent="0.25">
      <c r="A136" s="677"/>
      <c r="B136" s="13">
        <v>42656</v>
      </c>
      <c r="C136" s="9" t="s">
        <v>10</v>
      </c>
      <c r="D136" s="9">
        <v>1</v>
      </c>
      <c r="E136" s="9">
        <v>1</v>
      </c>
      <c r="F136" s="9">
        <v>1</v>
      </c>
      <c r="G136" s="9">
        <v>2</v>
      </c>
      <c r="H136" s="9">
        <v>0</v>
      </c>
      <c r="I136" s="29">
        <v>0</v>
      </c>
      <c r="J136" s="266">
        <v>1</v>
      </c>
      <c r="K136" s="5"/>
      <c r="L136" s="316"/>
      <c r="M136" s="304"/>
    </row>
    <row r="137" spans="1:13" hidden="1" x14ac:dyDescent="0.25">
      <c r="A137" s="677"/>
      <c r="B137" s="13">
        <v>42649</v>
      </c>
      <c r="C137" s="9" t="s">
        <v>11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66"/>
      <c r="K137" s="5">
        <v>1</v>
      </c>
      <c r="L137" s="316"/>
      <c r="M137" s="304"/>
    </row>
    <row r="138" spans="1:13" hidden="1" x14ac:dyDescent="0.25">
      <c r="A138" s="677"/>
      <c r="B138" s="13">
        <v>42642</v>
      </c>
      <c r="C138" s="9" t="s">
        <v>7</v>
      </c>
      <c r="D138" s="9">
        <v>1</v>
      </c>
      <c r="E138" s="9">
        <v>0</v>
      </c>
      <c r="F138" s="9">
        <v>2</v>
      </c>
      <c r="G138" s="9">
        <v>2</v>
      </c>
      <c r="H138" s="9">
        <v>0</v>
      </c>
      <c r="I138" s="29">
        <v>0</v>
      </c>
      <c r="J138" s="266"/>
      <c r="K138" s="5">
        <v>1</v>
      </c>
      <c r="L138" s="316"/>
      <c r="M138" s="304"/>
    </row>
    <row r="139" spans="1:13" ht="18.75" hidden="1" thickBot="1" x14ac:dyDescent="0.3">
      <c r="A139" s="678"/>
      <c r="B139" s="30">
        <v>42635</v>
      </c>
      <c r="C139" s="31" t="s">
        <v>8</v>
      </c>
      <c r="D139" s="31">
        <v>1</v>
      </c>
      <c r="E139" s="31">
        <v>0</v>
      </c>
      <c r="F139" s="31">
        <v>1</v>
      </c>
      <c r="G139" s="31">
        <v>1</v>
      </c>
      <c r="H139" s="31">
        <v>0</v>
      </c>
      <c r="I139" s="32">
        <v>0</v>
      </c>
      <c r="J139" s="269"/>
      <c r="K139" s="39">
        <v>1</v>
      </c>
      <c r="L139" s="318"/>
      <c r="M139" s="304"/>
    </row>
    <row r="140" spans="1:13" ht="19.5" thickTop="1" thickBot="1" x14ac:dyDescent="0.3">
      <c r="A140" s="215" t="s">
        <v>45</v>
      </c>
      <c r="B140" s="126" t="s">
        <v>18</v>
      </c>
      <c r="C140" s="124" t="s">
        <v>27</v>
      </c>
      <c r="D140" s="124">
        <f t="shared" ref="D140:I140" si="6">SUM(D125:D139)</f>
        <v>15</v>
      </c>
      <c r="E140" s="124">
        <f t="shared" si="6"/>
        <v>7</v>
      </c>
      <c r="F140" s="124">
        <f t="shared" si="6"/>
        <v>11</v>
      </c>
      <c r="G140" s="124">
        <f t="shared" si="6"/>
        <v>18</v>
      </c>
      <c r="H140" s="124">
        <f t="shared" si="6"/>
        <v>2</v>
      </c>
      <c r="I140" s="125">
        <f t="shared" si="6"/>
        <v>0</v>
      </c>
      <c r="J140" s="268">
        <f>SUM(J125:J139)</f>
        <v>8</v>
      </c>
      <c r="K140" s="185">
        <f>SUM(K125:K139)</f>
        <v>7</v>
      </c>
      <c r="L140" s="250">
        <f>SUM(L125:L139)</f>
        <v>0</v>
      </c>
      <c r="M140" s="302">
        <f>SUM(J140/(J140+K140))</f>
        <v>0.53333333333333333</v>
      </c>
    </row>
    <row r="141" spans="1:13" ht="18.75" hidden="1" thickTop="1" x14ac:dyDescent="0.25">
      <c r="A141" s="676" t="s">
        <v>17</v>
      </c>
      <c r="B141" s="26">
        <v>42432</v>
      </c>
      <c r="C141" s="27" t="s">
        <v>7</v>
      </c>
      <c r="D141" s="27">
        <v>1</v>
      </c>
      <c r="E141" s="27">
        <v>1</v>
      </c>
      <c r="F141" s="73">
        <v>4</v>
      </c>
      <c r="G141" s="27">
        <v>5</v>
      </c>
      <c r="H141" s="27">
        <v>0</v>
      </c>
      <c r="I141" s="28">
        <v>0</v>
      </c>
      <c r="J141" s="265">
        <v>1</v>
      </c>
      <c r="K141" s="46"/>
      <c r="L141" s="315"/>
      <c r="M141" s="304"/>
    </row>
    <row r="142" spans="1:13" hidden="1" x14ac:dyDescent="0.25">
      <c r="A142" s="677"/>
      <c r="B142" s="13">
        <v>42425</v>
      </c>
      <c r="C142" s="9" t="s">
        <v>13</v>
      </c>
      <c r="D142" s="9">
        <v>1</v>
      </c>
      <c r="E142" s="9">
        <v>0</v>
      </c>
      <c r="F142" s="9">
        <v>2</v>
      </c>
      <c r="G142" s="9">
        <v>2</v>
      </c>
      <c r="H142" s="9">
        <v>0</v>
      </c>
      <c r="I142" s="29">
        <v>0</v>
      </c>
      <c r="J142" s="266"/>
      <c r="K142" s="5">
        <v>1</v>
      </c>
      <c r="L142" s="316"/>
      <c r="M142" s="304"/>
    </row>
    <row r="143" spans="1:13" hidden="1" x14ac:dyDescent="0.25">
      <c r="A143" s="677"/>
      <c r="B143" s="13">
        <v>42418</v>
      </c>
      <c r="C143" s="9" t="s">
        <v>8</v>
      </c>
      <c r="D143" s="9">
        <v>1</v>
      </c>
      <c r="E143" s="9">
        <v>2</v>
      </c>
      <c r="F143" s="9">
        <v>0</v>
      </c>
      <c r="G143" s="9">
        <v>2</v>
      </c>
      <c r="H143" s="9">
        <v>0</v>
      </c>
      <c r="I143" s="29">
        <v>0</v>
      </c>
      <c r="J143" s="266"/>
      <c r="K143" s="5">
        <v>1</v>
      </c>
      <c r="L143" s="316"/>
      <c r="M143" s="304"/>
    </row>
    <row r="144" spans="1:13" hidden="1" x14ac:dyDescent="0.25">
      <c r="A144" s="677"/>
      <c r="B144" s="13">
        <v>42404</v>
      </c>
      <c r="C144" s="9" t="s">
        <v>12</v>
      </c>
      <c r="D144" s="9">
        <v>1</v>
      </c>
      <c r="E144" s="9">
        <v>3</v>
      </c>
      <c r="F144" s="9">
        <v>0</v>
      </c>
      <c r="G144" s="9">
        <v>3</v>
      </c>
      <c r="H144" s="9">
        <v>0</v>
      </c>
      <c r="I144" s="29">
        <v>0</v>
      </c>
      <c r="J144" s="266">
        <v>1</v>
      </c>
      <c r="K144" s="5"/>
      <c r="L144" s="316"/>
      <c r="M144" s="304"/>
    </row>
    <row r="145" spans="1:13" hidden="1" x14ac:dyDescent="0.25">
      <c r="A145" s="677"/>
      <c r="B145" s="13">
        <v>42390</v>
      </c>
      <c r="C145" s="9" t="s">
        <v>13</v>
      </c>
      <c r="D145" s="9">
        <v>1</v>
      </c>
      <c r="E145" s="9">
        <v>3</v>
      </c>
      <c r="F145" s="9">
        <v>1</v>
      </c>
      <c r="G145" s="9">
        <v>4</v>
      </c>
      <c r="H145" s="9">
        <v>0</v>
      </c>
      <c r="I145" s="29">
        <v>0</v>
      </c>
      <c r="J145" s="266"/>
      <c r="K145" s="5">
        <v>1</v>
      </c>
      <c r="L145" s="316"/>
      <c r="M145" s="304"/>
    </row>
    <row r="146" spans="1:13" hidden="1" x14ac:dyDescent="0.25">
      <c r="A146" s="677"/>
      <c r="B146" s="13">
        <v>42376</v>
      </c>
      <c r="C146" s="9" t="s">
        <v>10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66"/>
      <c r="K146" s="5">
        <v>1</v>
      </c>
      <c r="L146" s="316"/>
      <c r="M146" s="304"/>
    </row>
    <row r="147" spans="1:13" hidden="1" x14ac:dyDescent="0.25">
      <c r="A147" s="677"/>
      <c r="B147" s="13">
        <v>42348</v>
      </c>
      <c r="C147" s="9" t="s">
        <v>7</v>
      </c>
      <c r="D147" s="9">
        <v>1</v>
      </c>
      <c r="E147" s="9">
        <v>2</v>
      </c>
      <c r="F147" s="9">
        <v>1</v>
      </c>
      <c r="G147" s="9">
        <v>3</v>
      </c>
      <c r="H147" s="9">
        <v>0</v>
      </c>
      <c r="I147" s="29">
        <v>0</v>
      </c>
      <c r="J147" s="266">
        <v>1</v>
      </c>
      <c r="K147" s="5"/>
      <c r="L147" s="316"/>
      <c r="M147" s="304"/>
    </row>
    <row r="148" spans="1:13" hidden="1" x14ac:dyDescent="0.25">
      <c r="A148" s="677"/>
      <c r="B148" s="13">
        <v>42341</v>
      </c>
      <c r="C148" s="9" t="s">
        <v>13</v>
      </c>
      <c r="D148" s="9">
        <v>1</v>
      </c>
      <c r="E148" s="9">
        <v>3</v>
      </c>
      <c r="F148" s="9">
        <v>0</v>
      </c>
      <c r="G148" s="9">
        <v>3</v>
      </c>
      <c r="H148" s="9">
        <v>0</v>
      </c>
      <c r="I148" s="29">
        <v>0</v>
      </c>
      <c r="J148" s="266"/>
      <c r="K148" s="5">
        <v>1</v>
      </c>
      <c r="L148" s="316"/>
      <c r="M148" s="304"/>
    </row>
    <row r="149" spans="1:13" hidden="1" x14ac:dyDescent="0.25">
      <c r="A149" s="677"/>
      <c r="B149" s="13">
        <v>42334</v>
      </c>
      <c r="C149" s="9" t="s">
        <v>8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66">
        <v>1</v>
      </c>
      <c r="K149" s="5"/>
      <c r="L149" s="316"/>
      <c r="M149" s="304"/>
    </row>
    <row r="150" spans="1:13" hidden="1" x14ac:dyDescent="0.25">
      <c r="A150" s="677"/>
      <c r="B150" s="13">
        <v>42327</v>
      </c>
      <c r="C150" s="9" t="s">
        <v>10</v>
      </c>
      <c r="D150" s="9">
        <v>1</v>
      </c>
      <c r="E150" s="9">
        <v>0</v>
      </c>
      <c r="F150" s="9">
        <v>2</v>
      </c>
      <c r="G150" s="9">
        <v>2</v>
      </c>
      <c r="H150" s="9">
        <v>0</v>
      </c>
      <c r="I150" s="29">
        <v>0</v>
      </c>
      <c r="J150" s="266"/>
      <c r="K150" s="5"/>
      <c r="L150" s="316">
        <v>1</v>
      </c>
      <c r="M150" s="304"/>
    </row>
    <row r="151" spans="1:13" hidden="1" x14ac:dyDescent="0.25">
      <c r="A151" s="677"/>
      <c r="B151" s="13">
        <v>42320</v>
      </c>
      <c r="C151" s="9" t="s">
        <v>12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66"/>
      <c r="K151" s="5">
        <v>1</v>
      </c>
      <c r="L151" s="316"/>
      <c r="M151" s="304"/>
    </row>
    <row r="152" spans="1:13" hidden="1" x14ac:dyDescent="0.25">
      <c r="A152" s="677"/>
      <c r="B152" s="13">
        <v>42313</v>
      </c>
      <c r="C152" s="9" t="s">
        <v>7</v>
      </c>
      <c r="D152" s="9">
        <v>1</v>
      </c>
      <c r="E152" s="9">
        <v>2</v>
      </c>
      <c r="F152" s="9">
        <v>3</v>
      </c>
      <c r="G152" s="9">
        <v>5</v>
      </c>
      <c r="H152" s="9">
        <v>0</v>
      </c>
      <c r="I152" s="29">
        <v>0</v>
      </c>
      <c r="J152" s="266"/>
      <c r="K152" s="5">
        <v>1</v>
      </c>
      <c r="L152" s="316"/>
      <c r="M152" s="304"/>
    </row>
    <row r="153" spans="1:13" hidden="1" x14ac:dyDescent="0.25">
      <c r="A153" s="677"/>
      <c r="B153" s="13">
        <v>42306</v>
      </c>
      <c r="C153" s="9" t="s">
        <v>13</v>
      </c>
      <c r="D153" s="9">
        <v>1</v>
      </c>
      <c r="E153" s="9">
        <v>1</v>
      </c>
      <c r="F153" s="9">
        <v>1</v>
      </c>
      <c r="G153" s="9">
        <v>2</v>
      </c>
      <c r="H153" s="9">
        <v>0</v>
      </c>
      <c r="I153" s="29">
        <v>0</v>
      </c>
      <c r="J153" s="266"/>
      <c r="K153" s="5">
        <v>1</v>
      </c>
      <c r="L153" s="316"/>
      <c r="M153" s="304"/>
    </row>
    <row r="154" spans="1:13" hidden="1" x14ac:dyDescent="0.25">
      <c r="A154" s="677"/>
      <c r="B154" s="13">
        <v>42299</v>
      </c>
      <c r="C154" s="9" t="s">
        <v>8</v>
      </c>
      <c r="D154" s="9">
        <v>1</v>
      </c>
      <c r="E154" s="9">
        <v>0</v>
      </c>
      <c r="F154" s="9">
        <v>3</v>
      </c>
      <c r="G154" s="9">
        <v>3</v>
      </c>
      <c r="H154" s="9">
        <v>0</v>
      </c>
      <c r="I154" s="29">
        <v>0</v>
      </c>
      <c r="J154" s="266">
        <v>1</v>
      </c>
      <c r="K154" s="5"/>
      <c r="L154" s="316"/>
      <c r="M154" s="304"/>
    </row>
    <row r="155" spans="1:13" hidden="1" x14ac:dyDescent="0.25">
      <c r="A155" s="677"/>
      <c r="B155" s="13">
        <v>42292</v>
      </c>
      <c r="C155" s="9" t="s">
        <v>10</v>
      </c>
      <c r="D155" s="9">
        <v>1</v>
      </c>
      <c r="E155" s="9">
        <v>1</v>
      </c>
      <c r="F155" s="9">
        <v>0</v>
      </c>
      <c r="G155" s="9">
        <v>1</v>
      </c>
      <c r="H155" s="9">
        <v>0</v>
      </c>
      <c r="I155" s="29">
        <v>0</v>
      </c>
      <c r="J155" s="266"/>
      <c r="K155" s="5">
        <v>1</v>
      </c>
      <c r="L155" s="316"/>
      <c r="M155" s="304"/>
    </row>
    <row r="156" spans="1:13" hidden="1" x14ac:dyDescent="0.25">
      <c r="A156" s="677"/>
      <c r="B156" s="13">
        <v>42285</v>
      </c>
      <c r="C156" s="9" t="s">
        <v>12</v>
      </c>
      <c r="D156" s="9">
        <v>1</v>
      </c>
      <c r="E156" s="9">
        <v>1</v>
      </c>
      <c r="F156" s="9">
        <v>0</v>
      </c>
      <c r="G156" s="9">
        <v>1</v>
      </c>
      <c r="H156" s="9">
        <v>0</v>
      </c>
      <c r="I156" s="29">
        <v>0</v>
      </c>
      <c r="J156" s="266"/>
      <c r="K156" s="5">
        <v>1</v>
      </c>
      <c r="L156" s="316"/>
      <c r="M156" s="304"/>
    </row>
    <row r="157" spans="1:13" hidden="1" x14ac:dyDescent="0.25">
      <c r="A157" s="677"/>
      <c r="B157" s="13">
        <v>42278</v>
      </c>
      <c r="C157" s="9" t="s">
        <v>7</v>
      </c>
      <c r="D157" s="9">
        <v>1</v>
      </c>
      <c r="E157" s="9">
        <v>2</v>
      </c>
      <c r="F157" s="9">
        <v>0</v>
      </c>
      <c r="G157" s="9">
        <v>2</v>
      </c>
      <c r="H157" s="9">
        <v>0</v>
      </c>
      <c r="I157" s="29">
        <v>0</v>
      </c>
      <c r="J157" s="266"/>
      <c r="K157" s="5">
        <v>1</v>
      </c>
      <c r="L157" s="316"/>
      <c r="M157" s="304"/>
    </row>
    <row r="158" spans="1:13" ht="18.75" hidden="1" thickBot="1" x14ac:dyDescent="0.3">
      <c r="A158" s="678"/>
      <c r="B158" s="30">
        <v>42271</v>
      </c>
      <c r="C158" s="31" t="s">
        <v>13</v>
      </c>
      <c r="D158" s="31">
        <v>1</v>
      </c>
      <c r="E158" s="31">
        <v>2</v>
      </c>
      <c r="F158" s="31">
        <v>1</v>
      </c>
      <c r="G158" s="31">
        <v>3</v>
      </c>
      <c r="H158" s="31">
        <v>0</v>
      </c>
      <c r="I158" s="32">
        <v>0</v>
      </c>
      <c r="J158" s="269">
        <v>1</v>
      </c>
      <c r="K158" s="39"/>
      <c r="L158" s="318"/>
      <c r="M158" s="304"/>
    </row>
    <row r="159" spans="1:13" ht="19.5" thickTop="1" thickBot="1" x14ac:dyDescent="0.3">
      <c r="A159" s="215" t="s">
        <v>45</v>
      </c>
      <c r="B159" s="126" t="s">
        <v>17</v>
      </c>
      <c r="C159" s="124" t="s">
        <v>14</v>
      </c>
      <c r="D159" s="124">
        <f t="shared" ref="D159:I159" si="7">SUM(D141:D158)</f>
        <v>18</v>
      </c>
      <c r="E159" s="124">
        <f t="shared" si="7"/>
        <v>23</v>
      </c>
      <c r="F159" s="124">
        <f t="shared" si="7"/>
        <v>19</v>
      </c>
      <c r="G159" s="124">
        <f t="shared" si="7"/>
        <v>42</v>
      </c>
      <c r="H159" s="124">
        <f t="shared" si="7"/>
        <v>0</v>
      </c>
      <c r="I159" s="125">
        <f t="shared" si="7"/>
        <v>0</v>
      </c>
      <c r="J159" s="268">
        <f>SUM(J141:J158)</f>
        <v>6</v>
      </c>
      <c r="K159" s="185">
        <f>SUM(K141:K158)</f>
        <v>11</v>
      </c>
      <c r="L159" s="250">
        <f>SUM(L141:L158)</f>
        <v>1</v>
      </c>
      <c r="M159" s="302">
        <f>SUM(J159/(J159+K159))</f>
        <v>0.35294117647058826</v>
      </c>
    </row>
    <row r="160" spans="1:13" ht="18.75" hidden="1" thickTop="1" x14ac:dyDescent="0.25">
      <c r="A160" s="676" t="s">
        <v>16</v>
      </c>
      <c r="B160" s="26">
        <v>42068</v>
      </c>
      <c r="C160" s="27" t="s">
        <v>12</v>
      </c>
      <c r="D160" s="27">
        <v>1</v>
      </c>
      <c r="E160" s="27">
        <v>1</v>
      </c>
      <c r="F160" s="27">
        <v>2</v>
      </c>
      <c r="G160" s="27">
        <v>3</v>
      </c>
      <c r="H160" s="27">
        <v>0</v>
      </c>
      <c r="I160" s="28">
        <v>0</v>
      </c>
      <c r="J160" s="265">
        <v>1</v>
      </c>
      <c r="K160" s="46"/>
      <c r="L160" s="315"/>
      <c r="M160" s="304"/>
    </row>
    <row r="161" spans="1:13" hidden="1" x14ac:dyDescent="0.25">
      <c r="A161" s="677"/>
      <c r="B161" s="13">
        <v>42061</v>
      </c>
      <c r="C161" s="9" t="s">
        <v>7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66">
        <v>1</v>
      </c>
      <c r="K161" s="5"/>
      <c r="L161" s="316"/>
      <c r="M161" s="304"/>
    </row>
    <row r="162" spans="1:13" hidden="1" x14ac:dyDescent="0.25">
      <c r="A162" s="677"/>
      <c r="B162" s="13">
        <v>42054</v>
      </c>
      <c r="C162" s="9" t="s">
        <v>13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66">
        <v>1</v>
      </c>
      <c r="K162" s="5"/>
      <c r="L162" s="316"/>
      <c r="M162" s="304"/>
    </row>
    <row r="163" spans="1:13" hidden="1" x14ac:dyDescent="0.25">
      <c r="A163" s="677"/>
      <c r="B163" s="13">
        <v>42047</v>
      </c>
      <c r="C163" s="9" t="s">
        <v>8</v>
      </c>
      <c r="D163" s="9">
        <v>1</v>
      </c>
      <c r="E163" s="9">
        <v>1</v>
      </c>
      <c r="F163" s="9">
        <v>1</v>
      </c>
      <c r="G163" s="15">
        <v>2</v>
      </c>
      <c r="H163" s="9">
        <v>0</v>
      </c>
      <c r="I163" s="29">
        <v>0</v>
      </c>
      <c r="J163" s="266">
        <v>1</v>
      </c>
      <c r="K163" s="5"/>
      <c r="L163" s="316"/>
      <c r="M163" s="304"/>
    </row>
    <row r="164" spans="1:13" hidden="1" x14ac:dyDescent="0.25">
      <c r="A164" s="677"/>
      <c r="B164" s="13">
        <v>42040</v>
      </c>
      <c r="C164" s="9" t="s">
        <v>10</v>
      </c>
      <c r="D164" s="9">
        <v>1</v>
      </c>
      <c r="E164" s="9">
        <v>1</v>
      </c>
      <c r="F164" s="9">
        <v>1</v>
      </c>
      <c r="G164" s="15">
        <v>2</v>
      </c>
      <c r="H164" s="9">
        <v>0</v>
      </c>
      <c r="I164" s="29">
        <v>0</v>
      </c>
      <c r="J164" s="266"/>
      <c r="K164" s="5"/>
      <c r="L164" s="316">
        <v>1</v>
      </c>
      <c r="M164" s="304"/>
    </row>
    <row r="165" spans="1:13" hidden="1" x14ac:dyDescent="0.25">
      <c r="A165" s="677"/>
      <c r="B165" s="13">
        <v>42033</v>
      </c>
      <c r="C165" s="9" t="s">
        <v>12</v>
      </c>
      <c r="D165" s="9">
        <v>1</v>
      </c>
      <c r="E165" s="9">
        <v>0</v>
      </c>
      <c r="F165" s="9">
        <v>2</v>
      </c>
      <c r="G165" s="15">
        <v>2</v>
      </c>
      <c r="H165" s="9">
        <v>0</v>
      </c>
      <c r="I165" s="29">
        <v>0</v>
      </c>
      <c r="J165" s="266">
        <v>1</v>
      </c>
      <c r="K165" s="5"/>
      <c r="L165" s="316"/>
      <c r="M165" s="304"/>
    </row>
    <row r="166" spans="1:13" hidden="1" x14ac:dyDescent="0.25">
      <c r="A166" s="677"/>
      <c r="B166" s="13">
        <v>42026</v>
      </c>
      <c r="C166" s="9" t="s">
        <v>7</v>
      </c>
      <c r="D166" s="9">
        <v>1</v>
      </c>
      <c r="E166" s="9">
        <v>1</v>
      </c>
      <c r="F166" s="9">
        <v>1</v>
      </c>
      <c r="G166" s="15">
        <v>2</v>
      </c>
      <c r="H166" s="9">
        <v>0</v>
      </c>
      <c r="I166" s="29">
        <v>0</v>
      </c>
      <c r="J166" s="266"/>
      <c r="K166" s="5">
        <v>1</v>
      </c>
      <c r="L166" s="316"/>
      <c r="M166" s="304"/>
    </row>
    <row r="167" spans="1:13" hidden="1" x14ac:dyDescent="0.25">
      <c r="A167" s="677"/>
      <c r="B167" s="13">
        <v>42019</v>
      </c>
      <c r="C167" s="9" t="s">
        <v>13</v>
      </c>
      <c r="D167" s="9">
        <v>1</v>
      </c>
      <c r="E167" s="9">
        <v>1</v>
      </c>
      <c r="F167" s="9">
        <v>0</v>
      </c>
      <c r="G167" s="15">
        <v>1</v>
      </c>
      <c r="H167" s="9">
        <v>0</v>
      </c>
      <c r="I167" s="29">
        <v>0</v>
      </c>
      <c r="J167" s="266">
        <v>1</v>
      </c>
      <c r="K167" s="5"/>
      <c r="L167" s="316"/>
      <c r="M167" s="304"/>
    </row>
    <row r="168" spans="1:13" hidden="1" x14ac:dyDescent="0.25">
      <c r="A168" s="677"/>
      <c r="B168" s="13">
        <v>41991</v>
      </c>
      <c r="C168" s="9" t="s">
        <v>10</v>
      </c>
      <c r="D168" s="9">
        <v>1</v>
      </c>
      <c r="E168" s="9">
        <v>2</v>
      </c>
      <c r="F168" s="9">
        <v>0</v>
      </c>
      <c r="G168" s="15">
        <v>2</v>
      </c>
      <c r="H168" s="9">
        <v>0</v>
      </c>
      <c r="I168" s="29">
        <v>0</v>
      </c>
      <c r="J168" s="266"/>
      <c r="K168" s="5"/>
      <c r="L168" s="316">
        <v>1</v>
      </c>
      <c r="M168" s="304"/>
    </row>
    <row r="169" spans="1:13" hidden="1" x14ac:dyDescent="0.25">
      <c r="A169" s="677"/>
      <c r="B169" s="13">
        <v>41977</v>
      </c>
      <c r="C169" s="9" t="s">
        <v>7</v>
      </c>
      <c r="D169" s="9">
        <v>1</v>
      </c>
      <c r="E169" s="9">
        <v>0</v>
      </c>
      <c r="F169" s="9">
        <v>3</v>
      </c>
      <c r="G169" s="15">
        <v>3</v>
      </c>
      <c r="H169" s="9">
        <v>0</v>
      </c>
      <c r="I169" s="29">
        <v>0</v>
      </c>
      <c r="J169" s="266">
        <v>1</v>
      </c>
      <c r="K169" s="5"/>
      <c r="L169" s="316"/>
      <c r="M169" s="304"/>
    </row>
    <row r="170" spans="1:13" hidden="1" x14ac:dyDescent="0.25">
      <c r="A170" s="677"/>
      <c r="B170" s="13">
        <v>41970</v>
      </c>
      <c r="C170" s="9" t="s">
        <v>13</v>
      </c>
      <c r="D170" s="9">
        <v>1</v>
      </c>
      <c r="E170" s="9">
        <v>2</v>
      </c>
      <c r="F170" s="9">
        <v>0</v>
      </c>
      <c r="G170" s="15">
        <v>2</v>
      </c>
      <c r="H170" s="9">
        <v>0</v>
      </c>
      <c r="I170" s="29">
        <v>0</v>
      </c>
      <c r="J170" s="266"/>
      <c r="K170" s="5"/>
      <c r="L170" s="316">
        <v>1</v>
      </c>
      <c r="M170" s="304"/>
    </row>
    <row r="171" spans="1:13" hidden="1" x14ac:dyDescent="0.25">
      <c r="A171" s="677"/>
      <c r="B171" s="13">
        <v>41963</v>
      </c>
      <c r="C171" s="9" t="s">
        <v>8</v>
      </c>
      <c r="D171" s="9">
        <v>1</v>
      </c>
      <c r="E171" s="9">
        <v>3</v>
      </c>
      <c r="F171" s="9">
        <v>2</v>
      </c>
      <c r="G171" s="15">
        <v>5</v>
      </c>
      <c r="H171" s="9">
        <v>0</v>
      </c>
      <c r="I171" s="29">
        <v>0</v>
      </c>
      <c r="J171" s="266">
        <v>1</v>
      </c>
      <c r="K171" s="5"/>
      <c r="L171" s="316"/>
      <c r="M171" s="304"/>
    </row>
    <row r="172" spans="1:13" hidden="1" x14ac:dyDescent="0.25">
      <c r="A172" s="677"/>
      <c r="B172" s="13">
        <v>41956</v>
      </c>
      <c r="C172" s="9" t="s">
        <v>10</v>
      </c>
      <c r="D172" s="9">
        <v>1</v>
      </c>
      <c r="E172" s="9">
        <v>2</v>
      </c>
      <c r="F172" s="9">
        <v>1</v>
      </c>
      <c r="G172" s="15">
        <v>3</v>
      </c>
      <c r="H172" s="9">
        <v>0</v>
      </c>
      <c r="I172" s="29">
        <v>0</v>
      </c>
      <c r="J172" s="266"/>
      <c r="K172" s="5"/>
      <c r="L172" s="316">
        <v>1</v>
      </c>
      <c r="M172" s="304"/>
    </row>
    <row r="173" spans="1:13" hidden="1" x14ac:dyDescent="0.25">
      <c r="A173" s="677"/>
      <c r="B173" s="13">
        <v>41949</v>
      </c>
      <c r="C173" s="9" t="s">
        <v>12</v>
      </c>
      <c r="D173" s="9">
        <v>1</v>
      </c>
      <c r="E173" s="9">
        <v>0</v>
      </c>
      <c r="F173" s="9">
        <v>1</v>
      </c>
      <c r="G173" s="15">
        <v>1</v>
      </c>
      <c r="H173" s="9">
        <v>0</v>
      </c>
      <c r="I173" s="29">
        <v>0</v>
      </c>
      <c r="J173" s="266">
        <v>1</v>
      </c>
      <c r="K173" s="5"/>
      <c r="L173" s="316"/>
      <c r="M173" s="304"/>
    </row>
    <row r="174" spans="1:13" hidden="1" x14ac:dyDescent="0.25">
      <c r="A174" s="677"/>
      <c r="B174" s="13">
        <v>41942</v>
      </c>
      <c r="C174" s="9" t="s">
        <v>7</v>
      </c>
      <c r="D174" s="9">
        <v>1</v>
      </c>
      <c r="E174" s="9">
        <v>2</v>
      </c>
      <c r="F174" s="9">
        <v>0</v>
      </c>
      <c r="G174" s="15">
        <v>2</v>
      </c>
      <c r="H174" s="9">
        <v>0</v>
      </c>
      <c r="I174" s="29">
        <v>0</v>
      </c>
      <c r="J174" s="266"/>
      <c r="K174" s="5">
        <v>1</v>
      </c>
      <c r="L174" s="316"/>
      <c r="M174" s="304"/>
    </row>
    <row r="175" spans="1:13" hidden="1" x14ac:dyDescent="0.25">
      <c r="A175" s="677"/>
      <c r="B175" s="13">
        <v>41935</v>
      </c>
      <c r="C175" s="9" t="s">
        <v>13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66"/>
      <c r="K175" s="5">
        <v>1</v>
      </c>
      <c r="L175" s="316"/>
      <c r="M175" s="304"/>
    </row>
    <row r="176" spans="1:13" hidden="1" x14ac:dyDescent="0.25">
      <c r="A176" s="677"/>
      <c r="B176" s="13">
        <v>41921</v>
      </c>
      <c r="C176" s="9" t="s">
        <v>10</v>
      </c>
      <c r="D176" s="9">
        <v>1</v>
      </c>
      <c r="E176" s="9">
        <v>1</v>
      </c>
      <c r="F176" s="9">
        <v>1</v>
      </c>
      <c r="G176" s="9">
        <v>2</v>
      </c>
      <c r="H176" s="9">
        <v>0</v>
      </c>
      <c r="I176" s="29">
        <v>0</v>
      </c>
      <c r="J176" s="266"/>
      <c r="K176" s="5">
        <v>1</v>
      </c>
      <c r="L176" s="316"/>
      <c r="M176" s="304"/>
    </row>
    <row r="177" spans="1:13" hidden="1" x14ac:dyDescent="0.25">
      <c r="A177" s="677"/>
      <c r="B177" s="13">
        <v>41914</v>
      </c>
      <c r="C177" s="9" t="s">
        <v>12</v>
      </c>
      <c r="D177" s="9">
        <v>1</v>
      </c>
      <c r="E177" s="9">
        <v>0</v>
      </c>
      <c r="F177" s="9">
        <v>1</v>
      </c>
      <c r="G177" s="9">
        <v>1</v>
      </c>
      <c r="H177" s="9">
        <v>0</v>
      </c>
      <c r="I177" s="29">
        <v>0</v>
      </c>
      <c r="J177" s="266"/>
      <c r="K177" s="5">
        <v>1</v>
      </c>
      <c r="L177" s="316"/>
      <c r="M177" s="304"/>
    </row>
    <row r="178" spans="1:13" hidden="1" x14ac:dyDescent="0.25">
      <c r="A178" s="677"/>
      <c r="B178" s="13">
        <v>41900</v>
      </c>
      <c r="C178" s="9" t="s">
        <v>13</v>
      </c>
      <c r="D178" s="9">
        <v>1</v>
      </c>
      <c r="E178" s="9">
        <v>0</v>
      </c>
      <c r="F178" s="9">
        <v>1</v>
      </c>
      <c r="G178" s="9">
        <v>1</v>
      </c>
      <c r="H178" s="9">
        <v>0</v>
      </c>
      <c r="I178" s="29">
        <v>0</v>
      </c>
      <c r="J178" s="266"/>
      <c r="K178" s="5">
        <v>1</v>
      </c>
      <c r="L178" s="316"/>
      <c r="M178" s="304"/>
    </row>
    <row r="179" spans="1:13" ht="18.75" hidden="1" thickBot="1" x14ac:dyDescent="0.3">
      <c r="A179" s="678"/>
      <c r="B179" s="30">
        <v>41893</v>
      </c>
      <c r="C179" s="31" t="s">
        <v>8</v>
      </c>
      <c r="D179" s="31">
        <v>1</v>
      </c>
      <c r="E179" s="31">
        <v>0</v>
      </c>
      <c r="F179" s="31">
        <v>0</v>
      </c>
      <c r="G179" s="31">
        <v>0</v>
      </c>
      <c r="H179" s="31">
        <v>0</v>
      </c>
      <c r="I179" s="32">
        <v>0</v>
      </c>
      <c r="J179" s="269"/>
      <c r="K179" s="39">
        <v>1</v>
      </c>
      <c r="L179" s="318"/>
      <c r="M179" s="304"/>
    </row>
    <row r="180" spans="1:13" ht="19.5" thickTop="1" thickBot="1" x14ac:dyDescent="0.3">
      <c r="A180" s="215" t="s">
        <v>45</v>
      </c>
      <c r="B180" s="126" t="s">
        <v>16</v>
      </c>
      <c r="C180" s="124" t="s">
        <v>14</v>
      </c>
      <c r="D180" s="124">
        <f t="shared" ref="D180:I180" si="8">SUM(D160:D179)</f>
        <v>20</v>
      </c>
      <c r="E180" s="124">
        <f t="shared" si="8"/>
        <v>17</v>
      </c>
      <c r="F180" s="124">
        <f t="shared" si="8"/>
        <v>17</v>
      </c>
      <c r="G180" s="124">
        <f t="shared" si="8"/>
        <v>34</v>
      </c>
      <c r="H180" s="124">
        <f t="shared" si="8"/>
        <v>0</v>
      </c>
      <c r="I180" s="125">
        <f t="shared" si="8"/>
        <v>0</v>
      </c>
      <c r="J180" s="268">
        <f>SUM(J160:J179)</f>
        <v>9</v>
      </c>
      <c r="K180" s="185">
        <f>SUM(K160:K179)</f>
        <v>7</v>
      </c>
      <c r="L180" s="250">
        <f>SUM(L160:L179)</f>
        <v>4</v>
      </c>
      <c r="M180" s="302">
        <f>SUM(J180/(J180+K180))</f>
        <v>0.5625</v>
      </c>
    </row>
    <row r="181" spans="1:13" ht="18.75" hidden="1" thickTop="1" x14ac:dyDescent="0.25">
      <c r="A181" s="676" t="s">
        <v>15</v>
      </c>
      <c r="B181" s="26">
        <v>41697</v>
      </c>
      <c r="C181" s="27" t="s">
        <v>7</v>
      </c>
      <c r="D181" s="27">
        <v>1</v>
      </c>
      <c r="E181" s="27">
        <v>0</v>
      </c>
      <c r="F181" s="27">
        <v>1</v>
      </c>
      <c r="G181" s="27">
        <v>1</v>
      </c>
      <c r="H181" s="27">
        <v>0</v>
      </c>
      <c r="I181" s="28">
        <v>0</v>
      </c>
      <c r="J181" s="265"/>
      <c r="K181" s="46">
        <v>1</v>
      </c>
      <c r="L181" s="315"/>
      <c r="M181" s="304"/>
    </row>
    <row r="182" spans="1:13" hidden="1" x14ac:dyDescent="0.25">
      <c r="A182" s="677"/>
      <c r="B182" s="13">
        <v>41690</v>
      </c>
      <c r="C182" s="9" t="s">
        <v>13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66"/>
      <c r="K182" s="5">
        <v>1</v>
      </c>
      <c r="L182" s="316"/>
      <c r="M182" s="304"/>
    </row>
    <row r="183" spans="1:13" hidden="1" x14ac:dyDescent="0.25">
      <c r="A183" s="677"/>
      <c r="B183" s="13">
        <v>41683</v>
      </c>
      <c r="C183" s="9" t="s">
        <v>8</v>
      </c>
      <c r="D183" s="9">
        <v>1</v>
      </c>
      <c r="E183" s="9">
        <v>2</v>
      </c>
      <c r="F183" s="15">
        <v>1</v>
      </c>
      <c r="G183" s="15">
        <v>3</v>
      </c>
      <c r="H183" s="9">
        <v>0</v>
      </c>
      <c r="I183" s="29">
        <v>0</v>
      </c>
      <c r="J183" s="266">
        <v>1</v>
      </c>
      <c r="K183" s="5"/>
      <c r="L183" s="316"/>
      <c r="M183" s="304"/>
    </row>
    <row r="184" spans="1:13" hidden="1" x14ac:dyDescent="0.25">
      <c r="A184" s="677"/>
      <c r="B184" s="13">
        <v>41676</v>
      </c>
      <c r="C184" s="9" t="s">
        <v>10</v>
      </c>
      <c r="D184" s="9">
        <v>1</v>
      </c>
      <c r="E184" s="9">
        <v>1</v>
      </c>
      <c r="F184" s="15">
        <v>1</v>
      </c>
      <c r="G184" s="15">
        <v>2</v>
      </c>
      <c r="H184" s="9">
        <v>0</v>
      </c>
      <c r="I184" s="29">
        <v>0</v>
      </c>
      <c r="J184" s="266">
        <v>1</v>
      </c>
      <c r="K184" s="5"/>
      <c r="L184" s="316"/>
      <c r="M184" s="304"/>
    </row>
    <row r="185" spans="1:13" hidden="1" x14ac:dyDescent="0.25">
      <c r="A185" s="677"/>
      <c r="B185" s="13">
        <v>41669</v>
      </c>
      <c r="C185" s="9" t="s">
        <v>12</v>
      </c>
      <c r="D185" s="9">
        <v>1</v>
      </c>
      <c r="E185" s="9">
        <v>2</v>
      </c>
      <c r="F185" s="15">
        <v>1</v>
      </c>
      <c r="G185" s="15">
        <v>3</v>
      </c>
      <c r="H185" s="9">
        <v>0</v>
      </c>
      <c r="I185" s="29">
        <v>0</v>
      </c>
      <c r="J185" s="266">
        <v>1</v>
      </c>
      <c r="K185" s="5"/>
      <c r="L185" s="316"/>
      <c r="M185" s="304"/>
    </row>
    <row r="186" spans="1:13" hidden="1" x14ac:dyDescent="0.25">
      <c r="A186" s="677"/>
      <c r="B186" s="13">
        <v>41662</v>
      </c>
      <c r="C186" s="9" t="s">
        <v>7</v>
      </c>
      <c r="D186" s="9">
        <v>1</v>
      </c>
      <c r="E186" s="9">
        <v>2</v>
      </c>
      <c r="F186" s="15">
        <v>3</v>
      </c>
      <c r="G186" s="15">
        <v>5</v>
      </c>
      <c r="H186" s="9">
        <v>0</v>
      </c>
      <c r="I186" s="29">
        <v>0</v>
      </c>
      <c r="J186" s="266">
        <v>1</v>
      </c>
      <c r="K186" s="5"/>
      <c r="L186" s="316"/>
      <c r="M186" s="304"/>
    </row>
    <row r="187" spans="1:13" hidden="1" x14ac:dyDescent="0.25">
      <c r="A187" s="677"/>
      <c r="B187" s="13">
        <v>41655</v>
      </c>
      <c r="C187" s="9" t="s">
        <v>13</v>
      </c>
      <c r="D187" s="9">
        <v>1</v>
      </c>
      <c r="E187" s="9">
        <v>1</v>
      </c>
      <c r="F187" s="15">
        <v>2</v>
      </c>
      <c r="G187" s="15">
        <v>3</v>
      </c>
      <c r="H187" s="9">
        <v>0</v>
      </c>
      <c r="I187" s="29">
        <v>0</v>
      </c>
      <c r="J187" s="266">
        <v>1</v>
      </c>
      <c r="K187" s="5"/>
      <c r="L187" s="316"/>
      <c r="M187" s="304"/>
    </row>
    <row r="188" spans="1:13" hidden="1" x14ac:dyDescent="0.25">
      <c r="A188" s="677"/>
      <c r="B188" s="13">
        <v>41648</v>
      </c>
      <c r="C188" s="9" t="s">
        <v>8</v>
      </c>
      <c r="D188" s="9">
        <v>1</v>
      </c>
      <c r="E188" s="9">
        <v>2</v>
      </c>
      <c r="F188" s="15">
        <v>1</v>
      </c>
      <c r="G188" s="15">
        <v>3</v>
      </c>
      <c r="H188" s="9">
        <v>0</v>
      </c>
      <c r="I188" s="29">
        <v>0</v>
      </c>
      <c r="J188" s="266">
        <v>1</v>
      </c>
      <c r="K188" s="5"/>
      <c r="L188" s="316"/>
      <c r="M188" s="304"/>
    </row>
    <row r="189" spans="1:13" hidden="1" x14ac:dyDescent="0.25">
      <c r="A189" s="677"/>
      <c r="B189" s="13">
        <v>41627</v>
      </c>
      <c r="C189" s="9" t="s">
        <v>10</v>
      </c>
      <c r="D189" s="9">
        <v>1</v>
      </c>
      <c r="E189" s="9">
        <v>1</v>
      </c>
      <c r="F189" s="15">
        <v>1</v>
      </c>
      <c r="G189" s="15">
        <v>2</v>
      </c>
      <c r="H189" s="9">
        <v>0</v>
      </c>
      <c r="I189" s="29">
        <v>0</v>
      </c>
      <c r="J189" s="266">
        <v>1</v>
      </c>
      <c r="K189" s="5"/>
      <c r="L189" s="316"/>
      <c r="M189" s="304"/>
    </row>
    <row r="190" spans="1:13" hidden="1" x14ac:dyDescent="0.25">
      <c r="A190" s="677"/>
      <c r="B190" s="13">
        <v>41620</v>
      </c>
      <c r="C190" s="9" t="s">
        <v>12</v>
      </c>
      <c r="D190" s="9">
        <v>1</v>
      </c>
      <c r="E190" s="9">
        <v>0</v>
      </c>
      <c r="F190" s="15">
        <v>1</v>
      </c>
      <c r="G190" s="15">
        <v>1</v>
      </c>
      <c r="H190" s="9">
        <v>0</v>
      </c>
      <c r="I190" s="29">
        <v>0</v>
      </c>
      <c r="J190" s="266"/>
      <c r="K190" s="5">
        <v>1</v>
      </c>
      <c r="L190" s="316"/>
      <c r="M190" s="304"/>
    </row>
    <row r="191" spans="1:13" hidden="1" x14ac:dyDescent="0.25">
      <c r="A191" s="677"/>
      <c r="B191" s="13">
        <v>41613</v>
      </c>
      <c r="C191" s="9" t="s">
        <v>7</v>
      </c>
      <c r="D191" s="9">
        <v>1</v>
      </c>
      <c r="E191" s="9">
        <v>1</v>
      </c>
      <c r="F191" s="15">
        <v>2</v>
      </c>
      <c r="G191" s="15">
        <v>3</v>
      </c>
      <c r="H191" s="9">
        <v>0</v>
      </c>
      <c r="I191" s="29">
        <v>0</v>
      </c>
      <c r="J191" s="266">
        <v>1</v>
      </c>
      <c r="K191" s="5"/>
      <c r="L191" s="316"/>
      <c r="M191" s="304"/>
    </row>
    <row r="192" spans="1:13" hidden="1" x14ac:dyDescent="0.25">
      <c r="A192" s="677"/>
      <c r="B192" s="13">
        <v>41606</v>
      </c>
      <c r="C192" s="9" t="s">
        <v>13</v>
      </c>
      <c r="D192" s="9">
        <v>1</v>
      </c>
      <c r="E192" s="9">
        <v>1</v>
      </c>
      <c r="F192" s="15">
        <v>2</v>
      </c>
      <c r="G192" s="15">
        <v>3</v>
      </c>
      <c r="H192" s="9">
        <v>0</v>
      </c>
      <c r="I192" s="29">
        <v>0</v>
      </c>
      <c r="J192" s="266">
        <v>1</v>
      </c>
      <c r="K192" s="5"/>
      <c r="L192" s="316"/>
      <c r="M192" s="304"/>
    </row>
    <row r="193" spans="1:13" hidden="1" x14ac:dyDescent="0.25">
      <c r="A193" s="677"/>
      <c r="B193" s="13">
        <v>41599</v>
      </c>
      <c r="C193" s="9" t="s">
        <v>8</v>
      </c>
      <c r="D193" s="9">
        <v>1</v>
      </c>
      <c r="E193" s="9">
        <v>0</v>
      </c>
      <c r="F193" s="15">
        <v>1</v>
      </c>
      <c r="G193" s="15">
        <v>1</v>
      </c>
      <c r="H193" s="9">
        <v>0</v>
      </c>
      <c r="I193" s="29">
        <v>0</v>
      </c>
      <c r="J193" s="266"/>
      <c r="K193" s="5"/>
      <c r="L193" s="316">
        <v>1</v>
      </c>
      <c r="M193" s="304"/>
    </row>
    <row r="194" spans="1:13" hidden="1" x14ac:dyDescent="0.25">
      <c r="A194" s="677"/>
      <c r="B194" s="13">
        <v>41592</v>
      </c>
      <c r="C194" s="9" t="s">
        <v>10</v>
      </c>
      <c r="D194" s="9">
        <v>1</v>
      </c>
      <c r="E194" s="9">
        <v>0</v>
      </c>
      <c r="F194" s="15">
        <v>2</v>
      </c>
      <c r="G194" s="15">
        <v>2</v>
      </c>
      <c r="H194" s="9">
        <v>0</v>
      </c>
      <c r="I194" s="29">
        <v>0</v>
      </c>
      <c r="J194" s="266"/>
      <c r="K194" s="5">
        <v>1</v>
      </c>
      <c r="L194" s="316"/>
      <c r="M194" s="304"/>
    </row>
    <row r="195" spans="1:13" hidden="1" x14ac:dyDescent="0.25">
      <c r="A195" s="677"/>
      <c r="B195" s="13">
        <v>41585</v>
      </c>
      <c r="C195" s="9" t="s">
        <v>12</v>
      </c>
      <c r="D195" s="9">
        <v>1</v>
      </c>
      <c r="E195" s="9">
        <v>2</v>
      </c>
      <c r="F195" s="15">
        <v>3</v>
      </c>
      <c r="G195" s="15">
        <v>5</v>
      </c>
      <c r="H195" s="9">
        <v>0</v>
      </c>
      <c r="I195" s="29">
        <v>0</v>
      </c>
      <c r="J195" s="266">
        <v>1</v>
      </c>
      <c r="K195" s="5"/>
      <c r="L195" s="316"/>
      <c r="M195" s="304"/>
    </row>
    <row r="196" spans="1:13" hidden="1" x14ac:dyDescent="0.25">
      <c r="A196" s="677"/>
      <c r="B196" s="13">
        <v>41578</v>
      </c>
      <c r="C196" s="9" t="s">
        <v>7</v>
      </c>
      <c r="D196" s="9">
        <v>1</v>
      </c>
      <c r="E196" s="9">
        <v>1</v>
      </c>
      <c r="F196" s="9">
        <v>0</v>
      </c>
      <c r="G196" s="15">
        <v>1</v>
      </c>
      <c r="H196" s="9">
        <v>0</v>
      </c>
      <c r="I196" s="29">
        <v>1</v>
      </c>
      <c r="J196" s="266"/>
      <c r="K196" s="5"/>
      <c r="L196" s="316">
        <v>1</v>
      </c>
      <c r="M196" s="304"/>
    </row>
    <row r="197" spans="1:13" hidden="1" x14ac:dyDescent="0.25">
      <c r="A197" s="677"/>
      <c r="B197" s="13">
        <v>41571</v>
      </c>
      <c r="C197" s="9" t="s">
        <v>13</v>
      </c>
      <c r="D197" s="9">
        <v>1</v>
      </c>
      <c r="E197" s="9">
        <v>1</v>
      </c>
      <c r="F197" s="9">
        <v>1</v>
      </c>
      <c r="G197" s="15">
        <v>2</v>
      </c>
      <c r="H197" s="9">
        <v>0</v>
      </c>
      <c r="I197" s="29">
        <v>0</v>
      </c>
      <c r="J197" s="266">
        <v>1</v>
      </c>
      <c r="K197" s="5"/>
      <c r="L197" s="316"/>
      <c r="M197" s="304"/>
    </row>
    <row r="198" spans="1:13" hidden="1" x14ac:dyDescent="0.25">
      <c r="A198" s="677"/>
      <c r="B198" s="13">
        <v>41550</v>
      </c>
      <c r="C198" s="9" t="s">
        <v>12</v>
      </c>
      <c r="D198" s="9">
        <v>1</v>
      </c>
      <c r="E198" s="9">
        <v>2</v>
      </c>
      <c r="F198" s="9">
        <v>0</v>
      </c>
      <c r="G198" s="15">
        <v>2</v>
      </c>
      <c r="H198" s="9">
        <v>0</v>
      </c>
      <c r="I198" s="29">
        <v>1</v>
      </c>
      <c r="J198" s="266"/>
      <c r="K198" s="5"/>
      <c r="L198" s="316">
        <v>1</v>
      </c>
      <c r="M198" s="304"/>
    </row>
    <row r="199" spans="1:13" hidden="1" x14ac:dyDescent="0.25">
      <c r="A199" s="677"/>
      <c r="B199" s="13">
        <v>41543</v>
      </c>
      <c r="C199" s="9" t="s">
        <v>7</v>
      </c>
      <c r="D199" s="9">
        <v>1</v>
      </c>
      <c r="E199" s="9">
        <v>0</v>
      </c>
      <c r="F199" s="9">
        <v>2</v>
      </c>
      <c r="G199" s="15">
        <v>2</v>
      </c>
      <c r="H199" s="9">
        <v>0</v>
      </c>
      <c r="I199" s="29">
        <v>0</v>
      </c>
      <c r="J199" s="266"/>
      <c r="K199" s="5">
        <v>1</v>
      </c>
      <c r="L199" s="316"/>
      <c r="M199" s="304"/>
    </row>
    <row r="200" spans="1:13" hidden="1" x14ac:dyDescent="0.25">
      <c r="A200" s="677"/>
      <c r="B200" s="13">
        <v>41536</v>
      </c>
      <c r="C200" s="9" t="s">
        <v>13</v>
      </c>
      <c r="D200" s="9">
        <v>1</v>
      </c>
      <c r="E200" s="9">
        <v>1</v>
      </c>
      <c r="F200" s="9">
        <v>1</v>
      </c>
      <c r="G200" s="15">
        <v>2</v>
      </c>
      <c r="H200" s="9">
        <v>0</v>
      </c>
      <c r="I200" s="29">
        <v>0</v>
      </c>
      <c r="J200" s="266"/>
      <c r="K200" s="5">
        <v>1</v>
      </c>
      <c r="L200" s="316"/>
      <c r="M200" s="304"/>
    </row>
    <row r="201" spans="1:13" ht="18.75" hidden="1" thickBot="1" x14ac:dyDescent="0.3">
      <c r="A201" s="678"/>
      <c r="B201" s="30">
        <v>41529</v>
      </c>
      <c r="C201" s="31" t="s">
        <v>8</v>
      </c>
      <c r="D201" s="31">
        <v>1</v>
      </c>
      <c r="E201" s="31">
        <v>0</v>
      </c>
      <c r="F201" s="31">
        <v>1</v>
      </c>
      <c r="G201" s="33">
        <v>1</v>
      </c>
      <c r="H201" s="31">
        <v>0</v>
      </c>
      <c r="I201" s="32">
        <v>0</v>
      </c>
      <c r="J201" s="269">
        <v>1</v>
      </c>
      <c r="K201" s="39"/>
      <c r="L201" s="318"/>
      <c r="M201" s="304"/>
    </row>
    <row r="202" spans="1:13" ht="19.5" thickTop="1" thickBot="1" x14ac:dyDescent="0.3">
      <c r="A202" s="215" t="s">
        <v>45</v>
      </c>
      <c r="B202" s="126" t="s">
        <v>15</v>
      </c>
      <c r="C202" s="124" t="s">
        <v>14</v>
      </c>
      <c r="D202" s="124">
        <f t="shared" ref="D202:I202" si="9">SUM(D181:D201)</f>
        <v>21</v>
      </c>
      <c r="E202" s="124">
        <f t="shared" si="9"/>
        <v>20</v>
      </c>
      <c r="F202" s="124">
        <f t="shared" si="9"/>
        <v>27</v>
      </c>
      <c r="G202" s="124">
        <f t="shared" si="9"/>
        <v>47</v>
      </c>
      <c r="H202" s="247">
        <f t="shared" si="9"/>
        <v>0</v>
      </c>
      <c r="I202" s="248">
        <f t="shared" si="9"/>
        <v>2</v>
      </c>
      <c r="J202" s="268">
        <f>SUM(J181:J201)</f>
        <v>12</v>
      </c>
      <c r="K202" s="185">
        <f>SUM(K181:K201)</f>
        <v>6</v>
      </c>
      <c r="L202" s="250">
        <f>SUM(L181:L201)</f>
        <v>3</v>
      </c>
      <c r="M202" s="302">
        <f>SUM(J202/(J202+K202))</f>
        <v>0.66666666666666663</v>
      </c>
    </row>
    <row r="203" spans="1:13" ht="18.75" hidden="1" thickTop="1" x14ac:dyDescent="0.25">
      <c r="A203" s="676" t="s">
        <v>22</v>
      </c>
      <c r="B203" s="26">
        <v>41326</v>
      </c>
      <c r="C203" s="27" t="s">
        <v>13</v>
      </c>
      <c r="D203" s="27">
        <v>1</v>
      </c>
      <c r="E203" s="27">
        <v>0</v>
      </c>
      <c r="F203" s="27">
        <v>0</v>
      </c>
      <c r="G203" s="27">
        <v>0</v>
      </c>
      <c r="H203" s="27">
        <v>0</v>
      </c>
      <c r="I203" s="28">
        <v>0</v>
      </c>
      <c r="J203" s="265"/>
      <c r="K203" s="46">
        <v>1</v>
      </c>
      <c r="L203" s="315"/>
      <c r="M203" s="304"/>
    </row>
    <row r="204" spans="1:13" hidden="1" x14ac:dyDescent="0.25">
      <c r="A204" s="677"/>
      <c r="B204" s="13">
        <v>41312</v>
      </c>
      <c r="C204" s="9" t="s">
        <v>20</v>
      </c>
      <c r="D204" s="9">
        <v>1</v>
      </c>
      <c r="E204" s="9">
        <v>1</v>
      </c>
      <c r="F204" s="9">
        <v>1</v>
      </c>
      <c r="G204" s="9">
        <v>2</v>
      </c>
      <c r="H204" s="9">
        <v>0</v>
      </c>
      <c r="I204" s="29">
        <v>0</v>
      </c>
      <c r="J204" s="266"/>
      <c r="K204" s="5">
        <v>1</v>
      </c>
      <c r="L204" s="316"/>
      <c r="M204" s="304"/>
    </row>
    <row r="205" spans="1:13" hidden="1" x14ac:dyDescent="0.25">
      <c r="A205" s="677"/>
      <c r="B205" s="13">
        <v>41298</v>
      </c>
      <c r="C205" s="9" t="s">
        <v>7</v>
      </c>
      <c r="D205" s="9">
        <v>1</v>
      </c>
      <c r="E205" s="9">
        <v>1</v>
      </c>
      <c r="F205" s="9">
        <v>2</v>
      </c>
      <c r="G205" s="9">
        <v>3</v>
      </c>
      <c r="H205" s="9">
        <v>0</v>
      </c>
      <c r="I205" s="29">
        <v>0</v>
      </c>
      <c r="J205" s="266"/>
      <c r="K205" s="5">
        <v>1</v>
      </c>
      <c r="L205" s="316"/>
      <c r="M205" s="304"/>
    </row>
    <row r="206" spans="1:13" hidden="1" x14ac:dyDescent="0.25">
      <c r="A206" s="677"/>
      <c r="B206" s="13">
        <v>41291</v>
      </c>
      <c r="C206" s="9" t="s">
        <v>13</v>
      </c>
      <c r="D206" s="9">
        <v>1</v>
      </c>
      <c r="E206" s="9">
        <v>0</v>
      </c>
      <c r="F206" s="9">
        <v>1</v>
      </c>
      <c r="G206" s="9">
        <v>1</v>
      </c>
      <c r="H206" s="9">
        <v>0</v>
      </c>
      <c r="I206" s="29">
        <v>0</v>
      </c>
      <c r="J206" s="266"/>
      <c r="K206" s="5">
        <v>1</v>
      </c>
      <c r="L206" s="316"/>
      <c r="M206" s="304"/>
    </row>
    <row r="207" spans="1:13" hidden="1" x14ac:dyDescent="0.25">
      <c r="A207" s="677"/>
      <c r="B207" s="13">
        <v>41284</v>
      </c>
      <c r="C207" s="9" t="s">
        <v>19</v>
      </c>
      <c r="D207" s="9">
        <v>1</v>
      </c>
      <c r="E207" s="9">
        <v>1</v>
      </c>
      <c r="F207" s="9">
        <v>0</v>
      </c>
      <c r="G207" s="9">
        <v>1</v>
      </c>
      <c r="H207" s="9">
        <v>0</v>
      </c>
      <c r="I207" s="29">
        <v>0</v>
      </c>
      <c r="J207" s="266"/>
      <c r="K207" s="5">
        <v>1</v>
      </c>
      <c r="L207" s="316"/>
      <c r="M207" s="304"/>
    </row>
    <row r="208" spans="1:13" hidden="1" x14ac:dyDescent="0.25">
      <c r="A208" s="677"/>
      <c r="B208" s="13">
        <v>41263</v>
      </c>
      <c r="C208" s="9" t="s">
        <v>20</v>
      </c>
      <c r="D208" s="9">
        <v>1</v>
      </c>
      <c r="E208" s="9">
        <v>0</v>
      </c>
      <c r="F208" s="9">
        <v>1</v>
      </c>
      <c r="G208" s="9">
        <v>1</v>
      </c>
      <c r="H208" s="9">
        <v>0</v>
      </c>
      <c r="I208" s="29">
        <v>0</v>
      </c>
      <c r="J208" s="266">
        <v>1</v>
      </c>
      <c r="K208" s="5"/>
      <c r="L208" s="316"/>
      <c r="M208" s="304"/>
    </row>
    <row r="209" spans="1:13" hidden="1" x14ac:dyDescent="0.25">
      <c r="A209" s="677"/>
      <c r="B209" s="13">
        <v>41256</v>
      </c>
      <c r="C209" s="9" t="s">
        <v>12</v>
      </c>
      <c r="D209" s="9">
        <v>1</v>
      </c>
      <c r="E209" s="9">
        <v>2</v>
      </c>
      <c r="F209" s="9">
        <v>1</v>
      </c>
      <c r="G209" s="9">
        <v>3</v>
      </c>
      <c r="H209" s="9">
        <v>0</v>
      </c>
      <c r="I209" s="29">
        <v>0</v>
      </c>
      <c r="J209" s="266"/>
      <c r="K209" s="5">
        <v>1</v>
      </c>
      <c r="L209" s="316"/>
      <c r="M209" s="304"/>
    </row>
    <row r="210" spans="1:13" hidden="1" x14ac:dyDescent="0.25">
      <c r="A210" s="677"/>
      <c r="B210" s="13">
        <v>41249</v>
      </c>
      <c r="C210" s="9" t="s">
        <v>7</v>
      </c>
      <c r="D210" s="9">
        <v>1</v>
      </c>
      <c r="E210" s="9">
        <v>1</v>
      </c>
      <c r="F210" s="9">
        <v>1</v>
      </c>
      <c r="G210" s="9">
        <v>2</v>
      </c>
      <c r="H210" s="9">
        <v>0</v>
      </c>
      <c r="I210" s="29">
        <v>0</v>
      </c>
      <c r="J210" s="266"/>
      <c r="K210" s="5">
        <v>1</v>
      </c>
      <c r="L210" s="316"/>
      <c r="M210" s="304"/>
    </row>
    <row r="211" spans="1:13" hidden="1" x14ac:dyDescent="0.25">
      <c r="A211" s="677"/>
      <c r="B211" s="13">
        <v>41235</v>
      </c>
      <c r="C211" s="9" t="s">
        <v>19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66"/>
      <c r="K211" s="5">
        <v>1</v>
      </c>
      <c r="L211" s="316"/>
      <c r="M211" s="304"/>
    </row>
    <row r="212" spans="1:13" hidden="1" x14ac:dyDescent="0.25">
      <c r="A212" s="677"/>
      <c r="B212" s="13">
        <v>41214</v>
      </c>
      <c r="C212" s="9" t="s">
        <v>7</v>
      </c>
      <c r="D212" s="9">
        <v>1</v>
      </c>
      <c r="E212" s="9">
        <v>0</v>
      </c>
      <c r="F212" s="9">
        <v>0</v>
      </c>
      <c r="G212" s="9">
        <v>0</v>
      </c>
      <c r="H212" s="9">
        <v>0</v>
      </c>
      <c r="I212" s="29">
        <v>0</v>
      </c>
      <c r="J212" s="266"/>
      <c r="K212" s="5"/>
      <c r="L212" s="316">
        <v>1</v>
      </c>
      <c r="M212" s="304"/>
    </row>
    <row r="213" spans="1:13" hidden="1" x14ac:dyDescent="0.25">
      <c r="A213" s="677"/>
      <c r="B213" s="13">
        <v>41207</v>
      </c>
      <c r="C213" s="9" t="s">
        <v>13</v>
      </c>
      <c r="D213" s="9">
        <v>1</v>
      </c>
      <c r="E213" s="9">
        <v>0</v>
      </c>
      <c r="F213" s="9">
        <v>0</v>
      </c>
      <c r="G213" s="9">
        <v>0</v>
      </c>
      <c r="H213" s="9">
        <v>0</v>
      </c>
      <c r="I213" s="29">
        <v>0</v>
      </c>
      <c r="J213" s="266">
        <v>1</v>
      </c>
      <c r="K213" s="5"/>
      <c r="L213" s="316"/>
      <c r="M213" s="304"/>
    </row>
    <row r="214" spans="1:13" hidden="1" x14ac:dyDescent="0.25">
      <c r="A214" s="677"/>
      <c r="B214" s="13">
        <v>41200</v>
      </c>
      <c r="C214" s="9" t="s">
        <v>19</v>
      </c>
      <c r="D214" s="9">
        <v>1</v>
      </c>
      <c r="E214" s="71">
        <v>6</v>
      </c>
      <c r="F214" s="15">
        <v>1</v>
      </c>
      <c r="G214" s="72">
        <v>7</v>
      </c>
      <c r="H214" s="9">
        <v>0</v>
      </c>
      <c r="I214" s="29">
        <v>0</v>
      </c>
      <c r="J214" s="266">
        <v>1</v>
      </c>
      <c r="K214" s="5"/>
      <c r="L214" s="316"/>
      <c r="M214" s="304"/>
    </row>
    <row r="215" spans="1:13" ht="18.75" hidden="1" thickBot="1" x14ac:dyDescent="0.3">
      <c r="A215" s="678"/>
      <c r="B215" s="30">
        <v>41193</v>
      </c>
      <c r="C215" s="31" t="s">
        <v>20</v>
      </c>
      <c r="D215" s="31">
        <v>1</v>
      </c>
      <c r="E215" s="31">
        <v>1</v>
      </c>
      <c r="F215" s="33">
        <v>2</v>
      </c>
      <c r="G215" s="33">
        <v>3</v>
      </c>
      <c r="H215" s="31">
        <v>0</v>
      </c>
      <c r="I215" s="32">
        <v>0</v>
      </c>
      <c r="J215" s="269">
        <v>1</v>
      </c>
      <c r="K215" s="39"/>
      <c r="L215" s="318"/>
      <c r="M215" s="304"/>
    </row>
    <row r="216" spans="1:13" ht="19.5" thickTop="1" thickBot="1" x14ac:dyDescent="0.3">
      <c r="A216" s="215" t="s">
        <v>45</v>
      </c>
      <c r="B216" s="126" t="s">
        <v>22</v>
      </c>
      <c r="C216" s="124" t="s">
        <v>21</v>
      </c>
      <c r="D216" s="124">
        <f t="shared" ref="D216:I216" si="10">SUM(D203:D215)</f>
        <v>13</v>
      </c>
      <c r="E216" s="124">
        <f t="shared" si="10"/>
        <v>13</v>
      </c>
      <c r="F216" s="124">
        <f t="shared" si="10"/>
        <v>10</v>
      </c>
      <c r="G216" s="124">
        <f t="shared" si="10"/>
        <v>23</v>
      </c>
      <c r="H216" s="124">
        <f t="shared" si="10"/>
        <v>0</v>
      </c>
      <c r="I216" s="125">
        <f t="shared" si="10"/>
        <v>0</v>
      </c>
      <c r="J216" s="268">
        <f>SUM(J203:J215)</f>
        <v>4</v>
      </c>
      <c r="K216" s="185">
        <f>SUM(K203:K215)</f>
        <v>8</v>
      </c>
      <c r="L216" s="250">
        <f>SUM(L203:L215)</f>
        <v>1</v>
      </c>
      <c r="M216" s="302">
        <f>SUM(J216/(J216+K216))</f>
        <v>0.33333333333333331</v>
      </c>
    </row>
    <row r="217" spans="1:13" ht="18.75" hidden="1" thickTop="1" x14ac:dyDescent="0.25">
      <c r="A217" s="676" t="s">
        <v>23</v>
      </c>
      <c r="B217" s="26">
        <v>40969</v>
      </c>
      <c r="C217" s="27" t="s">
        <v>13</v>
      </c>
      <c r="D217" s="27">
        <v>1</v>
      </c>
      <c r="E217" s="27">
        <v>3</v>
      </c>
      <c r="F217" s="34">
        <v>1</v>
      </c>
      <c r="G217" s="34">
        <v>4</v>
      </c>
      <c r="H217" s="27">
        <v>0</v>
      </c>
      <c r="I217" s="28">
        <v>0</v>
      </c>
      <c r="J217" s="265"/>
      <c r="K217" s="46">
        <v>1</v>
      </c>
      <c r="L217" s="315"/>
      <c r="M217" s="304"/>
    </row>
    <row r="218" spans="1:13" hidden="1" x14ac:dyDescent="0.25">
      <c r="A218" s="677"/>
      <c r="B218" s="13">
        <v>40962</v>
      </c>
      <c r="C218" s="9" t="s">
        <v>20</v>
      </c>
      <c r="D218" s="9">
        <v>1</v>
      </c>
      <c r="E218" s="9">
        <v>3</v>
      </c>
      <c r="F218" s="15">
        <v>1</v>
      </c>
      <c r="G218" s="15">
        <v>4</v>
      </c>
      <c r="H218" s="9">
        <v>0</v>
      </c>
      <c r="I218" s="29">
        <v>0</v>
      </c>
      <c r="J218" s="266">
        <v>1</v>
      </c>
      <c r="K218" s="5"/>
      <c r="L218" s="316"/>
      <c r="M218" s="304"/>
    </row>
    <row r="219" spans="1:13" hidden="1" x14ac:dyDescent="0.25">
      <c r="A219" s="677"/>
      <c r="B219" s="13">
        <v>40955</v>
      </c>
      <c r="C219" s="9" t="s">
        <v>7</v>
      </c>
      <c r="D219" s="9">
        <v>1</v>
      </c>
      <c r="E219" s="9">
        <v>3</v>
      </c>
      <c r="F219" s="72">
        <v>4</v>
      </c>
      <c r="G219" s="72">
        <v>7</v>
      </c>
      <c r="H219" s="9">
        <v>0</v>
      </c>
      <c r="I219" s="29">
        <v>0</v>
      </c>
      <c r="J219" s="266">
        <v>1</v>
      </c>
      <c r="K219" s="5"/>
      <c r="L219" s="316"/>
      <c r="M219" s="304"/>
    </row>
    <row r="220" spans="1:13" hidden="1" x14ac:dyDescent="0.25">
      <c r="A220" s="677"/>
      <c r="B220" s="13">
        <v>40948</v>
      </c>
      <c r="C220" s="9" t="s">
        <v>19</v>
      </c>
      <c r="D220" s="9">
        <v>1</v>
      </c>
      <c r="E220" s="9">
        <v>1</v>
      </c>
      <c r="F220" s="15">
        <v>1</v>
      </c>
      <c r="G220" s="15">
        <v>2</v>
      </c>
      <c r="H220" s="9">
        <v>0</v>
      </c>
      <c r="I220" s="29">
        <v>0</v>
      </c>
      <c r="J220" s="266"/>
      <c r="K220" s="5">
        <v>1</v>
      </c>
      <c r="L220" s="316"/>
      <c r="M220" s="304"/>
    </row>
    <row r="221" spans="1:13" hidden="1" x14ac:dyDescent="0.25">
      <c r="A221" s="677"/>
      <c r="B221" s="13">
        <v>40941</v>
      </c>
      <c r="C221" s="9" t="s">
        <v>21</v>
      </c>
      <c r="D221" s="9">
        <v>1</v>
      </c>
      <c r="E221" s="9">
        <v>1</v>
      </c>
      <c r="F221" s="15">
        <v>2</v>
      </c>
      <c r="G221" s="15">
        <v>3</v>
      </c>
      <c r="H221" s="9">
        <v>0</v>
      </c>
      <c r="I221" s="29">
        <v>0</v>
      </c>
      <c r="J221" s="266">
        <v>1</v>
      </c>
      <c r="K221" s="5"/>
      <c r="L221" s="316"/>
      <c r="M221" s="304"/>
    </row>
    <row r="222" spans="1:13" hidden="1" x14ac:dyDescent="0.25">
      <c r="A222" s="677"/>
      <c r="B222" s="13">
        <v>40927</v>
      </c>
      <c r="C222" s="9" t="s">
        <v>20</v>
      </c>
      <c r="D222" s="9">
        <v>1</v>
      </c>
      <c r="E222" s="9">
        <v>1</v>
      </c>
      <c r="F222" s="15">
        <v>1</v>
      </c>
      <c r="G222" s="15">
        <v>2</v>
      </c>
      <c r="H222" s="9">
        <v>0</v>
      </c>
      <c r="I222" s="29">
        <v>0</v>
      </c>
      <c r="J222" s="266"/>
      <c r="K222" s="5">
        <v>1</v>
      </c>
      <c r="L222" s="316"/>
      <c r="M222" s="304"/>
    </row>
    <row r="223" spans="1:13" hidden="1" x14ac:dyDescent="0.25">
      <c r="A223" s="677"/>
      <c r="B223" s="13">
        <v>40920</v>
      </c>
      <c r="C223" s="9" t="s">
        <v>7</v>
      </c>
      <c r="D223" s="9">
        <v>1</v>
      </c>
      <c r="E223" s="9">
        <v>3</v>
      </c>
      <c r="F223" s="15">
        <v>2</v>
      </c>
      <c r="G223" s="15">
        <v>5</v>
      </c>
      <c r="H223" s="9">
        <v>1</v>
      </c>
      <c r="I223" s="29">
        <v>0</v>
      </c>
      <c r="J223" s="266">
        <v>1</v>
      </c>
      <c r="K223" s="5"/>
      <c r="L223" s="316"/>
      <c r="M223" s="304"/>
    </row>
    <row r="224" spans="1:13" hidden="1" x14ac:dyDescent="0.25">
      <c r="A224" s="677"/>
      <c r="B224" s="13">
        <v>40899</v>
      </c>
      <c r="C224" s="9" t="s">
        <v>19</v>
      </c>
      <c r="D224" s="9">
        <v>1</v>
      </c>
      <c r="E224" s="9">
        <v>0</v>
      </c>
      <c r="F224" s="15">
        <v>1</v>
      </c>
      <c r="G224" s="15">
        <v>1</v>
      </c>
      <c r="H224" s="9">
        <v>0</v>
      </c>
      <c r="I224" s="29">
        <v>0</v>
      </c>
      <c r="J224" s="266"/>
      <c r="K224" s="5">
        <v>1</v>
      </c>
      <c r="L224" s="316"/>
      <c r="M224" s="304"/>
    </row>
    <row r="225" spans="1:13" hidden="1" x14ac:dyDescent="0.25">
      <c r="A225" s="677"/>
      <c r="B225" s="13">
        <v>40892</v>
      </c>
      <c r="C225" s="9" t="s">
        <v>21</v>
      </c>
      <c r="D225" s="9">
        <v>1</v>
      </c>
      <c r="E225" s="9">
        <v>2</v>
      </c>
      <c r="F225" s="9">
        <v>0</v>
      </c>
      <c r="G225" s="15">
        <v>2</v>
      </c>
      <c r="H225" s="9">
        <v>0</v>
      </c>
      <c r="I225" s="29">
        <v>0</v>
      </c>
      <c r="J225" s="266"/>
      <c r="K225" s="5">
        <v>1</v>
      </c>
      <c r="L225" s="316"/>
      <c r="M225" s="304"/>
    </row>
    <row r="226" spans="1:13" hidden="1" x14ac:dyDescent="0.25">
      <c r="A226" s="677"/>
      <c r="B226" s="13">
        <v>40885</v>
      </c>
      <c r="C226" s="9" t="s">
        <v>13</v>
      </c>
      <c r="D226" s="9">
        <v>1</v>
      </c>
      <c r="E226" s="9">
        <v>1</v>
      </c>
      <c r="F226" s="9">
        <v>2</v>
      </c>
      <c r="G226" s="15">
        <v>3</v>
      </c>
      <c r="H226" s="9">
        <v>0</v>
      </c>
      <c r="I226" s="29">
        <v>0</v>
      </c>
      <c r="J226" s="266"/>
      <c r="K226" s="5">
        <v>1</v>
      </c>
      <c r="L226" s="316"/>
      <c r="M226" s="304"/>
    </row>
    <row r="227" spans="1:13" hidden="1" x14ac:dyDescent="0.25">
      <c r="A227" s="677"/>
      <c r="B227" s="13">
        <v>40878</v>
      </c>
      <c r="C227" s="9" t="s">
        <v>20</v>
      </c>
      <c r="D227" s="9">
        <v>1</v>
      </c>
      <c r="E227" s="9">
        <v>1</v>
      </c>
      <c r="F227" s="9">
        <v>1</v>
      </c>
      <c r="G227" s="15">
        <v>2</v>
      </c>
      <c r="H227" s="9">
        <v>0</v>
      </c>
      <c r="I227" s="29">
        <v>0</v>
      </c>
      <c r="J227" s="266"/>
      <c r="K227" s="5">
        <v>1</v>
      </c>
      <c r="L227" s="316"/>
      <c r="M227" s="304"/>
    </row>
    <row r="228" spans="1:13" hidden="1" x14ac:dyDescent="0.25">
      <c r="A228" s="677"/>
      <c r="B228" s="13">
        <v>40871</v>
      </c>
      <c r="C228" s="9" t="s">
        <v>7</v>
      </c>
      <c r="D228" s="9">
        <v>1</v>
      </c>
      <c r="E228" s="9">
        <v>2</v>
      </c>
      <c r="F228" s="9">
        <v>2</v>
      </c>
      <c r="G228" s="15">
        <v>4</v>
      </c>
      <c r="H228" s="9">
        <v>0</v>
      </c>
      <c r="I228" s="29">
        <v>0</v>
      </c>
      <c r="J228" s="266">
        <v>1</v>
      </c>
      <c r="K228" s="5"/>
      <c r="L228" s="316"/>
      <c r="M228" s="304"/>
    </row>
    <row r="229" spans="1:13" hidden="1" x14ac:dyDescent="0.25">
      <c r="A229" s="677"/>
      <c r="B229" s="13">
        <v>40864</v>
      </c>
      <c r="C229" s="9" t="s">
        <v>19</v>
      </c>
      <c r="D229" s="9">
        <v>1</v>
      </c>
      <c r="E229" s="9">
        <v>1</v>
      </c>
      <c r="F229" s="9">
        <v>0</v>
      </c>
      <c r="G229" s="15">
        <v>1</v>
      </c>
      <c r="H229" s="9">
        <v>0</v>
      </c>
      <c r="I229" s="29">
        <v>0</v>
      </c>
      <c r="J229" s="266">
        <v>1</v>
      </c>
      <c r="K229" s="5"/>
      <c r="L229" s="316"/>
      <c r="M229" s="304"/>
    </row>
    <row r="230" spans="1:13" hidden="1" x14ac:dyDescent="0.25">
      <c r="A230" s="677"/>
      <c r="B230" s="13">
        <v>40857</v>
      </c>
      <c r="C230" s="9" t="s">
        <v>21</v>
      </c>
      <c r="D230" s="9">
        <v>1</v>
      </c>
      <c r="E230" s="9">
        <v>1</v>
      </c>
      <c r="F230" s="9">
        <v>1</v>
      </c>
      <c r="G230" s="15">
        <v>2</v>
      </c>
      <c r="H230" s="9">
        <v>0</v>
      </c>
      <c r="I230" s="29">
        <v>0</v>
      </c>
      <c r="J230" s="266">
        <v>1</v>
      </c>
      <c r="K230" s="5"/>
      <c r="L230" s="316"/>
      <c r="M230" s="304"/>
    </row>
    <row r="231" spans="1:13" hidden="1" x14ac:dyDescent="0.25">
      <c r="A231" s="677"/>
      <c r="B231" s="13">
        <v>40850</v>
      </c>
      <c r="C231" s="9" t="s">
        <v>13</v>
      </c>
      <c r="D231" s="9">
        <v>1</v>
      </c>
      <c r="E231" s="9">
        <v>0</v>
      </c>
      <c r="F231" s="9">
        <v>1</v>
      </c>
      <c r="G231" s="15">
        <v>1</v>
      </c>
      <c r="H231" s="9">
        <v>0</v>
      </c>
      <c r="I231" s="29">
        <v>0</v>
      </c>
      <c r="J231" s="266">
        <v>1</v>
      </c>
      <c r="K231" s="5"/>
      <c r="L231" s="316"/>
      <c r="M231" s="304"/>
    </row>
    <row r="232" spans="1:13" hidden="1" x14ac:dyDescent="0.25">
      <c r="A232" s="677"/>
      <c r="B232" s="13">
        <v>40843</v>
      </c>
      <c r="C232" s="9" t="s">
        <v>20</v>
      </c>
      <c r="D232" s="9">
        <v>1</v>
      </c>
      <c r="E232" s="9">
        <v>2</v>
      </c>
      <c r="F232" s="9">
        <v>0</v>
      </c>
      <c r="G232" s="15">
        <v>2</v>
      </c>
      <c r="H232" s="9">
        <v>0</v>
      </c>
      <c r="I232" s="29">
        <v>0</v>
      </c>
      <c r="J232" s="266">
        <v>1</v>
      </c>
      <c r="K232" s="5"/>
      <c r="L232" s="316"/>
      <c r="M232" s="304"/>
    </row>
    <row r="233" spans="1:13" hidden="1" x14ac:dyDescent="0.25">
      <c r="A233" s="677"/>
      <c r="B233" s="13">
        <v>40836</v>
      </c>
      <c r="C233" s="9" t="s">
        <v>7</v>
      </c>
      <c r="D233" s="9">
        <v>1</v>
      </c>
      <c r="E233" s="9">
        <v>1</v>
      </c>
      <c r="F233" s="9">
        <v>2</v>
      </c>
      <c r="G233" s="15">
        <v>3</v>
      </c>
      <c r="H233" s="9">
        <v>0</v>
      </c>
      <c r="I233" s="29">
        <v>0</v>
      </c>
      <c r="J233" s="266"/>
      <c r="K233" s="5">
        <v>1</v>
      </c>
      <c r="L233" s="316"/>
      <c r="M233" s="304"/>
    </row>
    <row r="234" spans="1:13" hidden="1" x14ac:dyDescent="0.25">
      <c r="A234" s="677"/>
      <c r="B234" s="13">
        <v>40829</v>
      </c>
      <c r="C234" s="9" t="s">
        <v>19</v>
      </c>
      <c r="D234" s="9">
        <v>1</v>
      </c>
      <c r="E234" s="9">
        <v>1</v>
      </c>
      <c r="F234" s="9">
        <v>0</v>
      </c>
      <c r="G234" s="15">
        <v>1</v>
      </c>
      <c r="H234" s="9">
        <v>0</v>
      </c>
      <c r="I234" s="29">
        <v>0</v>
      </c>
      <c r="J234" s="266">
        <v>1</v>
      </c>
      <c r="K234" s="5"/>
      <c r="L234" s="316"/>
      <c r="M234" s="304"/>
    </row>
    <row r="235" spans="1:13" hidden="1" x14ac:dyDescent="0.25">
      <c r="A235" s="677"/>
      <c r="B235" s="13">
        <v>40822</v>
      </c>
      <c r="C235" s="9" t="s">
        <v>21</v>
      </c>
      <c r="D235" s="9">
        <v>1</v>
      </c>
      <c r="E235" s="9">
        <v>2</v>
      </c>
      <c r="F235" s="9">
        <v>1</v>
      </c>
      <c r="G235" s="15">
        <v>3</v>
      </c>
      <c r="H235" s="9">
        <v>1</v>
      </c>
      <c r="I235" s="29">
        <v>0</v>
      </c>
      <c r="J235" s="266">
        <v>1</v>
      </c>
      <c r="K235" s="5"/>
      <c r="L235" s="316"/>
      <c r="M235" s="304"/>
    </row>
    <row r="236" spans="1:13" hidden="1" x14ac:dyDescent="0.25">
      <c r="A236" s="677"/>
      <c r="B236" s="13">
        <v>40815</v>
      </c>
      <c r="C236" s="9" t="s">
        <v>13</v>
      </c>
      <c r="D236" s="9">
        <v>1</v>
      </c>
      <c r="E236" s="9">
        <v>2</v>
      </c>
      <c r="F236" s="9">
        <v>2</v>
      </c>
      <c r="G236" s="15">
        <v>4</v>
      </c>
      <c r="H236" s="9">
        <v>0</v>
      </c>
      <c r="I236" s="29">
        <v>0</v>
      </c>
      <c r="J236" s="266">
        <v>1</v>
      </c>
      <c r="K236" s="5"/>
      <c r="L236" s="316"/>
      <c r="M236" s="304"/>
    </row>
    <row r="237" spans="1:13" hidden="1" x14ac:dyDescent="0.25">
      <c r="A237" s="677"/>
      <c r="B237" s="13">
        <v>40808</v>
      </c>
      <c r="C237" s="9" t="s">
        <v>20</v>
      </c>
      <c r="D237" s="9">
        <v>1</v>
      </c>
      <c r="E237" s="9">
        <v>1</v>
      </c>
      <c r="F237" s="9">
        <v>2</v>
      </c>
      <c r="G237" s="15">
        <v>3</v>
      </c>
      <c r="H237" s="9">
        <v>0</v>
      </c>
      <c r="I237" s="29">
        <v>0</v>
      </c>
      <c r="J237" s="266">
        <v>1</v>
      </c>
      <c r="K237" s="5"/>
      <c r="L237" s="316"/>
      <c r="M237" s="304"/>
    </row>
    <row r="238" spans="1:13" ht="18.75" hidden="1" thickBot="1" x14ac:dyDescent="0.3">
      <c r="A238" s="678"/>
      <c r="B238" s="30">
        <v>40801</v>
      </c>
      <c r="C238" s="31" t="s">
        <v>7</v>
      </c>
      <c r="D238" s="31">
        <v>1</v>
      </c>
      <c r="E238" s="31">
        <v>3</v>
      </c>
      <c r="F238" s="31">
        <v>1</v>
      </c>
      <c r="G238" s="33">
        <v>4</v>
      </c>
      <c r="H238" s="31">
        <v>1</v>
      </c>
      <c r="I238" s="32">
        <v>0</v>
      </c>
      <c r="J238" s="269">
        <v>1</v>
      </c>
      <c r="K238" s="39"/>
      <c r="L238" s="318"/>
      <c r="M238" s="304"/>
    </row>
    <row r="239" spans="1:13" ht="19.5" thickTop="1" thickBot="1" x14ac:dyDescent="0.3">
      <c r="A239" s="215" t="s">
        <v>45</v>
      </c>
      <c r="B239" s="126" t="s">
        <v>23</v>
      </c>
      <c r="C239" s="124" t="s">
        <v>12</v>
      </c>
      <c r="D239" s="247">
        <f t="shared" ref="D239:I239" si="11">SUM(D217:D238)</f>
        <v>22</v>
      </c>
      <c r="E239" s="248">
        <f t="shared" si="11"/>
        <v>35</v>
      </c>
      <c r="F239" s="249">
        <f t="shared" si="11"/>
        <v>28</v>
      </c>
      <c r="G239" s="248">
        <f t="shared" si="11"/>
        <v>63</v>
      </c>
      <c r="H239" s="216">
        <f t="shared" si="11"/>
        <v>3</v>
      </c>
      <c r="I239" s="125">
        <f t="shared" si="11"/>
        <v>0</v>
      </c>
      <c r="J239" s="268">
        <f>SUM(J217:J238)</f>
        <v>14</v>
      </c>
      <c r="K239" s="185">
        <f>SUM(K217:K238)</f>
        <v>8</v>
      </c>
      <c r="L239" s="250">
        <f>SUM(L217:L238)</f>
        <v>0</v>
      </c>
      <c r="M239" s="302">
        <f>SUM(J239/(J239+K239))</f>
        <v>0.63636363636363635</v>
      </c>
    </row>
    <row r="240" spans="1:13" ht="19.5" thickTop="1" thickBot="1" x14ac:dyDescent="0.3">
      <c r="C240" s="136" t="s">
        <v>24</v>
      </c>
      <c r="D240" s="137">
        <f t="shared" ref="D240:L240" si="12">SUM(D101+D124+D140+D159+D180+D202+D216+D239+D80+D62+D45+D24)</f>
        <v>225</v>
      </c>
      <c r="E240" s="137">
        <f t="shared" si="12"/>
        <v>231</v>
      </c>
      <c r="F240" s="137">
        <f t="shared" si="12"/>
        <v>273</v>
      </c>
      <c r="G240" s="137">
        <f t="shared" si="12"/>
        <v>504</v>
      </c>
      <c r="H240" s="137">
        <f t="shared" si="12"/>
        <v>10</v>
      </c>
      <c r="I240" s="139">
        <f t="shared" si="12"/>
        <v>5</v>
      </c>
      <c r="J240" s="444">
        <f t="shared" si="12"/>
        <v>111</v>
      </c>
      <c r="K240" s="91">
        <f t="shared" si="12"/>
        <v>91</v>
      </c>
      <c r="L240" s="450">
        <f t="shared" si="12"/>
        <v>23</v>
      </c>
      <c r="M240" s="313">
        <f>SUM(J240/(J240+K240))</f>
        <v>0.54950495049504955</v>
      </c>
    </row>
    <row r="241" spans="1:12" ht="18.75" thickBot="1" x14ac:dyDescent="0.3">
      <c r="C241" s="143" t="s">
        <v>25</v>
      </c>
      <c r="D241" s="24"/>
      <c r="E241" s="25">
        <f>SUM(E240/D240)</f>
        <v>1.0266666666666666</v>
      </c>
      <c r="F241" s="25">
        <f>SUM(F240/D240)</f>
        <v>1.2133333333333334</v>
      </c>
      <c r="G241" s="144">
        <f>SUM(G240/D240)</f>
        <v>2.2400000000000002</v>
      </c>
      <c r="H241" s="20"/>
      <c r="I241" s="20"/>
      <c r="J241" s="445">
        <f>SUM(J240/D240)</f>
        <v>0.49333333333333335</v>
      </c>
      <c r="K241" s="441">
        <f>SUM(K240/D240)</f>
        <v>0.40444444444444444</v>
      </c>
      <c r="L241" s="446">
        <f>SUM(L240/D240)</f>
        <v>0.10222222222222223</v>
      </c>
    </row>
    <row r="242" spans="1:12" ht="18.75" thickBot="1" x14ac:dyDescent="0.3">
      <c r="C242" s="133" t="s">
        <v>26</v>
      </c>
      <c r="D242" s="134">
        <f>SUM(D240/12)</f>
        <v>18.75</v>
      </c>
      <c r="E242" s="134">
        <f>SUM(E241*D242)</f>
        <v>19.25</v>
      </c>
      <c r="F242" s="134">
        <f>SUM(F241*D242)</f>
        <v>22.75</v>
      </c>
      <c r="G242" s="135">
        <f>SUM(G241*D242)</f>
        <v>42.000000000000007</v>
      </c>
      <c r="J242" s="447">
        <f>SUM(J240/12)</f>
        <v>9.25</v>
      </c>
      <c r="K242" s="448">
        <f>SUM(K240/12)</f>
        <v>7.583333333333333</v>
      </c>
      <c r="L242" s="449">
        <f>SUM(L240/12)</f>
        <v>1.9166666666666667</v>
      </c>
    </row>
    <row r="243" spans="1:12" ht="19.5" thickTop="1" thickBot="1" x14ac:dyDescent="0.3">
      <c r="A243" s="61" t="s">
        <v>50</v>
      </c>
      <c r="B243" s="45" t="s">
        <v>36</v>
      </c>
      <c r="C243" s="46" t="s">
        <v>12</v>
      </c>
      <c r="D243" s="47"/>
      <c r="E243" s="27">
        <v>47</v>
      </c>
      <c r="F243" s="27">
        <v>22</v>
      </c>
      <c r="G243" s="28">
        <v>69</v>
      </c>
    </row>
    <row r="244" spans="1:12" ht="18.75" thickBot="1" x14ac:dyDescent="0.3">
      <c r="A244" s="49" t="s">
        <v>45</v>
      </c>
      <c r="B244" s="41" t="s">
        <v>50</v>
      </c>
      <c r="C244" s="42"/>
      <c r="D244" s="42"/>
      <c r="E244" s="43">
        <f>SUM(E243:E243)</f>
        <v>47</v>
      </c>
      <c r="F244" s="43">
        <f>SUM(F243:F243)</f>
        <v>22</v>
      </c>
      <c r="G244" s="50">
        <f>SUM(G243:G243)</f>
        <v>69</v>
      </c>
    </row>
    <row r="245" spans="1:12" ht="18.75" thickBot="1" x14ac:dyDescent="0.3">
      <c r="A245" s="51" t="s">
        <v>46</v>
      </c>
      <c r="B245" s="52" t="s">
        <v>583</v>
      </c>
      <c r="C245" s="53"/>
      <c r="D245" s="53"/>
      <c r="E245" s="54">
        <f>SUM(E240+E244)</f>
        <v>278</v>
      </c>
      <c r="F245" s="54">
        <f>SUM(F240+F244)</f>
        <v>295</v>
      </c>
      <c r="G245" s="55">
        <f>SUM(E245+F245)</f>
        <v>573</v>
      </c>
    </row>
    <row r="246" spans="1:12" ht="18.75" thickTop="1" x14ac:dyDescent="0.25"/>
  </sheetData>
  <autoFilter ref="A2:I245" xr:uid="{00000000-0009-0000-0000-00001C000000}"/>
  <mergeCells count="13">
    <mergeCell ref="A1:M1"/>
    <mergeCell ref="A102:A123"/>
    <mergeCell ref="A125:A139"/>
    <mergeCell ref="A217:A238"/>
    <mergeCell ref="A203:A215"/>
    <mergeCell ref="A181:A201"/>
    <mergeCell ref="A160:A179"/>
    <mergeCell ref="A141:A158"/>
    <mergeCell ref="A81:A100"/>
    <mergeCell ref="A63:A79"/>
    <mergeCell ref="A46:A61"/>
    <mergeCell ref="A25:A44"/>
    <mergeCell ref="A3:A23"/>
  </mergeCells>
  <printOptions horizontalCentered="1" verticalCentered="1"/>
  <pageMargins left="0.2" right="0.2" top="0.25" bottom="0.25" header="0.25" footer="0.3"/>
  <pageSetup scale="77" orientation="landscape" r:id="rId1"/>
  <rowBreaks count="2" manualBreakCount="2">
    <brk id="159" max="16383" man="1"/>
    <brk id="20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M26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customWidth="1"/>
    <col min="10" max="16384" width="9.140625" style="16"/>
  </cols>
  <sheetData>
    <row r="1" spans="1:13" ht="19.5" thickTop="1" thickBot="1" x14ac:dyDescent="0.3">
      <c r="A1" s="626" t="s">
        <v>313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10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453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/>
      <c r="K5" s="9"/>
      <c r="L5" s="9">
        <v>1</v>
      </c>
      <c r="M5" s="29"/>
    </row>
    <row r="6" spans="1:13" x14ac:dyDescent="0.25">
      <c r="A6" s="636"/>
      <c r="B6" s="255">
        <v>45694</v>
      </c>
      <c r="C6" s="9" t="s">
        <v>20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45687</v>
      </c>
      <c r="C7" s="9" t="s">
        <v>625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45680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45673</v>
      </c>
      <c r="C9" s="9" t="s">
        <v>10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45666</v>
      </c>
      <c r="C10" s="9" t="s">
        <v>453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45645</v>
      </c>
      <c r="C11" s="9" t="s">
        <v>20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45638</v>
      </c>
      <c r="C12" s="9" t="s">
        <v>625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x14ac:dyDescent="0.25">
      <c r="A13" s="636"/>
      <c r="B13" s="255">
        <v>45631</v>
      </c>
      <c r="C13" s="9" t="s">
        <v>8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45624</v>
      </c>
      <c r="C14" s="9" t="s">
        <v>10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6"/>
      <c r="B15" s="255">
        <v>45617</v>
      </c>
      <c r="C15" s="9" t="s">
        <v>453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45610</v>
      </c>
      <c r="C16" s="9" t="s">
        <v>20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45603</v>
      </c>
      <c r="C17" s="9" t="s">
        <v>625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x14ac:dyDescent="0.25">
      <c r="A18" s="636"/>
      <c r="B18" s="255">
        <v>45582</v>
      </c>
      <c r="C18" s="9" t="s">
        <v>453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6"/>
      <c r="B19" s="255">
        <v>45575</v>
      </c>
      <c r="C19" s="9" t="s">
        <v>20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x14ac:dyDescent="0.25">
      <c r="A20" s="636"/>
      <c r="B20" s="255">
        <v>45568</v>
      </c>
      <c r="C20" s="9" t="s">
        <v>625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x14ac:dyDescent="0.25">
      <c r="A21" s="636"/>
      <c r="B21" s="255">
        <v>45561</v>
      </c>
      <c r="C21" s="9" t="s">
        <v>8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x14ac:dyDescent="0.25">
      <c r="A22" s="636"/>
      <c r="B22" s="255">
        <v>45554</v>
      </c>
      <c r="C22" s="9" t="s">
        <v>10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t="18.75" thickBot="1" x14ac:dyDescent="0.3">
      <c r="A23" s="637"/>
      <c r="B23" s="256">
        <v>45547</v>
      </c>
      <c r="C23" s="31" t="s">
        <v>453</v>
      </c>
      <c r="D23" s="31">
        <v>1</v>
      </c>
      <c r="E23" s="31">
        <v>1</v>
      </c>
      <c r="F23" s="31">
        <v>2</v>
      </c>
      <c r="G23" s="31">
        <v>3</v>
      </c>
      <c r="H23" s="31">
        <v>0</v>
      </c>
      <c r="I23" s="32">
        <v>0</v>
      </c>
      <c r="J23" s="366">
        <v>1</v>
      </c>
      <c r="K23" s="31"/>
      <c r="L23" s="31"/>
      <c r="M23" s="32"/>
    </row>
    <row r="24" spans="1:13" ht="19.5" thickTop="1" thickBot="1" x14ac:dyDescent="0.3">
      <c r="A24" s="487" t="s">
        <v>45</v>
      </c>
      <c r="B24" s="548" t="s">
        <v>624</v>
      </c>
      <c r="C24" s="467" t="s">
        <v>553</v>
      </c>
      <c r="D24" s="498">
        <f t="shared" ref="D24:L24" si="0">SUM(D3:D23)</f>
        <v>21</v>
      </c>
      <c r="E24" s="498">
        <f t="shared" si="0"/>
        <v>1</v>
      </c>
      <c r="F24" s="498">
        <f t="shared" si="0"/>
        <v>10</v>
      </c>
      <c r="G24" s="498">
        <f t="shared" si="0"/>
        <v>11</v>
      </c>
      <c r="H24" s="498">
        <f t="shared" si="0"/>
        <v>0</v>
      </c>
      <c r="I24" s="528">
        <f t="shared" si="0"/>
        <v>0</v>
      </c>
      <c r="J24" s="526">
        <f t="shared" si="0"/>
        <v>9</v>
      </c>
      <c r="K24" s="498">
        <f t="shared" si="0"/>
        <v>8</v>
      </c>
      <c r="L24" s="498">
        <f t="shared" si="0"/>
        <v>4</v>
      </c>
      <c r="M24" s="415">
        <f>SUM(J24/(J24+K24))</f>
        <v>0.52941176470588236</v>
      </c>
    </row>
    <row r="25" spans="1:13" ht="18.75" hidden="1" thickTop="1" x14ac:dyDescent="0.25">
      <c r="A25" s="659" t="s">
        <v>580</v>
      </c>
      <c r="B25" s="254">
        <v>45344</v>
      </c>
      <c r="C25" s="27" t="s">
        <v>555</v>
      </c>
      <c r="D25" s="27">
        <v>1</v>
      </c>
      <c r="E25" s="27">
        <v>0</v>
      </c>
      <c r="F25" s="27">
        <v>0</v>
      </c>
      <c r="G25" s="27">
        <v>0</v>
      </c>
      <c r="H25" s="27">
        <v>0</v>
      </c>
      <c r="I25" s="28">
        <v>0</v>
      </c>
      <c r="J25" s="364"/>
      <c r="K25" s="27"/>
      <c r="L25" s="27">
        <v>1</v>
      </c>
      <c r="M25" s="28"/>
    </row>
    <row r="26" spans="1:13" hidden="1" x14ac:dyDescent="0.25">
      <c r="A26" s="631"/>
      <c r="B26" s="255">
        <v>45337</v>
      </c>
      <c r="C26" s="9" t="s">
        <v>453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1"/>
      <c r="B27" s="255">
        <v>45330</v>
      </c>
      <c r="C27" s="9" t="s">
        <v>552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1"/>
      <c r="B28" s="255">
        <v>45323</v>
      </c>
      <c r="C28" s="9" t="s">
        <v>452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255">
        <v>45316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1"/>
      <c r="B30" s="255">
        <v>45309</v>
      </c>
      <c r="C30" s="9" t="s">
        <v>555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1"/>
      <c r="B31" s="255">
        <v>45302</v>
      </c>
      <c r="C31" s="9" t="s">
        <v>453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t="18.75" hidden="1" thickBot="1" x14ac:dyDescent="0.3">
      <c r="A32" s="630"/>
      <c r="B32" s="256">
        <v>45274</v>
      </c>
      <c r="C32" s="31" t="s">
        <v>452</v>
      </c>
      <c r="D32" s="31">
        <v>1</v>
      </c>
      <c r="E32" s="31">
        <v>0</v>
      </c>
      <c r="F32" s="31">
        <v>1</v>
      </c>
      <c r="G32" s="31">
        <v>1</v>
      </c>
      <c r="H32" s="31">
        <v>0</v>
      </c>
      <c r="I32" s="32">
        <v>0</v>
      </c>
      <c r="J32" s="366">
        <v>1</v>
      </c>
      <c r="K32" s="31"/>
      <c r="L32" s="31"/>
      <c r="M32" s="32"/>
    </row>
    <row r="33" spans="1:13" ht="19.5" thickTop="1" thickBot="1" x14ac:dyDescent="0.3">
      <c r="A33" s="487" t="s">
        <v>45</v>
      </c>
      <c r="B33" s="548" t="s">
        <v>580</v>
      </c>
      <c r="C33" s="467" t="s">
        <v>553</v>
      </c>
      <c r="D33" s="498">
        <f t="shared" ref="D33:L33" si="1">SUM(D25:D32)</f>
        <v>8</v>
      </c>
      <c r="E33" s="498">
        <f t="shared" si="1"/>
        <v>0</v>
      </c>
      <c r="F33" s="498">
        <f t="shared" si="1"/>
        <v>5</v>
      </c>
      <c r="G33" s="498">
        <f t="shared" si="1"/>
        <v>5</v>
      </c>
      <c r="H33" s="498">
        <f t="shared" si="1"/>
        <v>0</v>
      </c>
      <c r="I33" s="528">
        <f t="shared" si="1"/>
        <v>0</v>
      </c>
      <c r="J33" s="526">
        <f t="shared" si="1"/>
        <v>5</v>
      </c>
      <c r="K33" s="498">
        <f t="shared" si="1"/>
        <v>2</v>
      </c>
      <c r="L33" s="498">
        <f t="shared" si="1"/>
        <v>1</v>
      </c>
      <c r="M33" s="415">
        <f>SUM(J33/(J33+K33))</f>
        <v>0.7142857142857143</v>
      </c>
    </row>
    <row r="34" spans="1:13" ht="18.75" hidden="1" thickTop="1" x14ac:dyDescent="0.25">
      <c r="A34" s="659" t="s">
        <v>554</v>
      </c>
      <c r="B34" s="26">
        <v>44896</v>
      </c>
      <c r="C34" s="27" t="s">
        <v>553</v>
      </c>
      <c r="D34" s="27">
        <v>1</v>
      </c>
      <c r="E34" s="27">
        <v>0</v>
      </c>
      <c r="F34" s="27">
        <v>1</v>
      </c>
      <c r="G34" s="27">
        <v>1</v>
      </c>
      <c r="H34" s="27">
        <v>0</v>
      </c>
      <c r="I34" s="297">
        <v>0</v>
      </c>
      <c r="J34" s="279"/>
      <c r="K34" s="27"/>
      <c r="L34" s="27">
        <v>1</v>
      </c>
      <c r="M34" s="28"/>
    </row>
    <row r="35" spans="1:13" ht="18.75" hidden="1" thickTop="1" x14ac:dyDescent="0.25">
      <c r="A35" s="631"/>
      <c r="B35" s="13">
        <v>44889</v>
      </c>
      <c r="C35" s="9" t="s">
        <v>8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8">
        <v>0</v>
      </c>
      <c r="J35" s="280"/>
      <c r="K35" s="9">
        <v>1</v>
      </c>
      <c r="L35" s="9"/>
      <c r="M35" s="29"/>
    </row>
    <row r="36" spans="1:13" ht="18.75" hidden="1" thickTop="1" x14ac:dyDescent="0.25">
      <c r="A36" s="631"/>
      <c r="B36" s="13">
        <v>44882</v>
      </c>
      <c r="C36" s="9" t="s">
        <v>452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8">
        <v>0</v>
      </c>
      <c r="J36" s="280"/>
      <c r="K36" s="9">
        <v>1</v>
      </c>
      <c r="L36" s="9"/>
      <c r="M36" s="29"/>
    </row>
    <row r="37" spans="1:13" ht="18.75" hidden="1" thickTop="1" x14ac:dyDescent="0.25">
      <c r="A37" s="631"/>
      <c r="B37" s="13">
        <v>44875</v>
      </c>
      <c r="C37" s="9" t="s">
        <v>453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t="18.75" hidden="1" thickTop="1" x14ac:dyDescent="0.25">
      <c r="A38" s="631"/>
      <c r="B38" s="13">
        <v>44868</v>
      </c>
      <c r="C38" s="9" t="s">
        <v>552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t="18.75" hidden="1" thickTop="1" x14ac:dyDescent="0.25">
      <c r="A39" s="631"/>
      <c r="B39" s="13">
        <v>44861</v>
      </c>
      <c r="C39" s="9" t="s">
        <v>553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t="18.75" hidden="1" thickTop="1" x14ac:dyDescent="0.25">
      <c r="A40" s="631"/>
      <c r="B40" s="13">
        <v>44833</v>
      </c>
      <c r="C40" s="9" t="s">
        <v>552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t="18.75" hidden="1" thickTop="1" x14ac:dyDescent="0.25">
      <c r="A41" s="631"/>
      <c r="B41" s="13">
        <v>44826</v>
      </c>
      <c r="C41" s="9" t="s">
        <v>553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t="19.5" hidden="1" thickTop="1" thickBot="1" x14ac:dyDescent="0.3">
      <c r="A42" s="630"/>
      <c r="B42" s="30">
        <v>44819</v>
      </c>
      <c r="C42" s="31" t="s">
        <v>8</v>
      </c>
      <c r="D42" s="31">
        <v>1</v>
      </c>
      <c r="E42" s="31">
        <v>0</v>
      </c>
      <c r="F42" s="31">
        <v>1</v>
      </c>
      <c r="G42" s="31">
        <v>1</v>
      </c>
      <c r="H42" s="31">
        <v>0</v>
      </c>
      <c r="I42" s="299">
        <v>0</v>
      </c>
      <c r="J42" s="341"/>
      <c r="K42" s="31">
        <v>1</v>
      </c>
      <c r="L42" s="31"/>
      <c r="M42" s="32"/>
    </row>
    <row r="43" spans="1:13" ht="19.5" thickTop="1" thickBot="1" x14ac:dyDescent="0.3">
      <c r="A43" s="433" t="s">
        <v>45</v>
      </c>
      <c r="B43" s="501" t="s">
        <v>554</v>
      </c>
      <c r="C43" s="467" t="s">
        <v>555</v>
      </c>
      <c r="D43" s="498">
        <f t="shared" ref="D43:L43" si="2">SUM(D34:D42)</f>
        <v>9</v>
      </c>
      <c r="E43" s="498">
        <f t="shared" si="2"/>
        <v>0</v>
      </c>
      <c r="F43" s="498">
        <f t="shared" si="2"/>
        <v>5</v>
      </c>
      <c r="G43" s="498">
        <f t="shared" si="2"/>
        <v>5</v>
      </c>
      <c r="H43" s="498">
        <f t="shared" si="2"/>
        <v>0</v>
      </c>
      <c r="I43" s="499">
        <f t="shared" si="2"/>
        <v>0</v>
      </c>
      <c r="J43" s="500">
        <f t="shared" si="2"/>
        <v>3</v>
      </c>
      <c r="K43" s="498">
        <f t="shared" si="2"/>
        <v>5</v>
      </c>
      <c r="L43" s="498">
        <f t="shared" si="2"/>
        <v>1</v>
      </c>
      <c r="M43" s="415">
        <f>SUM(J43/(J43+K43))</f>
        <v>0.375</v>
      </c>
    </row>
    <row r="44" spans="1:13" ht="19.5" hidden="1" thickTop="1" thickBot="1" x14ac:dyDescent="0.3">
      <c r="A44" s="659" t="s">
        <v>540</v>
      </c>
      <c r="B44" s="254">
        <v>44641</v>
      </c>
      <c r="C44" s="27" t="s">
        <v>8</v>
      </c>
      <c r="D44" s="27">
        <v>1</v>
      </c>
      <c r="E44" s="27">
        <v>0</v>
      </c>
      <c r="F44" s="27">
        <v>0</v>
      </c>
      <c r="G44" s="27">
        <v>0</v>
      </c>
      <c r="H44" s="27">
        <v>0</v>
      </c>
      <c r="I44" s="297">
        <v>0</v>
      </c>
      <c r="J44" s="279">
        <v>1</v>
      </c>
      <c r="K44" s="27"/>
      <c r="L44" s="27"/>
      <c r="M44" s="28"/>
    </row>
    <row r="45" spans="1:13" ht="19.5" hidden="1" thickTop="1" thickBot="1" x14ac:dyDescent="0.3">
      <c r="A45" s="631"/>
      <c r="B45" s="255">
        <v>44637</v>
      </c>
      <c r="C45" s="9" t="s">
        <v>453</v>
      </c>
      <c r="D45" s="9">
        <v>1</v>
      </c>
      <c r="E45" s="9">
        <v>0</v>
      </c>
      <c r="F45" s="9">
        <v>2</v>
      </c>
      <c r="G45" s="9">
        <v>2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t="19.5" hidden="1" thickTop="1" thickBot="1" x14ac:dyDescent="0.3">
      <c r="A46" s="631"/>
      <c r="B46" s="255">
        <v>44630</v>
      </c>
      <c r="C46" s="9" t="s">
        <v>48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t="19.5" hidden="1" thickTop="1" thickBot="1" x14ac:dyDescent="0.3">
      <c r="A47" s="631"/>
      <c r="B47" s="255">
        <v>44623</v>
      </c>
      <c r="C47" s="9" t="s">
        <v>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t="19.5" hidden="1" thickTop="1" thickBot="1" x14ac:dyDescent="0.3">
      <c r="A48" s="631"/>
      <c r="B48" s="255">
        <v>44616</v>
      </c>
      <c r="C48" s="9" t="s">
        <v>453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t="19.5" hidden="1" thickTop="1" thickBot="1" x14ac:dyDescent="0.3">
      <c r="A49" s="631"/>
      <c r="B49" s="255">
        <v>44609</v>
      </c>
      <c r="C49" s="9" t="s">
        <v>48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t="19.5" hidden="1" thickTop="1" thickBot="1" x14ac:dyDescent="0.3">
      <c r="A50" s="631"/>
      <c r="B50" s="255">
        <v>44602</v>
      </c>
      <c r="C50" s="9" t="s">
        <v>8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t="19.5" hidden="1" thickTop="1" thickBot="1" x14ac:dyDescent="0.3">
      <c r="A51" s="631"/>
      <c r="B51" s="255">
        <v>44595</v>
      </c>
      <c r="C51" s="9" t="s">
        <v>453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t="19.5" hidden="1" thickTop="1" thickBot="1" x14ac:dyDescent="0.3">
      <c r="A52" s="631"/>
      <c r="B52" s="255">
        <v>44546</v>
      </c>
      <c r="C52" s="9" t="s">
        <v>48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>
        <v>1</v>
      </c>
      <c r="K52" s="9"/>
      <c r="L52" s="9"/>
      <c r="M52" s="29"/>
    </row>
    <row r="53" spans="1:13" ht="19.5" hidden="1" thickTop="1" thickBot="1" x14ac:dyDescent="0.3">
      <c r="A53" s="631"/>
      <c r="B53" s="255">
        <v>44539</v>
      </c>
      <c r="C53" s="9" t="s">
        <v>8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t="19.5" hidden="1" thickTop="1" thickBot="1" x14ac:dyDescent="0.3">
      <c r="A54" s="631"/>
      <c r="B54" s="255">
        <v>44532</v>
      </c>
      <c r="C54" s="9" t="s">
        <v>453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/>
      <c r="L54" s="9">
        <v>1</v>
      </c>
      <c r="M54" s="29"/>
    </row>
    <row r="55" spans="1:13" ht="19.5" hidden="1" thickTop="1" thickBot="1" x14ac:dyDescent="0.3">
      <c r="A55" s="631"/>
      <c r="B55" s="255">
        <v>44525</v>
      </c>
      <c r="C55" s="9" t="s">
        <v>48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t="19.5" hidden="1" thickTop="1" thickBot="1" x14ac:dyDescent="0.3">
      <c r="A56" s="631"/>
      <c r="B56" s="255">
        <v>44518</v>
      </c>
      <c r="C56" s="9" t="s">
        <v>8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t="19.5" hidden="1" thickTop="1" thickBot="1" x14ac:dyDescent="0.3">
      <c r="A57" s="631"/>
      <c r="B57" s="255">
        <v>44511</v>
      </c>
      <c r="C57" s="9" t="s">
        <v>453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t="19.5" hidden="1" thickTop="1" thickBot="1" x14ac:dyDescent="0.3">
      <c r="A58" s="631"/>
      <c r="B58" s="255">
        <v>44504</v>
      </c>
      <c r="C58" s="9" t="s">
        <v>48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t="19.5" hidden="1" thickTop="1" thickBot="1" x14ac:dyDescent="0.3">
      <c r="A59" s="631"/>
      <c r="B59" s="255">
        <v>44497</v>
      </c>
      <c r="C59" s="9" t="s">
        <v>8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t="19.5" hidden="1" thickTop="1" thickBot="1" x14ac:dyDescent="0.3">
      <c r="A60" s="631"/>
      <c r="B60" s="255">
        <v>44490</v>
      </c>
      <c r="C60" s="9" t="s">
        <v>453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t="19.5" hidden="1" thickTop="1" thickBot="1" x14ac:dyDescent="0.3">
      <c r="A61" s="630"/>
      <c r="B61" s="256">
        <v>44483</v>
      </c>
      <c r="C61" s="31" t="s">
        <v>48</v>
      </c>
      <c r="D61" s="31">
        <v>1</v>
      </c>
      <c r="E61" s="31">
        <v>0</v>
      </c>
      <c r="F61" s="31">
        <v>0</v>
      </c>
      <c r="G61" s="31">
        <v>0</v>
      </c>
      <c r="H61" s="31">
        <v>0</v>
      </c>
      <c r="I61" s="299">
        <v>0</v>
      </c>
      <c r="J61" s="341"/>
      <c r="K61" s="31">
        <v>1</v>
      </c>
      <c r="L61" s="31"/>
      <c r="M61" s="32"/>
    </row>
    <row r="62" spans="1:13" ht="19.5" thickTop="1" thickBot="1" x14ac:dyDescent="0.3">
      <c r="A62" s="142" t="s">
        <v>45</v>
      </c>
      <c r="B62" s="162" t="s">
        <v>540</v>
      </c>
      <c r="C62" s="247" t="s">
        <v>455</v>
      </c>
      <c r="D62" s="165">
        <f t="shared" ref="D62:L62" si="3">SUM(D44:D61)</f>
        <v>18</v>
      </c>
      <c r="E62" s="165">
        <f t="shared" si="3"/>
        <v>0</v>
      </c>
      <c r="F62" s="165">
        <f t="shared" si="3"/>
        <v>9</v>
      </c>
      <c r="G62" s="165">
        <f t="shared" si="3"/>
        <v>9</v>
      </c>
      <c r="H62" s="165">
        <f t="shared" si="3"/>
        <v>0</v>
      </c>
      <c r="I62" s="455">
        <f t="shared" si="3"/>
        <v>0</v>
      </c>
      <c r="J62" s="468">
        <f t="shared" si="3"/>
        <v>10</v>
      </c>
      <c r="K62" s="165">
        <f t="shared" si="3"/>
        <v>7</v>
      </c>
      <c r="L62" s="165">
        <f t="shared" si="3"/>
        <v>1</v>
      </c>
      <c r="M62" s="302">
        <f>SUM(J62/(J62+K62))</f>
        <v>0.58823529411764708</v>
      </c>
    </row>
    <row r="63" spans="1:13" ht="18.75" hidden="1" thickTop="1" x14ac:dyDescent="0.25">
      <c r="A63" s="659" t="s">
        <v>500</v>
      </c>
      <c r="B63" s="254">
        <v>43888</v>
      </c>
      <c r="C63" s="27" t="s">
        <v>9</v>
      </c>
      <c r="D63" s="27">
        <v>1</v>
      </c>
      <c r="E63" s="27">
        <v>0</v>
      </c>
      <c r="F63" s="27">
        <v>1</v>
      </c>
      <c r="G63" s="27">
        <v>1</v>
      </c>
      <c r="H63" s="27">
        <v>0</v>
      </c>
      <c r="I63" s="297">
        <v>0</v>
      </c>
      <c r="J63" s="279">
        <v>1</v>
      </c>
      <c r="K63" s="27"/>
      <c r="L63" s="27"/>
      <c r="M63" s="28"/>
    </row>
    <row r="64" spans="1:13" hidden="1" x14ac:dyDescent="0.25">
      <c r="A64" s="631"/>
      <c r="B64" s="255">
        <v>43874</v>
      </c>
      <c r="C64" s="9" t="s">
        <v>8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/>
      <c r="L64" s="9">
        <v>1</v>
      </c>
      <c r="M64" s="29"/>
    </row>
    <row r="65" spans="1:13" hidden="1" x14ac:dyDescent="0.25">
      <c r="A65" s="631"/>
      <c r="B65" s="255">
        <v>43867</v>
      </c>
      <c r="C65" s="9" t="s">
        <v>452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255">
        <v>43860</v>
      </c>
      <c r="C66" s="9" t="s">
        <v>453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43853</v>
      </c>
      <c r="C67" s="9" t="s">
        <v>9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43839</v>
      </c>
      <c r="C68" s="9" t="s">
        <v>48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43832</v>
      </c>
      <c r="C69" s="9" t="s">
        <v>8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8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255">
        <v>43811</v>
      </c>
      <c r="C70" s="9" t="s">
        <v>453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255">
        <v>43804</v>
      </c>
      <c r="C71" s="9" t="s">
        <v>9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255">
        <v>43797</v>
      </c>
      <c r="C72" s="9" t="s">
        <v>48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43790</v>
      </c>
      <c r="C73" s="9" t="s">
        <v>8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255">
        <v>43776</v>
      </c>
      <c r="C74" s="9" t="s">
        <v>453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/>
      <c r="K74" s="9"/>
      <c r="L74" s="9">
        <v>1</v>
      </c>
      <c r="M74" s="29"/>
    </row>
    <row r="75" spans="1:13" hidden="1" x14ac:dyDescent="0.25">
      <c r="A75" s="631"/>
      <c r="B75" s="255">
        <v>43769</v>
      </c>
      <c r="C75" s="9" t="s">
        <v>9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255">
        <v>43762</v>
      </c>
      <c r="C76" s="9" t="s">
        <v>48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/>
      <c r="K76" s="9"/>
      <c r="L76" s="9">
        <v>1</v>
      </c>
      <c r="M76" s="29"/>
    </row>
    <row r="77" spans="1:13" hidden="1" x14ac:dyDescent="0.25">
      <c r="A77" s="631"/>
      <c r="B77" s="255">
        <v>43755</v>
      </c>
      <c r="C77" s="9" t="s">
        <v>8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255">
        <v>43748</v>
      </c>
      <c r="C78" s="9" t="s">
        <v>452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8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255">
        <v>43741</v>
      </c>
      <c r="C79" s="9" t="s">
        <v>453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/>
      <c r="K79" s="9">
        <v>1</v>
      </c>
      <c r="L79" s="9"/>
      <c r="M79" s="29"/>
    </row>
    <row r="80" spans="1:13" ht="18.75" hidden="1" thickBot="1" x14ac:dyDescent="0.3">
      <c r="A80" s="630"/>
      <c r="B80" s="256">
        <v>43720</v>
      </c>
      <c r="C80" s="31" t="s">
        <v>8</v>
      </c>
      <c r="D80" s="31">
        <v>1</v>
      </c>
      <c r="E80" s="31">
        <v>0</v>
      </c>
      <c r="F80" s="31">
        <v>1</v>
      </c>
      <c r="G80" s="31">
        <v>1</v>
      </c>
      <c r="H80" s="31">
        <v>0</v>
      </c>
      <c r="I80" s="299">
        <v>0</v>
      </c>
      <c r="J80" s="341"/>
      <c r="K80" s="31">
        <v>1</v>
      </c>
      <c r="L80" s="31"/>
      <c r="M80" s="32"/>
    </row>
    <row r="81" spans="1:13" ht="19.5" thickTop="1" thickBot="1" x14ac:dyDescent="0.3">
      <c r="A81" s="142" t="s">
        <v>45</v>
      </c>
      <c r="B81" s="162" t="s">
        <v>500</v>
      </c>
      <c r="C81" s="247" t="s">
        <v>455</v>
      </c>
      <c r="D81" s="165">
        <f t="shared" ref="D81:L81" si="4">SUM(D63:D80)</f>
        <v>18</v>
      </c>
      <c r="E81" s="165">
        <f t="shared" si="4"/>
        <v>0</v>
      </c>
      <c r="F81" s="165">
        <f t="shared" si="4"/>
        <v>6</v>
      </c>
      <c r="G81" s="165">
        <f t="shared" si="4"/>
        <v>6</v>
      </c>
      <c r="H81" s="165">
        <f t="shared" si="4"/>
        <v>0</v>
      </c>
      <c r="I81" s="455">
        <f t="shared" si="4"/>
        <v>0</v>
      </c>
      <c r="J81" s="468">
        <f t="shared" si="4"/>
        <v>7</v>
      </c>
      <c r="K81" s="165">
        <f t="shared" si="4"/>
        <v>8</v>
      </c>
      <c r="L81" s="165">
        <f t="shared" si="4"/>
        <v>3</v>
      </c>
      <c r="M81" s="302">
        <f>SUM(J81/(J81+K81))</f>
        <v>0.46666666666666667</v>
      </c>
    </row>
    <row r="82" spans="1:13" ht="18.75" hidden="1" thickTop="1" x14ac:dyDescent="0.25">
      <c r="A82" s="659" t="s">
        <v>454</v>
      </c>
      <c r="B82" s="26">
        <v>43524</v>
      </c>
      <c r="C82" s="27" t="s">
        <v>9</v>
      </c>
      <c r="D82" s="27">
        <v>1</v>
      </c>
      <c r="E82" s="27">
        <v>0</v>
      </c>
      <c r="F82" s="27">
        <v>0</v>
      </c>
      <c r="G82" s="27">
        <v>0</v>
      </c>
      <c r="H82" s="27">
        <v>0</v>
      </c>
      <c r="I82" s="28">
        <v>0</v>
      </c>
      <c r="J82" s="364"/>
      <c r="K82" s="27">
        <v>1</v>
      </c>
      <c r="L82" s="27"/>
      <c r="M82" s="28"/>
    </row>
    <row r="83" spans="1:13" hidden="1" x14ac:dyDescent="0.25">
      <c r="A83" s="631"/>
      <c r="B83" s="13">
        <v>43517</v>
      </c>
      <c r="C83" s="9" t="s">
        <v>48</v>
      </c>
      <c r="D83" s="9">
        <v>1</v>
      </c>
      <c r="E83" s="9">
        <v>0</v>
      </c>
      <c r="F83" s="9">
        <v>1</v>
      </c>
      <c r="G83" s="9">
        <v>1</v>
      </c>
      <c r="H83" s="9">
        <v>0</v>
      </c>
      <c r="I83" s="29">
        <v>0</v>
      </c>
      <c r="J83" s="365"/>
      <c r="K83" s="9">
        <v>1</v>
      </c>
      <c r="L83" s="9"/>
      <c r="M83" s="29"/>
    </row>
    <row r="84" spans="1:13" hidden="1" x14ac:dyDescent="0.25">
      <c r="A84" s="631"/>
      <c r="B84" s="13">
        <v>43510</v>
      </c>
      <c r="C84" s="9" t="s">
        <v>8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365"/>
      <c r="K84" s="9">
        <v>1</v>
      </c>
      <c r="L84" s="9"/>
      <c r="M84" s="29"/>
    </row>
    <row r="85" spans="1:13" hidden="1" x14ac:dyDescent="0.25">
      <c r="A85" s="631"/>
      <c r="B85" s="13">
        <v>43503</v>
      </c>
      <c r="C85" s="9" t="s">
        <v>452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365"/>
      <c r="K85" s="9">
        <v>1</v>
      </c>
      <c r="L85" s="9"/>
      <c r="M85" s="29"/>
    </row>
    <row r="86" spans="1:13" hidden="1" x14ac:dyDescent="0.25">
      <c r="A86" s="631"/>
      <c r="B86" s="13">
        <v>43496</v>
      </c>
      <c r="C86" s="9" t="s">
        <v>453</v>
      </c>
      <c r="D86" s="9">
        <v>1</v>
      </c>
      <c r="E86" s="9">
        <v>1</v>
      </c>
      <c r="F86" s="9">
        <v>0</v>
      </c>
      <c r="G86" s="9">
        <v>1</v>
      </c>
      <c r="H86" s="9">
        <v>0</v>
      </c>
      <c r="I86" s="29">
        <v>0</v>
      </c>
      <c r="J86" s="365"/>
      <c r="K86" s="9"/>
      <c r="L86" s="9">
        <v>1</v>
      </c>
      <c r="M86" s="29"/>
    </row>
    <row r="87" spans="1:13" hidden="1" x14ac:dyDescent="0.25">
      <c r="A87" s="631"/>
      <c r="B87" s="13">
        <v>43489</v>
      </c>
      <c r="C87" s="9" t="s">
        <v>9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365">
        <v>1</v>
      </c>
      <c r="K87" s="9"/>
      <c r="L87" s="9"/>
      <c r="M87" s="29"/>
    </row>
    <row r="88" spans="1:13" hidden="1" x14ac:dyDescent="0.25">
      <c r="A88" s="631"/>
      <c r="B88" s="13">
        <v>43475</v>
      </c>
      <c r="C88" s="9" t="s">
        <v>48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">
        <v>0</v>
      </c>
      <c r="J88" s="365"/>
      <c r="K88" s="9">
        <v>1</v>
      </c>
      <c r="L88" s="9"/>
      <c r="M88" s="29"/>
    </row>
    <row r="89" spans="1:13" hidden="1" x14ac:dyDescent="0.25">
      <c r="A89" s="631"/>
      <c r="B89" s="13">
        <v>43468</v>
      </c>
      <c r="C89" s="9" t="s">
        <v>8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365"/>
      <c r="K89" s="9">
        <v>1</v>
      </c>
      <c r="L89" s="9"/>
      <c r="M89" s="29"/>
    </row>
    <row r="90" spans="1:13" hidden="1" x14ac:dyDescent="0.25">
      <c r="A90" s="631"/>
      <c r="B90" s="13">
        <v>43454</v>
      </c>
      <c r="C90" s="9" t="s">
        <v>452</v>
      </c>
      <c r="D90" s="9">
        <v>1</v>
      </c>
      <c r="E90" s="9">
        <v>1</v>
      </c>
      <c r="F90" s="9">
        <v>0</v>
      </c>
      <c r="G90" s="9">
        <v>1</v>
      </c>
      <c r="H90" s="9">
        <v>0</v>
      </c>
      <c r="I90" s="29">
        <v>0</v>
      </c>
      <c r="J90" s="365"/>
      <c r="K90" s="9">
        <v>1</v>
      </c>
      <c r="L90" s="9"/>
      <c r="M90" s="29"/>
    </row>
    <row r="91" spans="1:13" hidden="1" x14ac:dyDescent="0.25">
      <c r="A91" s="631"/>
      <c r="B91" s="13">
        <v>43447</v>
      </c>
      <c r="C91" s="9" t="s">
        <v>453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">
        <v>0</v>
      </c>
      <c r="J91" s="365"/>
      <c r="K91" s="9">
        <v>1</v>
      </c>
      <c r="L91" s="9"/>
      <c r="M91" s="29"/>
    </row>
    <row r="92" spans="1:13" hidden="1" x14ac:dyDescent="0.25">
      <c r="A92" s="631"/>
      <c r="B92" s="13">
        <v>43440</v>
      </c>
      <c r="C92" s="9" t="s">
        <v>9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365"/>
      <c r="K92" s="9">
        <v>1</v>
      </c>
      <c r="L92" s="9"/>
      <c r="M92" s="29"/>
    </row>
    <row r="93" spans="1:13" hidden="1" x14ac:dyDescent="0.25">
      <c r="A93" s="631"/>
      <c r="B93" s="13">
        <v>43433</v>
      </c>
      <c r="C93" s="9" t="s">
        <v>48</v>
      </c>
      <c r="D93" s="9">
        <v>1</v>
      </c>
      <c r="E93" s="9">
        <v>0</v>
      </c>
      <c r="F93" s="9">
        <v>1</v>
      </c>
      <c r="G93" s="9">
        <v>1</v>
      </c>
      <c r="H93" s="9">
        <v>0</v>
      </c>
      <c r="I93" s="29">
        <v>0</v>
      </c>
      <c r="J93" s="365"/>
      <c r="K93" s="9">
        <v>1</v>
      </c>
      <c r="L93" s="9"/>
      <c r="M93" s="29"/>
    </row>
    <row r="94" spans="1:13" hidden="1" x14ac:dyDescent="0.25">
      <c r="A94" s="631"/>
      <c r="B94" s="13">
        <v>43426</v>
      </c>
      <c r="C94" s="9" t="s">
        <v>8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365">
        <v>1</v>
      </c>
      <c r="K94" s="9"/>
      <c r="L94" s="9"/>
      <c r="M94" s="29"/>
    </row>
    <row r="95" spans="1:13" hidden="1" x14ac:dyDescent="0.25">
      <c r="A95" s="631"/>
      <c r="B95" s="13">
        <v>43419</v>
      </c>
      <c r="C95" s="9" t="s">
        <v>452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365"/>
      <c r="K95" s="9">
        <v>1</v>
      </c>
      <c r="L95" s="9"/>
      <c r="M95" s="29"/>
    </row>
    <row r="96" spans="1:13" hidden="1" x14ac:dyDescent="0.25">
      <c r="A96" s="631"/>
      <c r="B96" s="13">
        <v>43412</v>
      </c>
      <c r="C96" s="9" t="s">
        <v>453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365"/>
      <c r="K96" s="9">
        <v>1</v>
      </c>
      <c r="L96" s="9"/>
      <c r="M96" s="29"/>
    </row>
    <row r="97" spans="1:13" hidden="1" x14ac:dyDescent="0.25">
      <c r="A97" s="631"/>
      <c r="B97" s="13">
        <v>43405</v>
      </c>
      <c r="C97" s="9" t="s">
        <v>9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idden="1" x14ac:dyDescent="0.25">
      <c r="A98" s="631"/>
      <c r="B98" s="13">
        <v>43398</v>
      </c>
      <c r="C98" s="9" t="s">
        <v>48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365">
        <v>1</v>
      </c>
      <c r="K98" s="9"/>
      <c r="L98" s="9"/>
      <c r="M98" s="29"/>
    </row>
    <row r="99" spans="1:13" hidden="1" x14ac:dyDescent="0.25">
      <c r="A99" s="631"/>
      <c r="B99" s="13">
        <v>43391</v>
      </c>
      <c r="C99" s="9" t="s">
        <v>8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/>
      <c r="K99" s="9">
        <v>1</v>
      </c>
      <c r="L99" s="9"/>
      <c r="M99" s="29"/>
    </row>
    <row r="100" spans="1:13" hidden="1" x14ac:dyDescent="0.25">
      <c r="A100" s="631"/>
      <c r="B100" s="13">
        <v>43384</v>
      </c>
      <c r="C100" s="9" t="s">
        <v>452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365"/>
      <c r="K100" s="9"/>
      <c r="L100" s="9">
        <v>1</v>
      </c>
      <c r="M100" s="29"/>
    </row>
    <row r="101" spans="1:13" hidden="1" x14ac:dyDescent="0.25">
      <c r="A101" s="631"/>
      <c r="B101" s="13">
        <v>43377</v>
      </c>
      <c r="C101" s="9" t="s">
        <v>453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365"/>
      <c r="K101" s="9">
        <v>1</v>
      </c>
      <c r="L101" s="9"/>
      <c r="M101" s="29"/>
    </row>
    <row r="102" spans="1:13" hidden="1" x14ac:dyDescent="0.25">
      <c r="A102" s="631"/>
      <c r="B102" s="13">
        <v>43363</v>
      </c>
      <c r="C102" s="9" t="s">
        <v>48</v>
      </c>
      <c r="D102" s="9">
        <v>1</v>
      </c>
      <c r="E102" s="9">
        <v>1</v>
      </c>
      <c r="F102" s="9">
        <v>0</v>
      </c>
      <c r="G102" s="9">
        <v>1</v>
      </c>
      <c r="H102" s="9">
        <v>0</v>
      </c>
      <c r="I102" s="29">
        <v>0</v>
      </c>
      <c r="J102" s="365"/>
      <c r="K102" s="9">
        <v>1</v>
      </c>
      <c r="L102" s="9"/>
      <c r="M102" s="29"/>
    </row>
    <row r="103" spans="1:13" ht="18.75" hidden="1" thickBot="1" x14ac:dyDescent="0.3">
      <c r="A103" s="630"/>
      <c r="B103" s="30">
        <v>43356</v>
      </c>
      <c r="C103" s="31" t="s">
        <v>8</v>
      </c>
      <c r="D103" s="31">
        <v>1</v>
      </c>
      <c r="E103" s="31">
        <v>0</v>
      </c>
      <c r="F103" s="31">
        <v>0</v>
      </c>
      <c r="G103" s="31">
        <v>0</v>
      </c>
      <c r="H103" s="31">
        <v>0</v>
      </c>
      <c r="I103" s="32">
        <v>0</v>
      </c>
      <c r="J103" s="366">
        <v>1</v>
      </c>
      <c r="K103" s="31"/>
      <c r="L103" s="31"/>
      <c r="M103" s="32"/>
    </row>
    <row r="104" spans="1:13" ht="19.5" thickTop="1" thickBot="1" x14ac:dyDescent="0.3">
      <c r="A104" s="142" t="s">
        <v>45</v>
      </c>
      <c r="B104" s="162" t="s">
        <v>454</v>
      </c>
      <c r="C104" s="247" t="s">
        <v>455</v>
      </c>
      <c r="D104" s="165">
        <f t="shared" ref="D104:I104" si="5">SUM(D82:D103)</f>
        <v>22</v>
      </c>
      <c r="E104" s="165">
        <f t="shared" si="5"/>
        <v>3</v>
      </c>
      <c r="F104" s="165">
        <f t="shared" si="5"/>
        <v>4</v>
      </c>
      <c r="G104" s="165">
        <f t="shared" si="5"/>
        <v>7</v>
      </c>
      <c r="H104" s="165">
        <f t="shared" si="5"/>
        <v>0</v>
      </c>
      <c r="I104" s="165">
        <f t="shared" si="5"/>
        <v>0</v>
      </c>
      <c r="J104" s="191">
        <f>SUM(J82:J103)</f>
        <v>4</v>
      </c>
      <c r="K104" s="124">
        <f>SUM(K82:K103)</f>
        <v>16</v>
      </c>
      <c r="L104" s="124">
        <f>SUM(L82:L103)</f>
        <v>2</v>
      </c>
      <c r="M104" s="302">
        <f>SUM(J104/(J104+K104))</f>
        <v>0.2</v>
      </c>
    </row>
    <row r="105" spans="1:13" ht="18.75" hidden="1" thickTop="1" x14ac:dyDescent="0.25">
      <c r="A105" s="659" t="s">
        <v>285</v>
      </c>
      <c r="B105" s="26">
        <v>43160</v>
      </c>
      <c r="C105" s="27" t="s">
        <v>8</v>
      </c>
      <c r="D105" s="27">
        <v>1</v>
      </c>
      <c r="E105" s="27">
        <v>1</v>
      </c>
      <c r="F105" s="27">
        <v>0</v>
      </c>
      <c r="G105" s="27">
        <v>1</v>
      </c>
      <c r="H105" s="27">
        <v>0</v>
      </c>
      <c r="I105" s="28">
        <v>0</v>
      </c>
      <c r="J105" s="279"/>
      <c r="K105" s="27">
        <v>1</v>
      </c>
      <c r="L105" s="27"/>
      <c r="M105" s="28"/>
    </row>
    <row r="106" spans="1:13" hidden="1" x14ac:dyDescent="0.25">
      <c r="A106" s="631"/>
      <c r="B106" s="13">
        <v>43153</v>
      </c>
      <c r="C106" s="9" t="s">
        <v>10</v>
      </c>
      <c r="D106" s="9">
        <v>1</v>
      </c>
      <c r="E106" s="9">
        <v>0</v>
      </c>
      <c r="F106" s="9">
        <v>2</v>
      </c>
      <c r="G106" s="9">
        <v>2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43146</v>
      </c>
      <c r="C107" s="9" t="s">
        <v>7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43139</v>
      </c>
      <c r="C108" s="9" t="s">
        <v>9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43132</v>
      </c>
      <c r="C109" s="9" t="s">
        <v>27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43125</v>
      </c>
      <c r="C110" s="9" t="s">
        <v>8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43118</v>
      </c>
      <c r="C111" s="9" t="s">
        <v>10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43104</v>
      </c>
      <c r="C112" s="9" t="s">
        <v>7</v>
      </c>
      <c r="D112" s="9">
        <v>1</v>
      </c>
      <c r="E112" s="9">
        <v>1</v>
      </c>
      <c r="F112" s="9">
        <v>1</v>
      </c>
      <c r="G112" s="9">
        <v>2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43090</v>
      </c>
      <c r="C113" s="9" t="s">
        <v>9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43083</v>
      </c>
      <c r="C114" s="9" t="s">
        <v>27</v>
      </c>
      <c r="D114" s="9">
        <v>1</v>
      </c>
      <c r="E114" s="9">
        <v>0</v>
      </c>
      <c r="F114" s="9">
        <v>1</v>
      </c>
      <c r="G114" s="9">
        <v>1</v>
      </c>
      <c r="H114" s="9">
        <v>0</v>
      </c>
      <c r="I114" s="29">
        <v>0</v>
      </c>
      <c r="J114" s="280"/>
      <c r="K114" s="9"/>
      <c r="L114" s="9">
        <v>1</v>
      </c>
      <c r="M114" s="29"/>
    </row>
    <row r="115" spans="1:13" hidden="1" x14ac:dyDescent="0.25">
      <c r="A115" s="631"/>
      <c r="B115" s="13">
        <v>43076</v>
      </c>
      <c r="C115" s="9" t="s">
        <v>8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43069</v>
      </c>
      <c r="C116" s="9" t="s">
        <v>10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43062</v>
      </c>
      <c r="C117" s="9" t="s">
        <v>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43055</v>
      </c>
      <c r="C118" s="9" t="s">
        <v>9</v>
      </c>
      <c r="D118" s="9">
        <v>1</v>
      </c>
      <c r="E118" s="9">
        <v>1</v>
      </c>
      <c r="F118" s="9">
        <v>0</v>
      </c>
      <c r="G118" s="9">
        <v>1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43048</v>
      </c>
      <c r="C119" s="9" t="s">
        <v>27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43041</v>
      </c>
      <c r="C120" s="9" t="s">
        <v>8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43034</v>
      </c>
      <c r="C121" s="9" t="s">
        <v>10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43027</v>
      </c>
      <c r="C122" s="9" t="s">
        <v>7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43020</v>
      </c>
      <c r="C123" s="9" t="s">
        <v>9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43013</v>
      </c>
      <c r="C124" s="9" t="s">
        <v>27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42999</v>
      </c>
      <c r="C125" s="9" t="s">
        <v>10</v>
      </c>
      <c r="D125" s="9">
        <v>1</v>
      </c>
      <c r="E125" s="9">
        <v>0</v>
      </c>
      <c r="F125" s="9">
        <v>1</v>
      </c>
      <c r="G125" s="9">
        <v>1</v>
      </c>
      <c r="H125" s="9">
        <v>0</v>
      </c>
      <c r="I125" s="29">
        <v>0</v>
      </c>
      <c r="J125" s="280"/>
      <c r="K125" s="9"/>
      <c r="L125" s="9">
        <v>1</v>
      </c>
      <c r="M125" s="29"/>
    </row>
    <row r="126" spans="1:13" ht="18.75" hidden="1" thickBot="1" x14ac:dyDescent="0.3">
      <c r="A126" s="630"/>
      <c r="B126" s="30">
        <v>42992</v>
      </c>
      <c r="C126" s="31" t="s">
        <v>7</v>
      </c>
      <c r="D126" s="31">
        <v>1</v>
      </c>
      <c r="E126" s="31">
        <v>0</v>
      </c>
      <c r="F126" s="31">
        <v>0</v>
      </c>
      <c r="G126" s="31">
        <v>0</v>
      </c>
      <c r="H126" s="31">
        <v>0</v>
      </c>
      <c r="I126" s="32">
        <v>0</v>
      </c>
      <c r="J126" s="281">
        <v>1</v>
      </c>
      <c r="K126" s="23"/>
      <c r="L126" s="23"/>
      <c r="M126" s="48"/>
    </row>
    <row r="127" spans="1:13" ht="19.5" thickTop="1" thickBot="1" x14ac:dyDescent="0.3">
      <c r="A127" s="142" t="s">
        <v>45</v>
      </c>
      <c r="B127" s="126" t="s">
        <v>285</v>
      </c>
      <c r="C127" s="124" t="s">
        <v>11</v>
      </c>
      <c r="D127" s="124">
        <f t="shared" ref="D127:L127" si="6">SUM(D105:D126)</f>
        <v>22</v>
      </c>
      <c r="E127" s="124">
        <f t="shared" si="6"/>
        <v>3</v>
      </c>
      <c r="F127" s="124">
        <f t="shared" si="6"/>
        <v>6</v>
      </c>
      <c r="G127" s="124">
        <f t="shared" si="6"/>
        <v>9</v>
      </c>
      <c r="H127" s="124">
        <f t="shared" si="6"/>
        <v>0</v>
      </c>
      <c r="I127" s="124">
        <f t="shared" si="6"/>
        <v>0</v>
      </c>
      <c r="J127" s="191">
        <f t="shared" si="6"/>
        <v>10</v>
      </c>
      <c r="K127" s="124">
        <f t="shared" si="6"/>
        <v>10</v>
      </c>
      <c r="L127" s="124">
        <f t="shared" si="6"/>
        <v>2</v>
      </c>
      <c r="M127" s="302">
        <f>SUM(J127/(J127+K127))</f>
        <v>0.5</v>
      </c>
    </row>
    <row r="128" spans="1:13" ht="18.75" hidden="1" thickTop="1" x14ac:dyDescent="0.25">
      <c r="A128" s="659" t="s">
        <v>35</v>
      </c>
      <c r="B128" s="26">
        <v>42796</v>
      </c>
      <c r="C128" s="27" t="s">
        <v>8</v>
      </c>
      <c r="D128" s="27">
        <v>1</v>
      </c>
      <c r="E128" s="27">
        <v>1</v>
      </c>
      <c r="F128" s="27">
        <v>0</v>
      </c>
      <c r="G128" s="27">
        <v>1</v>
      </c>
      <c r="H128" s="27">
        <v>0</v>
      </c>
      <c r="I128" s="28">
        <v>0</v>
      </c>
      <c r="J128" s="282"/>
      <c r="K128" s="8">
        <v>1</v>
      </c>
      <c r="L128" s="8"/>
      <c r="M128" s="113"/>
    </row>
    <row r="129" spans="1:13" hidden="1" x14ac:dyDescent="0.25">
      <c r="A129" s="631"/>
      <c r="B129" s="13">
        <v>42789</v>
      </c>
      <c r="C129" s="9" t="s">
        <v>10</v>
      </c>
      <c r="D129" s="9">
        <v>1</v>
      </c>
      <c r="E129" s="9">
        <v>1</v>
      </c>
      <c r="F129" s="9">
        <v>0</v>
      </c>
      <c r="G129" s="9">
        <v>1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42782</v>
      </c>
      <c r="C130" s="9" t="s">
        <v>7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42775</v>
      </c>
      <c r="C131" s="9" t="s">
        <v>9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42768</v>
      </c>
      <c r="C132" s="9" t="s">
        <v>27</v>
      </c>
      <c r="D132" s="9">
        <v>1</v>
      </c>
      <c r="E132" s="9">
        <v>0</v>
      </c>
      <c r="F132" s="9">
        <v>1</v>
      </c>
      <c r="G132" s="9">
        <v>1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42761</v>
      </c>
      <c r="C133" s="9" t="s">
        <v>8</v>
      </c>
      <c r="D133" s="9">
        <v>1</v>
      </c>
      <c r="E133" s="9">
        <v>0</v>
      </c>
      <c r="F133" s="9">
        <v>2</v>
      </c>
      <c r="G133" s="9">
        <v>2</v>
      </c>
      <c r="H133" s="9">
        <v>0</v>
      </c>
      <c r="I133" s="29">
        <v>0</v>
      </c>
      <c r="J133" s="280"/>
      <c r="K133" s="9"/>
      <c r="L133" s="9">
        <v>1</v>
      </c>
      <c r="M133" s="29"/>
    </row>
    <row r="134" spans="1:13" hidden="1" x14ac:dyDescent="0.25">
      <c r="A134" s="631"/>
      <c r="B134" s="13">
        <v>42754</v>
      </c>
      <c r="C134" s="9" t="s">
        <v>10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42747</v>
      </c>
      <c r="C135" s="9" t="s">
        <v>7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42740</v>
      </c>
      <c r="C136" s="9" t="s">
        <v>9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/>
      <c r="L136" s="9">
        <v>1</v>
      </c>
      <c r="M136" s="29"/>
    </row>
    <row r="137" spans="1:13" hidden="1" x14ac:dyDescent="0.25">
      <c r="A137" s="631"/>
      <c r="B137" s="13">
        <v>42712</v>
      </c>
      <c r="C137" s="9" t="s">
        <v>8</v>
      </c>
      <c r="D137" s="9">
        <v>1</v>
      </c>
      <c r="E137" s="9">
        <v>0</v>
      </c>
      <c r="F137" s="9">
        <v>1</v>
      </c>
      <c r="G137" s="9">
        <v>1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42705</v>
      </c>
      <c r="C138" s="9" t="s">
        <v>10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42698</v>
      </c>
      <c r="C139" s="9" t="s">
        <v>7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42691</v>
      </c>
      <c r="C140" s="9" t="s">
        <v>9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/>
      <c r="L140" s="9">
        <v>1</v>
      </c>
      <c r="M140" s="29"/>
    </row>
    <row r="141" spans="1:13" hidden="1" x14ac:dyDescent="0.25">
      <c r="A141" s="631"/>
      <c r="B141" s="13">
        <v>42684</v>
      </c>
      <c r="C141" s="9" t="s">
        <v>27</v>
      </c>
      <c r="D141" s="9">
        <v>1</v>
      </c>
      <c r="E141" s="9">
        <v>1</v>
      </c>
      <c r="F141" s="9">
        <v>0</v>
      </c>
      <c r="G141" s="9">
        <v>1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42677</v>
      </c>
      <c r="C142" s="9" t="s">
        <v>8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42670</v>
      </c>
      <c r="C143" s="9" t="s">
        <v>10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42663</v>
      </c>
      <c r="C144" s="9" t="s">
        <v>7</v>
      </c>
      <c r="D144" s="9">
        <v>1</v>
      </c>
      <c r="E144" s="9">
        <v>0</v>
      </c>
      <c r="F144" s="9">
        <v>1</v>
      </c>
      <c r="G144" s="9">
        <v>1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42656</v>
      </c>
      <c r="C145" s="9" t="s">
        <v>9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42649</v>
      </c>
      <c r="C146" s="9" t="s">
        <v>27</v>
      </c>
      <c r="D146" s="9">
        <v>1</v>
      </c>
      <c r="E146" s="9">
        <v>1</v>
      </c>
      <c r="F146" s="9">
        <v>0</v>
      </c>
      <c r="G146" s="9">
        <v>1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42642</v>
      </c>
      <c r="C147" s="9" t="s">
        <v>8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42635</v>
      </c>
      <c r="C148" s="9" t="s">
        <v>10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t="18.75" hidden="1" thickBot="1" x14ac:dyDescent="0.3">
      <c r="A149" s="630"/>
      <c r="B149" s="30">
        <v>42628</v>
      </c>
      <c r="C149" s="31" t="s">
        <v>7</v>
      </c>
      <c r="D149" s="31">
        <v>1</v>
      </c>
      <c r="E149" s="31">
        <v>1</v>
      </c>
      <c r="F149" s="31">
        <v>1</v>
      </c>
      <c r="G149" s="31">
        <v>2</v>
      </c>
      <c r="H149" s="31">
        <v>0</v>
      </c>
      <c r="I149" s="32">
        <v>0</v>
      </c>
      <c r="J149" s="281"/>
      <c r="K149" s="23">
        <v>1</v>
      </c>
      <c r="L149" s="23"/>
      <c r="M149" s="48"/>
    </row>
    <row r="150" spans="1:13" ht="19.5" thickTop="1" thickBot="1" x14ac:dyDescent="0.3">
      <c r="A150" s="142" t="s">
        <v>45</v>
      </c>
      <c r="B150" s="126" t="s">
        <v>18</v>
      </c>
      <c r="C150" s="247" t="s">
        <v>11</v>
      </c>
      <c r="D150" s="248">
        <f t="shared" ref="D150:I150" si="7">SUM(D128:D149)</f>
        <v>22</v>
      </c>
      <c r="E150" s="216">
        <f t="shared" si="7"/>
        <v>5</v>
      </c>
      <c r="F150" s="124">
        <f t="shared" si="7"/>
        <v>7</v>
      </c>
      <c r="G150" s="124">
        <f t="shared" si="7"/>
        <v>12</v>
      </c>
      <c r="H150" s="124">
        <f t="shared" si="7"/>
        <v>0</v>
      </c>
      <c r="I150" s="125">
        <f t="shared" si="7"/>
        <v>0</v>
      </c>
      <c r="J150" s="191">
        <f>SUM(J128:J149)</f>
        <v>7</v>
      </c>
      <c r="K150" s="124">
        <f>SUM(K128:K149)</f>
        <v>12</v>
      </c>
      <c r="L150" s="124">
        <f>SUM(L128:L149)</f>
        <v>3</v>
      </c>
      <c r="M150" s="302">
        <f>SUM(J150/(J150+K150))</f>
        <v>0.36842105263157893</v>
      </c>
    </row>
    <row r="151" spans="1:13" ht="18.75" hidden="1" thickTop="1" x14ac:dyDescent="0.25">
      <c r="A151" s="659" t="s">
        <v>17</v>
      </c>
      <c r="B151" s="26">
        <v>42432</v>
      </c>
      <c r="C151" s="27" t="s">
        <v>10</v>
      </c>
      <c r="D151" s="27">
        <v>1</v>
      </c>
      <c r="E151" s="27">
        <v>0</v>
      </c>
      <c r="F151" s="27">
        <v>0</v>
      </c>
      <c r="G151" s="27">
        <v>0</v>
      </c>
      <c r="H151" s="27">
        <v>0</v>
      </c>
      <c r="I151" s="28">
        <v>0</v>
      </c>
      <c r="J151" s="282"/>
      <c r="K151" s="8">
        <v>1</v>
      </c>
      <c r="L151" s="8"/>
      <c r="M151" s="113"/>
    </row>
    <row r="152" spans="1:13" hidden="1" x14ac:dyDescent="0.25">
      <c r="A152" s="631"/>
      <c r="B152" s="13">
        <v>42425</v>
      </c>
      <c r="C152" s="9" t="s">
        <v>7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/>
      <c r="K152" s="9">
        <v>1</v>
      </c>
      <c r="L152" s="9"/>
      <c r="M152" s="29"/>
    </row>
    <row r="153" spans="1:13" hidden="1" x14ac:dyDescent="0.25">
      <c r="A153" s="631"/>
      <c r="B153" s="13">
        <v>42418</v>
      </c>
      <c r="C153" s="9" t="s">
        <v>14</v>
      </c>
      <c r="D153" s="9">
        <v>1</v>
      </c>
      <c r="E153" s="9">
        <v>0</v>
      </c>
      <c r="F153" s="9">
        <v>1</v>
      </c>
      <c r="G153" s="9">
        <v>1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42411</v>
      </c>
      <c r="C154" s="9" t="s">
        <v>12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42404</v>
      </c>
      <c r="C155" s="9" t="s">
        <v>13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42397</v>
      </c>
      <c r="C156" s="9" t="s">
        <v>10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42390</v>
      </c>
      <c r="C157" s="9" t="s">
        <v>7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42383</v>
      </c>
      <c r="C158" s="9" t="s">
        <v>14</v>
      </c>
      <c r="D158" s="9">
        <v>1</v>
      </c>
      <c r="E158" s="9">
        <v>0</v>
      </c>
      <c r="F158" s="9">
        <v>2</v>
      </c>
      <c r="G158" s="9">
        <v>2</v>
      </c>
      <c r="H158" s="9">
        <v>0</v>
      </c>
      <c r="I158" s="29">
        <v>0</v>
      </c>
      <c r="J158" s="280"/>
      <c r="K158" s="9"/>
      <c r="L158" s="9">
        <v>1</v>
      </c>
      <c r="M158" s="29"/>
    </row>
    <row r="159" spans="1:13" hidden="1" x14ac:dyDescent="0.25">
      <c r="A159" s="631"/>
      <c r="B159" s="13">
        <v>42376</v>
      </c>
      <c r="C159" s="9" t="s">
        <v>12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/>
      <c r="K159" s="9"/>
      <c r="L159" s="9">
        <v>1</v>
      </c>
      <c r="M159" s="29"/>
    </row>
    <row r="160" spans="1:13" hidden="1" x14ac:dyDescent="0.25">
      <c r="A160" s="631"/>
      <c r="B160" s="13">
        <v>42355</v>
      </c>
      <c r="C160" s="9" t="s">
        <v>13</v>
      </c>
      <c r="D160" s="9">
        <v>1</v>
      </c>
      <c r="E160" s="9">
        <v>1</v>
      </c>
      <c r="F160" s="9">
        <v>1</v>
      </c>
      <c r="G160" s="9">
        <v>2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42348</v>
      </c>
      <c r="C161" s="9" t="s">
        <v>10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42341</v>
      </c>
      <c r="C162" s="9" t="s">
        <v>7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42334</v>
      </c>
      <c r="C163" s="9" t="s">
        <v>14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42327</v>
      </c>
      <c r="C164" s="9" t="s">
        <v>12</v>
      </c>
      <c r="D164" s="9">
        <v>1</v>
      </c>
      <c r="E164" s="9">
        <v>0</v>
      </c>
      <c r="F164" s="9">
        <v>1</v>
      </c>
      <c r="G164" s="9">
        <v>1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31"/>
      <c r="B165" s="13">
        <v>42320</v>
      </c>
      <c r="C165" s="9" t="s">
        <v>13</v>
      </c>
      <c r="D165" s="9">
        <v>1</v>
      </c>
      <c r="E165" s="9">
        <v>1</v>
      </c>
      <c r="F165" s="9">
        <v>0</v>
      </c>
      <c r="G165" s="9">
        <v>1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42313</v>
      </c>
      <c r="C166" s="9" t="s">
        <v>10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42306</v>
      </c>
      <c r="C167" s="9" t="s">
        <v>7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>
        <v>1</v>
      </c>
      <c r="L167" s="9"/>
      <c r="M167" s="29"/>
    </row>
    <row r="168" spans="1:13" hidden="1" x14ac:dyDescent="0.25">
      <c r="A168" s="631"/>
      <c r="B168" s="13">
        <v>42292</v>
      </c>
      <c r="C168" s="9" t="s">
        <v>12</v>
      </c>
      <c r="D168" s="9">
        <v>1</v>
      </c>
      <c r="E168" s="9">
        <v>0</v>
      </c>
      <c r="F168" s="9">
        <v>1</v>
      </c>
      <c r="G168" s="9">
        <v>1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42285</v>
      </c>
      <c r="C169" s="9" t="s">
        <v>13</v>
      </c>
      <c r="D169" s="9">
        <v>1</v>
      </c>
      <c r="E169" s="9">
        <v>1</v>
      </c>
      <c r="F169" s="9">
        <v>0</v>
      </c>
      <c r="G169" s="9">
        <v>1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42278</v>
      </c>
      <c r="C170" s="9" t="s">
        <v>10</v>
      </c>
      <c r="D170" s="9">
        <v>1</v>
      </c>
      <c r="E170" s="9">
        <v>1</v>
      </c>
      <c r="F170" s="9">
        <v>1</v>
      </c>
      <c r="G170" s="9">
        <v>2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t="18.75" hidden="1" thickBot="1" x14ac:dyDescent="0.3">
      <c r="A171" s="630"/>
      <c r="B171" s="30">
        <v>42264</v>
      </c>
      <c r="C171" s="31" t="s">
        <v>14</v>
      </c>
      <c r="D171" s="31">
        <v>1</v>
      </c>
      <c r="E171" s="31">
        <v>1</v>
      </c>
      <c r="F171" s="31">
        <v>1</v>
      </c>
      <c r="G171" s="31">
        <v>2</v>
      </c>
      <c r="H171" s="31">
        <v>1</v>
      </c>
      <c r="I171" s="32">
        <v>0</v>
      </c>
      <c r="J171" s="281">
        <v>1</v>
      </c>
      <c r="K171" s="23"/>
      <c r="L171" s="23"/>
      <c r="M171" s="48"/>
    </row>
    <row r="172" spans="1:13" ht="19.5" thickTop="1" thickBot="1" x14ac:dyDescent="0.3">
      <c r="A172" s="142" t="s">
        <v>45</v>
      </c>
      <c r="B172" s="126" t="s">
        <v>17</v>
      </c>
      <c r="C172" s="124" t="s">
        <v>8</v>
      </c>
      <c r="D172" s="124">
        <f t="shared" ref="D172:I172" si="8">SUM(D151:D171)</f>
        <v>21</v>
      </c>
      <c r="E172" s="124">
        <f t="shared" si="8"/>
        <v>5</v>
      </c>
      <c r="F172" s="124">
        <f t="shared" si="8"/>
        <v>8</v>
      </c>
      <c r="G172" s="124">
        <f t="shared" si="8"/>
        <v>13</v>
      </c>
      <c r="H172" s="124">
        <f t="shared" si="8"/>
        <v>1</v>
      </c>
      <c r="I172" s="125">
        <f t="shared" si="8"/>
        <v>0</v>
      </c>
      <c r="J172" s="191">
        <f>SUM(J151:J171)</f>
        <v>8</v>
      </c>
      <c r="K172" s="124">
        <f>SUM(K151:K171)</f>
        <v>11</v>
      </c>
      <c r="L172" s="124">
        <f>SUM(L151:L171)</f>
        <v>2</v>
      </c>
      <c r="M172" s="302">
        <f>SUM(J172/(J172+K172))</f>
        <v>0.42105263157894735</v>
      </c>
    </row>
    <row r="173" spans="1:13" ht="18.75" hidden="1" thickTop="1" x14ac:dyDescent="0.25">
      <c r="A173" s="659" t="s">
        <v>16</v>
      </c>
      <c r="B173" s="26">
        <v>42068</v>
      </c>
      <c r="C173" s="27" t="s">
        <v>14</v>
      </c>
      <c r="D173" s="27">
        <v>1</v>
      </c>
      <c r="E173" s="27">
        <v>0</v>
      </c>
      <c r="F173" s="27">
        <v>0</v>
      </c>
      <c r="G173" s="27">
        <v>0</v>
      </c>
      <c r="H173" s="27">
        <v>0</v>
      </c>
      <c r="I173" s="28">
        <v>0</v>
      </c>
      <c r="J173" s="282"/>
      <c r="K173" s="8">
        <v>1</v>
      </c>
      <c r="L173" s="8"/>
      <c r="M173" s="113"/>
    </row>
    <row r="174" spans="1:13" hidden="1" x14ac:dyDescent="0.25">
      <c r="A174" s="631"/>
      <c r="B174" s="13">
        <v>42061</v>
      </c>
      <c r="C174" s="9" t="s">
        <v>13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42054</v>
      </c>
      <c r="C175" s="9" t="s">
        <v>10</v>
      </c>
      <c r="D175" s="9">
        <v>1</v>
      </c>
      <c r="E175" s="9">
        <v>1</v>
      </c>
      <c r="F175" s="9">
        <v>0</v>
      </c>
      <c r="G175" s="9">
        <v>1</v>
      </c>
      <c r="H175" s="9">
        <v>0</v>
      </c>
      <c r="I175" s="29">
        <v>1</v>
      </c>
      <c r="J175" s="280"/>
      <c r="K175" s="9"/>
      <c r="L175" s="9">
        <v>1</v>
      </c>
      <c r="M175" s="29"/>
    </row>
    <row r="176" spans="1:13" hidden="1" x14ac:dyDescent="0.25">
      <c r="A176" s="631"/>
      <c r="B176" s="13">
        <v>42047</v>
      </c>
      <c r="C176" s="9" t="s">
        <v>7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42040</v>
      </c>
      <c r="C177" s="9" t="s">
        <v>8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42033</v>
      </c>
      <c r="C178" s="9" t="s">
        <v>14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42026</v>
      </c>
      <c r="C179" s="9" t="s">
        <v>13</v>
      </c>
      <c r="D179" s="9">
        <v>1</v>
      </c>
      <c r="E179" s="9">
        <v>1</v>
      </c>
      <c r="F179" s="9">
        <v>0</v>
      </c>
      <c r="G179" s="9">
        <v>1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idden="1" x14ac:dyDescent="0.25">
      <c r="A180" s="631"/>
      <c r="B180" s="13">
        <v>42019</v>
      </c>
      <c r="C180" s="9" t="s">
        <v>10</v>
      </c>
      <c r="D180" s="9">
        <v>1</v>
      </c>
      <c r="E180" s="9">
        <v>1</v>
      </c>
      <c r="F180" s="9">
        <v>1</v>
      </c>
      <c r="G180" s="9">
        <v>2</v>
      </c>
      <c r="H180" s="9">
        <v>0</v>
      </c>
      <c r="I180" s="29">
        <v>0</v>
      </c>
      <c r="J180" s="280"/>
      <c r="K180" s="9">
        <v>1</v>
      </c>
      <c r="L180" s="9"/>
      <c r="M180" s="29"/>
    </row>
    <row r="181" spans="1:13" hidden="1" x14ac:dyDescent="0.25">
      <c r="A181" s="631"/>
      <c r="B181" s="13">
        <v>42012</v>
      </c>
      <c r="C181" s="9" t="s">
        <v>7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idden="1" x14ac:dyDescent="0.25">
      <c r="A182" s="631"/>
      <c r="B182" s="13">
        <v>41977</v>
      </c>
      <c r="C182" s="9" t="s">
        <v>13</v>
      </c>
      <c r="D182" s="9">
        <v>1</v>
      </c>
      <c r="E182" s="9">
        <v>0</v>
      </c>
      <c r="F182" s="9">
        <v>1</v>
      </c>
      <c r="G182" s="9">
        <v>1</v>
      </c>
      <c r="H182" s="9">
        <v>0</v>
      </c>
      <c r="I182" s="29">
        <v>0</v>
      </c>
      <c r="J182" s="280"/>
      <c r="K182" s="9">
        <v>1</v>
      </c>
      <c r="L182" s="9"/>
      <c r="M182" s="29"/>
    </row>
    <row r="183" spans="1:13" hidden="1" x14ac:dyDescent="0.25">
      <c r="A183" s="631"/>
      <c r="B183" s="13">
        <v>41970</v>
      </c>
      <c r="C183" s="9" t="s">
        <v>10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41963</v>
      </c>
      <c r="C184" s="9" t="s">
        <v>7</v>
      </c>
      <c r="D184" s="9">
        <v>1</v>
      </c>
      <c r="E184" s="9">
        <v>0</v>
      </c>
      <c r="F184" s="9">
        <v>3</v>
      </c>
      <c r="G184" s="9">
        <v>3</v>
      </c>
      <c r="H184" s="9">
        <v>0</v>
      </c>
      <c r="I184" s="29">
        <v>0</v>
      </c>
      <c r="J184" s="280"/>
      <c r="K184" s="9"/>
      <c r="L184" s="9">
        <v>1</v>
      </c>
      <c r="M184" s="29"/>
    </row>
    <row r="185" spans="1:13" hidden="1" x14ac:dyDescent="0.25">
      <c r="A185" s="631"/>
      <c r="B185" s="13">
        <v>41956</v>
      </c>
      <c r="C185" s="9" t="s">
        <v>8</v>
      </c>
      <c r="D185" s="9">
        <v>1</v>
      </c>
      <c r="E185" s="9">
        <v>0</v>
      </c>
      <c r="F185" s="9">
        <v>2</v>
      </c>
      <c r="G185" s="9">
        <v>2</v>
      </c>
      <c r="H185" s="9">
        <v>0</v>
      </c>
      <c r="I185" s="29">
        <v>0</v>
      </c>
      <c r="J185" s="280">
        <v>1</v>
      </c>
      <c r="K185" s="9"/>
      <c r="L185" s="9"/>
      <c r="M185" s="29"/>
    </row>
    <row r="186" spans="1:13" hidden="1" x14ac:dyDescent="0.25">
      <c r="A186" s="631"/>
      <c r="B186" s="13">
        <v>41949</v>
      </c>
      <c r="C186" s="9" t="s">
        <v>14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idden="1" x14ac:dyDescent="0.25">
      <c r="A187" s="631"/>
      <c r="B187" s="13">
        <v>41942</v>
      </c>
      <c r="C187" s="9" t="s">
        <v>13</v>
      </c>
      <c r="D187" s="9">
        <v>1</v>
      </c>
      <c r="E187" s="9">
        <v>0</v>
      </c>
      <c r="F187" s="9">
        <v>2</v>
      </c>
      <c r="G187" s="9">
        <v>2</v>
      </c>
      <c r="H187" s="9">
        <v>0</v>
      </c>
      <c r="I187" s="29">
        <v>0</v>
      </c>
      <c r="J187" s="280">
        <v>1</v>
      </c>
      <c r="K187" s="9"/>
      <c r="L187" s="9"/>
      <c r="M187" s="29"/>
    </row>
    <row r="188" spans="1:13" hidden="1" x14ac:dyDescent="0.25">
      <c r="A188" s="631"/>
      <c r="B188" s="13">
        <v>41935</v>
      </c>
      <c r="C188" s="9" t="s">
        <v>10</v>
      </c>
      <c r="D188" s="9">
        <v>1</v>
      </c>
      <c r="E188" s="9">
        <v>1</v>
      </c>
      <c r="F188" s="9">
        <v>0</v>
      </c>
      <c r="G188" s="9">
        <v>1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idden="1" x14ac:dyDescent="0.25">
      <c r="A189" s="631"/>
      <c r="B189" s="13">
        <v>41928</v>
      </c>
      <c r="C189" s="9" t="s">
        <v>7</v>
      </c>
      <c r="D189" s="9">
        <v>1</v>
      </c>
      <c r="E189" s="9">
        <v>0</v>
      </c>
      <c r="F189" s="9">
        <v>0</v>
      </c>
      <c r="G189" s="9">
        <v>0</v>
      </c>
      <c r="H189" s="9">
        <v>0</v>
      </c>
      <c r="I189" s="29">
        <v>0</v>
      </c>
      <c r="J189" s="280"/>
      <c r="K189" s="9">
        <v>1</v>
      </c>
      <c r="L189" s="9"/>
      <c r="M189" s="29"/>
    </row>
    <row r="190" spans="1:13" hidden="1" x14ac:dyDescent="0.25">
      <c r="A190" s="631"/>
      <c r="B190" s="13">
        <v>41921</v>
      </c>
      <c r="C190" s="9" t="s">
        <v>8</v>
      </c>
      <c r="D190" s="9">
        <v>1</v>
      </c>
      <c r="E190" s="9">
        <v>1</v>
      </c>
      <c r="F190" s="9">
        <v>1</v>
      </c>
      <c r="G190" s="9">
        <v>2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31"/>
      <c r="B191" s="13">
        <v>41914</v>
      </c>
      <c r="C191" s="9" t="s">
        <v>14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9"/>
    </row>
    <row r="192" spans="1:13" hidden="1" x14ac:dyDescent="0.25">
      <c r="A192" s="631"/>
      <c r="B192" s="13">
        <v>41907</v>
      </c>
      <c r="C192" s="9" t="s">
        <v>13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/>
      <c r="K192" s="9">
        <v>1</v>
      </c>
      <c r="L192" s="9"/>
      <c r="M192" s="29"/>
    </row>
    <row r="193" spans="1:13" hidden="1" x14ac:dyDescent="0.25">
      <c r="A193" s="631"/>
      <c r="B193" s="13">
        <v>41900</v>
      </c>
      <c r="C193" s="9" t="s">
        <v>10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t="18.75" hidden="1" thickBot="1" x14ac:dyDescent="0.3">
      <c r="A194" s="630"/>
      <c r="B194" s="30">
        <v>41893</v>
      </c>
      <c r="C194" s="31" t="s">
        <v>7</v>
      </c>
      <c r="D194" s="31">
        <v>1</v>
      </c>
      <c r="E194" s="31">
        <v>0</v>
      </c>
      <c r="F194" s="31">
        <v>0</v>
      </c>
      <c r="G194" s="31">
        <v>0</v>
      </c>
      <c r="H194" s="31">
        <v>0</v>
      </c>
      <c r="I194" s="32">
        <v>0</v>
      </c>
      <c r="J194" s="281"/>
      <c r="K194" s="23">
        <v>1</v>
      </c>
      <c r="L194" s="23"/>
      <c r="M194" s="48"/>
    </row>
    <row r="195" spans="1:13" ht="19.5" thickTop="1" thickBot="1" x14ac:dyDescent="0.3">
      <c r="A195" s="142" t="s">
        <v>45</v>
      </c>
      <c r="B195" s="126" t="s">
        <v>16</v>
      </c>
      <c r="C195" s="247" t="s">
        <v>12</v>
      </c>
      <c r="D195" s="248">
        <f t="shared" ref="D195:I195" si="9">SUM(D173:D194)</f>
        <v>22</v>
      </c>
      <c r="E195" s="216">
        <f t="shared" si="9"/>
        <v>5</v>
      </c>
      <c r="F195" s="124">
        <f t="shared" si="9"/>
        <v>10</v>
      </c>
      <c r="G195" s="124">
        <f t="shared" si="9"/>
        <v>15</v>
      </c>
      <c r="H195" s="124">
        <f t="shared" si="9"/>
        <v>0</v>
      </c>
      <c r="I195" s="125">
        <f t="shared" si="9"/>
        <v>1</v>
      </c>
      <c r="J195" s="191">
        <f>SUM(J173:J194)</f>
        <v>5</v>
      </c>
      <c r="K195" s="124">
        <f>SUM(K173:K194)</f>
        <v>15</v>
      </c>
      <c r="L195" s="124">
        <f>SUM(L173:L194)</f>
        <v>2</v>
      </c>
      <c r="M195" s="302">
        <f>SUM(J195/(J195+K195))</f>
        <v>0.25</v>
      </c>
    </row>
    <row r="196" spans="1:13" ht="18.75" hidden="1" thickTop="1" x14ac:dyDescent="0.25">
      <c r="A196" s="659" t="s">
        <v>15</v>
      </c>
      <c r="B196" s="26">
        <v>41669</v>
      </c>
      <c r="C196" s="27" t="s">
        <v>14</v>
      </c>
      <c r="D196" s="27">
        <v>1</v>
      </c>
      <c r="E196" s="27">
        <v>0</v>
      </c>
      <c r="F196" s="27">
        <v>0</v>
      </c>
      <c r="G196" s="27">
        <v>0</v>
      </c>
      <c r="H196" s="27">
        <v>0</v>
      </c>
      <c r="I196" s="28">
        <v>0</v>
      </c>
      <c r="J196" s="282"/>
      <c r="K196" s="8">
        <v>1</v>
      </c>
      <c r="L196" s="8"/>
      <c r="M196" s="113"/>
    </row>
    <row r="197" spans="1:13" hidden="1" x14ac:dyDescent="0.25">
      <c r="A197" s="631"/>
      <c r="B197" s="13">
        <v>41662</v>
      </c>
      <c r="C197" s="9" t="s">
        <v>13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idden="1" x14ac:dyDescent="0.25">
      <c r="A198" s="631"/>
      <c r="B198" s="13">
        <v>41655</v>
      </c>
      <c r="C198" s="9" t="s">
        <v>10</v>
      </c>
      <c r="D198" s="9">
        <v>1</v>
      </c>
      <c r="E198" s="9">
        <v>1</v>
      </c>
      <c r="F198" s="9">
        <v>0</v>
      </c>
      <c r="G198" s="9">
        <v>1</v>
      </c>
      <c r="H198" s="9">
        <v>0</v>
      </c>
      <c r="I198" s="29">
        <v>0</v>
      </c>
      <c r="J198" s="280">
        <v>1</v>
      </c>
      <c r="K198" s="9"/>
      <c r="L198" s="9"/>
      <c r="M198" s="29"/>
    </row>
    <row r="199" spans="1:13" hidden="1" x14ac:dyDescent="0.25">
      <c r="A199" s="631"/>
      <c r="B199" s="13">
        <v>41648</v>
      </c>
      <c r="C199" s="9" t="s">
        <v>7</v>
      </c>
      <c r="D199" s="9">
        <v>1</v>
      </c>
      <c r="E199" s="9">
        <v>0</v>
      </c>
      <c r="F199" s="9">
        <v>2</v>
      </c>
      <c r="G199" s="9">
        <v>2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idden="1" x14ac:dyDescent="0.25">
      <c r="A200" s="631"/>
      <c r="B200" s="13">
        <v>41627</v>
      </c>
      <c r="C200" s="9" t="s">
        <v>8</v>
      </c>
      <c r="D200" s="9">
        <v>1</v>
      </c>
      <c r="E200" s="9">
        <v>0</v>
      </c>
      <c r="F200" s="9">
        <v>0</v>
      </c>
      <c r="G200" s="9">
        <v>0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idden="1" x14ac:dyDescent="0.25">
      <c r="A201" s="631"/>
      <c r="B201" s="13">
        <v>41620</v>
      </c>
      <c r="C201" s="9" t="s">
        <v>14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>
        <v>1</v>
      </c>
      <c r="K201" s="9"/>
      <c r="L201" s="9"/>
      <c r="M201" s="29"/>
    </row>
    <row r="202" spans="1:13" hidden="1" x14ac:dyDescent="0.25">
      <c r="A202" s="631"/>
      <c r="B202" s="13">
        <v>41606</v>
      </c>
      <c r="C202" s="9" t="s">
        <v>10</v>
      </c>
      <c r="D202" s="9">
        <v>1</v>
      </c>
      <c r="E202" s="9">
        <v>1</v>
      </c>
      <c r="F202" s="9">
        <v>0</v>
      </c>
      <c r="G202" s="9">
        <v>1</v>
      </c>
      <c r="H202" s="9">
        <v>0</v>
      </c>
      <c r="I202" s="29">
        <v>0</v>
      </c>
      <c r="J202" s="280">
        <v>1</v>
      </c>
      <c r="K202" s="9"/>
      <c r="L202" s="9"/>
      <c r="M202" s="29"/>
    </row>
    <row r="203" spans="1:13" hidden="1" x14ac:dyDescent="0.25">
      <c r="A203" s="631"/>
      <c r="B203" s="13">
        <v>41599</v>
      </c>
      <c r="C203" s="9" t="s">
        <v>7</v>
      </c>
      <c r="D203" s="9">
        <v>1</v>
      </c>
      <c r="E203" s="9">
        <v>0</v>
      </c>
      <c r="F203" s="9">
        <v>1</v>
      </c>
      <c r="G203" s="9">
        <v>1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idden="1" x14ac:dyDescent="0.25">
      <c r="A204" s="631"/>
      <c r="B204" s="13">
        <v>41592</v>
      </c>
      <c r="C204" s="9" t="s">
        <v>8</v>
      </c>
      <c r="D204" s="9">
        <v>1</v>
      </c>
      <c r="E204" s="9">
        <v>0</v>
      </c>
      <c r="F204" s="9">
        <v>1</v>
      </c>
      <c r="G204" s="9">
        <v>1</v>
      </c>
      <c r="H204" s="9">
        <v>0</v>
      </c>
      <c r="I204" s="29">
        <v>0</v>
      </c>
      <c r="J204" s="280"/>
      <c r="K204" s="9"/>
      <c r="L204" s="9">
        <v>1</v>
      </c>
      <c r="M204" s="29"/>
    </row>
    <row r="205" spans="1:13" hidden="1" x14ac:dyDescent="0.25">
      <c r="A205" s="631"/>
      <c r="B205" s="13">
        <v>41578</v>
      </c>
      <c r="C205" s="9" t="s">
        <v>13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31"/>
      <c r="B206" s="13">
        <v>41571</v>
      </c>
      <c r="C206" s="9" t="s">
        <v>10</v>
      </c>
      <c r="D206" s="9">
        <v>1</v>
      </c>
      <c r="E206" s="9">
        <v>0</v>
      </c>
      <c r="F206" s="9">
        <v>0</v>
      </c>
      <c r="G206" s="9">
        <v>0</v>
      </c>
      <c r="H206" s="9">
        <v>0</v>
      </c>
      <c r="I206" s="29">
        <v>0</v>
      </c>
      <c r="J206" s="280"/>
      <c r="K206" s="9">
        <v>1</v>
      </c>
      <c r="L206" s="9"/>
      <c r="M206" s="29"/>
    </row>
    <row r="207" spans="1:13" hidden="1" x14ac:dyDescent="0.25">
      <c r="A207" s="631"/>
      <c r="B207" s="13">
        <v>41564</v>
      </c>
      <c r="C207" s="9" t="s">
        <v>7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/>
      <c r="K207" s="9">
        <v>1</v>
      </c>
      <c r="L207" s="9"/>
      <c r="M207" s="29"/>
    </row>
    <row r="208" spans="1:13" hidden="1" x14ac:dyDescent="0.25">
      <c r="A208" s="631"/>
      <c r="B208" s="13">
        <v>41557</v>
      </c>
      <c r="C208" s="9" t="s">
        <v>8</v>
      </c>
      <c r="D208" s="9">
        <v>1</v>
      </c>
      <c r="E208" s="9">
        <v>0</v>
      </c>
      <c r="F208" s="9">
        <v>0</v>
      </c>
      <c r="G208" s="9">
        <v>0</v>
      </c>
      <c r="H208" s="9">
        <v>0</v>
      </c>
      <c r="I208" s="29">
        <v>0</v>
      </c>
      <c r="J208" s="280"/>
      <c r="K208" s="9"/>
      <c r="L208" s="9">
        <v>1</v>
      </c>
      <c r="M208" s="29"/>
    </row>
    <row r="209" spans="1:13" hidden="1" x14ac:dyDescent="0.25">
      <c r="A209" s="631"/>
      <c r="B209" s="13">
        <v>41550</v>
      </c>
      <c r="C209" s="9" t="s">
        <v>14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/>
      <c r="K209" s="9"/>
      <c r="L209" s="9">
        <v>1</v>
      </c>
      <c r="M209" s="29"/>
    </row>
    <row r="210" spans="1:13" hidden="1" x14ac:dyDescent="0.25">
      <c r="A210" s="631"/>
      <c r="B210" s="13">
        <v>41543</v>
      </c>
      <c r="C210" s="9" t="s">
        <v>13</v>
      </c>
      <c r="D210" s="9">
        <v>1</v>
      </c>
      <c r="E210" s="9">
        <v>0</v>
      </c>
      <c r="F210" s="9">
        <v>1</v>
      </c>
      <c r="G210" s="9">
        <v>1</v>
      </c>
      <c r="H210" s="9">
        <v>0</v>
      </c>
      <c r="I210" s="29">
        <v>0</v>
      </c>
      <c r="J210" s="280">
        <v>1</v>
      </c>
      <c r="K210" s="9"/>
      <c r="L210" s="9"/>
      <c r="M210" s="29"/>
    </row>
    <row r="211" spans="1:13" ht="18.75" hidden="1" thickBot="1" x14ac:dyDescent="0.3">
      <c r="A211" s="630"/>
      <c r="B211" s="30">
        <v>41529</v>
      </c>
      <c r="C211" s="31" t="s">
        <v>7</v>
      </c>
      <c r="D211" s="31">
        <v>1</v>
      </c>
      <c r="E211" s="31">
        <v>0</v>
      </c>
      <c r="F211" s="31">
        <v>0</v>
      </c>
      <c r="G211" s="31">
        <v>0</v>
      </c>
      <c r="H211" s="31">
        <v>0</v>
      </c>
      <c r="I211" s="32">
        <v>0</v>
      </c>
      <c r="J211" s="281"/>
      <c r="K211" s="23">
        <v>1</v>
      </c>
      <c r="L211" s="23"/>
      <c r="M211" s="48"/>
    </row>
    <row r="212" spans="1:13" ht="19.5" thickTop="1" thickBot="1" x14ac:dyDescent="0.3">
      <c r="A212" s="142" t="s">
        <v>45</v>
      </c>
      <c r="B212" s="126" t="s">
        <v>15</v>
      </c>
      <c r="C212" s="124" t="s">
        <v>12</v>
      </c>
      <c r="D212" s="124">
        <f t="shared" ref="D212:I212" si="10">SUM(D196:D211)</f>
        <v>16</v>
      </c>
      <c r="E212" s="124">
        <f t="shared" si="10"/>
        <v>2</v>
      </c>
      <c r="F212" s="124">
        <f t="shared" si="10"/>
        <v>5</v>
      </c>
      <c r="G212" s="124">
        <f t="shared" si="10"/>
        <v>7</v>
      </c>
      <c r="H212" s="124">
        <f t="shared" si="10"/>
        <v>0</v>
      </c>
      <c r="I212" s="125">
        <f t="shared" si="10"/>
        <v>0</v>
      </c>
      <c r="J212" s="191">
        <f>SUM(J196:J211)</f>
        <v>4</v>
      </c>
      <c r="K212" s="124">
        <f>SUM(K196:K211)</f>
        <v>9</v>
      </c>
      <c r="L212" s="124">
        <f>SUM(L196:L211)</f>
        <v>3</v>
      </c>
      <c r="M212" s="302">
        <f>SUM(J212/(J212+K212))</f>
        <v>0.30769230769230771</v>
      </c>
    </row>
    <row r="213" spans="1:13" ht="18.75" hidden="1" thickTop="1" x14ac:dyDescent="0.25">
      <c r="A213" s="659" t="s">
        <v>22</v>
      </c>
      <c r="B213" s="26">
        <v>41333</v>
      </c>
      <c r="C213" s="27" t="s">
        <v>13</v>
      </c>
      <c r="D213" s="27">
        <v>1</v>
      </c>
      <c r="E213" s="27">
        <v>0</v>
      </c>
      <c r="F213" s="27">
        <v>0</v>
      </c>
      <c r="G213" s="27">
        <v>0</v>
      </c>
      <c r="H213" s="27">
        <v>0</v>
      </c>
      <c r="I213" s="28">
        <v>0</v>
      </c>
      <c r="J213" s="282"/>
      <c r="K213" s="8">
        <v>1</v>
      </c>
      <c r="L213" s="8"/>
      <c r="M213" s="113"/>
    </row>
    <row r="214" spans="1:13" hidden="1" x14ac:dyDescent="0.25">
      <c r="A214" s="631"/>
      <c r="B214" s="13">
        <v>41326</v>
      </c>
      <c r="C214" s="9" t="s">
        <v>20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29">
        <v>0</v>
      </c>
      <c r="J214" s="280"/>
      <c r="K214" s="9">
        <v>1</v>
      </c>
      <c r="L214" s="9"/>
      <c r="M214" s="29"/>
    </row>
    <row r="215" spans="1:13" hidden="1" x14ac:dyDescent="0.25">
      <c r="A215" s="631"/>
      <c r="B215" s="13">
        <v>41319</v>
      </c>
      <c r="C215" s="9" t="s">
        <v>7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29">
        <v>0</v>
      </c>
      <c r="J215" s="280"/>
      <c r="K215" s="9">
        <v>1</v>
      </c>
      <c r="L215" s="9"/>
      <c r="M215" s="29"/>
    </row>
    <row r="216" spans="1:13" hidden="1" x14ac:dyDescent="0.25">
      <c r="A216" s="631"/>
      <c r="B216" s="13">
        <v>41312</v>
      </c>
      <c r="C216" s="9" t="s">
        <v>19</v>
      </c>
      <c r="D216" s="9">
        <v>1</v>
      </c>
      <c r="E216" s="9">
        <v>0</v>
      </c>
      <c r="F216" s="9">
        <v>1</v>
      </c>
      <c r="G216" s="9">
        <v>1</v>
      </c>
      <c r="H216" s="9">
        <v>0</v>
      </c>
      <c r="I216" s="29">
        <v>0</v>
      </c>
      <c r="J216" s="280">
        <v>1</v>
      </c>
      <c r="K216" s="9"/>
      <c r="L216" s="9"/>
      <c r="M216" s="29"/>
    </row>
    <row r="217" spans="1:13" hidden="1" x14ac:dyDescent="0.25">
      <c r="A217" s="631"/>
      <c r="B217" s="13">
        <v>41305</v>
      </c>
      <c r="C217" s="9" t="s">
        <v>21</v>
      </c>
      <c r="D217" s="9">
        <v>1</v>
      </c>
      <c r="E217" s="9">
        <v>0</v>
      </c>
      <c r="F217" s="9">
        <v>1</v>
      </c>
      <c r="G217" s="9">
        <v>1</v>
      </c>
      <c r="H217" s="9">
        <v>0</v>
      </c>
      <c r="I217" s="29">
        <v>0</v>
      </c>
      <c r="J217" s="280">
        <v>1</v>
      </c>
      <c r="K217" s="9"/>
      <c r="L217" s="9"/>
      <c r="M217" s="29"/>
    </row>
    <row r="218" spans="1:13" hidden="1" x14ac:dyDescent="0.25">
      <c r="A218" s="631"/>
      <c r="B218" s="13">
        <v>41298</v>
      </c>
      <c r="C218" s="9" t="s">
        <v>13</v>
      </c>
      <c r="D218" s="9">
        <v>1</v>
      </c>
      <c r="E218" s="9">
        <v>0</v>
      </c>
      <c r="F218" s="9">
        <v>0</v>
      </c>
      <c r="G218" s="9">
        <v>0</v>
      </c>
      <c r="H218" s="9">
        <v>0</v>
      </c>
      <c r="I218" s="29">
        <v>0</v>
      </c>
      <c r="J218" s="280">
        <v>1</v>
      </c>
      <c r="K218" s="9"/>
      <c r="L218" s="9"/>
      <c r="M218" s="29"/>
    </row>
    <row r="219" spans="1:13" hidden="1" x14ac:dyDescent="0.25">
      <c r="A219" s="631"/>
      <c r="B219" s="13">
        <v>41291</v>
      </c>
      <c r="C219" s="9" t="s">
        <v>20</v>
      </c>
      <c r="D219" s="9">
        <v>1</v>
      </c>
      <c r="E219" s="9">
        <v>0</v>
      </c>
      <c r="F219" s="9">
        <v>0</v>
      </c>
      <c r="G219" s="9">
        <v>0</v>
      </c>
      <c r="H219" s="9">
        <v>0</v>
      </c>
      <c r="I219" s="29">
        <v>0</v>
      </c>
      <c r="J219" s="280">
        <v>1</v>
      </c>
      <c r="K219" s="9"/>
      <c r="L219" s="9"/>
      <c r="M219" s="29"/>
    </row>
    <row r="220" spans="1:13" hidden="1" x14ac:dyDescent="0.25">
      <c r="A220" s="631"/>
      <c r="B220" s="13">
        <v>41284</v>
      </c>
      <c r="C220" s="9" t="s">
        <v>7</v>
      </c>
      <c r="D220" s="9">
        <v>1</v>
      </c>
      <c r="E220" s="9">
        <v>0</v>
      </c>
      <c r="F220" s="9">
        <v>1</v>
      </c>
      <c r="G220" s="9">
        <v>1</v>
      </c>
      <c r="H220" s="9">
        <v>0</v>
      </c>
      <c r="I220" s="29">
        <v>0</v>
      </c>
      <c r="J220" s="280"/>
      <c r="K220" s="9">
        <v>1</v>
      </c>
      <c r="L220" s="9"/>
      <c r="M220" s="29"/>
    </row>
    <row r="221" spans="1:13" hidden="1" x14ac:dyDescent="0.25">
      <c r="A221" s="631"/>
      <c r="B221" s="13">
        <v>41263</v>
      </c>
      <c r="C221" s="9" t="s">
        <v>19</v>
      </c>
      <c r="D221" s="9">
        <v>1</v>
      </c>
      <c r="E221" s="9">
        <v>0</v>
      </c>
      <c r="F221" s="9">
        <v>0</v>
      </c>
      <c r="G221" s="9">
        <v>0</v>
      </c>
      <c r="H221" s="9">
        <v>0</v>
      </c>
      <c r="I221" s="29">
        <v>0</v>
      </c>
      <c r="J221" s="280"/>
      <c r="K221" s="9">
        <v>1</v>
      </c>
      <c r="L221" s="9"/>
      <c r="M221" s="29"/>
    </row>
    <row r="222" spans="1:13" hidden="1" x14ac:dyDescent="0.25">
      <c r="A222" s="631"/>
      <c r="B222" s="13">
        <v>41256</v>
      </c>
      <c r="C222" s="9" t="s">
        <v>21</v>
      </c>
      <c r="D222" s="9">
        <v>1</v>
      </c>
      <c r="E222" s="9">
        <v>0</v>
      </c>
      <c r="F222" s="9">
        <v>0</v>
      </c>
      <c r="G222" s="9">
        <v>0</v>
      </c>
      <c r="H222" s="9">
        <v>0</v>
      </c>
      <c r="I222" s="29">
        <v>0</v>
      </c>
      <c r="J222" s="280">
        <v>1</v>
      </c>
      <c r="K222" s="9"/>
      <c r="L222" s="9"/>
      <c r="M222" s="29"/>
    </row>
    <row r="223" spans="1:13" hidden="1" x14ac:dyDescent="0.25">
      <c r="A223" s="631"/>
      <c r="B223" s="13">
        <v>41249</v>
      </c>
      <c r="C223" s="9" t="s">
        <v>13</v>
      </c>
      <c r="D223" s="9">
        <v>1</v>
      </c>
      <c r="E223" s="9">
        <v>0</v>
      </c>
      <c r="F223" s="9">
        <v>0</v>
      </c>
      <c r="G223" s="9">
        <v>0</v>
      </c>
      <c r="H223" s="9">
        <v>0</v>
      </c>
      <c r="I223" s="29">
        <v>0</v>
      </c>
      <c r="J223" s="280"/>
      <c r="K223" s="9">
        <v>1</v>
      </c>
      <c r="L223" s="9"/>
      <c r="M223" s="29"/>
    </row>
    <row r="224" spans="1:13" hidden="1" x14ac:dyDescent="0.25">
      <c r="A224" s="631"/>
      <c r="B224" s="13">
        <v>41242</v>
      </c>
      <c r="C224" s="9" t="s">
        <v>20</v>
      </c>
      <c r="D224" s="9">
        <v>1</v>
      </c>
      <c r="E224" s="9">
        <v>0</v>
      </c>
      <c r="F224" s="9">
        <v>1</v>
      </c>
      <c r="G224" s="9">
        <v>1</v>
      </c>
      <c r="H224" s="9">
        <v>0</v>
      </c>
      <c r="I224" s="29">
        <v>0</v>
      </c>
      <c r="J224" s="280">
        <v>1</v>
      </c>
      <c r="K224" s="9"/>
      <c r="L224" s="9"/>
      <c r="M224" s="29"/>
    </row>
    <row r="225" spans="1:13" hidden="1" x14ac:dyDescent="0.25">
      <c r="A225" s="631"/>
      <c r="B225" s="13">
        <v>41235</v>
      </c>
      <c r="C225" s="9" t="s">
        <v>7</v>
      </c>
      <c r="D225" s="9">
        <v>1</v>
      </c>
      <c r="E225" s="9">
        <v>0</v>
      </c>
      <c r="F225" s="9">
        <v>0</v>
      </c>
      <c r="G225" s="9">
        <v>0</v>
      </c>
      <c r="H225" s="9">
        <v>0</v>
      </c>
      <c r="I225" s="29">
        <v>0</v>
      </c>
      <c r="J225" s="280"/>
      <c r="K225" s="9">
        <v>1</v>
      </c>
      <c r="L225" s="9"/>
      <c r="M225" s="29"/>
    </row>
    <row r="226" spans="1:13" hidden="1" x14ac:dyDescent="0.25">
      <c r="A226" s="631"/>
      <c r="B226" s="13">
        <v>41228</v>
      </c>
      <c r="C226" s="9" t="s">
        <v>19</v>
      </c>
      <c r="D226" s="9">
        <v>1</v>
      </c>
      <c r="E226" s="9">
        <v>0</v>
      </c>
      <c r="F226" s="9">
        <v>0</v>
      </c>
      <c r="G226" s="9">
        <v>0</v>
      </c>
      <c r="H226" s="9">
        <v>0</v>
      </c>
      <c r="I226" s="29">
        <v>0</v>
      </c>
      <c r="J226" s="280"/>
      <c r="K226" s="9">
        <v>1</v>
      </c>
      <c r="L226" s="9"/>
      <c r="M226" s="29"/>
    </row>
    <row r="227" spans="1:13" hidden="1" x14ac:dyDescent="0.25">
      <c r="A227" s="631"/>
      <c r="B227" s="13">
        <v>41221</v>
      </c>
      <c r="C227" s="9" t="s">
        <v>21</v>
      </c>
      <c r="D227" s="9">
        <v>1</v>
      </c>
      <c r="E227" s="9">
        <v>0</v>
      </c>
      <c r="F227" s="9">
        <v>0</v>
      </c>
      <c r="G227" s="9">
        <v>0</v>
      </c>
      <c r="H227" s="9">
        <v>0</v>
      </c>
      <c r="I227" s="29">
        <v>0</v>
      </c>
      <c r="J227" s="280"/>
      <c r="K227" s="9">
        <v>1</v>
      </c>
      <c r="L227" s="9"/>
      <c r="M227" s="29"/>
    </row>
    <row r="228" spans="1:13" hidden="1" x14ac:dyDescent="0.25">
      <c r="A228" s="631"/>
      <c r="B228" s="13">
        <v>41214</v>
      </c>
      <c r="C228" s="9" t="s">
        <v>13</v>
      </c>
      <c r="D228" s="9">
        <v>1</v>
      </c>
      <c r="E228" s="9">
        <v>0</v>
      </c>
      <c r="F228" s="9">
        <v>0</v>
      </c>
      <c r="G228" s="9">
        <v>0</v>
      </c>
      <c r="H228" s="9">
        <v>0</v>
      </c>
      <c r="I228" s="29">
        <v>0</v>
      </c>
      <c r="J228" s="280"/>
      <c r="K228" s="9"/>
      <c r="L228" s="9">
        <v>1</v>
      </c>
      <c r="M228" s="29"/>
    </row>
    <row r="229" spans="1:13" hidden="1" x14ac:dyDescent="0.25">
      <c r="A229" s="631"/>
      <c r="B229" s="13">
        <v>41207</v>
      </c>
      <c r="C229" s="9" t="s">
        <v>20</v>
      </c>
      <c r="D229" s="9">
        <v>1</v>
      </c>
      <c r="E229" s="9">
        <v>0</v>
      </c>
      <c r="F229" s="9">
        <v>1</v>
      </c>
      <c r="G229" s="9">
        <v>1</v>
      </c>
      <c r="H229" s="9">
        <v>0</v>
      </c>
      <c r="I229" s="29">
        <v>0</v>
      </c>
      <c r="J229" s="280"/>
      <c r="K229" s="9">
        <v>1</v>
      </c>
      <c r="L229" s="9"/>
      <c r="M229" s="29"/>
    </row>
    <row r="230" spans="1:13" hidden="1" x14ac:dyDescent="0.25">
      <c r="A230" s="631"/>
      <c r="B230" s="13">
        <v>41200</v>
      </c>
      <c r="C230" s="9" t="s">
        <v>7</v>
      </c>
      <c r="D230" s="9">
        <v>1</v>
      </c>
      <c r="E230" s="9">
        <v>1</v>
      </c>
      <c r="F230" s="9">
        <v>1</v>
      </c>
      <c r="G230" s="9">
        <v>2</v>
      </c>
      <c r="H230" s="9">
        <v>0</v>
      </c>
      <c r="I230" s="29">
        <v>0</v>
      </c>
      <c r="J230" s="280"/>
      <c r="K230" s="9">
        <v>1</v>
      </c>
      <c r="L230" s="9"/>
      <c r="M230" s="29"/>
    </row>
    <row r="231" spans="1:13" hidden="1" x14ac:dyDescent="0.25">
      <c r="A231" s="631"/>
      <c r="B231" s="13">
        <v>41193</v>
      </c>
      <c r="C231" s="9" t="s">
        <v>19</v>
      </c>
      <c r="D231" s="9">
        <v>1</v>
      </c>
      <c r="E231" s="9">
        <v>0</v>
      </c>
      <c r="F231" s="9">
        <v>0</v>
      </c>
      <c r="G231" s="9">
        <v>0</v>
      </c>
      <c r="H231" s="9">
        <v>0</v>
      </c>
      <c r="I231" s="29">
        <v>0</v>
      </c>
      <c r="J231" s="280"/>
      <c r="K231" s="9">
        <v>1</v>
      </c>
      <c r="L231" s="9"/>
      <c r="M231" s="29"/>
    </row>
    <row r="232" spans="1:13" hidden="1" x14ac:dyDescent="0.25">
      <c r="A232" s="631"/>
      <c r="B232" s="13">
        <v>41186</v>
      </c>
      <c r="C232" s="9" t="s">
        <v>21</v>
      </c>
      <c r="D232" s="9">
        <v>1</v>
      </c>
      <c r="E232" s="9">
        <v>0</v>
      </c>
      <c r="F232" s="9">
        <v>0</v>
      </c>
      <c r="G232" s="9">
        <v>0</v>
      </c>
      <c r="H232" s="9">
        <v>0</v>
      </c>
      <c r="I232" s="29">
        <v>0</v>
      </c>
      <c r="J232" s="280">
        <v>1</v>
      </c>
      <c r="K232" s="9"/>
      <c r="L232" s="9"/>
      <c r="M232" s="29"/>
    </row>
    <row r="233" spans="1:13" hidden="1" x14ac:dyDescent="0.25">
      <c r="A233" s="631"/>
      <c r="B233" s="13">
        <v>41179</v>
      </c>
      <c r="C233" s="9" t="s">
        <v>13</v>
      </c>
      <c r="D233" s="9">
        <v>1</v>
      </c>
      <c r="E233" s="9">
        <v>0</v>
      </c>
      <c r="F233" s="9">
        <v>1</v>
      </c>
      <c r="G233" s="9">
        <v>1</v>
      </c>
      <c r="H233" s="9">
        <v>0</v>
      </c>
      <c r="I233" s="29">
        <v>0</v>
      </c>
      <c r="J233" s="280">
        <v>1</v>
      </c>
      <c r="K233" s="9"/>
      <c r="L233" s="9"/>
      <c r="M233" s="29"/>
    </row>
    <row r="234" spans="1:13" hidden="1" x14ac:dyDescent="0.25">
      <c r="A234" s="631"/>
      <c r="B234" s="13">
        <v>41172</v>
      </c>
      <c r="C234" s="9" t="s">
        <v>20</v>
      </c>
      <c r="D234" s="9">
        <v>1</v>
      </c>
      <c r="E234" s="9">
        <v>0</v>
      </c>
      <c r="F234" s="9">
        <v>0</v>
      </c>
      <c r="G234" s="9">
        <v>0</v>
      </c>
      <c r="H234" s="9">
        <v>0</v>
      </c>
      <c r="I234" s="29">
        <v>0</v>
      </c>
      <c r="J234" s="280">
        <v>1</v>
      </c>
      <c r="K234" s="9"/>
      <c r="L234" s="9"/>
      <c r="M234" s="29"/>
    </row>
    <row r="235" spans="1:13" ht="18.75" hidden="1" thickBot="1" x14ac:dyDescent="0.3">
      <c r="A235" s="630"/>
      <c r="B235" s="30">
        <v>41165</v>
      </c>
      <c r="C235" s="31" t="s">
        <v>7</v>
      </c>
      <c r="D235" s="31">
        <v>1</v>
      </c>
      <c r="E235" s="31">
        <v>0</v>
      </c>
      <c r="F235" s="31">
        <v>0</v>
      </c>
      <c r="G235" s="31">
        <v>0</v>
      </c>
      <c r="H235" s="31">
        <v>0</v>
      </c>
      <c r="I235" s="32">
        <v>0</v>
      </c>
      <c r="J235" s="281"/>
      <c r="K235" s="23">
        <v>1</v>
      </c>
      <c r="L235" s="23"/>
      <c r="M235" s="48"/>
    </row>
    <row r="236" spans="1:13" ht="19.5" thickTop="1" thickBot="1" x14ac:dyDescent="0.3">
      <c r="A236" s="142" t="s">
        <v>45</v>
      </c>
      <c r="B236" s="126" t="s">
        <v>22</v>
      </c>
      <c r="C236" s="247" t="s">
        <v>12</v>
      </c>
      <c r="D236" s="248">
        <f t="shared" ref="D236:I236" si="11">SUM(D213:D235)</f>
        <v>23</v>
      </c>
      <c r="E236" s="216">
        <f t="shared" si="11"/>
        <v>1</v>
      </c>
      <c r="F236" s="124">
        <f t="shared" si="11"/>
        <v>7</v>
      </c>
      <c r="G236" s="124">
        <f t="shared" si="11"/>
        <v>8</v>
      </c>
      <c r="H236" s="124">
        <f t="shared" si="11"/>
        <v>0</v>
      </c>
      <c r="I236" s="125">
        <f t="shared" si="11"/>
        <v>0</v>
      </c>
      <c r="J236" s="191">
        <f>SUM(J213:J235)</f>
        <v>9</v>
      </c>
      <c r="K236" s="124">
        <f>SUM(K213:K235)</f>
        <v>13</v>
      </c>
      <c r="L236" s="124">
        <f>SUM(L213:L235)</f>
        <v>1</v>
      </c>
      <c r="M236" s="302">
        <f>SUM(J236/(J236+K236))</f>
        <v>0.40909090909090912</v>
      </c>
    </row>
    <row r="237" spans="1:13" ht="18.75" hidden="1" thickTop="1" x14ac:dyDescent="0.25">
      <c r="A237" s="659" t="s">
        <v>23</v>
      </c>
      <c r="B237" s="26">
        <v>40969</v>
      </c>
      <c r="C237" s="27" t="s">
        <v>13</v>
      </c>
      <c r="D237" s="27">
        <v>1</v>
      </c>
      <c r="E237" s="27">
        <v>0</v>
      </c>
      <c r="F237" s="27">
        <v>1</v>
      </c>
      <c r="G237" s="27">
        <v>1</v>
      </c>
      <c r="H237" s="27">
        <v>0</v>
      </c>
      <c r="I237" s="28">
        <v>0</v>
      </c>
      <c r="J237" s="282"/>
      <c r="K237" s="8">
        <v>1</v>
      </c>
      <c r="L237" s="8"/>
      <c r="M237" s="113"/>
    </row>
    <row r="238" spans="1:13" hidden="1" x14ac:dyDescent="0.25">
      <c r="A238" s="631"/>
      <c r="B238" s="13">
        <v>40962</v>
      </c>
      <c r="C238" s="9" t="s">
        <v>20</v>
      </c>
      <c r="D238" s="9">
        <v>1</v>
      </c>
      <c r="E238" s="9">
        <v>0</v>
      </c>
      <c r="F238" s="9">
        <v>0</v>
      </c>
      <c r="G238" s="9">
        <v>0</v>
      </c>
      <c r="H238" s="9">
        <v>0</v>
      </c>
      <c r="I238" s="29">
        <v>0</v>
      </c>
      <c r="J238" s="280">
        <v>1</v>
      </c>
      <c r="K238" s="9"/>
      <c r="L238" s="9"/>
      <c r="M238" s="29"/>
    </row>
    <row r="239" spans="1:13" hidden="1" x14ac:dyDescent="0.25">
      <c r="A239" s="631"/>
      <c r="B239" s="13">
        <v>40955</v>
      </c>
      <c r="C239" s="9" t="s">
        <v>7</v>
      </c>
      <c r="D239" s="9">
        <v>1</v>
      </c>
      <c r="E239" s="9">
        <v>0</v>
      </c>
      <c r="F239" s="9">
        <v>0</v>
      </c>
      <c r="G239" s="9">
        <v>0</v>
      </c>
      <c r="H239" s="9">
        <v>0</v>
      </c>
      <c r="I239" s="29">
        <v>0</v>
      </c>
      <c r="J239" s="280">
        <v>1</v>
      </c>
      <c r="K239" s="9"/>
      <c r="L239" s="9"/>
      <c r="M239" s="29"/>
    </row>
    <row r="240" spans="1:13" hidden="1" x14ac:dyDescent="0.25">
      <c r="A240" s="631"/>
      <c r="B240" s="13">
        <v>40948</v>
      </c>
      <c r="C240" s="9" t="s">
        <v>19</v>
      </c>
      <c r="D240" s="9">
        <v>1</v>
      </c>
      <c r="E240" s="9">
        <v>0</v>
      </c>
      <c r="F240" s="9">
        <v>0</v>
      </c>
      <c r="G240" s="9">
        <v>0</v>
      </c>
      <c r="H240" s="9">
        <v>0</v>
      </c>
      <c r="I240" s="29">
        <v>0</v>
      </c>
      <c r="J240" s="280"/>
      <c r="K240" s="9">
        <v>1</v>
      </c>
      <c r="L240" s="9"/>
      <c r="M240" s="29"/>
    </row>
    <row r="241" spans="1:13" hidden="1" x14ac:dyDescent="0.25">
      <c r="A241" s="631"/>
      <c r="B241" s="13">
        <v>40941</v>
      </c>
      <c r="C241" s="9" t="s">
        <v>21</v>
      </c>
      <c r="D241" s="9">
        <v>1</v>
      </c>
      <c r="E241" s="9">
        <v>0</v>
      </c>
      <c r="F241" s="9">
        <v>0</v>
      </c>
      <c r="G241" s="9">
        <v>0</v>
      </c>
      <c r="H241" s="9">
        <v>0</v>
      </c>
      <c r="I241" s="29">
        <v>0</v>
      </c>
      <c r="J241" s="280">
        <v>1</v>
      </c>
      <c r="K241" s="9"/>
      <c r="L241" s="9"/>
      <c r="M241" s="29"/>
    </row>
    <row r="242" spans="1:13" hidden="1" x14ac:dyDescent="0.25">
      <c r="A242" s="631"/>
      <c r="B242" s="13">
        <v>40934</v>
      </c>
      <c r="C242" s="9" t="s">
        <v>13</v>
      </c>
      <c r="D242" s="9">
        <v>1</v>
      </c>
      <c r="E242" s="9">
        <v>0</v>
      </c>
      <c r="F242" s="9">
        <v>0</v>
      </c>
      <c r="G242" s="9">
        <v>0</v>
      </c>
      <c r="H242" s="9">
        <v>0</v>
      </c>
      <c r="I242" s="29">
        <v>0</v>
      </c>
      <c r="J242" s="280"/>
      <c r="K242" s="9"/>
      <c r="L242" s="9">
        <v>1</v>
      </c>
      <c r="M242" s="29"/>
    </row>
    <row r="243" spans="1:13" hidden="1" x14ac:dyDescent="0.25">
      <c r="A243" s="631"/>
      <c r="B243" s="13">
        <v>40927</v>
      </c>
      <c r="C243" s="9" t="s">
        <v>20</v>
      </c>
      <c r="D243" s="9">
        <v>1</v>
      </c>
      <c r="E243" s="9">
        <v>0</v>
      </c>
      <c r="F243" s="9">
        <v>0</v>
      </c>
      <c r="G243" s="9">
        <v>0</v>
      </c>
      <c r="H243" s="9">
        <v>0</v>
      </c>
      <c r="I243" s="29">
        <v>0</v>
      </c>
      <c r="J243" s="280"/>
      <c r="K243" s="9">
        <v>1</v>
      </c>
      <c r="L243" s="9"/>
      <c r="M243" s="29"/>
    </row>
    <row r="244" spans="1:13" hidden="1" x14ac:dyDescent="0.25">
      <c r="A244" s="631"/>
      <c r="B244" s="13">
        <v>40899</v>
      </c>
      <c r="C244" s="9" t="s">
        <v>19</v>
      </c>
      <c r="D244" s="9">
        <v>1</v>
      </c>
      <c r="E244" s="9">
        <v>0</v>
      </c>
      <c r="F244" s="9">
        <v>0</v>
      </c>
      <c r="G244" s="9">
        <v>0</v>
      </c>
      <c r="H244" s="9">
        <v>0</v>
      </c>
      <c r="I244" s="29">
        <v>0</v>
      </c>
      <c r="J244" s="280"/>
      <c r="K244" s="9">
        <v>1</v>
      </c>
      <c r="L244" s="9"/>
      <c r="M244" s="29"/>
    </row>
    <row r="245" spans="1:13" hidden="1" x14ac:dyDescent="0.25">
      <c r="A245" s="631"/>
      <c r="B245" s="13">
        <v>40892</v>
      </c>
      <c r="C245" s="9" t="s">
        <v>21</v>
      </c>
      <c r="D245" s="9">
        <v>1</v>
      </c>
      <c r="E245" s="9">
        <v>0</v>
      </c>
      <c r="F245" s="9">
        <v>1</v>
      </c>
      <c r="G245" s="9">
        <v>1</v>
      </c>
      <c r="H245" s="9">
        <v>0</v>
      </c>
      <c r="I245" s="29">
        <v>0</v>
      </c>
      <c r="J245" s="280"/>
      <c r="K245" s="9">
        <v>1</v>
      </c>
      <c r="L245" s="9"/>
      <c r="M245" s="29"/>
    </row>
    <row r="246" spans="1:13" hidden="1" x14ac:dyDescent="0.25">
      <c r="A246" s="631"/>
      <c r="B246" s="13">
        <v>40885</v>
      </c>
      <c r="C246" s="9" t="s">
        <v>13</v>
      </c>
      <c r="D246" s="9">
        <v>1</v>
      </c>
      <c r="E246" s="9">
        <v>1</v>
      </c>
      <c r="F246" s="9">
        <v>2</v>
      </c>
      <c r="G246" s="9">
        <v>3</v>
      </c>
      <c r="H246" s="9">
        <v>0</v>
      </c>
      <c r="I246" s="29">
        <v>0</v>
      </c>
      <c r="J246" s="280"/>
      <c r="K246" s="9">
        <v>1</v>
      </c>
      <c r="L246" s="9"/>
      <c r="M246" s="29"/>
    </row>
    <row r="247" spans="1:13" hidden="1" x14ac:dyDescent="0.25">
      <c r="A247" s="631"/>
      <c r="B247" s="13">
        <v>40878</v>
      </c>
      <c r="C247" s="9" t="s">
        <v>20</v>
      </c>
      <c r="D247" s="9">
        <v>1</v>
      </c>
      <c r="E247" s="9">
        <v>0</v>
      </c>
      <c r="F247" s="9">
        <v>0</v>
      </c>
      <c r="G247" s="9">
        <v>0</v>
      </c>
      <c r="H247" s="9">
        <v>0</v>
      </c>
      <c r="I247" s="29">
        <v>0</v>
      </c>
      <c r="J247" s="280"/>
      <c r="K247" s="9">
        <v>1</v>
      </c>
      <c r="L247" s="9"/>
      <c r="M247" s="29"/>
    </row>
    <row r="248" spans="1:13" hidden="1" x14ac:dyDescent="0.25">
      <c r="A248" s="631"/>
      <c r="B248" s="13">
        <v>40871</v>
      </c>
      <c r="C248" s="9" t="s">
        <v>7</v>
      </c>
      <c r="D248" s="9">
        <v>1</v>
      </c>
      <c r="E248" s="9">
        <v>0</v>
      </c>
      <c r="F248" s="9">
        <v>0</v>
      </c>
      <c r="G248" s="9">
        <v>0</v>
      </c>
      <c r="H248" s="9">
        <v>0</v>
      </c>
      <c r="I248" s="29">
        <v>0</v>
      </c>
      <c r="J248" s="280">
        <v>1</v>
      </c>
      <c r="K248" s="9"/>
      <c r="L248" s="9"/>
      <c r="M248" s="29"/>
    </row>
    <row r="249" spans="1:13" hidden="1" x14ac:dyDescent="0.25">
      <c r="A249" s="631"/>
      <c r="B249" s="13">
        <v>40864</v>
      </c>
      <c r="C249" s="9" t="s">
        <v>19</v>
      </c>
      <c r="D249" s="9">
        <v>1</v>
      </c>
      <c r="E249" s="9">
        <v>0</v>
      </c>
      <c r="F249" s="9">
        <v>1</v>
      </c>
      <c r="G249" s="9">
        <v>1</v>
      </c>
      <c r="H249" s="9">
        <v>0</v>
      </c>
      <c r="I249" s="29">
        <v>0</v>
      </c>
      <c r="J249" s="280">
        <v>1</v>
      </c>
      <c r="K249" s="9"/>
      <c r="L249" s="9"/>
      <c r="M249" s="29"/>
    </row>
    <row r="250" spans="1:13" hidden="1" x14ac:dyDescent="0.25">
      <c r="A250" s="631"/>
      <c r="B250" s="13">
        <v>40857</v>
      </c>
      <c r="C250" s="9" t="s">
        <v>21</v>
      </c>
      <c r="D250" s="9">
        <v>1</v>
      </c>
      <c r="E250" s="9">
        <v>0</v>
      </c>
      <c r="F250" s="9">
        <v>2</v>
      </c>
      <c r="G250" s="9">
        <v>2</v>
      </c>
      <c r="H250" s="9">
        <v>0</v>
      </c>
      <c r="I250" s="29">
        <v>0</v>
      </c>
      <c r="J250" s="280">
        <v>1</v>
      </c>
      <c r="K250" s="9"/>
      <c r="L250" s="9"/>
      <c r="M250" s="29"/>
    </row>
    <row r="251" spans="1:13" hidden="1" x14ac:dyDescent="0.25">
      <c r="A251" s="631"/>
      <c r="B251" s="13">
        <v>40850</v>
      </c>
      <c r="C251" s="9" t="s">
        <v>13</v>
      </c>
      <c r="D251" s="9">
        <v>1</v>
      </c>
      <c r="E251" s="9">
        <v>0</v>
      </c>
      <c r="F251" s="9">
        <v>0</v>
      </c>
      <c r="G251" s="9">
        <v>0</v>
      </c>
      <c r="H251" s="9">
        <v>0</v>
      </c>
      <c r="I251" s="29">
        <v>0</v>
      </c>
      <c r="J251" s="280">
        <v>1</v>
      </c>
      <c r="K251" s="9"/>
      <c r="L251" s="9"/>
      <c r="M251" s="29"/>
    </row>
    <row r="252" spans="1:13" ht="18.75" hidden="1" thickBot="1" x14ac:dyDescent="0.3">
      <c r="A252" s="631"/>
      <c r="B252" s="13">
        <v>40843</v>
      </c>
      <c r="C252" s="9" t="s">
        <v>20</v>
      </c>
      <c r="D252" s="9">
        <v>1</v>
      </c>
      <c r="E252" s="9">
        <v>0</v>
      </c>
      <c r="F252" s="9">
        <v>0</v>
      </c>
      <c r="G252" s="9">
        <v>0</v>
      </c>
      <c r="H252" s="9">
        <v>0</v>
      </c>
      <c r="I252" s="29">
        <v>0</v>
      </c>
      <c r="J252" s="280">
        <v>1</v>
      </c>
      <c r="K252" s="9"/>
      <c r="L252" s="9"/>
      <c r="M252" s="29"/>
    </row>
    <row r="253" spans="1:13" hidden="1" x14ac:dyDescent="0.25">
      <c r="A253" s="631"/>
      <c r="B253" s="13">
        <v>40836</v>
      </c>
      <c r="C253" s="9" t="s">
        <v>7</v>
      </c>
      <c r="D253" s="9">
        <v>1</v>
      </c>
      <c r="E253" s="9">
        <v>1</v>
      </c>
      <c r="F253" s="9">
        <v>0</v>
      </c>
      <c r="G253" s="9">
        <v>1</v>
      </c>
      <c r="H253" s="9">
        <v>0</v>
      </c>
      <c r="I253" s="29">
        <v>0</v>
      </c>
      <c r="J253" s="280"/>
      <c r="K253" s="9">
        <v>1</v>
      </c>
      <c r="L253" s="9"/>
      <c r="M253" s="29"/>
    </row>
    <row r="254" spans="1:13" hidden="1" x14ac:dyDescent="0.25">
      <c r="A254" s="631"/>
      <c r="B254" s="13">
        <v>40829</v>
      </c>
      <c r="C254" s="9" t="s">
        <v>19</v>
      </c>
      <c r="D254" s="9">
        <v>1</v>
      </c>
      <c r="E254" s="9">
        <v>0</v>
      </c>
      <c r="F254" s="9">
        <v>0</v>
      </c>
      <c r="G254" s="9">
        <v>0</v>
      </c>
      <c r="H254" s="9">
        <v>0</v>
      </c>
      <c r="I254" s="29">
        <v>0</v>
      </c>
      <c r="J254" s="280">
        <v>1</v>
      </c>
      <c r="K254" s="9"/>
      <c r="L254" s="9"/>
      <c r="M254" s="29"/>
    </row>
    <row r="255" spans="1:13" hidden="1" x14ac:dyDescent="0.25">
      <c r="A255" s="631"/>
      <c r="B255" s="13">
        <v>40822</v>
      </c>
      <c r="C255" s="9" t="s">
        <v>21</v>
      </c>
      <c r="D255" s="9">
        <v>1</v>
      </c>
      <c r="E255" s="9">
        <v>0</v>
      </c>
      <c r="F255" s="9">
        <v>0</v>
      </c>
      <c r="G255" s="9">
        <v>0</v>
      </c>
      <c r="H255" s="9">
        <v>0</v>
      </c>
      <c r="I255" s="29">
        <v>0</v>
      </c>
      <c r="J255" s="280">
        <v>1</v>
      </c>
      <c r="K255" s="9"/>
      <c r="L255" s="9"/>
      <c r="M255" s="29"/>
    </row>
    <row r="256" spans="1:13" hidden="1" x14ac:dyDescent="0.25">
      <c r="A256" s="631"/>
      <c r="B256" s="13">
        <v>40815</v>
      </c>
      <c r="C256" s="9" t="s">
        <v>13</v>
      </c>
      <c r="D256" s="9">
        <v>1</v>
      </c>
      <c r="E256" s="9">
        <v>1</v>
      </c>
      <c r="F256" s="9">
        <v>1</v>
      </c>
      <c r="G256" s="9">
        <v>2</v>
      </c>
      <c r="H256" s="9">
        <v>0</v>
      </c>
      <c r="I256" s="29">
        <v>0</v>
      </c>
      <c r="J256" s="280">
        <v>1</v>
      </c>
      <c r="K256" s="9"/>
      <c r="L256" s="9"/>
      <c r="M256" s="29"/>
    </row>
    <row r="257" spans="1:13" hidden="1" x14ac:dyDescent="0.25">
      <c r="A257" s="631"/>
      <c r="B257" s="13">
        <v>40808</v>
      </c>
      <c r="C257" s="9" t="s">
        <v>20</v>
      </c>
      <c r="D257" s="9">
        <v>1</v>
      </c>
      <c r="E257" s="9">
        <v>0</v>
      </c>
      <c r="F257" s="9">
        <v>0</v>
      </c>
      <c r="G257" s="9">
        <v>0</v>
      </c>
      <c r="H257" s="9">
        <v>0</v>
      </c>
      <c r="I257" s="29">
        <v>0</v>
      </c>
      <c r="J257" s="280">
        <v>1</v>
      </c>
      <c r="K257" s="9"/>
      <c r="L257" s="9"/>
      <c r="M257" s="29"/>
    </row>
    <row r="258" spans="1:13" ht="18.75" hidden="1" thickBot="1" x14ac:dyDescent="0.3">
      <c r="A258" s="630"/>
      <c r="B258" s="30">
        <v>40801</v>
      </c>
      <c r="C258" s="31" t="s">
        <v>7</v>
      </c>
      <c r="D258" s="31">
        <v>1</v>
      </c>
      <c r="E258" s="31">
        <v>1</v>
      </c>
      <c r="F258" s="31">
        <v>1</v>
      </c>
      <c r="G258" s="31">
        <v>2</v>
      </c>
      <c r="H258" s="31">
        <v>0</v>
      </c>
      <c r="I258" s="32">
        <v>0</v>
      </c>
      <c r="J258" s="281">
        <v>1</v>
      </c>
      <c r="K258" s="23"/>
      <c r="L258" s="23"/>
      <c r="M258" s="48"/>
    </row>
    <row r="259" spans="1:13" ht="19.5" thickTop="1" thickBot="1" x14ac:dyDescent="0.3">
      <c r="A259" s="142" t="s">
        <v>45</v>
      </c>
      <c r="B259" s="126" t="s">
        <v>23</v>
      </c>
      <c r="C259" s="124" t="s">
        <v>12</v>
      </c>
      <c r="D259" s="124">
        <f t="shared" ref="D259:I259" si="12">SUM(D237:D258)</f>
        <v>22</v>
      </c>
      <c r="E259" s="124">
        <f t="shared" si="12"/>
        <v>4</v>
      </c>
      <c r="F259" s="124">
        <f t="shared" si="12"/>
        <v>9</v>
      </c>
      <c r="G259" s="124">
        <f t="shared" si="12"/>
        <v>13</v>
      </c>
      <c r="H259" s="124">
        <f t="shared" si="12"/>
        <v>0</v>
      </c>
      <c r="I259" s="125">
        <f t="shared" si="12"/>
        <v>0</v>
      </c>
      <c r="J259" s="191">
        <f>SUM(J237:J258)</f>
        <v>13</v>
      </c>
      <c r="K259" s="124">
        <f>SUM(K237:K258)</f>
        <v>8</v>
      </c>
      <c r="L259" s="124">
        <f>SUM(L237:L258)</f>
        <v>1</v>
      </c>
      <c r="M259" s="302">
        <f>SUM(J259/(J259+K259))</f>
        <v>0.61904761904761907</v>
      </c>
    </row>
    <row r="260" spans="1:13" ht="19.5" thickTop="1" thickBot="1" x14ac:dyDescent="0.3">
      <c r="C260" s="136" t="s">
        <v>24</v>
      </c>
      <c r="D260" s="137">
        <f t="shared" ref="D260:L260" si="13">SUM(D127+D150+D172+D195+D212+D236+D259+D104+D81+D62+D43+D33+D24)</f>
        <v>244</v>
      </c>
      <c r="E260" s="137">
        <f t="shared" si="13"/>
        <v>29</v>
      </c>
      <c r="F260" s="137">
        <f t="shared" si="13"/>
        <v>91</v>
      </c>
      <c r="G260" s="137">
        <f t="shared" si="13"/>
        <v>120</v>
      </c>
      <c r="H260" s="137">
        <f t="shared" si="13"/>
        <v>1</v>
      </c>
      <c r="I260" s="139">
        <f t="shared" si="13"/>
        <v>1</v>
      </c>
      <c r="J260" s="444">
        <f t="shared" si="13"/>
        <v>94</v>
      </c>
      <c r="K260" s="91">
        <f t="shared" si="13"/>
        <v>124</v>
      </c>
      <c r="L260" s="450">
        <f t="shared" si="13"/>
        <v>26</v>
      </c>
      <c r="M260" s="313">
        <f>SUM(J260/(J260+K260))</f>
        <v>0.43119266055045874</v>
      </c>
    </row>
    <row r="261" spans="1:13" ht="18.75" thickBot="1" x14ac:dyDescent="0.3">
      <c r="C261" s="143" t="s">
        <v>25</v>
      </c>
      <c r="D261" s="24"/>
      <c r="E261" s="25">
        <f>SUM(E260/D260)</f>
        <v>0.11885245901639344</v>
      </c>
      <c r="F261" s="25">
        <f>SUM(F260/D260)</f>
        <v>0.37295081967213117</v>
      </c>
      <c r="G261" s="144">
        <f>SUM(G260/D260)</f>
        <v>0.49180327868852458</v>
      </c>
      <c r="H261" s="20"/>
      <c r="I261" s="20"/>
      <c r="J261" s="445">
        <f>SUM(J260/D260)</f>
        <v>0.38524590163934425</v>
      </c>
      <c r="K261" s="441">
        <f>SUM(K260/D260)</f>
        <v>0.50819672131147542</v>
      </c>
      <c r="L261" s="446">
        <f>SUM(L260/D260)</f>
        <v>0.10655737704918032</v>
      </c>
      <c r="M261" s="7"/>
    </row>
    <row r="262" spans="1:13" ht="18.75" thickBot="1" x14ac:dyDescent="0.3">
      <c r="C262" s="133" t="s">
        <v>26</v>
      </c>
      <c r="D262" s="134">
        <f>SUM(D260/13)</f>
        <v>18.76923076923077</v>
      </c>
      <c r="E262" s="134">
        <f>SUM(E261*D262)</f>
        <v>2.2307692307692308</v>
      </c>
      <c r="F262" s="134">
        <f>SUM(F261*D262)</f>
        <v>7.0000000000000009</v>
      </c>
      <c r="G262" s="135">
        <f>SUM(G261*D262)</f>
        <v>9.2307692307692317</v>
      </c>
      <c r="J262" s="447">
        <f>SUM(J260/13)</f>
        <v>7.2307692307692308</v>
      </c>
      <c r="K262" s="448">
        <f>SUM(K260/13)</f>
        <v>9.5384615384615383</v>
      </c>
      <c r="L262" s="449">
        <f>SUM(L260/13)</f>
        <v>2</v>
      </c>
      <c r="M262" s="7"/>
    </row>
    <row r="263" spans="1:13" ht="18.75" thickTop="1" x14ac:dyDescent="0.25">
      <c r="A263" s="665" t="s">
        <v>49</v>
      </c>
      <c r="B263" s="45" t="s">
        <v>36</v>
      </c>
      <c r="C263" s="46" t="s">
        <v>21</v>
      </c>
      <c r="D263" s="47"/>
      <c r="E263" s="27">
        <v>1</v>
      </c>
      <c r="F263" s="27">
        <v>5</v>
      </c>
      <c r="G263" s="28">
        <v>6</v>
      </c>
    </row>
    <row r="264" spans="1:13" x14ac:dyDescent="0.25">
      <c r="A264" s="666"/>
      <c r="B264" s="36" t="s">
        <v>37</v>
      </c>
      <c r="C264" s="5" t="s">
        <v>13</v>
      </c>
      <c r="D264" s="37"/>
      <c r="E264" s="9">
        <v>5</v>
      </c>
      <c r="F264" s="9">
        <v>7</v>
      </c>
      <c r="G264" s="29">
        <v>12</v>
      </c>
    </row>
    <row r="265" spans="1:13" x14ac:dyDescent="0.25">
      <c r="A265" s="666"/>
      <c r="B265" s="36" t="s">
        <v>38</v>
      </c>
      <c r="C265" s="5" t="s">
        <v>13</v>
      </c>
      <c r="D265" s="37"/>
      <c r="E265" s="9">
        <v>4</v>
      </c>
      <c r="F265" s="9">
        <v>14</v>
      </c>
      <c r="G265" s="29">
        <v>18</v>
      </c>
    </row>
    <row r="266" spans="1:13" ht="18.75" thickBot="1" x14ac:dyDescent="0.3">
      <c r="A266" s="666"/>
      <c r="B266" s="36" t="s">
        <v>39</v>
      </c>
      <c r="C266" s="5" t="s">
        <v>12</v>
      </c>
      <c r="D266" s="37"/>
      <c r="E266" s="9">
        <v>9</v>
      </c>
      <c r="F266" s="9">
        <v>6</v>
      </c>
      <c r="G266" s="29">
        <v>15</v>
      </c>
    </row>
    <row r="267" spans="1:13" ht="18.75" thickBot="1" x14ac:dyDescent="0.3">
      <c r="A267" s="49" t="s">
        <v>45</v>
      </c>
      <c r="B267" s="41" t="s">
        <v>49</v>
      </c>
      <c r="C267" s="42"/>
      <c r="D267" s="42"/>
      <c r="E267" s="43">
        <f>SUM(E263:E266)</f>
        <v>19</v>
      </c>
      <c r="F267" s="43">
        <f>SUM(F263:F266)</f>
        <v>32</v>
      </c>
      <c r="G267" s="50">
        <f>SUM(G263:G266)</f>
        <v>51</v>
      </c>
    </row>
    <row r="268" spans="1:13" ht="18.75" thickBot="1" x14ac:dyDescent="0.3">
      <c r="A268" s="51" t="s">
        <v>46</v>
      </c>
      <c r="B268" s="52" t="s">
        <v>604</v>
      </c>
      <c r="C268" s="53"/>
      <c r="D268" s="53"/>
      <c r="E268" s="54">
        <f>SUM(E260+E267)</f>
        <v>48</v>
      </c>
      <c r="F268" s="54">
        <f>SUM(F260+F267)</f>
        <v>123</v>
      </c>
      <c r="G268" s="55">
        <f>SUM(E268+F268)</f>
        <v>171</v>
      </c>
    </row>
    <row r="269" spans="1:13" ht="18.75" thickTop="1" x14ac:dyDescent="0.25"/>
  </sheetData>
  <mergeCells count="15">
    <mergeCell ref="A1:M1"/>
    <mergeCell ref="A105:A126"/>
    <mergeCell ref="A263:A266"/>
    <mergeCell ref="A237:A258"/>
    <mergeCell ref="A128:A149"/>
    <mergeCell ref="A151:A171"/>
    <mergeCell ref="A173:A194"/>
    <mergeCell ref="A196:A211"/>
    <mergeCell ref="A213:A235"/>
    <mergeCell ref="A82:A103"/>
    <mergeCell ref="A63:A80"/>
    <mergeCell ref="A44:A61"/>
    <mergeCell ref="A34:A42"/>
    <mergeCell ref="A25:A32"/>
    <mergeCell ref="A3:A23"/>
  </mergeCells>
  <printOptions horizontalCentered="1" verticalCentered="1"/>
  <pageMargins left="0.2" right="0.2" top="0.25" bottom="0.25" header="0.25" footer="0.3"/>
  <pageSetup scale="86" orientation="landscape" r:id="rId1"/>
  <rowBreaks count="2" manualBreakCount="2">
    <brk id="172" max="16383" man="1"/>
    <brk id="236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M18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6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413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296" t="s">
        <v>31</v>
      </c>
      <c r="M2" s="199" t="s">
        <v>294</v>
      </c>
    </row>
    <row r="3" spans="1:13" ht="18.75" hidden="1" thickTop="1" x14ac:dyDescent="0.25">
      <c r="A3" s="639" t="s">
        <v>15</v>
      </c>
      <c r="B3" s="13">
        <v>41690</v>
      </c>
      <c r="C3" s="8" t="s">
        <v>8</v>
      </c>
      <c r="D3" s="9">
        <v>1</v>
      </c>
      <c r="E3" s="9">
        <v>0</v>
      </c>
      <c r="F3" s="9">
        <v>3</v>
      </c>
      <c r="G3" s="9">
        <v>3</v>
      </c>
      <c r="H3" s="9">
        <v>0</v>
      </c>
      <c r="I3" s="29">
        <v>0</v>
      </c>
      <c r="J3" s="279"/>
      <c r="K3" s="27">
        <v>1</v>
      </c>
      <c r="L3" s="27"/>
      <c r="M3" s="28"/>
    </row>
    <row r="4" spans="1:13" hidden="1" x14ac:dyDescent="0.25">
      <c r="A4" s="639"/>
      <c r="B4" s="13">
        <v>41655</v>
      </c>
      <c r="C4" s="9" t="s">
        <v>8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41627</v>
      </c>
      <c r="C5" s="9" t="s">
        <v>13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41620</v>
      </c>
      <c r="C6" s="9" t="s">
        <v>10</v>
      </c>
      <c r="D6" s="9">
        <v>1</v>
      </c>
      <c r="E6" s="9">
        <v>2</v>
      </c>
      <c r="F6" s="9">
        <v>2</v>
      </c>
      <c r="G6" s="9">
        <v>4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41613</v>
      </c>
      <c r="C7" s="9" t="s">
        <v>14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41585</v>
      </c>
      <c r="C8" s="9" t="s">
        <v>10</v>
      </c>
      <c r="D8" s="9">
        <v>1</v>
      </c>
      <c r="E8" s="9">
        <v>2</v>
      </c>
      <c r="F8" s="9">
        <v>0</v>
      </c>
      <c r="G8" s="9">
        <v>2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41578</v>
      </c>
      <c r="C9" s="9" t="s">
        <v>14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80"/>
      <c r="K9" s="9"/>
      <c r="L9" s="9">
        <v>1</v>
      </c>
      <c r="M9" s="29"/>
    </row>
    <row r="10" spans="1:13" hidden="1" x14ac:dyDescent="0.25">
      <c r="A10" s="639"/>
      <c r="B10" s="13">
        <v>41571</v>
      </c>
      <c r="C10" s="9" t="s">
        <v>8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/>
      <c r="K10" s="9"/>
      <c r="L10" s="9">
        <v>1</v>
      </c>
      <c r="M10" s="29"/>
    </row>
    <row r="11" spans="1:13" hidden="1" x14ac:dyDescent="0.25">
      <c r="A11" s="639"/>
      <c r="B11" s="13">
        <v>41564</v>
      </c>
      <c r="C11" s="9" t="s">
        <v>12</v>
      </c>
      <c r="D11" s="9">
        <v>1</v>
      </c>
      <c r="E11" s="9">
        <v>1</v>
      </c>
      <c r="F11" s="9">
        <v>2</v>
      </c>
      <c r="G11" s="9">
        <v>3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41550</v>
      </c>
      <c r="C12" s="9" t="s">
        <v>10</v>
      </c>
      <c r="D12" s="9">
        <v>1</v>
      </c>
      <c r="E12" s="9">
        <v>1</v>
      </c>
      <c r="F12" s="9">
        <v>0</v>
      </c>
      <c r="G12" s="9">
        <v>1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t="18.75" hidden="1" thickBot="1" x14ac:dyDescent="0.3">
      <c r="A13" s="640"/>
      <c r="B13" s="13">
        <v>41543</v>
      </c>
      <c r="C13" s="9" t="s">
        <v>14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">
        <v>0</v>
      </c>
      <c r="J13" s="281">
        <v>1</v>
      </c>
      <c r="K13" s="23"/>
      <c r="L13" s="23"/>
      <c r="M13" s="48"/>
    </row>
    <row r="14" spans="1:13" ht="19.5" thickTop="1" thickBot="1" x14ac:dyDescent="0.3">
      <c r="A14" s="191" t="s">
        <v>45</v>
      </c>
      <c r="B14" s="124" t="s">
        <v>15</v>
      </c>
      <c r="C14" s="124" t="s">
        <v>7</v>
      </c>
      <c r="D14" s="124">
        <f t="shared" ref="D14:I14" si="0">SUM(D3:D13)</f>
        <v>11</v>
      </c>
      <c r="E14" s="124">
        <f t="shared" si="0"/>
        <v>6</v>
      </c>
      <c r="F14" s="124">
        <f t="shared" si="0"/>
        <v>13</v>
      </c>
      <c r="G14" s="124">
        <f t="shared" si="0"/>
        <v>19</v>
      </c>
      <c r="H14" s="124">
        <f t="shared" si="0"/>
        <v>0</v>
      </c>
      <c r="I14" s="125">
        <f t="shared" si="0"/>
        <v>0</v>
      </c>
      <c r="J14" s="191">
        <f>SUM(J3:J13)</f>
        <v>7</v>
      </c>
      <c r="K14" s="124">
        <f>SUM(K3:K13)</f>
        <v>2</v>
      </c>
      <c r="L14" s="124">
        <f>SUM(L3:L13)</f>
        <v>2</v>
      </c>
      <c r="M14" s="302">
        <f>SUM(J14/(J14+K14))</f>
        <v>0.77777777777777779</v>
      </c>
    </row>
    <row r="15" spans="1:13" ht="19.5" thickTop="1" thickBot="1" x14ac:dyDescent="0.3">
      <c r="C15" s="136" t="s">
        <v>24</v>
      </c>
      <c r="D15" s="137">
        <f t="shared" ref="D15:I15" si="1">SUM(D14)</f>
        <v>11</v>
      </c>
      <c r="E15" s="137">
        <f t="shared" si="1"/>
        <v>6</v>
      </c>
      <c r="F15" s="137">
        <f t="shared" si="1"/>
        <v>13</v>
      </c>
      <c r="G15" s="139">
        <f t="shared" si="1"/>
        <v>19</v>
      </c>
      <c r="H15" s="140">
        <f t="shared" si="1"/>
        <v>0</v>
      </c>
      <c r="I15" s="141">
        <f t="shared" si="1"/>
        <v>0</v>
      </c>
      <c r="J15" s="325">
        <f>SUM(J14)</f>
        <v>7</v>
      </c>
      <c r="K15" s="146">
        <f>SUM(K14)</f>
        <v>2</v>
      </c>
      <c r="L15" s="146">
        <f>SUM(L14)</f>
        <v>2</v>
      </c>
      <c r="M15" s="324">
        <f>SUM(J15/(J15+K15))</f>
        <v>0.77777777777777779</v>
      </c>
    </row>
    <row r="16" spans="1:13" ht="18.75" thickBot="1" x14ac:dyDescent="0.3">
      <c r="C16" s="143" t="s">
        <v>25</v>
      </c>
      <c r="D16" s="24"/>
      <c r="E16" s="25">
        <f>SUM(E15/D15)</f>
        <v>0.54545454545454541</v>
      </c>
      <c r="F16" s="25">
        <f>SUM(F15/D15)</f>
        <v>1.1818181818181819</v>
      </c>
      <c r="G16" s="144">
        <f>SUM(G15/D15)</f>
        <v>1.7272727272727273</v>
      </c>
      <c r="H16" s="20"/>
      <c r="I16" s="20"/>
      <c r="J16" s="326">
        <f>SUM(J15/D15)</f>
        <v>0.63636363636363635</v>
      </c>
      <c r="K16" s="327">
        <f>SUM(K15/D15)</f>
        <v>0.18181818181818182</v>
      </c>
      <c r="L16" s="328">
        <f>SUM(L15/D15)</f>
        <v>0.18181818181818182</v>
      </c>
      <c r="M16" s="7"/>
    </row>
    <row r="17" spans="3:13" ht="18.75" thickBot="1" x14ac:dyDescent="0.3">
      <c r="C17" s="133" t="s">
        <v>26</v>
      </c>
      <c r="D17" s="134">
        <f>SUM(D15/1)</f>
        <v>11</v>
      </c>
      <c r="E17" s="134">
        <f>SUM(E16*D17)</f>
        <v>6</v>
      </c>
      <c r="F17" s="134">
        <f>SUM(F16*D17)</f>
        <v>13</v>
      </c>
      <c r="G17" s="135">
        <f>SUM(G16*D17)</f>
        <v>19</v>
      </c>
      <c r="J17" s="329">
        <f>SUM(J15/1)</f>
        <v>7</v>
      </c>
      <c r="K17" s="330">
        <f>SUM(K15/1)</f>
        <v>2</v>
      </c>
      <c r="L17" s="331">
        <f>SUM(L15/1)</f>
        <v>2</v>
      </c>
      <c r="M17" s="7"/>
    </row>
    <row r="18" spans="3:13" ht="18.75" thickTop="1" x14ac:dyDescent="0.25"/>
  </sheetData>
  <mergeCells count="2">
    <mergeCell ref="A3:A13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M4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9.5" thickTop="1" thickBot="1" x14ac:dyDescent="0.3">
      <c r="A1" s="626" t="s">
        <v>414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296" t="s">
        <v>31</v>
      </c>
      <c r="M2" s="199" t="s">
        <v>294</v>
      </c>
    </row>
    <row r="3" spans="1:13" ht="18.75" hidden="1" thickTop="1" x14ac:dyDescent="0.25">
      <c r="A3" s="638" t="s">
        <v>15</v>
      </c>
      <c r="B3" s="26">
        <v>41697</v>
      </c>
      <c r="C3" s="27" t="s">
        <v>7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79"/>
      <c r="K3" s="27">
        <v>1</v>
      </c>
      <c r="L3" s="27"/>
      <c r="M3" s="28"/>
    </row>
    <row r="4" spans="1:13" hidden="1" x14ac:dyDescent="0.25">
      <c r="A4" s="639"/>
      <c r="B4" s="13">
        <v>41690</v>
      </c>
      <c r="C4" s="9" t="s">
        <v>13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41683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41676</v>
      </c>
      <c r="C6" s="9" t="s">
        <v>10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41669</v>
      </c>
      <c r="C7" s="9" t="s">
        <v>12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41662</v>
      </c>
      <c r="C8" s="9" t="s">
        <v>7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41655</v>
      </c>
      <c r="C9" s="9" t="s">
        <v>13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9"/>
      <c r="B10" s="13">
        <v>41648</v>
      </c>
      <c r="C10" s="9" t="s">
        <v>8</v>
      </c>
      <c r="D10" s="9">
        <v>1</v>
      </c>
      <c r="E10" s="9">
        <v>2</v>
      </c>
      <c r="F10" s="9">
        <v>0</v>
      </c>
      <c r="G10" s="9">
        <v>2</v>
      </c>
      <c r="H10" s="9">
        <v>1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41627</v>
      </c>
      <c r="C11" s="9" t="s">
        <v>10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41620</v>
      </c>
      <c r="C12" s="9" t="s">
        <v>12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41613</v>
      </c>
      <c r="C13" s="9" t="s">
        <v>7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41606</v>
      </c>
      <c r="C14" s="9" t="s">
        <v>13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9"/>
      <c r="B15" s="13">
        <v>41599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/>
      <c r="L15" s="9">
        <v>1</v>
      </c>
      <c r="M15" s="29"/>
    </row>
    <row r="16" spans="1:13" hidden="1" x14ac:dyDescent="0.25">
      <c r="A16" s="639"/>
      <c r="B16" s="13">
        <v>41592</v>
      </c>
      <c r="C16" s="9" t="s">
        <v>10</v>
      </c>
      <c r="D16" s="9">
        <v>1</v>
      </c>
      <c r="E16" s="9">
        <v>1</v>
      </c>
      <c r="F16" s="9">
        <v>1</v>
      </c>
      <c r="G16" s="9">
        <v>2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9"/>
      <c r="B17" s="13">
        <v>41585</v>
      </c>
      <c r="C17" s="9" t="s">
        <v>12</v>
      </c>
      <c r="D17" s="9">
        <v>1</v>
      </c>
      <c r="E17" s="9">
        <v>0</v>
      </c>
      <c r="F17" s="9">
        <v>2</v>
      </c>
      <c r="G17" s="9">
        <v>2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9"/>
      <c r="B18" s="13">
        <v>41578</v>
      </c>
      <c r="C18" s="9" t="s">
        <v>7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/>
      <c r="K18" s="9"/>
      <c r="L18" s="9">
        <v>1</v>
      </c>
      <c r="M18" s="29"/>
    </row>
    <row r="19" spans="1:13" hidden="1" x14ac:dyDescent="0.25">
      <c r="A19" s="639"/>
      <c r="B19" s="13">
        <v>41571</v>
      </c>
      <c r="C19" s="9" t="s">
        <v>13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9"/>
      <c r="B20" s="13">
        <v>41564</v>
      </c>
      <c r="C20" s="9" t="s">
        <v>8</v>
      </c>
      <c r="D20" s="9">
        <v>1</v>
      </c>
      <c r="E20" s="9">
        <v>1</v>
      </c>
      <c r="F20" s="9">
        <v>2</v>
      </c>
      <c r="G20" s="9">
        <v>3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9"/>
      <c r="B21" s="13">
        <v>41557</v>
      </c>
      <c r="C21" s="9" t="s">
        <v>10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9"/>
      <c r="B22" s="13">
        <v>41536</v>
      </c>
      <c r="C22" s="9" t="s">
        <v>13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t="18.75" hidden="1" thickBot="1" x14ac:dyDescent="0.3">
      <c r="A23" s="647"/>
      <c r="B23" s="122">
        <v>41529</v>
      </c>
      <c r="C23" s="23" t="s">
        <v>8</v>
      </c>
      <c r="D23" s="23">
        <v>1</v>
      </c>
      <c r="E23" s="23">
        <v>1</v>
      </c>
      <c r="F23" s="23">
        <v>1</v>
      </c>
      <c r="G23" s="23">
        <v>2</v>
      </c>
      <c r="H23" s="23">
        <v>0</v>
      </c>
      <c r="I23" s="48">
        <v>0</v>
      </c>
      <c r="J23" s="281">
        <v>1</v>
      </c>
      <c r="K23" s="23"/>
      <c r="L23" s="23"/>
      <c r="M23" s="48"/>
    </row>
    <row r="24" spans="1:13" ht="19.5" thickTop="1" thickBot="1" x14ac:dyDescent="0.3">
      <c r="A24" s="142" t="s">
        <v>45</v>
      </c>
      <c r="B24" s="126" t="s">
        <v>15</v>
      </c>
      <c r="C24" s="124" t="s">
        <v>14</v>
      </c>
      <c r="D24" s="124">
        <f t="shared" ref="D24:I24" si="0">SUM(D3:D23)</f>
        <v>21</v>
      </c>
      <c r="E24" s="124">
        <f t="shared" si="0"/>
        <v>6</v>
      </c>
      <c r="F24" s="124">
        <f t="shared" si="0"/>
        <v>10</v>
      </c>
      <c r="G24" s="124">
        <f t="shared" si="0"/>
        <v>16</v>
      </c>
      <c r="H24" s="124">
        <f t="shared" si="0"/>
        <v>1</v>
      </c>
      <c r="I24" s="125">
        <f t="shared" si="0"/>
        <v>0</v>
      </c>
      <c r="J24" s="191">
        <f>SUM(J3:J23)</f>
        <v>13</v>
      </c>
      <c r="K24" s="124">
        <f>SUM(K3:K23)</f>
        <v>6</v>
      </c>
      <c r="L24" s="124">
        <f>SUM(L3:L23)</f>
        <v>2</v>
      </c>
      <c r="M24" s="302">
        <f>SUM(J24/(J24+K24))</f>
        <v>0.68421052631578949</v>
      </c>
    </row>
    <row r="25" spans="1:13" ht="18.75" hidden="1" thickTop="1" x14ac:dyDescent="0.25">
      <c r="A25" s="646" t="s">
        <v>22</v>
      </c>
      <c r="B25" s="14">
        <v>41333</v>
      </c>
      <c r="C25" s="8" t="s">
        <v>7</v>
      </c>
      <c r="D25" s="8">
        <v>1</v>
      </c>
      <c r="E25" s="8">
        <v>1</v>
      </c>
      <c r="F25" s="8">
        <v>1</v>
      </c>
      <c r="G25" s="8">
        <v>2</v>
      </c>
      <c r="H25" s="8">
        <v>0</v>
      </c>
      <c r="I25" s="113">
        <v>0</v>
      </c>
      <c r="J25" s="282"/>
      <c r="K25" s="8">
        <v>1</v>
      </c>
      <c r="L25" s="8"/>
      <c r="M25" s="113"/>
    </row>
    <row r="26" spans="1:13" hidden="1" x14ac:dyDescent="0.25">
      <c r="A26" s="639"/>
      <c r="B26" s="13">
        <v>41319</v>
      </c>
      <c r="C26" s="9" t="s">
        <v>19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9"/>
      <c r="B27" s="13">
        <v>41312</v>
      </c>
      <c r="C27" s="9" t="s">
        <v>20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13">
        <v>41305</v>
      </c>
      <c r="C28" s="9" t="s">
        <v>12</v>
      </c>
      <c r="D28" s="9">
        <v>1</v>
      </c>
      <c r="E28" s="9">
        <v>1</v>
      </c>
      <c r="F28" s="9">
        <v>0</v>
      </c>
      <c r="G28" s="9">
        <v>1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9"/>
      <c r="B29" s="13">
        <v>41298</v>
      </c>
      <c r="C29" s="9" t="s">
        <v>7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9"/>
      <c r="B30" s="13">
        <v>41291</v>
      </c>
      <c r="C30" s="9" t="s">
        <v>13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9"/>
      <c r="B31" s="13">
        <v>41263</v>
      </c>
      <c r="C31" s="9" t="s">
        <v>20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9"/>
      <c r="B32" s="13">
        <v>41256</v>
      </c>
      <c r="C32" s="9" t="s">
        <v>12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9"/>
      <c r="B33" s="13">
        <v>41249</v>
      </c>
      <c r="C33" s="9" t="s">
        <v>7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9"/>
      <c r="B34" s="13">
        <v>41235</v>
      </c>
      <c r="C34" s="9" t="s">
        <v>19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idden="1" x14ac:dyDescent="0.25">
      <c r="A35" s="639"/>
      <c r="B35" s="13">
        <v>41228</v>
      </c>
      <c r="C35" s="9" t="s">
        <v>20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/>
      <c r="K35" s="9">
        <v>1</v>
      </c>
      <c r="L35" s="9"/>
      <c r="M35" s="29"/>
    </row>
    <row r="36" spans="1:13" hidden="1" x14ac:dyDescent="0.25">
      <c r="A36" s="639"/>
      <c r="B36" s="13">
        <v>41221</v>
      </c>
      <c r="C36" s="9" t="s">
        <v>12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9"/>
      <c r="B37" s="13">
        <v>41214</v>
      </c>
      <c r="C37" s="9" t="s">
        <v>7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280"/>
      <c r="K37" s="9"/>
      <c r="L37" s="9">
        <v>1</v>
      </c>
      <c r="M37" s="29"/>
    </row>
    <row r="38" spans="1:13" hidden="1" x14ac:dyDescent="0.25">
      <c r="A38" s="639"/>
      <c r="B38" s="13">
        <v>41207</v>
      </c>
      <c r="C38" s="9" t="s">
        <v>13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9"/>
      <c r="B39" s="13">
        <v>41200</v>
      </c>
      <c r="C39" s="9" t="s">
        <v>19</v>
      </c>
      <c r="D39" s="9">
        <v>1</v>
      </c>
      <c r="E39" s="9">
        <v>0</v>
      </c>
      <c r="F39" s="9">
        <v>2</v>
      </c>
      <c r="G39" s="9">
        <v>2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9"/>
      <c r="B40" s="13">
        <v>41193</v>
      </c>
      <c r="C40" s="9" t="s">
        <v>20</v>
      </c>
      <c r="D40" s="9">
        <v>1</v>
      </c>
      <c r="E40" s="9">
        <v>2</v>
      </c>
      <c r="F40" s="9">
        <v>0</v>
      </c>
      <c r="G40" s="9">
        <v>2</v>
      </c>
      <c r="H40" s="9">
        <v>1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9"/>
      <c r="B41" s="13">
        <v>41186</v>
      </c>
      <c r="C41" s="9" t="s">
        <v>12</v>
      </c>
      <c r="D41" s="9">
        <v>1</v>
      </c>
      <c r="E41" s="9">
        <v>1</v>
      </c>
      <c r="F41" s="9">
        <v>1</v>
      </c>
      <c r="G41" s="9">
        <v>2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idden="1" x14ac:dyDescent="0.25">
      <c r="A42" s="639"/>
      <c r="B42" s="13">
        <v>41179</v>
      </c>
      <c r="C42" s="9" t="s">
        <v>7</v>
      </c>
      <c r="D42" s="9">
        <v>1</v>
      </c>
      <c r="E42" s="9">
        <v>1</v>
      </c>
      <c r="F42" s="9">
        <v>1</v>
      </c>
      <c r="G42" s="9">
        <v>2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9"/>
      <c r="B43" s="13">
        <v>41172</v>
      </c>
      <c r="C43" s="9" t="s">
        <v>13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t="18.75" hidden="1" thickBot="1" x14ac:dyDescent="0.3">
      <c r="A44" s="647"/>
      <c r="B44" s="122">
        <v>41165</v>
      </c>
      <c r="C44" s="23" t="s">
        <v>19</v>
      </c>
      <c r="D44" s="23">
        <v>1</v>
      </c>
      <c r="E44" s="23">
        <v>0</v>
      </c>
      <c r="F44" s="23">
        <v>0</v>
      </c>
      <c r="G44" s="23">
        <v>0</v>
      </c>
      <c r="H44" s="23">
        <v>0</v>
      </c>
      <c r="I44" s="48">
        <v>0</v>
      </c>
      <c r="J44" s="281"/>
      <c r="K44" s="23"/>
      <c r="L44" s="23">
        <v>1</v>
      </c>
      <c r="M44" s="48"/>
    </row>
    <row r="45" spans="1:13" ht="19.5" thickTop="1" thickBot="1" x14ac:dyDescent="0.3">
      <c r="A45" s="142" t="s">
        <v>45</v>
      </c>
      <c r="B45" s="126" t="s">
        <v>22</v>
      </c>
      <c r="C45" s="124" t="s">
        <v>21</v>
      </c>
      <c r="D45" s="124">
        <f t="shared" ref="D45:I45" si="1">SUM(D25:D44)</f>
        <v>20</v>
      </c>
      <c r="E45" s="124">
        <f t="shared" si="1"/>
        <v>7</v>
      </c>
      <c r="F45" s="124">
        <f t="shared" si="1"/>
        <v>9</v>
      </c>
      <c r="G45" s="124">
        <f t="shared" si="1"/>
        <v>16</v>
      </c>
      <c r="H45" s="124">
        <f t="shared" si="1"/>
        <v>1</v>
      </c>
      <c r="I45" s="125">
        <f t="shared" si="1"/>
        <v>0</v>
      </c>
      <c r="J45" s="191">
        <f>SUM(J25:J44)</f>
        <v>6</v>
      </c>
      <c r="K45" s="124">
        <f>SUM(K25:K44)</f>
        <v>12</v>
      </c>
      <c r="L45" s="124">
        <f>SUM(L25:L44)</f>
        <v>2</v>
      </c>
      <c r="M45" s="302">
        <f>SUM(J45/(J45+K45))</f>
        <v>0.33333333333333331</v>
      </c>
    </row>
    <row r="46" spans="1:13" ht="19.5" thickTop="1" thickBot="1" x14ac:dyDescent="0.3">
      <c r="C46" s="136" t="s">
        <v>24</v>
      </c>
      <c r="D46" s="137">
        <f t="shared" ref="D46:I46" si="2">SUM(D24+D45)</f>
        <v>41</v>
      </c>
      <c r="E46" s="137">
        <f t="shared" si="2"/>
        <v>13</v>
      </c>
      <c r="F46" s="137">
        <f t="shared" si="2"/>
        <v>19</v>
      </c>
      <c r="G46" s="139">
        <f t="shared" si="2"/>
        <v>32</v>
      </c>
      <c r="H46" s="140">
        <f t="shared" si="2"/>
        <v>2</v>
      </c>
      <c r="I46" s="141">
        <f t="shared" si="2"/>
        <v>0</v>
      </c>
      <c r="J46" s="325">
        <f>SUM(J24+J45)</f>
        <v>19</v>
      </c>
      <c r="K46" s="146">
        <f>SUM(K24+K45)</f>
        <v>18</v>
      </c>
      <c r="L46" s="146">
        <f>SUM(L24+L45)</f>
        <v>4</v>
      </c>
      <c r="M46" s="324">
        <f>SUM(J46/(J46+K46))</f>
        <v>0.51351351351351349</v>
      </c>
    </row>
    <row r="47" spans="1:13" ht="18.75" thickBot="1" x14ac:dyDescent="0.3">
      <c r="C47" s="143" t="s">
        <v>25</v>
      </c>
      <c r="D47" s="24"/>
      <c r="E47" s="25">
        <f>SUM(E46/D46)</f>
        <v>0.31707317073170732</v>
      </c>
      <c r="F47" s="25">
        <f>SUM(F46/D46)</f>
        <v>0.46341463414634149</v>
      </c>
      <c r="G47" s="144">
        <f>SUM(G46/D46)</f>
        <v>0.78048780487804881</v>
      </c>
      <c r="H47" s="20"/>
      <c r="I47" s="20"/>
      <c r="J47" s="326">
        <f>SUM(J46/D46)</f>
        <v>0.46341463414634149</v>
      </c>
      <c r="K47" s="327">
        <f>SUM(K46/D46)</f>
        <v>0.43902439024390244</v>
      </c>
      <c r="L47" s="328">
        <f>SUM(L46/D46)</f>
        <v>9.7560975609756101E-2</v>
      </c>
      <c r="M47" s="7"/>
    </row>
    <row r="48" spans="1:13" ht="18.75" thickBot="1" x14ac:dyDescent="0.3">
      <c r="C48" s="133" t="s">
        <v>26</v>
      </c>
      <c r="D48" s="134">
        <f>SUM(D46/1)</f>
        <v>41</v>
      </c>
      <c r="E48" s="134">
        <f>SUM(E47*D48)</f>
        <v>13</v>
      </c>
      <c r="F48" s="134">
        <f>SUM(F47*D48)</f>
        <v>19</v>
      </c>
      <c r="G48" s="135">
        <f>SUM(G47*D48)</f>
        <v>32</v>
      </c>
      <c r="J48" s="329">
        <f>SUM(J46/2)</f>
        <v>9.5</v>
      </c>
      <c r="K48" s="330">
        <f>SUM(K46/2)</f>
        <v>9</v>
      </c>
      <c r="L48" s="331">
        <f>SUM(L46/2)</f>
        <v>2</v>
      </c>
      <c r="M48" s="7"/>
    </row>
    <row r="49" ht="18.75" thickTop="1" x14ac:dyDescent="0.25"/>
  </sheetData>
  <mergeCells count="3">
    <mergeCell ref="A3:A23"/>
    <mergeCell ref="A25:A44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26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customWidth="1"/>
    <col min="10" max="16384" width="9.140625" style="16"/>
  </cols>
  <sheetData>
    <row r="1" spans="1:13" ht="19.5" thickTop="1" thickBot="1" x14ac:dyDescent="0.3">
      <c r="A1" s="626" t="s">
        <v>314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625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10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45694</v>
      </c>
      <c r="C6" s="9" t="s">
        <v>453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45687</v>
      </c>
      <c r="C7" s="9" t="s">
        <v>20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45680</v>
      </c>
      <c r="C8" s="9" t="s">
        <v>553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45673</v>
      </c>
      <c r="C9" s="9" t="s">
        <v>625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45645</v>
      </c>
      <c r="C10" s="9" t="s">
        <v>453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45638</v>
      </c>
      <c r="C11" s="9" t="s">
        <v>20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45631</v>
      </c>
      <c r="C12" s="9" t="s">
        <v>553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45624</v>
      </c>
      <c r="C13" s="9" t="s">
        <v>625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45617</v>
      </c>
      <c r="C14" s="9" t="s">
        <v>10</v>
      </c>
      <c r="D14" s="9">
        <v>1</v>
      </c>
      <c r="E14" s="9">
        <v>1</v>
      </c>
      <c r="F14" s="9">
        <v>0</v>
      </c>
      <c r="G14" s="9">
        <v>1</v>
      </c>
      <c r="H14" s="9">
        <v>1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45603</v>
      </c>
      <c r="C15" s="9" t="s">
        <v>20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45596</v>
      </c>
      <c r="C16" s="9" t="s">
        <v>553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45589</v>
      </c>
      <c r="C17" s="9" t="s">
        <v>625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x14ac:dyDescent="0.25">
      <c r="A18" s="636"/>
      <c r="B18" s="255">
        <v>45582</v>
      </c>
      <c r="C18" s="9" t="s">
        <v>10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x14ac:dyDescent="0.25">
      <c r="A19" s="636"/>
      <c r="B19" s="255">
        <v>45575</v>
      </c>
      <c r="C19" s="9" t="s">
        <v>453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x14ac:dyDescent="0.25">
      <c r="A20" s="636"/>
      <c r="B20" s="255">
        <v>45568</v>
      </c>
      <c r="C20" s="9" t="s">
        <v>20</v>
      </c>
      <c r="D20" s="9">
        <v>1</v>
      </c>
      <c r="E20" s="9">
        <v>1</v>
      </c>
      <c r="F20" s="9">
        <v>0</v>
      </c>
      <c r="G20" s="9">
        <v>1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x14ac:dyDescent="0.25">
      <c r="A21" s="636"/>
      <c r="B21" s="255">
        <v>45561</v>
      </c>
      <c r="C21" s="9" t="s">
        <v>553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ht="18.75" thickBot="1" x14ac:dyDescent="0.3">
      <c r="A22" s="637"/>
      <c r="B22" s="256">
        <v>45554</v>
      </c>
      <c r="C22" s="31" t="s">
        <v>625</v>
      </c>
      <c r="D22" s="31">
        <v>1</v>
      </c>
      <c r="E22" s="31">
        <v>0</v>
      </c>
      <c r="F22" s="31">
        <v>0</v>
      </c>
      <c r="G22" s="31">
        <v>0</v>
      </c>
      <c r="H22" s="31">
        <v>0</v>
      </c>
      <c r="I22" s="32">
        <v>0</v>
      </c>
      <c r="J22" s="366">
        <v>1</v>
      </c>
      <c r="K22" s="31"/>
      <c r="L22" s="31"/>
      <c r="M22" s="32"/>
    </row>
    <row r="23" spans="1:13" ht="19.5" thickTop="1" thickBot="1" x14ac:dyDescent="0.3">
      <c r="A23" s="487" t="s">
        <v>45</v>
      </c>
      <c r="B23" s="488" t="s">
        <v>624</v>
      </c>
      <c r="C23" s="355" t="s">
        <v>8</v>
      </c>
      <c r="D23" s="355">
        <f t="shared" ref="D23:L23" si="0">SUM(D3:D22)</f>
        <v>20</v>
      </c>
      <c r="E23" s="355">
        <f t="shared" si="0"/>
        <v>2</v>
      </c>
      <c r="F23" s="355">
        <f t="shared" si="0"/>
        <v>1</v>
      </c>
      <c r="G23" s="355">
        <f t="shared" si="0"/>
        <v>3</v>
      </c>
      <c r="H23" s="355">
        <f t="shared" si="0"/>
        <v>1</v>
      </c>
      <c r="I23" s="489">
        <f t="shared" si="0"/>
        <v>0</v>
      </c>
      <c r="J23" s="458">
        <f t="shared" si="0"/>
        <v>15</v>
      </c>
      <c r="K23" s="355">
        <f t="shared" si="0"/>
        <v>3</v>
      </c>
      <c r="L23" s="355">
        <f t="shared" si="0"/>
        <v>2</v>
      </c>
      <c r="M23" s="415">
        <f>SUM(J23/(J23+K23))</f>
        <v>0.83333333333333337</v>
      </c>
    </row>
    <row r="24" spans="1:13" ht="18.75" hidden="1" thickTop="1" x14ac:dyDescent="0.25">
      <c r="A24" s="659" t="s">
        <v>580</v>
      </c>
      <c r="B24" s="254">
        <v>45351</v>
      </c>
      <c r="C24" s="27" t="s">
        <v>555</v>
      </c>
      <c r="D24" s="27">
        <v>1</v>
      </c>
      <c r="E24" s="27">
        <v>0</v>
      </c>
      <c r="F24" s="27">
        <v>0</v>
      </c>
      <c r="G24" s="27">
        <v>0</v>
      </c>
      <c r="H24" s="27">
        <v>0</v>
      </c>
      <c r="I24" s="28">
        <v>0</v>
      </c>
      <c r="J24" s="364">
        <v>1</v>
      </c>
      <c r="K24" s="27"/>
      <c r="L24" s="27"/>
      <c r="M24" s="28"/>
    </row>
    <row r="25" spans="1:13" hidden="1" x14ac:dyDescent="0.25">
      <c r="A25" s="631"/>
      <c r="B25" s="255">
        <v>45344</v>
      </c>
      <c r="C25" s="9" t="s">
        <v>453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/>
      <c r="L25" s="9">
        <v>1</v>
      </c>
      <c r="M25" s="29"/>
    </row>
    <row r="26" spans="1:13" hidden="1" x14ac:dyDescent="0.25">
      <c r="A26" s="631"/>
      <c r="B26" s="255">
        <v>45337</v>
      </c>
      <c r="C26" s="9" t="s">
        <v>452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1"/>
      <c r="B27" s="255">
        <v>45330</v>
      </c>
      <c r="C27" s="9" t="s">
        <v>553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1"/>
      <c r="B28" s="255">
        <v>45323</v>
      </c>
      <c r="C28" s="9" t="s">
        <v>8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1"/>
      <c r="B29" s="255">
        <v>45316</v>
      </c>
      <c r="C29" s="9" t="s">
        <v>555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45309</v>
      </c>
      <c r="C30" s="9" t="s">
        <v>453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1"/>
      <c r="B31" s="255">
        <v>45302</v>
      </c>
      <c r="C31" s="9" t="s">
        <v>452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1"/>
      <c r="B32" s="255">
        <v>45281</v>
      </c>
      <c r="C32" s="9" t="s">
        <v>553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1"/>
      <c r="B33" s="255">
        <v>45274</v>
      </c>
      <c r="C33" s="9" t="s">
        <v>8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1"/>
      <c r="B34" s="255">
        <v>45267</v>
      </c>
      <c r="C34" s="9" t="s">
        <v>555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1"/>
      <c r="B35" s="255">
        <v>45260</v>
      </c>
      <c r="C35" s="9" t="s">
        <v>453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idden="1" x14ac:dyDescent="0.25">
      <c r="A36" s="631"/>
      <c r="B36" s="255">
        <v>45253</v>
      </c>
      <c r="C36" s="9" t="s">
        <v>452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1"/>
      <c r="B37" s="255">
        <v>45239</v>
      </c>
      <c r="C37" s="9" t="s">
        <v>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1"/>
      <c r="B38" s="255">
        <v>45232</v>
      </c>
      <c r="C38" s="9" t="s">
        <v>555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1"/>
      <c r="B39" s="255">
        <v>45225</v>
      </c>
      <c r="C39" s="9" t="s">
        <v>453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31"/>
      <c r="B40" s="255">
        <v>45211</v>
      </c>
      <c r="C40" s="9" t="s">
        <v>553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>
        <v>1</v>
      </c>
      <c r="K40" s="9"/>
      <c r="L40" s="9"/>
      <c r="M40" s="29"/>
    </row>
    <row r="41" spans="1:13" hidden="1" x14ac:dyDescent="0.25">
      <c r="A41" s="631"/>
      <c r="B41" s="255">
        <v>45204</v>
      </c>
      <c r="C41" s="9" t="s">
        <v>8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t="18.75" hidden="1" thickBot="1" x14ac:dyDescent="0.3">
      <c r="A42" s="630"/>
      <c r="B42" s="256">
        <v>45183</v>
      </c>
      <c r="C42" s="31" t="s">
        <v>452</v>
      </c>
      <c r="D42" s="31">
        <v>1</v>
      </c>
      <c r="E42" s="31">
        <v>0</v>
      </c>
      <c r="F42" s="31">
        <v>0</v>
      </c>
      <c r="G42" s="31">
        <v>0</v>
      </c>
      <c r="H42" s="31">
        <v>0</v>
      </c>
      <c r="I42" s="32">
        <v>0</v>
      </c>
      <c r="J42" s="366"/>
      <c r="K42" s="31">
        <v>1</v>
      </c>
      <c r="L42" s="31"/>
      <c r="M42" s="32"/>
    </row>
    <row r="43" spans="1:13" ht="19.5" thickTop="1" thickBot="1" x14ac:dyDescent="0.3">
      <c r="A43" s="487" t="s">
        <v>45</v>
      </c>
      <c r="B43" s="488" t="s">
        <v>580</v>
      </c>
      <c r="C43" s="355" t="s">
        <v>552</v>
      </c>
      <c r="D43" s="355">
        <f t="shared" ref="D43:L43" si="1">SUM(D24:D42)</f>
        <v>19</v>
      </c>
      <c r="E43" s="355">
        <f t="shared" si="1"/>
        <v>1</v>
      </c>
      <c r="F43" s="355">
        <f t="shared" si="1"/>
        <v>3</v>
      </c>
      <c r="G43" s="355">
        <f t="shared" si="1"/>
        <v>4</v>
      </c>
      <c r="H43" s="355">
        <f t="shared" si="1"/>
        <v>0</v>
      </c>
      <c r="I43" s="489">
        <f t="shared" si="1"/>
        <v>0</v>
      </c>
      <c r="J43" s="458">
        <f t="shared" si="1"/>
        <v>9</v>
      </c>
      <c r="K43" s="355">
        <f t="shared" si="1"/>
        <v>9</v>
      </c>
      <c r="L43" s="355">
        <f t="shared" si="1"/>
        <v>1</v>
      </c>
      <c r="M43" s="415">
        <f>SUM(J43/(J43+K43))</f>
        <v>0.5</v>
      </c>
    </row>
    <row r="44" spans="1:13" ht="18.75" hidden="1" thickTop="1" x14ac:dyDescent="0.25">
      <c r="A44" s="638" t="s">
        <v>554</v>
      </c>
      <c r="B44" s="26">
        <v>44903</v>
      </c>
      <c r="C44" s="27" t="s">
        <v>555</v>
      </c>
      <c r="D44" s="27">
        <v>1</v>
      </c>
      <c r="E44" s="27">
        <v>0</v>
      </c>
      <c r="F44" s="27">
        <v>0</v>
      </c>
      <c r="G44" s="27">
        <v>0</v>
      </c>
      <c r="H44" s="27">
        <v>0</v>
      </c>
      <c r="I44" s="297">
        <v>0</v>
      </c>
      <c r="J44" s="279"/>
      <c r="K44" s="27">
        <v>1</v>
      </c>
      <c r="L44" s="27"/>
      <c r="M44" s="28"/>
    </row>
    <row r="45" spans="1:13" hidden="1" x14ac:dyDescent="0.25">
      <c r="A45" s="639"/>
      <c r="B45" s="13">
        <v>44896</v>
      </c>
      <c r="C45" s="9" t="s">
        <v>453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9"/>
      <c r="B46" s="13">
        <v>44889</v>
      </c>
      <c r="C46" s="9" t="s">
        <v>452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9"/>
      <c r="B47" s="13">
        <v>44882</v>
      </c>
      <c r="C47" s="9" t="s">
        <v>553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9"/>
      <c r="B48" s="13">
        <v>44875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idden="1" x14ac:dyDescent="0.25">
      <c r="A49" s="639"/>
      <c r="B49" s="13">
        <v>44868</v>
      </c>
      <c r="C49" s="9" t="s">
        <v>555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9"/>
      <c r="B50" s="13">
        <v>44854</v>
      </c>
      <c r="C50" s="9" t="s">
        <v>452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9"/>
      <c r="B51" s="13">
        <v>44847</v>
      </c>
      <c r="C51" s="9" t="s">
        <v>553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/>
      <c r="L51" s="9">
        <v>1</v>
      </c>
      <c r="M51" s="29"/>
    </row>
    <row r="52" spans="1:13" hidden="1" x14ac:dyDescent="0.25">
      <c r="A52" s="639"/>
      <c r="B52" s="13">
        <v>44840</v>
      </c>
      <c r="C52" s="9" t="s">
        <v>8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9"/>
      <c r="B53" s="13">
        <v>44833</v>
      </c>
      <c r="C53" s="9" t="s">
        <v>555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9"/>
      <c r="B54" s="13">
        <v>44826</v>
      </c>
      <c r="C54" s="9" t="s">
        <v>453</v>
      </c>
      <c r="D54" s="9">
        <v>1</v>
      </c>
      <c r="E54" s="9">
        <v>0</v>
      </c>
      <c r="F54" s="9">
        <v>2</v>
      </c>
      <c r="G54" s="9">
        <v>2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t="18.75" hidden="1" thickBot="1" x14ac:dyDescent="0.3">
      <c r="A55" s="640"/>
      <c r="B55" s="30">
        <v>44819</v>
      </c>
      <c r="C55" s="31" t="s">
        <v>452</v>
      </c>
      <c r="D55" s="31">
        <v>1</v>
      </c>
      <c r="E55" s="31">
        <v>1</v>
      </c>
      <c r="F55" s="31">
        <v>0</v>
      </c>
      <c r="G55" s="31">
        <v>1</v>
      </c>
      <c r="H55" s="31">
        <v>0</v>
      </c>
      <c r="I55" s="299">
        <v>0</v>
      </c>
      <c r="J55" s="341">
        <v>1</v>
      </c>
      <c r="K55" s="31"/>
      <c r="L55" s="31"/>
      <c r="M55" s="32"/>
    </row>
    <row r="56" spans="1:13" ht="19.5" thickTop="1" thickBot="1" x14ac:dyDescent="0.3">
      <c r="A56" s="433" t="s">
        <v>45</v>
      </c>
      <c r="B56" s="414" t="s">
        <v>554</v>
      </c>
      <c r="C56" s="355" t="s">
        <v>552</v>
      </c>
      <c r="D56" s="355">
        <f t="shared" ref="D56:L56" si="2">SUM(D44:D55)</f>
        <v>12</v>
      </c>
      <c r="E56" s="355">
        <f t="shared" si="2"/>
        <v>1</v>
      </c>
      <c r="F56" s="355">
        <f t="shared" si="2"/>
        <v>3</v>
      </c>
      <c r="G56" s="355">
        <f t="shared" si="2"/>
        <v>4</v>
      </c>
      <c r="H56" s="355">
        <f t="shared" si="2"/>
        <v>0</v>
      </c>
      <c r="I56" s="467">
        <f t="shared" si="2"/>
        <v>0</v>
      </c>
      <c r="J56" s="354">
        <f t="shared" si="2"/>
        <v>6</v>
      </c>
      <c r="K56" s="355">
        <f t="shared" si="2"/>
        <v>5</v>
      </c>
      <c r="L56" s="355">
        <f t="shared" si="2"/>
        <v>1</v>
      </c>
      <c r="M56" s="415">
        <f>SUM(J56/(J56+K56))</f>
        <v>0.54545454545454541</v>
      </c>
    </row>
    <row r="57" spans="1:13" ht="18.75" hidden="1" thickTop="1" x14ac:dyDescent="0.25">
      <c r="A57" s="659" t="s">
        <v>540</v>
      </c>
      <c r="B57" s="254">
        <v>44641</v>
      </c>
      <c r="C57" s="27" t="s">
        <v>455</v>
      </c>
      <c r="D57" s="27">
        <v>1</v>
      </c>
      <c r="E57" s="27">
        <v>0</v>
      </c>
      <c r="F57" s="27">
        <v>0</v>
      </c>
      <c r="G57" s="27">
        <v>0</v>
      </c>
      <c r="H57" s="27">
        <v>0</v>
      </c>
      <c r="I57" s="297">
        <v>0</v>
      </c>
      <c r="J57" s="279"/>
      <c r="K57" s="27">
        <v>1</v>
      </c>
      <c r="L57" s="27"/>
      <c r="M57" s="28"/>
    </row>
    <row r="58" spans="1:13" hidden="1" x14ac:dyDescent="0.25">
      <c r="A58" s="631"/>
      <c r="B58" s="255">
        <v>44630</v>
      </c>
      <c r="C58" s="9" t="s">
        <v>453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/>
      <c r="K58" s="9"/>
      <c r="L58" s="9">
        <v>1</v>
      </c>
      <c r="M58" s="29"/>
    </row>
    <row r="59" spans="1:13" hidden="1" x14ac:dyDescent="0.25">
      <c r="A59" s="631"/>
      <c r="B59" s="255">
        <v>44623</v>
      </c>
      <c r="C59" s="9" t="s">
        <v>455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255">
        <v>44616</v>
      </c>
      <c r="C60" s="9" t="s">
        <v>48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255">
        <v>44609</v>
      </c>
      <c r="C61" s="9" t="s">
        <v>453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8">
        <v>0</v>
      </c>
      <c r="J61" s="280"/>
      <c r="K61" s="9"/>
      <c r="L61" s="9">
        <v>1</v>
      </c>
      <c r="M61" s="29"/>
    </row>
    <row r="62" spans="1:13" hidden="1" x14ac:dyDescent="0.25">
      <c r="A62" s="631"/>
      <c r="B62" s="255">
        <v>44602</v>
      </c>
      <c r="C62" s="9" t="s">
        <v>455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255">
        <v>44595</v>
      </c>
      <c r="C63" s="9" t="s">
        <v>48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/>
      <c r="L63" s="9">
        <v>1</v>
      </c>
      <c r="M63" s="29"/>
    </row>
    <row r="64" spans="1:13" hidden="1" x14ac:dyDescent="0.25">
      <c r="A64" s="631"/>
      <c r="B64" s="255">
        <v>44546</v>
      </c>
      <c r="C64" s="9" t="s">
        <v>453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255">
        <v>44539</v>
      </c>
      <c r="C65" s="9" t="s">
        <v>455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44532</v>
      </c>
      <c r="C66" s="9" t="s">
        <v>48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44525</v>
      </c>
      <c r="C67" s="9" t="s">
        <v>453</v>
      </c>
      <c r="D67" s="9">
        <v>1</v>
      </c>
      <c r="E67" s="9">
        <v>0</v>
      </c>
      <c r="F67" s="9">
        <v>2</v>
      </c>
      <c r="G67" s="9">
        <v>2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44518</v>
      </c>
      <c r="C68" s="9" t="s">
        <v>455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44511</v>
      </c>
      <c r="C69" s="9" t="s">
        <v>48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255">
        <v>44504</v>
      </c>
      <c r="C70" s="9" t="s">
        <v>453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44497</v>
      </c>
      <c r="C71" s="9" t="s">
        <v>455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255">
        <v>44490</v>
      </c>
      <c r="C72" s="9" t="s">
        <v>48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t="18.75" hidden="1" thickBot="1" x14ac:dyDescent="0.3">
      <c r="A73" s="630"/>
      <c r="B73" s="256">
        <v>44483</v>
      </c>
      <c r="C73" s="31" t="s">
        <v>453</v>
      </c>
      <c r="D73" s="31">
        <v>1</v>
      </c>
      <c r="E73" s="31">
        <v>0</v>
      </c>
      <c r="F73" s="31">
        <v>1</v>
      </c>
      <c r="G73" s="31">
        <v>1</v>
      </c>
      <c r="H73" s="31">
        <v>0</v>
      </c>
      <c r="I73" s="299">
        <v>0</v>
      </c>
      <c r="J73" s="341"/>
      <c r="K73" s="31"/>
      <c r="L73" s="31">
        <v>1</v>
      </c>
      <c r="M73" s="32"/>
    </row>
    <row r="74" spans="1:13" ht="19.5" thickTop="1" thickBot="1" x14ac:dyDescent="0.3">
      <c r="A74" s="142" t="s">
        <v>45</v>
      </c>
      <c r="B74" s="126" t="s">
        <v>540</v>
      </c>
      <c r="C74" s="124" t="s">
        <v>8</v>
      </c>
      <c r="D74" s="124">
        <f t="shared" ref="D74:L74" si="3">SUM(D57:D73)</f>
        <v>17</v>
      </c>
      <c r="E74" s="124">
        <f t="shared" si="3"/>
        <v>1</v>
      </c>
      <c r="F74" s="124">
        <f t="shared" si="3"/>
        <v>6</v>
      </c>
      <c r="G74" s="124">
        <f t="shared" si="3"/>
        <v>7</v>
      </c>
      <c r="H74" s="124">
        <f t="shared" si="3"/>
        <v>0</v>
      </c>
      <c r="I74" s="247">
        <f t="shared" si="3"/>
        <v>0</v>
      </c>
      <c r="J74" s="191">
        <f t="shared" si="3"/>
        <v>8</v>
      </c>
      <c r="K74" s="124">
        <f t="shared" si="3"/>
        <v>5</v>
      </c>
      <c r="L74" s="124">
        <f t="shared" si="3"/>
        <v>4</v>
      </c>
      <c r="M74" s="302">
        <f>SUM(J74/(J74+K74))</f>
        <v>0.61538461538461542</v>
      </c>
    </row>
    <row r="75" spans="1:13" ht="18.75" hidden="1" thickTop="1" x14ac:dyDescent="0.25">
      <c r="A75" s="659" t="s">
        <v>500</v>
      </c>
      <c r="B75" s="254">
        <v>43888</v>
      </c>
      <c r="C75" s="27" t="s">
        <v>455</v>
      </c>
      <c r="D75" s="27">
        <v>1</v>
      </c>
      <c r="E75" s="27">
        <v>0</v>
      </c>
      <c r="F75" s="27">
        <v>0</v>
      </c>
      <c r="G75" s="27">
        <v>0</v>
      </c>
      <c r="H75" s="27">
        <v>0</v>
      </c>
      <c r="I75" s="297">
        <v>0</v>
      </c>
      <c r="J75" s="279"/>
      <c r="K75" s="27">
        <v>1</v>
      </c>
      <c r="L75" s="27"/>
      <c r="M75" s="28"/>
    </row>
    <row r="76" spans="1:13" hidden="1" x14ac:dyDescent="0.25">
      <c r="A76" s="631"/>
      <c r="B76" s="255">
        <v>43881</v>
      </c>
      <c r="C76" s="9" t="s">
        <v>453</v>
      </c>
      <c r="D76" s="9">
        <v>1</v>
      </c>
      <c r="E76" s="9">
        <v>1</v>
      </c>
      <c r="F76" s="9">
        <v>2</v>
      </c>
      <c r="G76" s="9">
        <v>3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255">
        <v>43874</v>
      </c>
      <c r="C77" s="9" t="s">
        <v>452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/>
      <c r="L77" s="9">
        <v>1</v>
      </c>
      <c r="M77" s="29"/>
    </row>
    <row r="78" spans="1:13" hidden="1" x14ac:dyDescent="0.25">
      <c r="A78" s="631"/>
      <c r="B78" s="255">
        <v>43867</v>
      </c>
      <c r="C78" s="9" t="s">
        <v>48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/>
      <c r="K78" s="9"/>
      <c r="L78" s="9">
        <v>1</v>
      </c>
      <c r="M78" s="29"/>
    </row>
    <row r="79" spans="1:13" hidden="1" x14ac:dyDescent="0.25">
      <c r="A79" s="631"/>
      <c r="B79" s="255">
        <v>43860</v>
      </c>
      <c r="C79" s="9" t="s">
        <v>8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8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255">
        <v>43853</v>
      </c>
      <c r="C80" s="9" t="s">
        <v>455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255">
        <v>43839</v>
      </c>
      <c r="C81" s="9" t="s">
        <v>453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8">
        <v>0</v>
      </c>
      <c r="J81" s="280"/>
      <c r="K81" s="9"/>
      <c r="L81" s="9">
        <v>1</v>
      </c>
      <c r="M81" s="29"/>
    </row>
    <row r="82" spans="1:13" hidden="1" x14ac:dyDescent="0.25">
      <c r="A82" s="631"/>
      <c r="B82" s="255">
        <v>43832</v>
      </c>
      <c r="C82" s="9" t="s">
        <v>452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255">
        <v>43818</v>
      </c>
      <c r="C83" s="9" t="s">
        <v>48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255">
        <v>43811</v>
      </c>
      <c r="C84" s="9" t="s">
        <v>8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255">
        <v>43797</v>
      </c>
      <c r="C85" s="9" t="s">
        <v>453</v>
      </c>
      <c r="D85" s="9">
        <v>1</v>
      </c>
      <c r="E85" s="9">
        <v>3</v>
      </c>
      <c r="F85" s="9">
        <v>0</v>
      </c>
      <c r="G85" s="9">
        <v>3</v>
      </c>
      <c r="H85" s="9">
        <v>1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255">
        <v>43790</v>
      </c>
      <c r="C86" s="9" t="s">
        <v>452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255">
        <v>43776</v>
      </c>
      <c r="C87" s="9" t="s">
        <v>8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43769</v>
      </c>
      <c r="C88" s="9" t="s">
        <v>455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255">
        <v>43762</v>
      </c>
      <c r="C89" s="9" t="s">
        <v>453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8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255">
        <v>43755</v>
      </c>
      <c r="C90" s="9" t="s">
        <v>452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/>
      <c r="K90" s="9"/>
      <c r="L90" s="9">
        <v>1</v>
      </c>
      <c r="M90" s="29"/>
    </row>
    <row r="91" spans="1:13" hidden="1" x14ac:dyDescent="0.25">
      <c r="A91" s="631"/>
      <c r="B91" s="255">
        <v>43748</v>
      </c>
      <c r="C91" s="9" t="s">
        <v>48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255">
        <v>43734</v>
      </c>
      <c r="C92" s="9" t="s">
        <v>455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8">
        <v>0</v>
      </c>
      <c r="J92" s="280">
        <v>1</v>
      </c>
      <c r="K92" s="9"/>
      <c r="L92" s="9"/>
      <c r="M92" s="29"/>
    </row>
    <row r="93" spans="1:13" ht="18.75" hidden="1" thickBot="1" x14ac:dyDescent="0.3">
      <c r="A93" s="630"/>
      <c r="B93" s="256">
        <v>43720</v>
      </c>
      <c r="C93" s="31" t="s">
        <v>452</v>
      </c>
      <c r="D93" s="31">
        <v>1</v>
      </c>
      <c r="E93" s="31">
        <v>0</v>
      </c>
      <c r="F93" s="31">
        <v>0</v>
      </c>
      <c r="G93" s="31">
        <v>0</v>
      </c>
      <c r="H93" s="31">
        <v>0</v>
      </c>
      <c r="I93" s="299">
        <v>0</v>
      </c>
      <c r="J93" s="341">
        <v>1</v>
      </c>
      <c r="K93" s="31"/>
      <c r="L93" s="31"/>
      <c r="M93" s="32"/>
    </row>
    <row r="94" spans="1:13" ht="19.5" thickTop="1" thickBot="1" x14ac:dyDescent="0.3">
      <c r="A94" s="142" t="s">
        <v>45</v>
      </c>
      <c r="B94" s="126" t="s">
        <v>500</v>
      </c>
      <c r="C94" s="124" t="s">
        <v>9</v>
      </c>
      <c r="D94" s="124">
        <f t="shared" ref="D94:L94" si="4">SUM(D75:D93)</f>
        <v>19</v>
      </c>
      <c r="E94" s="124">
        <f t="shared" si="4"/>
        <v>4</v>
      </c>
      <c r="F94" s="124">
        <f t="shared" si="4"/>
        <v>4</v>
      </c>
      <c r="G94" s="124">
        <f t="shared" si="4"/>
        <v>8</v>
      </c>
      <c r="H94" s="124">
        <f t="shared" si="4"/>
        <v>1</v>
      </c>
      <c r="I94" s="247">
        <f t="shared" si="4"/>
        <v>0</v>
      </c>
      <c r="J94" s="191">
        <f t="shared" si="4"/>
        <v>6</v>
      </c>
      <c r="K94" s="124">
        <f t="shared" si="4"/>
        <v>9</v>
      </c>
      <c r="L94" s="124">
        <f t="shared" si="4"/>
        <v>4</v>
      </c>
      <c r="M94" s="302">
        <f>SUM(J94/(J94+K94))</f>
        <v>0.4</v>
      </c>
    </row>
    <row r="95" spans="1:13" ht="18.75" hidden="1" thickTop="1" x14ac:dyDescent="0.25">
      <c r="A95" s="659" t="s">
        <v>454</v>
      </c>
      <c r="B95" s="254">
        <v>43524</v>
      </c>
      <c r="C95" s="27" t="s">
        <v>455</v>
      </c>
      <c r="D95" s="27">
        <v>1</v>
      </c>
      <c r="E95" s="27">
        <v>0</v>
      </c>
      <c r="F95" s="27">
        <v>0</v>
      </c>
      <c r="G95" s="27">
        <v>0</v>
      </c>
      <c r="H95" s="27">
        <v>0</v>
      </c>
      <c r="I95" s="297">
        <v>0</v>
      </c>
      <c r="J95" s="279">
        <v>1</v>
      </c>
      <c r="K95" s="27"/>
      <c r="L95" s="27"/>
      <c r="M95" s="28"/>
    </row>
    <row r="96" spans="1:13" hidden="1" x14ac:dyDescent="0.25">
      <c r="A96" s="631"/>
      <c r="B96" s="255">
        <v>43517</v>
      </c>
      <c r="C96" s="9" t="s">
        <v>453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8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255">
        <v>43503</v>
      </c>
      <c r="C97" s="9" t="s">
        <v>48</v>
      </c>
      <c r="D97" s="9">
        <v>1</v>
      </c>
      <c r="E97" s="9">
        <v>1</v>
      </c>
      <c r="F97" s="9">
        <v>0</v>
      </c>
      <c r="G97" s="9">
        <v>1</v>
      </c>
      <c r="H97" s="9">
        <v>0</v>
      </c>
      <c r="I97" s="298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255">
        <v>43475</v>
      </c>
      <c r="C98" s="9" t="s">
        <v>453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8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255">
        <v>43454</v>
      </c>
      <c r="C99" s="9" t="s">
        <v>48</v>
      </c>
      <c r="D99" s="9">
        <v>1</v>
      </c>
      <c r="E99" s="9">
        <v>0</v>
      </c>
      <c r="F99" s="9">
        <v>1</v>
      </c>
      <c r="G99" s="9">
        <v>1</v>
      </c>
      <c r="H99" s="9">
        <v>0</v>
      </c>
      <c r="I99" s="298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255">
        <v>43440</v>
      </c>
      <c r="C100" s="9" t="s">
        <v>455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8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255">
        <v>43433</v>
      </c>
      <c r="C101" s="9" t="s">
        <v>453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8">
        <v>0</v>
      </c>
      <c r="J101" s="280"/>
      <c r="K101" s="9"/>
      <c r="L101" s="9">
        <v>1</v>
      </c>
      <c r="M101" s="29"/>
    </row>
    <row r="102" spans="1:13" hidden="1" x14ac:dyDescent="0.25">
      <c r="A102" s="631"/>
      <c r="B102" s="255">
        <v>43426</v>
      </c>
      <c r="C102" s="9" t="s">
        <v>452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8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255">
        <v>43412</v>
      </c>
      <c r="C103" s="9" t="s">
        <v>8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8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255">
        <v>43405</v>
      </c>
      <c r="C104" s="9" t="s">
        <v>455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8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255">
        <v>43398</v>
      </c>
      <c r="C105" s="9" t="s">
        <v>453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8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255">
        <v>43391</v>
      </c>
      <c r="C106" s="9" t="s">
        <v>452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8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255">
        <v>43384</v>
      </c>
      <c r="C107" s="9" t="s">
        <v>48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8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255">
        <v>43377</v>
      </c>
      <c r="C108" s="9" t="s">
        <v>8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8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255">
        <v>43370</v>
      </c>
      <c r="C109" s="9" t="s">
        <v>455</v>
      </c>
      <c r="D109" s="9">
        <v>1</v>
      </c>
      <c r="E109" s="9">
        <v>0</v>
      </c>
      <c r="F109" s="9">
        <v>1</v>
      </c>
      <c r="G109" s="9">
        <v>1</v>
      </c>
      <c r="H109" s="9">
        <v>0</v>
      </c>
      <c r="I109" s="298">
        <v>0</v>
      </c>
      <c r="J109" s="280"/>
      <c r="K109" s="9">
        <v>1</v>
      </c>
      <c r="L109" s="9"/>
      <c r="M109" s="29"/>
    </row>
    <row r="110" spans="1:13" ht="18.75" hidden="1" thickBot="1" x14ac:dyDescent="0.3">
      <c r="A110" s="630"/>
      <c r="B110" s="256">
        <v>43356</v>
      </c>
      <c r="C110" s="31" t="s">
        <v>452</v>
      </c>
      <c r="D110" s="31">
        <v>1</v>
      </c>
      <c r="E110" s="31">
        <v>0</v>
      </c>
      <c r="F110" s="31">
        <v>0</v>
      </c>
      <c r="G110" s="31">
        <v>0</v>
      </c>
      <c r="H110" s="31">
        <v>0</v>
      </c>
      <c r="I110" s="299">
        <v>0</v>
      </c>
      <c r="J110" s="341"/>
      <c r="K110" s="31"/>
      <c r="L110" s="31">
        <v>1</v>
      </c>
      <c r="M110" s="32"/>
    </row>
    <row r="111" spans="1:13" ht="19.5" thickTop="1" thickBot="1" x14ac:dyDescent="0.3">
      <c r="A111" s="142" t="s">
        <v>45</v>
      </c>
      <c r="B111" s="126" t="s">
        <v>454</v>
      </c>
      <c r="C111" s="124" t="s">
        <v>9</v>
      </c>
      <c r="D111" s="124">
        <f t="shared" ref="D111:I111" si="5">SUM(D95:D110)</f>
        <v>16</v>
      </c>
      <c r="E111" s="124">
        <f t="shared" si="5"/>
        <v>1</v>
      </c>
      <c r="F111" s="124">
        <f t="shared" si="5"/>
        <v>3</v>
      </c>
      <c r="G111" s="124">
        <f t="shared" si="5"/>
        <v>4</v>
      </c>
      <c r="H111" s="124">
        <f t="shared" si="5"/>
        <v>0</v>
      </c>
      <c r="I111" s="124">
        <f t="shared" si="5"/>
        <v>0</v>
      </c>
      <c r="J111" s="191">
        <f>SUM(J95:J110)</f>
        <v>8</v>
      </c>
      <c r="K111" s="124">
        <f>SUM(K95:K110)</f>
        <v>6</v>
      </c>
      <c r="L111" s="124">
        <f>SUM(L95:L110)</f>
        <v>2</v>
      </c>
      <c r="M111" s="302">
        <f>SUM(J111/(J111+K111))</f>
        <v>0.5714285714285714</v>
      </c>
    </row>
    <row r="112" spans="1:13" ht="18.75" hidden="1" thickTop="1" x14ac:dyDescent="0.25">
      <c r="A112" s="673" t="s">
        <v>285</v>
      </c>
      <c r="B112" s="26">
        <v>43160</v>
      </c>
      <c r="C112" s="27" t="s">
        <v>11</v>
      </c>
      <c r="D112" s="27">
        <v>1</v>
      </c>
      <c r="E112" s="27">
        <v>0</v>
      </c>
      <c r="F112" s="27">
        <v>0</v>
      </c>
      <c r="G112" s="27">
        <v>0</v>
      </c>
      <c r="H112" s="27">
        <v>0</v>
      </c>
      <c r="I112" s="28">
        <v>0</v>
      </c>
      <c r="J112" s="279">
        <v>1</v>
      </c>
      <c r="K112" s="27"/>
      <c r="L112" s="27"/>
      <c r="M112" s="28"/>
    </row>
    <row r="113" spans="1:13" hidden="1" x14ac:dyDescent="0.25">
      <c r="A113" s="674"/>
      <c r="B113" s="13">
        <v>43153</v>
      </c>
      <c r="C113" s="9" t="s">
        <v>27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74"/>
      <c r="B114" s="13">
        <v>43146</v>
      </c>
      <c r="C114" s="9" t="s">
        <v>10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74"/>
      <c r="B115" s="13">
        <v>43139</v>
      </c>
      <c r="C115" s="9" t="s">
        <v>7</v>
      </c>
      <c r="D115" s="9">
        <v>1</v>
      </c>
      <c r="E115" s="9">
        <v>0</v>
      </c>
      <c r="F115" s="9">
        <v>1</v>
      </c>
      <c r="G115" s="9">
        <v>1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74"/>
      <c r="B116" s="13">
        <v>43132</v>
      </c>
      <c r="C116" s="9" t="s">
        <v>9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74"/>
      <c r="B117" s="13">
        <v>43125</v>
      </c>
      <c r="C117" s="9" t="s">
        <v>11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74"/>
      <c r="B118" s="13">
        <v>43118</v>
      </c>
      <c r="C118" s="9" t="s">
        <v>27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74"/>
      <c r="B119" s="13">
        <v>43104</v>
      </c>
      <c r="C119" s="9" t="s">
        <v>10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74"/>
      <c r="B120" s="13">
        <v>43090</v>
      </c>
      <c r="C120" s="9" t="s">
        <v>7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74"/>
      <c r="B121" s="13">
        <v>43076</v>
      </c>
      <c r="C121" s="9" t="s">
        <v>11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74"/>
      <c r="B122" s="13">
        <v>43069</v>
      </c>
      <c r="C122" s="9" t="s">
        <v>27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74"/>
      <c r="B123" s="13">
        <v>43062</v>
      </c>
      <c r="C123" s="9" t="s">
        <v>10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74"/>
      <c r="B124" s="13">
        <v>43048</v>
      </c>
      <c r="C124" s="9" t="s">
        <v>9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74"/>
      <c r="B125" s="13">
        <v>43034</v>
      </c>
      <c r="C125" s="9" t="s">
        <v>27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/>
      <c r="L125" s="9">
        <v>1</v>
      </c>
      <c r="M125" s="29"/>
    </row>
    <row r="126" spans="1:13" hidden="1" x14ac:dyDescent="0.25">
      <c r="A126" s="674"/>
      <c r="B126" s="13">
        <v>43027</v>
      </c>
      <c r="C126" s="9" t="s">
        <v>10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74"/>
      <c r="B127" s="13">
        <v>43020</v>
      </c>
      <c r="C127" s="9" t="s">
        <v>7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74"/>
      <c r="B128" s="13">
        <v>43013</v>
      </c>
      <c r="C128" s="9" t="s">
        <v>9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74"/>
      <c r="B129" s="13">
        <v>42999</v>
      </c>
      <c r="C129" s="9" t="s">
        <v>27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t="18.75" hidden="1" thickBot="1" x14ac:dyDescent="0.3">
      <c r="A130" s="675"/>
      <c r="B130" s="30">
        <v>42992</v>
      </c>
      <c r="C130" s="31" t="s">
        <v>10</v>
      </c>
      <c r="D130" s="31">
        <v>1</v>
      </c>
      <c r="E130" s="31">
        <v>0</v>
      </c>
      <c r="F130" s="31">
        <v>0</v>
      </c>
      <c r="G130" s="31">
        <v>0</v>
      </c>
      <c r="H130" s="31">
        <v>0</v>
      </c>
      <c r="I130" s="32">
        <v>0</v>
      </c>
      <c r="J130" s="281">
        <v>1</v>
      </c>
      <c r="K130" s="23"/>
      <c r="L130" s="23"/>
      <c r="M130" s="48"/>
    </row>
    <row r="131" spans="1:13" ht="19.5" thickTop="1" thickBot="1" x14ac:dyDescent="0.3">
      <c r="A131" s="163" t="s">
        <v>45</v>
      </c>
      <c r="B131" s="164" t="s">
        <v>285</v>
      </c>
      <c r="C131" s="165" t="s">
        <v>8</v>
      </c>
      <c r="D131" s="165">
        <f t="shared" ref="D131:I131" si="6">SUM(D112:D130)</f>
        <v>19</v>
      </c>
      <c r="E131" s="165">
        <f t="shared" si="6"/>
        <v>0</v>
      </c>
      <c r="F131" s="165">
        <f t="shared" si="6"/>
        <v>2</v>
      </c>
      <c r="G131" s="165">
        <f t="shared" si="6"/>
        <v>2</v>
      </c>
      <c r="H131" s="165">
        <f t="shared" si="6"/>
        <v>0</v>
      </c>
      <c r="I131" s="166">
        <f t="shared" si="6"/>
        <v>0</v>
      </c>
      <c r="J131" s="191">
        <f>SUM(J112:J130)</f>
        <v>15</v>
      </c>
      <c r="K131" s="124">
        <f>SUM(K112:K130)</f>
        <v>3</v>
      </c>
      <c r="L131" s="124">
        <f>SUM(L112:L130)</f>
        <v>1</v>
      </c>
      <c r="M131" s="302">
        <f>SUM(J131/(J131+K131))</f>
        <v>0.83333333333333337</v>
      </c>
    </row>
    <row r="132" spans="1:13" ht="18.75" hidden="1" thickTop="1" x14ac:dyDescent="0.25">
      <c r="A132" s="673" t="s">
        <v>35</v>
      </c>
      <c r="B132" s="26">
        <v>42796</v>
      </c>
      <c r="C132" s="27" t="s">
        <v>11</v>
      </c>
      <c r="D132" s="27">
        <v>1</v>
      </c>
      <c r="E132" s="27">
        <v>0</v>
      </c>
      <c r="F132" s="27">
        <v>1</v>
      </c>
      <c r="G132" s="27">
        <v>1</v>
      </c>
      <c r="H132" s="27">
        <v>0</v>
      </c>
      <c r="I132" s="28">
        <v>0</v>
      </c>
      <c r="J132" s="282">
        <v>1</v>
      </c>
      <c r="K132" s="8"/>
      <c r="L132" s="8"/>
      <c r="M132" s="113"/>
    </row>
    <row r="133" spans="1:13" hidden="1" x14ac:dyDescent="0.25">
      <c r="A133" s="674"/>
      <c r="B133" s="13">
        <v>42789</v>
      </c>
      <c r="C133" s="9" t="s">
        <v>27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74"/>
      <c r="B134" s="13">
        <v>42782</v>
      </c>
      <c r="C134" s="9" t="s">
        <v>10</v>
      </c>
      <c r="D134" s="9">
        <v>1</v>
      </c>
      <c r="E134" s="9">
        <v>0</v>
      </c>
      <c r="F134" s="9">
        <v>1</v>
      </c>
      <c r="G134" s="9">
        <v>1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74"/>
      <c r="B135" s="13">
        <v>42775</v>
      </c>
      <c r="C135" s="9" t="s">
        <v>7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74"/>
      <c r="B136" s="13">
        <v>42768</v>
      </c>
      <c r="C136" s="9" t="s">
        <v>9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74"/>
      <c r="B137" s="13">
        <v>42761</v>
      </c>
      <c r="C137" s="9" t="s">
        <v>11</v>
      </c>
      <c r="D137" s="9">
        <v>1</v>
      </c>
      <c r="E137" s="9">
        <v>0</v>
      </c>
      <c r="F137" s="9">
        <v>1</v>
      </c>
      <c r="G137" s="9">
        <v>1</v>
      </c>
      <c r="H137" s="9">
        <v>0</v>
      </c>
      <c r="I137" s="29">
        <v>0</v>
      </c>
      <c r="J137" s="280"/>
      <c r="K137" s="9"/>
      <c r="L137" s="9">
        <v>1</v>
      </c>
      <c r="M137" s="29"/>
    </row>
    <row r="138" spans="1:13" hidden="1" x14ac:dyDescent="0.25">
      <c r="A138" s="674"/>
      <c r="B138" s="13">
        <v>42754</v>
      </c>
      <c r="C138" s="9" t="s">
        <v>27</v>
      </c>
      <c r="D138" s="9">
        <v>1</v>
      </c>
      <c r="E138" s="9">
        <v>1</v>
      </c>
      <c r="F138" s="9">
        <v>1</v>
      </c>
      <c r="G138" s="9">
        <v>2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74"/>
      <c r="B139" s="13">
        <v>42747</v>
      </c>
      <c r="C139" s="9" t="s">
        <v>10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74"/>
      <c r="B140" s="13">
        <v>42712</v>
      </c>
      <c r="C140" s="9" t="s">
        <v>11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74"/>
      <c r="B141" s="13">
        <v>42705</v>
      </c>
      <c r="C141" s="9" t="s">
        <v>27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74"/>
      <c r="B142" s="13">
        <v>42698</v>
      </c>
      <c r="C142" s="9" t="s">
        <v>10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74"/>
      <c r="B143" s="13">
        <v>42691</v>
      </c>
      <c r="C143" s="9" t="s">
        <v>7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74"/>
      <c r="B144" s="13">
        <v>42684</v>
      </c>
      <c r="C144" s="9" t="s">
        <v>9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74"/>
      <c r="B145" s="13">
        <v>42677</v>
      </c>
      <c r="C145" s="9" t="s">
        <v>11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74"/>
      <c r="B146" s="13">
        <v>42670</v>
      </c>
      <c r="C146" s="9" t="s">
        <v>27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74"/>
      <c r="B147" s="13">
        <v>42663</v>
      </c>
      <c r="C147" s="9" t="s">
        <v>10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74"/>
      <c r="B148" s="13">
        <v>42656</v>
      </c>
      <c r="C148" s="9" t="s">
        <v>7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74"/>
      <c r="B149" s="13">
        <v>42649</v>
      </c>
      <c r="C149" s="9" t="s">
        <v>9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74"/>
      <c r="B150" s="13">
        <v>42642</v>
      </c>
      <c r="C150" s="9" t="s">
        <v>11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74"/>
      <c r="B151" s="13">
        <v>42635</v>
      </c>
      <c r="C151" s="9" t="s">
        <v>27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t="18.75" hidden="1" thickBot="1" x14ac:dyDescent="0.3">
      <c r="A152" s="675"/>
      <c r="B152" s="30">
        <v>42628</v>
      </c>
      <c r="C152" s="31" t="s">
        <v>10</v>
      </c>
      <c r="D152" s="31">
        <v>1</v>
      </c>
      <c r="E152" s="31">
        <v>0</v>
      </c>
      <c r="F152" s="31">
        <v>1</v>
      </c>
      <c r="G152" s="31">
        <v>1</v>
      </c>
      <c r="H152" s="31">
        <v>0</v>
      </c>
      <c r="I152" s="32">
        <v>0</v>
      </c>
      <c r="J152" s="281">
        <v>1</v>
      </c>
      <c r="K152" s="23"/>
      <c r="L152" s="23"/>
      <c r="M152" s="48"/>
    </row>
    <row r="153" spans="1:13" ht="19.5" thickTop="1" thickBot="1" x14ac:dyDescent="0.3">
      <c r="A153" s="163" t="s">
        <v>45</v>
      </c>
      <c r="B153" s="164" t="s">
        <v>18</v>
      </c>
      <c r="C153" s="165" t="s">
        <v>8</v>
      </c>
      <c r="D153" s="165">
        <f t="shared" ref="D153:I153" si="7">SUM(D132:D152)</f>
        <v>21</v>
      </c>
      <c r="E153" s="165">
        <f t="shared" si="7"/>
        <v>1</v>
      </c>
      <c r="F153" s="165">
        <f t="shared" si="7"/>
        <v>9</v>
      </c>
      <c r="G153" s="165">
        <f t="shared" si="7"/>
        <v>10</v>
      </c>
      <c r="H153" s="165">
        <f t="shared" si="7"/>
        <v>0</v>
      </c>
      <c r="I153" s="166">
        <f t="shared" si="7"/>
        <v>0</v>
      </c>
      <c r="J153" s="191">
        <f>SUM(J132:J152)</f>
        <v>16</v>
      </c>
      <c r="K153" s="124">
        <f>SUM(K132:K152)</f>
        <v>4</v>
      </c>
      <c r="L153" s="124">
        <f>SUM(L132:L152)</f>
        <v>1</v>
      </c>
      <c r="M153" s="302">
        <f>SUM(J153/(J153+K153))</f>
        <v>0.8</v>
      </c>
    </row>
    <row r="154" spans="1:13" ht="18.75" hidden="1" thickTop="1" x14ac:dyDescent="0.25">
      <c r="A154" s="673" t="s">
        <v>17</v>
      </c>
      <c r="B154" s="26">
        <v>42432</v>
      </c>
      <c r="C154" s="27" t="s">
        <v>12</v>
      </c>
      <c r="D154" s="27">
        <v>1</v>
      </c>
      <c r="E154" s="27">
        <v>0</v>
      </c>
      <c r="F154" s="27">
        <v>0</v>
      </c>
      <c r="G154" s="27">
        <v>0</v>
      </c>
      <c r="H154" s="27">
        <v>0</v>
      </c>
      <c r="I154" s="28">
        <v>0</v>
      </c>
      <c r="J154" s="282">
        <v>1</v>
      </c>
      <c r="K154" s="8"/>
      <c r="L154" s="8"/>
      <c r="M154" s="113"/>
    </row>
    <row r="155" spans="1:13" hidden="1" x14ac:dyDescent="0.25">
      <c r="A155" s="674"/>
      <c r="B155" s="13">
        <v>42425</v>
      </c>
      <c r="C155" s="9" t="s">
        <v>14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74"/>
      <c r="B156" s="13">
        <v>42418</v>
      </c>
      <c r="C156" s="9" t="s">
        <v>10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74"/>
      <c r="B157" s="13">
        <v>42411</v>
      </c>
      <c r="C157" s="9" t="s">
        <v>7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74"/>
      <c r="B158" s="13">
        <v>42397</v>
      </c>
      <c r="C158" s="9" t="s">
        <v>12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74"/>
      <c r="B159" s="13">
        <v>42390</v>
      </c>
      <c r="C159" s="9" t="s">
        <v>14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74"/>
      <c r="B160" s="13">
        <v>42383</v>
      </c>
      <c r="C160" s="9" t="s">
        <v>12</v>
      </c>
      <c r="D160" s="9">
        <v>1</v>
      </c>
      <c r="E160" s="9">
        <v>0</v>
      </c>
      <c r="F160" s="9">
        <v>1</v>
      </c>
      <c r="G160" s="9">
        <v>1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74"/>
      <c r="B161" s="13">
        <v>42376</v>
      </c>
      <c r="C161" s="9" t="s">
        <v>7</v>
      </c>
      <c r="D161" s="9">
        <v>1</v>
      </c>
      <c r="E161" s="9">
        <v>0</v>
      </c>
      <c r="F161" s="9">
        <v>1</v>
      </c>
      <c r="G161" s="9">
        <v>1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74"/>
      <c r="B162" s="13">
        <v>42355</v>
      </c>
      <c r="C162" s="9" t="s">
        <v>8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74"/>
      <c r="B163" s="13">
        <v>42348</v>
      </c>
      <c r="C163" s="9" t="s">
        <v>12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74"/>
      <c r="B164" s="13">
        <v>42341</v>
      </c>
      <c r="C164" s="9" t="s">
        <v>14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74"/>
      <c r="B165" s="13">
        <v>42334</v>
      </c>
      <c r="C165" s="9" t="s">
        <v>10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74"/>
      <c r="B166" s="13">
        <v>42327</v>
      </c>
      <c r="C166" s="9" t="s">
        <v>7</v>
      </c>
      <c r="D166" s="9">
        <v>1</v>
      </c>
      <c r="E166" s="9">
        <v>0</v>
      </c>
      <c r="F166" s="9">
        <v>1</v>
      </c>
      <c r="G166" s="9">
        <v>1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74"/>
      <c r="B167" s="13">
        <v>42320</v>
      </c>
      <c r="C167" s="9" t="s">
        <v>8</v>
      </c>
      <c r="D167" s="9">
        <v>1</v>
      </c>
      <c r="E167" s="9">
        <v>0</v>
      </c>
      <c r="F167" s="9">
        <v>1</v>
      </c>
      <c r="G167" s="9">
        <v>1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74"/>
      <c r="B168" s="13">
        <v>42313</v>
      </c>
      <c r="C168" s="9" t="s">
        <v>12</v>
      </c>
      <c r="D168" s="9">
        <v>1</v>
      </c>
      <c r="E168" s="9">
        <v>0</v>
      </c>
      <c r="F168" s="9">
        <v>1</v>
      </c>
      <c r="G168" s="9">
        <v>1</v>
      </c>
      <c r="H168" s="9">
        <v>0</v>
      </c>
      <c r="I168" s="29">
        <v>0</v>
      </c>
      <c r="J168" s="280"/>
      <c r="K168" s="9"/>
      <c r="L168" s="9">
        <v>1</v>
      </c>
      <c r="M168" s="29"/>
    </row>
    <row r="169" spans="1:13" hidden="1" x14ac:dyDescent="0.25">
      <c r="A169" s="674"/>
      <c r="B169" s="13">
        <v>42306</v>
      </c>
      <c r="C169" s="9" t="s">
        <v>14</v>
      </c>
      <c r="D169" s="9">
        <v>1</v>
      </c>
      <c r="E169" s="9">
        <v>1</v>
      </c>
      <c r="F169" s="9">
        <v>0</v>
      </c>
      <c r="G169" s="9">
        <v>1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74"/>
      <c r="B170" s="13">
        <v>42299</v>
      </c>
      <c r="C170" s="9" t="s">
        <v>10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74"/>
      <c r="B171" s="13">
        <v>42292</v>
      </c>
      <c r="C171" s="9" t="s">
        <v>7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74"/>
      <c r="B172" s="13">
        <v>42271</v>
      </c>
      <c r="C172" s="9" t="s">
        <v>14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t="18.75" hidden="1" thickBot="1" x14ac:dyDescent="0.3">
      <c r="A173" s="675"/>
      <c r="B173" s="30">
        <v>42264</v>
      </c>
      <c r="C173" s="31" t="s">
        <v>10</v>
      </c>
      <c r="D173" s="31">
        <v>1</v>
      </c>
      <c r="E173" s="31">
        <v>0</v>
      </c>
      <c r="F173" s="31">
        <v>0</v>
      </c>
      <c r="G173" s="31">
        <v>0</v>
      </c>
      <c r="H173" s="31">
        <v>0</v>
      </c>
      <c r="I173" s="32">
        <v>0</v>
      </c>
      <c r="J173" s="281">
        <v>1</v>
      </c>
      <c r="K173" s="23"/>
      <c r="L173" s="23"/>
      <c r="M173" s="48"/>
    </row>
    <row r="174" spans="1:13" ht="19.5" thickTop="1" thickBot="1" x14ac:dyDescent="0.3">
      <c r="A174" s="163" t="s">
        <v>45</v>
      </c>
      <c r="B174" s="164" t="s">
        <v>17</v>
      </c>
      <c r="C174" s="165" t="s">
        <v>13</v>
      </c>
      <c r="D174" s="165">
        <f t="shared" ref="D174:I174" si="8">SUM(D154:D173)</f>
        <v>20</v>
      </c>
      <c r="E174" s="165">
        <f t="shared" si="8"/>
        <v>1</v>
      </c>
      <c r="F174" s="165">
        <f t="shared" si="8"/>
        <v>6</v>
      </c>
      <c r="G174" s="165">
        <f t="shared" si="8"/>
        <v>7</v>
      </c>
      <c r="H174" s="165">
        <f t="shared" si="8"/>
        <v>0</v>
      </c>
      <c r="I174" s="166">
        <f t="shared" si="8"/>
        <v>0</v>
      </c>
      <c r="J174" s="191">
        <f>SUM(J154:J173)</f>
        <v>8</v>
      </c>
      <c r="K174" s="124">
        <f>SUM(K154:K173)</f>
        <v>11</v>
      </c>
      <c r="L174" s="124">
        <f>SUM(L154:L173)</f>
        <v>1</v>
      </c>
      <c r="M174" s="302">
        <f>SUM(J174/(J174+K174))</f>
        <v>0.42105263157894735</v>
      </c>
    </row>
    <row r="175" spans="1:13" ht="18.75" hidden="1" thickTop="1" x14ac:dyDescent="0.25">
      <c r="A175" s="673" t="s">
        <v>16</v>
      </c>
      <c r="B175" s="26">
        <v>42061</v>
      </c>
      <c r="C175" s="27" t="s">
        <v>12</v>
      </c>
      <c r="D175" s="27">
        <v>1</v>
      </c>
      <c r="E175" s="27">
        <v>0</v>
      </c>
      <c r="F175" s="27">
        <v>0</v>
      </c>
      <c r="G175" s="27">
        <v>0</v>
      </c>
      <c r="H175" s="27">
        <v>0</v>
      </c>
      <c r="I175" s="28">
        <v>0</v>
      </c>
      <c r="J175" s="282">
        <v>1</v>
      </c>
      <c r="K175" s="8"/>
      <c r="L175" s="8"/>
      <c r="M175" s="113"/>
    </row>
    <row r="176" spans="1:13" hidden="1" x14ac:dyDescent="0.25">
      <c r="A176" s="674"/>
      <c r="B176" s="13">
        <v>42054</v>
      </c>
      <c r="C176" s="9" t="s">
        <v>14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74"/>
      <c r="B177" s="13">
        <v>42047</v>
      </c>
      <c r="C177" s="9" t="s">
        <v>10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74"/>
      <c r="B178" s="13">
        <v>42040</v>
      </c>
      <c r="C178" s="9" t="s">
        <v>7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74"/>
      <c r="B179" s="13">
        <v>42033</v>
      </c>
      <c r="C179" s="9" t="s">
        <v>8</v>
      </c>
      <c r="D179" s="9">
        <v>1</v>
      </c>
      <c r="E179" s="9">
        <v>0</v>
      </c>
      <c r="F179" s="9">
        <v>0</v>
      </c>
      <c r="G179" s="9">
        <v>0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idden="1" x14ac:dyDescent="0.25">
      <c r="A180" s="674"/>
      <c r="B180" s="13">
        <v>42026</v>
      </c>
      <c r="C180" s="9" t="s">
        <v>12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74"/>
      <c r="B181" s="13">
        <v>42019</v>
      </c>
      <c r="C181" s="9" t="s">
        <v>14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idden="1" x14ac:dyDescent="0.25">
      <c r="A182" s="674"/>
      <c r="B182" s="13">
        <v>42012</v>
      </c>
      <c r="C182" s="9" t="s">
        <v>10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74"/>
      <c r="B183" s="13">
        <v>41991</v>
      </c>
      <c r="C183" s="9" t="s">
        <v>7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74"/>
      <c r="B184" s="13">
        <v>41963</v>
      </c>
      <c r="C184" s="9" t="s">
        <v>10</v>
      </c>
      <c r="D184" s="9">
        <v>1</v>
      </c>
      <c r="E184" s="9">
        <v>1</v>
      </c>
      <c r="F184" s="9">
        <v>1</v>
      </c>
      <c r="G184" s="9">
        <v>2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idden="1" x14ac:dyDescent="0.25">
      <c r="A185" s="674"/>
      <c r="B185" s="13">
        <v>41956</v>
      </c>
      <c r="C185" s="9" t="s">
        <v>7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74"/>
      <c r="B186" s="13">
        <v>41949</v>
      </c>
      <c r="C186" s="9" t="s">
        <v>8</v>
      </c>
      <c r="D186" s="9">
        <v>1</v>
      </c>
      <c r="E186" s="9">
        <v>0</v>
      </c>
      <c r="F186" s="9">
        <v>1</v>
      </c>
      <c r="G186" s="9">
        <v>1</v>
      </c>
      <c r="H186" s="9">
        <v>0</v>
      </c>
      <c r="I186" s="29">
        <v>0</v>
      </c>
      <c r="J186" s="280">
        <v>1</v>
      </c>
      <c r="K186" s="9"/>
      <c r="L186" s="9"/>
      <c r="M186" s="29"/>
    </row>
    <row r="187" spans="1:13" hidden="1" x14ac:dyDescent="0.25">
      <c r="A187" s="674"/>
      <c r="B187" s="13">
        <v>41942</v>
      </c>
      <c r="C187" s="9" t="s">
        <v>12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74"/>
      <c r="B188" s="13">
        <v>41935</v>
      </c>
      <c r="C188" s="9" t="s">
        <v>14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>
        <v>1</v>
      </c>
      <c r="K188" s="9"/>
      <c r="L188" s="9"/>
      <c r="M188" s="29"/>
    </row>
    <row r="189" spans="1:13" hidden="1" x14ac:dyDescent="0.25">
      <c r="A189" s="674"/>
      <c r="B189" s="13">
        <v>41928</v>
      </c>
      <c r="C189" s="9" t="s">
        <v>10</v>
      </c>
      <c r="D189" s="9">
        <v>1</v>
      </c>
      <c r="E189" s="9">
        <v>0</v>
      </c>
      <c r="F189" s="9">
        <v>0</v>
      </c>
      <c r="G189" s="9">
        <v>0</v>
      </c>
      <c r="H189" s="9">
        <v>0</v>
      </c>
      <c r="I189" s="29">
        <v>0</v>
      </c>
      <c r="J189" s="280"/>
      <c r="K189" s="9">
        <v>1</v>
      </c>
      <c r="L189" s="9"/>
      <c r="M189" s="29"/>
    </row>
    <row r="190" spans="1:13" hidden="1" x14ac:dyDescent="0.25">
      <c r="A190" s="674"/>
      <c r="B190" s="13">
        <v>41921</v>
      </c>
      <c r="C190" s="9" t="s">
        <v>7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/>
      <c r="L190" s="9">
        <v>1</v>
      </c>
      <c r="M190" s="29"/>
    </row>
    <row r="191" spans="1:13" hidden="1" x14ac:dyDescent="0.25">
      <c r="A191" s="674"/>
      <c r="B191" s="13">
        <v>41914</v>
      </c>
      <c r="C191" s="9" t="s">
        <v>8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9"/>
    </row>
    <row r="192" spans="1:13" hidden="1" x14ac:dyDescent="0.25">
      <c r="A192" s="674"/>
      <c r="B192" s="13">
        <v>41907</v>
      </c>
      <c r="C192" s="9" t="s">
        <v>12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t="18.75" hidden="1" thickBot="1" x14ac:dyDescent="0.3">
      <c r="A193" s="675"/>
      <c r="B193" s="30">
        <v>41900</v>
      </c>
      <c r="C193" s="31" t="s">
        <v>14</v>
      </c>
      <c r="D193" s="31">
        <v>1</v>
      </c>
      <c r="E193" s="31">
        <v>0</v>
      </c>
      <c r="F193" s="31">
        <v>0</v>
      </c>
      <c r="G193" s="31">
        <v>0</v>
      </c>
      <c r="H193" s="31">
        <v>0</v>
      </c>
      <c r="I193" s="32">
        <v>0</v>
      </c>
      <c r="J193" s="281">
        <v>1</v>
      </c>
      <c r="K193" s="23"/>
      <c r="L193" s="23"/>
      <c r="M193" s="48"/>
    </row>
    <row r="194" spans="1:13" ht="19.5" thickTop="1" thickBot="1" x14ac:dyDescent="0.3">
      <c r="A194" s="163" t="s">
        <v>45</v>
      </c>
      <c r="B194" s="164" t="s">
        <v>16</v>
      </c>
      <c r="C194" s="165" t="s">
        <v>13</v>
      </c>
      <c r="D194" s="165">
        <f t="shared" ref="D194:I194" si="9">SUM(D175:D193)</f>
        <v>19</v>
      </c>
      <c r="E194" s="165">
        <f t="shared" si="9"/>
        <v>1</v>
      </c>
      <c r="F194" s="165">
        <f t="shared" si="9"/>
        <v>2</v>
      </c>
      <c r="G194" s="165">
        <f t="shared" si="9"/>
        <v>3</v>
      </c>
      <c r="H194" s="165">
        <f t="shared" si="9"/>
        <v>0</v>
      </c>
      <c r="I194" s="166">
        <f t="shared" si="9"/>
        <v>0</v>
      </c>
      <c r="J194" s="191">
        <f>SUM(J175:J193)</f>
        <v>10</v>
      </c>
      <c r="K194" s="124">
        <f>SUM(K175:K193)</f>
        <v>8</v>
      </c>
      <c r="L194" s="124">
        <f>SUM(L175:L193)</f>
        <v>1</v>
      </c>
      <c r="M194" s="302">
        <f>SUM(J194/(J194+K194))</f>
        <v>0.55555555555555558</v>
      </c>
    </row>
    <row r="195" spans="1:13" ht="18.75" hidden="1" thickTop="1" x14ac:dyDescent="0.25">
      <c r="A195" s="673" t="s">
        <v>15</v>
      </c>
      <c r="B195" s="26">
        <v>41697</v>
      </c>
      <c r="C195" s="27" t="s">
        <v>14</v>
      </c>
      <c r="D195" s="27">
        <v>1</v>
      </c>
      <c r="E195" s="27">
        <v>0</v>
      </c>
      <c r="F195" s="27">
        <v>0</v>
      </c>
      <c r="G195" s="27">
        <v>0</v>
      </c>
      <c r="H195" s="27">
        <v>0</v>
      </c>
      <c r="I195" s="28">
        <v>0</v>
      </c>
      <c r="J195" s="282">
        <v>1</v>
      </c>
      <c r="K195" s="8"/>
      <c r="L195" s="8"/>
      <c r="M195" s="113"/>
    </row>
    <row r="196" spans="1:13" hidden="1" x14ac:dyDescent="0.25">
      <c r="A196" s="674"/>
      <c r="B196" s="13">
        <v>41690</v>
      </c>
      <c r="C196" s="9" t="s">
        <v>8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/>
      <c r="K196" s="9">
        <v>1</v>
      </c>
      <c r="L196" s="9"/>
      <c r="M196" s="29"/>
    </row>
    <row r="197" spans="1:13" hidden="1" x14ac:dyDescent="0.25">
      <c r="A197" s="674"/>
      <c r="B197" s="13">
        <v>41683</v>
      </c>
      <c r="C197" s="9" t="s">
        <v>12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/>
      <c r="K197" s="9"/>
      <c r="L197" s="9">
        <v>1</v>
      </c>
      <c r="M197" s="29"/>
    </row>
    <row r="198" spans="1:13" hidden="1" x14ac:dyDescent="0.25">
      <c r="A198" s="674"/>
      <c r="B198" s="13">
        <v>41676</v>
      </c>
      <c r="C198" s="9" t="s">
        <v>13</v>
      </c>
      <c r="D198" s="9">
        <v>1</v>
      </c>
      <c r="E198" s="9">
        <v>0</v>
      </c>
      <c r="F198" s="9">
        <v>1</v>
      </c>
      <c r="G198" s="9">
        <v>1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idden="1" x14ac:dyDescent="0.25">
      <c r="A199" s="674"/>
      <c r="B199" s="13">
        <v>41669</v>
      </c>
      <c r="C199" s="9" t="s">
        <v>10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>
        <v>1</v>
      </c>
      <c r="K199" s="9"/>
      <c r="L199" s="9"/>
      <c r="M199" s="29"/>
    </row>
    <row r="200" spans="1:13" hidden="1" x14ac:dyDescent="0.25">
      <c r="A200" s="674"/>
      <c r="B200" s="13">
        <v>41662</v>
      </c>
      <c r="C200" s="9" t="s">
        <v>14</v>
      </c>
      <c r="D200" s="9">
        <v>1</v>
      </c>
      <c r="E200" s="9">
        <v>0</v>
      </c>
      <c r="F200" s="9">
        <v>0</v>
      </c>
      <c r="G200" s="9">
        <v>0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idden="1" x14ac:dyDescent="0.25">
      <c r="A201" s="674"/>
      <c r="B201" s="13">
        <v>41655</v>
      </c>
      <c r="C201" s="9" t="s">
        <v>8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>
        <v>1</v>
      </c>
      <c r="K201" s="9"/>
      <c r="L201" s="9"/>
      <c r="M201" s="29"/>
    </row>
    <row r="202" spans="1:13" hidden="1" x14ac:dyDescent="0.25">
      <c r="A202" s="674"/>
      <c r="B202" s="13">
        <v>41648</v>
      </c>
      <c r="C202" s="9" t="s">
        <v>12</v>
      </c>
      <c r="D202" s="9">
        <v>1</v>
      </c>
      <c r="E202" s="9">
        <v>1</v>
      </c>
      <c r="F202" s="9">
        <v>0</v>
      </c>
      <c r="G202" s="9">
        <v>1</v>
      </c>
      <c r="H202" s="9">
        <v>1</v>
      </c>
      <c r="I202" s="29">
        <v>0</v>
      </c>
      <c r="J202" s="280">
        <v>1</v>
      </c>
      <c r="K202" s="9"/>
      <c r="L202" s="9"/>
      <c r="M202" s="29"/>
    </row>
    <row r="203" spans="1:13" hidden="1" x14ac:dyDescent="0.25">
      <c r="A203" s="674"/>
      <c r="B203" s="13">
        <v>41627</v>
      </c>
      <c r="C203" s="9" t="s">
        <v>13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74"/>
      <c r="B204" s="13">
        <v>41620</v>
      </c>
      <c r="C204" s="9" t="s">
        <v>10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>
        <v>1</v>
      </c>
      <c r="K204" s="9"/>
      <c r="L204" s="9"/>
      <c r="M204" s="29"/>
    </row>
    <row r="205" spans="1:13" hidden="1" x14ac:dyDescent="0.25">
      <c r="A205" s="674"/>
      <c r="B205" s="13">
        <v>41613</v>
      </c>
      <c r="C205" s="9" t="s">
        <v>14</v>
      </c>
      <c r="D205" s="9">
        <v>1</v>
      </c>
      <c r="E205" s="9">
        <v>0</v>
      </c>
      <c r="F205" s="9">
        <v>0</v>
      </c>
      <c r="G205" s="9">
        <v>0</v>
      </c>
      <c r="H205" s="9">
        <v>0</v>
      </c>
      <c r="I205" s="29">
        <v>0</v>
      </c>
      <c r="J205" s="280"/>
      <c r="K205" s="9">
        <v>1</v>
      </c>
      <c r="L205" s="9"/>
      <c r="M205" s="29"/>
    </row>
    <row r="206" spans="1:13" hidden="1" x14ac:dyDescent="0.25">
      <c r="A206" s="674"/>
      <c r="B206" s="13">
        <v>41606</v>
      </c>
      <c r="C206" s="9" t="s">
        <v>8</v>
      </c>
      <c r="D206" s="9">
        <v>1</v>
      </c>
      <c r="E206" s="9">
        <v>0</v>
      </c>
      <c r="F206" s="9">
        <v>1</v>
      </c>
      <c r="G206" s="9">
        <v>1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74"/>
      <c r="B207" s="13">
        <v>41585</v>
      </c>
      <c r="C207" s="9" t="s">
        <v>10</v>
      </c>
      <c r="D207" s="9">
        <v>1</v>
      </c>
      <c r="E207" s="9">
        <v>0</v>
      </c>
      <c r="F207" s="9">
        <v>0</v>
      </c>
      <c r="G207" s="9">
        <v>0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74"/>
      <c r="B208" s="13">
        <v>41571</v>
      </c>
      <c r="C208" s="9" t="s">
        <v>8</v>
      </c>
      <c r="D208" s="9">
        <v>1</v>
      </c>
      <c r="E208" s="9">
        <v>0</v>
      </c>
      <c r="F208" s="9">
        <v>0</v>
      </c>
      <c r="G208" s="9">
        <v>0</v>
      </c>
      <c r="H208" s="9">
        <v>0</v>
      </c>
      <c r="I208" s="29">
        <v>0</v>
      </c>
      <c r="J208" s="280"/>
      <c r="K208" s="9"/>
      <c r="L208" s="9">
        <v>1</v>
      </c>
      <c r="M208" s="29"/>
    </row>
    <row r="209" spans="1:13" hidden="1" x14ac:dyDescent="0.25">
      <c r="A209" s="674"/>
      <c r="B209" s="13">
        <v>41557</v>
      </c>
      <c r="C209" s="9" t="s">
        <v>13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/>
      <c r="K209" s="9">
        <v>1</v>
      </c>
      <c r="L209" s="9"/>
      <c r="M209" s="29"/>
    </row>
    <row r="210" spans="1:13" hidden="1" x14ac:dyDescent="0.25">
      <c r="A210" s="674"/>
      <c r="B210" s="13">
        <v>41550</v>
      </c>
      <c r="C210" s="9" t="s">
        <v>10</v>
      </c>
      <c r="D210" s="9">
        <v>1</v>
      </c>
      <c r="E210" s="9">
        <v>0</v>
      </c>
      <c r="F210" s="9">
        <v>0</v>
      </c>
      <c r="G210" s="9">
        <v>0</v>
      </c>
      <c r="H210" s="9">
        <v>0</v>
      </c>
      <c r="I210" s="29">
        <v>0</v>
      </c>
      <c r="J210" s="280">
        <v>1</v>
      </c>
      <c r="K210" s="9"/>
      <c r="L210" s="9"/>
      <c r="M210" s="29"/>
    </row>
    <row r="211" spans="1:13" hidden="1" x14ac:dyDescent="0.25">
      <c r="A211" s="674"/>
      <c r="B211" s="13">
        <v>41543</v>
      </c>
      <c r="C211" s="9" t="s">
        <v>14</v>
      </c>
      <c r="D211" s="9">
        <v>1</v>
      </c>
      <c r="E211" s="9">
        <v>0</v>
      </c>
      <c r="F211" s="9">
        <v>1</v>
      </c>
      <c r="G211" s="9">
        <v>1</v>
      </c>
      <c r="H211" s="9">
        <v>0</v>
      </c>
      <c r="I211" s="29">
        <v>0</v>
      </c>
      <c r="J211" s="280">
        <v>1</v>
      </c>
      <c r="K211" s="9"/>
      <c r="L211" s="9"/>
      <c r="M211" s="29"/>
    </row>
    <row r="212" spans="1:13" hidden="1" x14ac:dyDescent="0.25">
      <c r="A212" s="674"/>
      <c r="B212" s="13">
        <v>41536</v>
      </c>
      <c r="C212" s="9" t="s">
        <v>8</v>
      </c>
      <c r="D212" s="9">
        <v>1</v>
      </c>
      <c r="E212" s="9">
        <v>0</v>
      </c>
      <c r="F212" s="9">
        <v>0</v>
      </c>
      <c r="G212" s="9">
        <v>0</v>
      </c>
      <c r="H212" s="9">
        <v>0</v>
      </c>
      <c r="I212" s="29">
        <v>0</v>
      </c>
      <c r="J212" s="280"/>
      <c r="K212" s="9">
        <v>1</v>
      </c>
      <c r="L212" s="9"/>
      <c r="M212" s="29"/>
    </row>
    <row r="213" spans="1:13" ht="18.75" hidden="1" thickBot="1" x14ac:dyDescent="0.3">
      <c r="A213" s="675"/>
      <c r="B213" s="30">
        <v>41529</v>
      </c>
      <c r="C213" s="31" t="s">
        <v>12</v>
      </c>
      <c r="D213" s="31">
        <v>1</v>
      </c>
      <c r="E213" s="31">
        <v>0</v>
      </c>
      <c r="F213" s="31">
        <v>0</v>
      </c>
      <c r="G213" s="31">
        <v>0</v>
      </c>
      <c r="H213" s="31">
        <v>0</v>
      </c>
      <c r="I213" s="32">
        <v>0</v>
      </c>
      <c r="J213" s="281">
        <v>1</v>
      </c>
      <c r="K213" s="23"/>
      <c r="L213" s="23"/>
      <c r="M213" s="48"/>
    </row>
    <row r="214" spans="1:13" ht="19.5" thickTop="1" thickBot="1" x14ac:dyDescent="0.3">
      <c r="A214" s="163" t="s">
        <v>45</v>
      </c>
      <c r="B214" s="164" t="s">
        <v>15</v>
      </c>
      <c r="C214" s="165" t="s">
        <v>7</v>
      </c>
      <c r="D214" s="165">
        <f t="shared" ref="D214:I214" si="10">SUM(D195:D213)</f>
        <v>19</v>
      </c>
      <c r="E214" s="165">
        <f t="shared" si="10"/>
        <v>1</v>
      </c>
      <c r="F214" s="165">
        <f t="shared" si="10"/>
        <v>3</v>
      </c>
      <c r="G214" s="165">
        <f t="shared" si="10"/>
        <v>4</v>
      </c>
      <c r="H214" s="165">
        <f t="shared" si="10"/>
        <v>1</v>
      </c>
      <c r="I214" s="166">
        <f t="shared" si="10"/>
        <v>0</v>
      </c>
      <c r="J214" s="191">
        <f>SUM(J195:J213)</f>
        <v>11</v>
      </c>
      <c r="K214" s="124">
        <f>SUM(K195:K213)</f>
        <v>6</v>
      </c>
      <c r="L214" s="124">
        <f>SUM(L195:L213)</f>
        <v>2</v>
      </c>
      <c r="M214" s="302">
        <f>SUM(J214/(J214+K214))</f>
        <v>0.6470588235294118</v>
      </c>
    </row>
    <row r="215" spans="1:13" ht="18.75" hidden="1" thickTop="1" x14ac:dyDescent="0.25">
      <c r="A215" s="673" t="s">
        <v>22</v>
      </c>
      <c r="B215" s="26">
        <v>41333</v>
      </c>
      <c r="C215" s="27" t="s">
        <v>21</v>
      </c>
      <c r="D215" s="27">
        <v>1</v>
      </c>
      <c r="E215" s="27">
        <v>0</v>
      </c>
      <c r="F215" s="27">
        <v>0</v>
      </c>
      <c r="G215" s="27">
        <v>0</v>
      </c>
      <c r="H215" s="27">
        <v>0</v>
      </c>
      <c r="I215" s="28">
        <v>0</v>
      </c>
      <c r="J215" s="282">
        <v>1</v>
      </c>
      <c r="K215" s="8"/>
      <c r="L215" s="8"/>
      <c r="M215" s="113"/>
    </row>
    <row r="216" spans="1:13" hidden="1" x14ac:dyDescent="0.25">
      <c r="A216" s="674"/>
      <c r="B216" s="13">
        <v>41326</v>
      </c>
      <c r="C216" s="9" t="s">
        <v>19</v>
      </c>
      <c r="D216" s="9">
        <v>1</v>
      </c>
      <c r="E216" s="9">
        <v>0</v>
      </c>
      <c r="F216" s="9">
        <v>0</v>
      </c>
      <c r="G216" s="9">
        <v>0</v>
      </c>
      <c r="H216" s="9">
        <v>0</v>
      </c>
      <c r="I216" s="29">
        <v>0</v>
      </c>
      <c r="J216" s="280">
        <v>1</v>
      </c>
      <c r="K216" s="9"/>
      <c r="L216" s="9"/>
      <c r="M216" s="29"/>
    </row>
    <row r="217" spans="1:13" hidden="1" x14ac:dyDescent="0.25">
      <c r="A217" s="674"/>
      <c r="B217" s="13">
        <v>41312</v>
      </c>
      <c r="C217" s="9" t="s">
        <v>13</v>
      </c>
      <c r="D217" s="9">
        <v>1</v>
      </c>
      <c r="E217" s="9">
        <v>0</v>
      </c>
      <c r="F217" s="9">
        <v>1</v>
      </c>
      <c r="G217" s="9">
        <v>1</v>
      </c>
      <c r="H217" s="9">
        <v>0</v>
      </c>
      <c r="I217" s="29">
        <v>0</v>
      </c>
      <c r="J217" s="280">
        <v>1</v>
      </c>
      <c r="K217" s="9"/>
      <c r="L217" s="9"/>
      <c r="M217" s="29"/>
    </row>
    <row r="218" spans="1:13" hidden="1" x14ac:dyDescent="0.25">
      <c r="A218" s="674"/>
      <c r="B218" s="13">
        <v>41305</v>
      </c>
      <c r="C218" s="9" t="s">
        <v>20</v>
      </c>
      <c r="D218" s="9">
        <v>1</v>
      </c>
      <c r="E218" s="9">
        <v>0</v>
      </c>
      <c r="F218" s="9">
        <v>0</v>
      </c>
      <c r="G218" s="9">
        <v>0</v>
      </c>
      <c r="H218" s="9">
        <v>0</v>
      </c>
      <c r="I218" s="29">
        <v>0</v>
      </c>
      <c r="J218" s="280"/>
      <c r="K218" s="9">
        <v>1</v>
      </c>
      <c r="L218" s="9"/>
      <c r="M218" s="29"/>
    </row>
    <row r="219" spans="1:13" hidden="1" x14ac:dyDescent="0.25">
      <c r="A219" s="674"/>
      <c r="B219" s="13">
        <v>41298</v>
      </c>
      <c r="C219" s="9" t="s">
        <v>21</v>
      </c>
      <c r="D219" s="9">
        <v>1</v>
      </c>
      <c r="E219" s="9">
        <v>0</v>
      </c>
      <c r="F219" s="9">
        <v>0</v>
      </c>
      <c r="G219" s="9">
        <v>0</v>
      </c>
      <c r="H219" s="9">
        <v>0</v>
      </c>
      <c r="I219" s="29">
        <v>0</v>
      </c>
      <c r="J219" s="280">
        <v>1</v>
      </c>
      <c r="K219" s="9"/>
      <c r="L219" s="9"/>
      <c r="M219" s="29"/>
    </row>
    <row r="220" spans="1:13" hidden="1" x14ac:dyDescent="0.25">
      <c r="A220" s="674"/>
      <c r="B220" s="13">
        <v>41291</v>
      </c>
      <c r="C220" s="9" t="s">
        <v>19</v>
      </c>
      <c r="D220" s="9">
        <v>1</v>
      </c>
      <c r="E220" s="9">
        <v>0</v>
      </c>
      <c r="F220" s="9">
        <v>1</v>
      </c>
      <c r="G220" s="9">
        <v>1</v>
      </c>
      <c r="H220" s="9">
        <v>0</v>
      </c>
      <c r="I220" s="29">
        <v>0</v>
      </c>
      <c r="J220" s="280"/>
      <c r="K220" s="9"/>
      <c r="L220" s="9">
        <v>1</v>
      </c>
      <c r="M220" s="29"/>
    </row>
    <row r="221" spans="1:13" hidden="1" x14ac:dyDescent="0.25">
      <c r="A221" s="674"/>
      <c r="B221" s="13">
        <v>41284</v>
      </c>
      <c r="C221" s="9" t="s">
        <v>12</v>
      </c>
      <c r="D221" s="9">
        <v>1</v>
      </c>
      <c r="E221" s="9">
        <v>0</v>
      </c>
      <c r="F221" s="9">
        <v>1</v>
      </c>
      <c r="G221" s="9">
        <v>1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idden="1" x14ac:dyDescent="0.25">
      <c r="A222" s="674"/>
      <c r="B222" s="13">
        <v>41256</v>
      </c>
      <c r="C222" s="9" t="s">
        <v>20</v>
      </c>
      <c r="D222" s="9">
        <v>1</v>
      </c>
      <c r="E222" s="9">
        <v>0</v>
      </c>
      <c r="F222" s="9">
        <v>2</v>
      </c>
      <c r="G222" s="9">
        <v>2</v>
      </c>
      <c r="H222" s="9">
        <v>0</v>
      </c>
      <c r="I222" s="29">
        <v>0</v>
      </c>
      <c r="J222" s="280">
        <v>1</v>
      </c>
      <c r="K222" s="9"/>
      <c r="L222" s="9"/>
      <c r="M222" s="29"/>
    </row>
    <row r="223" spans="1:13" hidden="1" x14ac:dyDescent="0.25">
      <c r="A223" s="674"/>
      <c r="B223" s="13">
        <v>41249</v>
      </c>
      <c r="C223" s="9" t="s">
        <v>21</v>
      </c>
      <c r="D223" s="9">
        <v>1</v>
      </c>
      <c r="E223" s="9">
        <v>0</v>
      </c>
      <c r="F223" s="9">
        <v>0</v>
      </c>
      <c r="G223" s="9">
        <v>0</v>
      </c>
      <c r="H223" s="9">
        <v>0</v>
      </c>
      <c r="I223" s="29">
        <v>0</v>
      </c>
      <c r="J223" s="280">
        <v>1</v>
      </c>
      <c r="K223" s="9"/>
      <c r="L223" s="9"/>
      <c r="M223" s="29"/>
    </row>
    <row r="224" spans="1:13" hidden="1" x14ac:dyDescent="0.25">
      <c r="A224" s="674"/>
      <c r="B224" s="13">
        <v>41242</v>
      </c>
      <c r="C224" s="9" t="s">
        <v>19</v>
      </c>
      <c r="D224" s="9">
        <v>1</v>
      </c>
      <c r="E224" s="9">
        <v>0</v>
      </c>
      <c r="F224" s="9">
        <v>0</v>
      </c>
      <c r="G224" s="9">
        <v>0</v>
      </c>
      <c r="H224" s="9">
        <v>0</v>
      </c>
      <c r="I224" s="29">
        <v>0</v>
      </c>
      <c r="J224" s="280">
        <v>1</v>
      </c>
      <c r="K224" s="9"/>
      <c r="L224" s="9"/>
      <c r="M224" s="29"/>
    </row>
    <row r="225" spans="1:13" hidden="1" x14ac:dyDescent="0.25">
      <c r="A225" s="674"/>
      <c r="B225" s="13">
        <v>41235</v>
      </c>
      <c r="C225" s="9" t="s">
        <v>12</v>
      </c>
      <c r="D225" s="9">
        <v>1</v>
      </c>
      <c r="E225" s="9">
        <v>0</v>
      </c>
      <c r="F225" s="9">
        <v>0</v>
      </c>
      <c r="G225" s="9">
        <v>0</v>
      </c>
      <c r="H225" s="9">
        <v>0</v>
      </c>
      <c r="I225" s="29">
        <v>0</v>
      </c>
      <c r="J225" s="280">
        <v>1</v>
      </c>
      <c r="K225" s="9"/>
      <c r="L225" s="9"/>
      <c r="M225" s="29"/>
    </row>
    <row r="226" spans="1:13" hidden="1" x14ac:dyDescent="0.25">
      <c r="A226" s="674"/>
      <c r="B226" s="13">
        <v>41228</v>
      </c>
      <c r="C226" s="9" t="s">
        <v>13</v>
      </c>
      <c r="D226" s="9">
        <v>1</v>
      </c>
      <c r="E226" s="9">
        <v>0</v>
      </c>
      <c r="F226" s="9">
        <v>2</v>
      </c>
      <c r="G226" s="9">
        <v>2</v>
      </c>
      <c r="H226" s="9">
        <v>0</v>
      </c>
      <c r="I226" s="29">
        <v>0</v>
      </c>
      <c r="J226" s="280"/>
      <c r="K226" s="9">
        <v>1</v>
      </c>
      <c r="L226" s="9"/>
      <c r="M226" s="29"/>
    </row>
    <row r="227" spans="1:13" hidden="1" x14ac:dyDescent="0.25">
      <c r="A227" s="674"/>
      <c r="B227" s="13">
        <v>41221</v>
      </c>
      <c r="C227" s="9" t="s">
        <v>20</v>
      </c>
      <c r="D227" s="9">
        <v>1</v>
      </c>
      <c r="E227" s="9">
        <v>0</v>
      </c>
      <c r="F227" s="9">
        <v>0</v>
      </c>
      <c r="G227" s="9">
        <v>0</v>
      </c>
      <c r="H227" s="9">
        <v>0</v>
      </c>
      <c r="I227" s="29">
        <v>0</v>
      </c>
      <c r="J227" s="280">
        <v>1</v>
      </c>
      <c r="K227" s="9"/>
      <c r="L227" s="9"/>
      <c r="M227" s="29"/>
    </row>
    <row r="228" spans="1:13" hidden="1" x14ac:dyDescent="0.25">
      <c r="A228" s="674"/>
      <c r="B228" s="13">
        <v>41214</v>
      </c>
      <c r="C228" s="9" t="s">
        <v>21</v>
      </c>
      <c r="D228" s="9">
        <v>1</v>
      </c>
      <c r="E228" s="9">
        <v>0</v>
      </c>
      <c r="F228" s="9">
        <v>0</v>
      </c>
      <c r="G228" s="9">
        <v>0</v>
      </c>
      <c r="H228" s="9">
        <v>0</v>
      </c>
      <c r="I228" s="29">
        <v>0</v>
      </c>
      <c r="J228" s="280"/>
      <c r="K228" s="9"/>
      <c r="L228" s="9">
        <v>1</v>
      </c>
      <c r="M228" s="29"/>
    </row>
    <row r="229" spans="1:13" hidden="1" x14ac:dyDescent="0.25">
      <c r="A229" s="674"/>
      <c r="B229" s="13">
        <v>41193</v>
      </c>
      <c r="C229" s="9" t="s">
        <v>13</v>
      </c>
      <c r="D229" s="9">
        <v>1</v>
      </c>
      <c r="E229" s="9">
        <v>0</v>
      </c>
      <c r="F229" s="9">
        <v>0</v>
      </c>
      <c r="G229" s="9">
        <v>0</v>
      </c>
      <c r="H229" s="9">
        <v>0</v>
      </c>
      <c r="I229" s="29">
        <v>0</v>
      </c>
      <c r="J229" s="280">
        <v>1</v>
      </c>
      <c r="K229" s="9"/>
      <c r="L229" s="9"/>
      <c r="M229" s="29"/>
    </row>
    <row r="230" spans="1:13" hidden="1" x14ac:dyDescent="0.25">
      <c r="A230" s="674"/>
      <c r="B230" s="13">
        <v>41186</v>
      </c>
      <c r="C230" s="9" t="s">
        <v>20</v>
      </c>
      <c r="D230" s="9">
        <v>1</v>
      </c>
      <c r="E230" s="9">
        <v>0</v>
      </c>
      <c r="F230" s="9">
        <v>0</v>
      </c>
      <c r="G230" s="9">
        <v>0</v>
      </c>
      <c r="H230" s="9">
        <v>0</v>
      </c>
      <c r="I230" s="29">
        <v>0</v>
      </c>
      <c r="J230" s="280">
        <v>1</v>
      </c>
      <c r="K230" s="9"/>
      <c r="L230" s="9"/>
      <c r="M230" s="29"/>
    </row>
    <row r="231" spans="1:13" hidden="1" x14ac:dyDescent="0.25">
      <c r="A231" s="674"/>
      <c r="B231" s="13">
        <v>41179</v>
      </c>
      <c r="C231" s="9" t="s">
        <v>21</v>
      </c>
      <c r="D231" s="9">
        <v>1</v>
      </c>
      <c r="E231" s="9">
        <v>0</v>
      </c>
      <c r="F231" s="9">
        <v>0</v>
      </c>
      <c r="G231" s="9">
        <v>0</v>
      </c>
      <c r="H231" s="9">
        <v>0</v>
      </c>
      <c r="I231" s="29">
        <v>0</v>
      </c>
      <c r="J231" s="280">
        <v>1</v>
      </c>
      <c r="K231" s="9"/>
      <c r="L231" s="9"/>
      <c r="M231" s="29"/>
    </row>
    <row r="232" spans="1:13" hidden="1" x14ac:dyDescent="0.25">
      <c r="A232" s="674"/>
      <c r="B232" s="13">
        <v>41172</v>
      </c>
      <c r="C232" s="9" t="s">
        <v>19</v>
      </c>
      <c r="D232" s="9">
        <v>1</v>
      </c>
      <c r="E232" s="9">
        <v>0</v>
      </c>
      <c r="F232" s="9">
        <v>0</v>
      </c>
      <c r="G232" s="9">
        <v>0</v>
      </c>
      <c r="H232" s="9">
        <v>0</v>
      </c>
      <c r="I232" s="29">
        <v>0</v>
      </c>
      <c r="J232" s="280">
        <v>1</v>
      </c>
      <c r="K232" s="9"/>
      <c r="L232" s="9"/>
      <c r="M232" s="29"/>
    </row>
    <row r="233" spans="1:13" ht="18.75" hidden="1" thickBot="1" x14ac:dyDescent="0.3">
      <c r="A233" s="675"/>
      <c r="B233" s="30">
        <v>41165</v>
      </c>
      <c r="C233" s="31" t="s">
        <v>12</v>
      </c>
      <c r="D233" s="31">
        <v>1</v>
      </c>
      <c r="E233" s="31">
        <v>0</v>
      </c>
      <c r="F233" s="31">
        <v>0</v>
      </c>
      <c r="G233" s="31">
        <v>0</v>
      </c>
      <c r="H233" s="31">
        <v>0</v>
      </c>
      <c r="I233" s="32">
        <v>0</v>
      </c>
      <c r="J233" s="281">
        <v>1</v>
      </c>
      <c r="K233" s="23"/>
      <c r="L233" s="23"/>
      <c r="M233" s="48"/>
    </row>
    <row r="234" spans="1:13" ht="19.5" thickTop="1" thickBot="1" x14ac:dyDescent="0.3">
      <c r="A234" s="163" t="s">
        <v>45</v>
      </c>
      <c r="B234" s="164" t="s">
        <v>22</v>
      </c>
      <c r="C234" s="165" t="s">
        <v>7</v>
      </c>
      <c r="D234" s="165">
        <f t="shared" ref="D234:I234" si="11">SUM(D215:D233)</f>
        <v>19</v>
      </c>
      <c r="E234" s="165">
        <f t="shared" si="11"/>
        <v>0</v>
      </c>
      <c r="F234" s="165">
        <f t="shared" si="11"/>
        <v>7</v>
      </c>
      <c r="G234" s="165">
        <f t="shared" si="11"/>
        <v>7</v>
      </c>
      <c r="H234" s="165">
        <f t="shared" si="11"/>
        <v>0</v>
      </c>
      <c r="I234" s="166">
        <f t="shared" si="11"/>
        <v>0</v>
      </c>
      <c r="J234" s="191">
        <f>SUM(J215:J233)</f>
        <v>15</v>
      </c>
      <c r="K234" s="124">
        <f>SUM(K215:K233)</f>
        <v>2</v>
      </c>
      <c r="L234" s="124">
        <f>SUM(L215:L233)</f>
        <v>2</v>
      </c>
      <c r="M234" s="302">
        <f>SUM(J234/(J234+K234))</f>
        <v>0.88235294117647056</v>
      </c>
    </row>
    <row r="235" spans="1:13" ht="18.75" hidden="1" thickTop="1" x14ac:dyDescent="0.25">
      <c r="A235" s="673" t="s">
        <v>23</v>
      </c>
      <c r="B235" s="26">
        <v>40969</v>
      </c>
      <c r="C235" s="27" t="s">
        <v>19</v>
      </c>
      <c r="D235" s="27">
        <v>1</v>
      </c>
      <c r="E235" s="27">
        <v>0</v>
      </c>
      <c r="F235" s="27">
        <v>1</v>
      </c>
      <c r="G235" s="27">
        <v>1</v>
      </c>
      <c r="H235" s="27">
        <v>0</v>
      </c>
      <c r="I235" s="28">
        <v>0</v>
      </c>
      <c r="J235" s="282"/>
      <c r="K235" s="8">
        <v>1</v>
      </c>
      <c r="L235" s="8"/>
      <c r="M235" s="113"/>
    </row>
    <row r="236" spans="1:13" hidden="1" x14ac:dyDescent="0.25">
      <c r="A236" s="674"/>
      <c r="B236" s="13">
        <v>40962</v>
      </c>
      <c r="C236" s="9" t="s">
        <v>12</v>
      </c>
      <c r="D236" s="9">
        <v>1</v>
      </c>
      <c r="E236" s="9">
        <v>0</v>
      </c>
      <c r="F236" s="9">
        <v>0</v>
      </c>
      <c r="G236" s="9">
        <v>0</v>
      </c>
      <c r="H236" s="9">
        <v>0</v>
      </c>
      <c r="I236" s="29">
        <v>0</v>
      </c>
      <c r="J236" s="280"/>
      <c r="K236" s="9">
        <v>1</v>
      </c>
      <c r="L236" s="9"/>
      <c r="M236" s="29"/>
    </row>
    <row r="237" spans="1:13" hidden="1" x14ac:dyDescent="0.25">
      <c r="A237" s="674"/>
      <c r="B237" s="13">
        <v>40955</v>
      </c>
      <c r="C237" s="9" t="s">
        <v>13</v>
      </c>
      <c r="D237" s="9">
        <v>1</v>
      </c>
      <c r="E237" s="9">
        <v>0</v>
      </c>
      <c r="F237" s="9">
        <v>0</v>
      </c>
      <c r="G237" s="9">
        <v>0</v>
      </c>
      <c r="H237" s="9">
        <v>0</v>
      </c>
      <c r="I237" s="29">
        <v>0</v>
      </c>
      <c r="J237" s="280">
        <v>1</v>
      </c>
      <c r="K237" s="9"/>
      <c r="L237" s="9"/>
      <c r="M237" s="29"/>
    </row>
    <row r="238" spans="1:13" hidden="1" x14ac:dyDescent="0.25">
      <c r="A238" s="674"/>
      <c r="B238" s="13">
        <v>40948</v>
      </c>
      <c r="C238" s="9" t="s">
        <v>21</v>
      </c>
      <c r="D238" s="9">
        <v>1</v>
      </c>
      <c r="E238" s="9">
        <v>0</v>
      </c>
      <c r="F238" s="9">
        <v>0</v>
      </c>
      <c r="G238" s="9">
        <v>0</v>
      </c>
      <c r="H238" s="9">
        <v>0</v>
      </c>
      <c r="I238" s="29">
        <v>0</v>
      </c>
      <c r="J238" s="280">
        <v>1</v>
      </c>
      <c r="K238" s="9"/>
      <c r="L238" s="9"/>
      <c r="M238" s="29"/>
    </row>
    <row r="239" spans="1:13" hidden="1" x14ac:dyDescent="0.25">
      <c r="A239" s="674"/>
      <c r="B239" s="13">
        <v>40941</v>
      </c>
      <c r="C239" s="9" t="s">
        <v>7</v>
      </c>
      <c r="D239" s="9">
        <v>1</v>
      </c>
      <c r="E239" s="9">
        <v>0</v>
      </c>
      <c r="F239" s="9">
        <v>0</v>
      </c>
      <c r="G239" s="9">
        <v>0</v>
      </c>
      <c r="H239" s="9">
        <v>0</v>
      </c>
      <c r="I239" s="29">
        <v>0</v>
      </c>
      <c r="J239" s="280">
        <v>1</v>
      </c>
      <c r="K239" s="9"/>
      <c r="L239" s="9"/>
      <c r="M239" s="29"/>
    </row>
    <row r="240" spans="1:13" hidden="1" x14ac:dyDescent="0.25">
      <c r="A240" s="674"/>
      <c r="B240" s="13">
        <v>40934</v>
      </c>
      <c r="C240" s="9" t="s">
        <v>19</v>
      </c>
      <c r="D240" s="9">
        <v>1</v>
      </c>
      <c r="E240" s="9">
        <v>0</v>
      </c>
      <c r="F240" s="9">
        <v>0</v>
      </c>
      <c r="G240" s="9">
        <v>0</v>
      </c>
      <c r="H240" s="9">
        <v>0</v>
      </c>
      <c r="I240" s="29">
        <v>0</v>
      </c>
      <c r="J240" s="280"/>
      <c r="K240" s="9">
        <v>1</v>
      </c>
      <c r="L240" s="9"/>
      <c r="M240" s="29"/>
    </row>
    <row r="241" spans="1:13" hidden="1" x14ac:dyDescent="0.25">
      <c r="A241" s="674"/>
      <c r="B241" s="13">
        <v>40927</v>
      </c>
      <c r="C241" s="9" t="s">
        <v>12</v>
      </c>
      <c r="D241" s="9">
        <v>1</v>
      </c>
      <c r="E241" s="9">
        <v>0</v>
      </c>
      <c r="F241" s="9">
        <v>1</v>
      </c>
      <c r="G241" s="9">
        <v>1</v>
      </c>
      <c r="H241" s="9">
        <v>0</v>
      </c>
      <c r="I241" s="29">
        <v>0</v>
      </c>
      <c r="J241" s="280">
        <v>1</v>
      </c>
      <c r="K241" s="9"/>
      <c r="L241" s="9"/>
      <c r="M241" s="29"/>
    </row>
    <row r="242" spans="1:13" hidden="1" x14ac:dyDescent="0.25">
      <c r="A242" s="674"/>
      <c r="B242" s="13">
        <v>40920</v>
      </c>
      <c r="C242" s="9" t="s">
        <v>13</v>
      </c>
      <c r="D242" s="9">
        <v>1</v>
      </c>
      <c r="E242" s="9">
        <v>0</v>
      </c>
      <c r="F242" s="9">
        <v>0</v>
      </c>
      <c r="G242" s="9">
        <v>0</v>
      </c>
      <c r="H242" s="9">
        <v>0</v>
      </c>
      <c r="I242" s="29">
        <v>0</v>
      </c>
      <c r="J242" s="280"/>
      <c r="K242" s="9">
        <v>1</v>
      </c>
      <c r="L242" s="9"/>
      <c r="M242" s="29"/>
    </row>
    <row r="243" spans="1:13" hidden="1" x14ac:dyDescent="0.25">
      <c r="A243" s="674"/>
      <c r="B243" s="13">
        <v>40899</v>
      </c>
      <c r="C243" s="9" t="s">
        <v>21</v>
      </c>
      <c r="D243" s="9">
        <v>1</v>
      </c>
      <c r="E243" s="9">
        <v>0</v>
      </c>
      <c r="F243" s="9">
        <v>0</v>
      </c>
      <c r="G243" s="9">
        <v>0</v>
      </c>
      <c r="H243" s="9">
        <v>0</v>
      </c>
      <c r="I243" s="29">
        <v>0</v>
      </c>
      <c r="J243" s="280"/>
      <c r="K243" s="9"/>
      <c r="L243" s="9">
        <v>1</v>
      </c>
      <c r="M243" s="29"/>
    </row>
    <row r="244" spans="1:13" hidden="1" x14ac:dyDescent="0.25">
      <c r="A244" s="674"/>
      <c r="B244" s="13">
        <v>40885</v>
      </c>
      <c r="C244" s="9" t="s">
        <v>19</v>
      </c>
      <c r="D244" s="9">
        <v>1</v>
      </c>
      <c r="E244" s="9">
        <v>0</v>
      </c>
      <c r="F244" s="9">
        <v>0</v>
      </c>
      <c r="G244" s="9">
        <v>0</v>
      </c>
      <c r="H244" s="9">
        <v>0</v>
      </c>
      <c r="I244" s="29">
        <v>0</v>
      </c>
      <c r="J244" s="280">
        <v>1</v>
      </c>
      <c r="K244" s="9"/>
      <c r="L244" s="9"/>
      <c r="M244" s="29"/>
    </row>
    <row r="245" spans="1:13" hidden="1" x14ac:dyDescent="0.25">
      <c r="A245" s="674"/>
      <c r="B245" s="13">
        <v>40878</v>
      </c>
      <c r="C245" s="9" t="s">
        <v>12</v>
      </c>
      <c r="D245" s="9">
        <v>1</v>
      </c>
      <c r="E245" s="9">
        <v>0</v>
      </c>
      <c r="F245" s="9">
        <v>0</v>
      </c>
      <c r="G245" s="9">
        <v>0</v>
      </c>
      <c r="H245" s="9">
        <v>0</v>
      </c>
      <c r="I245" s="29">
        <v>0</v>
      </c>
      <c r="J245" s="280">
        <v>1</v>
      </c>
      <c r="K245" s="9"/>
      <c r="L245" s="9"/>
      <c r="M245" s="29"/>
    </row>
    <row r="246" spans="1:13" hidden="1" x14ac:dyDescent="0.25">
      <c r="A246" s="674"/>
      <c r="B246" s="13">
        <v>40871</v>
      </c>
      <c r="C246" s="9" t="s">
        <v>13</v>
      </c>
      <c r="D246" s="9">
        <v>1</v>
      </c>
      <c r="E246" s="9">
        <v>0</v>
      </c>
      <c r="F246" s="9">
        <v>0</v>
      </c>
      <c r="G246" s="9">
        <v>0</v>
      </c>
      <c r="H246" s="9">
        <v>0</v>
      </c>
      <c r="I246" s="29">
        <v>0</v>
      </c>
      <c r="J246" s="280">
        <v>1</v>
      </c>
      <c r="K246" s="9"/>
      <c r="L246" s="9"/>
      <c r="M246" s="29"/>
    </row>
    <row r="247" spans="1:13" hidden="1" x14ac:dyDescent="0.25">
      <c r="A247" s="674"/>
      <c r="B247" s="13">
        <v>40864</v>
      </c>
      <c r="C247" s="9" t="s">
        <v>21</v>
      </c>
      <c r="D247" s="9">
        <v>1</v>
      </c>
      <c r="E247" s="9">
        <v>1</v>
      </c>
      <c r="F247" s="9">
        <v>0</v>
      </c>
      <c r="G247" s="9">
        <v>1</v>
      </c>
      <c r="H247" s="9">
        <v>0</v>
      </c>
      <c r="I247" s="29">
        <v>0</v>
      </c>
      <c r="J247" s="280"/>
      <c r="K247" s="9"/>
      <c r="L247" s="9">
        <v>1</v>
      </c>
      <c r="M247" s="29"/>
    </row>
    <row r="248" spans="1:13" hidden="1" x14ac:dyDescent="0.25">
      <c r="A248" s="674"/>
      <c r="B248" s="13">
        <v>40857</v>
      </c>
      <c r="C248" s="9" t="s">
        <v>7</v>
      </c>
      <c r="D248" s="9">
        <v>1</v>
      </c>
      <c r="E248" s="9">
        <v>0</v>
      </c>
      <c r="F248" s="9">
        <v>1</v>
      </c>
      <c r="G248" s="9">
        <v>1</v>
      </c>
      <c r="H248" s="9">
        <v>0</v>
      </c>
      <c r="I248" s="29">
        <v>0</v>
      </c>
      <c r="J248" s="280">
        <v>1</v>
      </c>
      <c r="K248" s="9"/>
      <c r="L248" s="9"/>
      <c r="M248" s="29"/>
    </row>
    <row r="249" spans="1:13" hidden="1" x14ac:dyDescent="0.25">
      <c r="A249" s="674"/>
      <c r="B249" s="13">
        <v>40843</v>
      </c>
      <c r="C249" s="9" t="s">
        <v>12</v>
      </c>
      <c r="D249" s="9">
        <v>1</v>
      </c>
      <c r="E249" s="9">
        <v>0</v>
      </c>
      <c r="F249" s="9">
        <v>0</v>
      </c>
      <c r="G249" s="9">
        <v>0</v>
      </c>
      <c r="H249" s="9">
        <v>0</v>
      </c>
      <c r="I249" s="29">
        <v>0</v>
      </c>
      <c r="J249" s="280"/>
      <c r="K249" s="9">
        <v>1</v>
      </c>
      <c r="L249" s="9"/>
      <c r="M249" s="29"/>
    </row>
    <row r="250" spans="1:13" hidden="1" x14ac:dyDescent="0.25">
      <c r="A250" s="674"/>
      <c r="B250" s="13">
        <v>40829</v>
      </c>
      <c r="C250" s="9" t="s">
        <v>21</v>
      </c>
      <c r="D250" s="9">
        <v>1</v>
      </c>
      <c r="E250" s="9">
        <v>0</v>
      </c>
      <c r="F250" s="9">
        <v>0</v>
      </c>
      <c r="G250" s="9">
        <v>0</v>
      </c>
      <c r="H250" s="9">
        <v>0</v>
      </c>
      <c r="I250" s="29">
        <v>0</v>
      </c>
      <c r="J250" s="280"/>
      <c r="K250" s="9">
        <v>1</v>
      </c>
      <c r="L250" s="9"/>
      <c r="M250" s="29"/>
    </row>
    <row r="251" spans="1:13" hidden="1" x14ac:dyDescent="0.25">
      <c r="A251" s="674"/>
      <c r="B251" s="13">
        <v>40822</v>
      </c>
      <c r="C251" s="9" t="s">
        <v>7</v>
      </c>
      <c r="D251" s="9">
        <v>1</v>
      </c>
      <c r="E251" s="9">
        <v>0</v>
      </c>
      <c r="F251" s="9">
        <v>0</v>
      </c>
      <c r="G251" s="9">
        <v>0</v>
      </c>
      <c r="H251" s="9">
        <v>0</v>
      </c>
      <c r="I251" s="29">
        <v>0</v>
      </c>
      <c r="J251" s="280"/>
      <c r="K251" s="9"/>
      <c r="L251" s="9">
        <v>1</v>
      </c>
      <c r="M251" s="29"/>
    </row>
    <row r="252" spans="1:13" hidden="1" x14ac:dyDescent="0.25">
      <c r="A252" s="674"/>
      <c r="B252" s="13">
        <v>40815</v>
      </c>
      <c r="C252" s="9" t="s">
        <v>19</v>
      </c>
      <c r="D252" s="9">
        <v>1</v>
      </c>
      <c r="E252" s="9">
        <v>0</v>
      </c>
      <c r="F252" s="9">
        <v>0</v>
      </c>
      <c r="G252" s="9">
        <v>0</v>
      </c>
      <c r="H252" s="9">
        <v>0</v>
      </c>
      <c r="I252" s="29">
        <v>0</v>
      </c>
      <c r="J252" s="280">
        <v>1</v>
      </c>
      <c r="K252" s="9"/>
      <c r="L252" s="9"/>
      <c r="M252" s="29"/>
    </row>
    <row r="253" spans="1:13" hidden="1" x14ac:dyDescent="0.25">
      <c r="A253" s="674"/>
      <c r="B253" s="13">
        <v>40808</v>
      </c>
      <c r="C253" s="9" t="s">
        <v>12</v>
      </c>
      <c r="D253" s="9">
        <v>1</v>
      </c>
      <c r="E253" s="9">
        <v>0</v>
      </c>
      <c r="F253" s="9">
        <v>0</v>
      </c>
      <c r="G253" s="9">
        <v>0</v>
      </c>
      <c r="H253" s="9">
        <v>0</v>
      </c>
      <c r="I253" s="29">
        <v>0</v>
      </c>
      <c r="J253" s="280"/>
      <c r="K253" s="9">
        <v>1</v>
      </c>
      <c r="L253" s="9"/>
      <c r="M253" s="29"/>
    </row>
    <row r="254" spans="1:13" ht="18.75" hidden="1" thickBot="1" x14ac:dyDescent="0.3">
      <c r="A254" s="675"/>
      <c r="B254" s="30">
        <v>40801</v>
      </c>
      <c r="C254" s="31" t="s">
        <v>13</v>
      </c>
      <c r="D254" s="31">
        <v>1</v>
      </c>
      <c r="E254" s="31">
        <v>0</v>
      </c>
      <c r="F254" s="31">
        <v>1</v>
      </c>
      <c r="G254" s="31">
        <v>1</v>
      </c>
      <c r="H254" s="31">
        <v>0</v>
      </c>
      <c r="I254" s="32">
        <v>0</v>
      </c>
      <c r="J254" s="281"/>
      <c r="K254" s="23"/>
      <c r="L254" s="23">
        <v>1</v>
      </c>
      <c r="M254" s="48"/>
    </row>
    <row r="255" spans="1:13" ht="19.5" thickTop="1" thickBot="1" x14ac:dyDescent="0.3">
      <c r="A255" s="163" t="s">
        <v>45</v>
      </c>
      <c r="B255" s="164" t="s">
        <v>23</v>
      </c>
      <c r="C255" s="165" t="s">
        <v>20</v>
      </c>
      <c r="D255" s="165">
        <f t="shared" ref="D255:I255" si="12">SUM(D235:D254)</f>
        <v>20</v>
      </c>
      <c r="E255" s="165">
        <f t="shared" si="12"/>
        <v>1</v>
      </c>
      <c r="F255" s="165">
        <f t="shared" si="12"/>
        <v>4</v>
      </c>
      <c r="G255" s="165">
        <f t="shared" si="12"/>
        <v>5</v>
      </c>
      <c r="H255" s="165">
        <f t="shared" si="12"/>
        <v>0</v>
      </c>
      <c r="I255" s="166">
        <f t="shared" si="12"/>
        <v>0</v>
      </c>
      <c r="J255" s="191">
        <f>SUM(J235:J254)</f>
        <v>9</v>
      </c>
      <c r="K255" s="124">
        <f>SUM(K235:K254)</f>
        <v>7</v>
      </c>
      <c r="L255" s="124">
        <f>SUM(L235:L254)</f>
        <v>4</v>
      </c>
      <c r="M255" s="302">
        <f>SUM(J255/(J255+K255))</f>
        <v>0.5625</v>
      </c>
    </row>
    <row r="256" spans="1:13" ht="19.5" thickTop="1" thickBot="1" x14ac:dyDescent="0.3">
      <c r="C256" s="136" t="s">
        <v>24</v>
      </c>
      <c r="D256" s="137">
        <f t="shared" ref="D256:L256" si="13">SUM(D111+D131+D153+D174+D194+D214+D234+D255+D94+D74+D56+D43+D23)</f>
        <v>240</v>
      </c>
      <c r="E256" s="137">
        <f t="shared" si="13"/>
        <v>15</v>
      </c>
      <c r="F256" s="137">
        <f t="shared" si="13"/>
        <v>53</v>
      </c>
      <c r="G256" s="137">
        <f t="shared" si="13"/>
        <v>68</v>
      </c>
      <c r="H256" s="137">
        <f t="shared" si="13"/>
        <v>3</v>
      </c>
      <c r="I256" s="139">
        <f t="shared" si="13"/>
        <v>0</v>
      </c>
      <c r="J256" s="444">
        <f t="shared" si="13"/>
        <v>136</v>
      </c>
      <c r="K256" s="91">
        <f t="shared" si="13"/>
        <v>78</v>
      </c>
      <c r="L256" s="450">
        <f t="shared" si="13"/>
        <v>26</v>
      </c>
      <c r="M256" s="313">
        <f>SUM(J256/(J256+K256))</f>
        <v>0.63551401869158874</v>
      </c>
    </row>
    <row r="257" spans="1:13" ht="18.75" thickBot="1" x14ac:dyDescent="0.3">
      <c r="C257" s="143" t="s">
        <v>25</v>
      </c>
      <c r="D257" s="24"/>
      <c r="E257" s="25">
        <f>SUM(E256/D256)</f>
        <v>6.25E-2</v>
      </c>
      <c r="F257" s="25">
        <f>SUM(F256/D256)</f>
        <v>0.22083333333333333</v>
      </c>
      <c r="G257" s="144">
        <f>SUM(G256/D256)</f>
        <v>0.28333333333333333</v>
      </c>
      <c r="H257" s="20"/>
      <c r="I257" s="20"/>
      <c r="J257" s="445">
        <f>SUM(J256/D256)</f>
        <v>0.56666666666666665</v>
      </c>
      <c r="K257" s="441">
        <f>SUM(K256/D256)</f>
        <v>0.32500000000000001</v>
      </c>
      <c r="L257" s="446">
        <f>SUM(L256/D256)</f>
        <v>0.10833333333333334</v>
      </c>
      <c r="M257" s="7"/>
    </row>
    <row r="258" spans="1:13" ht="18.75" thickBot="1" x14ac:dyDescent="0.3">
      <c r="C258" s="133" t="s">
        <v>26</v>
      </c>
      <c r="D258" s="134">
        <f>SUM(D256/13)</f>
        <v>18.46153846153846</v>
      </c>
      <c r="E258" s="134">
        <f>SUM(E257*D258)</f>
        <v>1.1538461538461537</v>
      </c>
      <c r="F258" s="134">
        <f>SUM(F257*D258)</f>
        <v>4.0769230769230766</v>
      </c>
      <c r="G258" s="135">
        <f>SUM(G257*D258)</f>
        <v>5.2307692307692299</v>
      </c>
      <c r="J258" s="447">
        <f>SUM(J256/13)</f>
        <v>10.461538461538462</v>
      </c>
      <c r="K258" s="448">
        <f>SUM(K256/13)</f>
        <v>6</v>
      </c>
      <c r="L258" s="449">
        <f>SUM(L256/13)</f>
        <v>2</v>
      </c>
      <c r="M258" s="7"/>
    </row>
    <row r="259" spans="1:13" ht="18.75" thickTop="1" x14ac:dyDescent="0.25">
      <c r="A259" s="665" t="s">
        <v>52</v>
      </c>
      <c r="B259" s="45" t="s">
        <v>36</v>
      </c>
      <c r="C259" s="46" t="s">
        <v>20</v>
      </c>
      <c r="D259" s="47"/>
      <c r="E259" s="27">
        <v>2</v>
      </c>
      <c r="F259" s="27">
        <v>3</v>
      </c>
      <c r="G259" s="28">
        <v>5</v>
      </c>
    </row>
    <row r="260" spans="1:13" x14ac:dyDescent="0.25">
      <c r="A260" s="666"/>
      <c r="B260" s="36" t="s">
        <v>37</v>
      </c>
      <c r="C260" s="5" t="s">
        <v>13</v>
      </c>
      <c r="D260" s="37"/>
      <c r="E260" s="9">
        <v>5</v>
      </c>
      <c r="F260" s="9">
        <v>6</v>
      </c>
      <c r="G260" s="29">
        <v>11</v>
      </c>
    </row>
    <row r="261" spans="1:13" x14ac:dyDescent="0.25">
      <c r="A261" s="666"/>
      <c r="B261" s="36" t="s">
        <v>38</v>
      </c>
      <c r="C261" s="5" t="s">
        <v>13</v>
      </c>
      <c r="D261" s="37"/>
      <c r="E261" s="9">
        <v>0</v>
      </c>
      <c r="F261" s="9">
        <v>5</v>
      </c>
      <c r="G261" s="29">
        <v>5</v>
      </c>
    </row>
    <row r="262" spans="1:13" x14ac:dyDescent="0.25">
      <c r="A262" s="666"/>
      <c r="B262" s="36" t="s">
        <v>39</v>
      </c>
      <c r="C262" s="5" t="s">
        <v>48</v>
      </c>
      <c r="D262" s="37"/>
      <c r="E262" s="9">
        <v>3</v>
      </c>
      <c r="F262" s="9">
        <v>4</v>
      </c>
      <c r="G262" s="29">
        <v>7</v>
      </c>
    </row>
    <row r="263" spans="1:13" ht="18.75" thickBot="1" x14ac:dyDescent="0.3">
      <c r="A263" s="666"/>
      <c r="B263" s="36" t="s">
        <v>40</v>
      </c>
      <c r="C263" s="5" t="s">
        <v>48</v>
      </c>
      <c r="D263" s="37"/>
      <c r="E263" s="9">
        <v>1</v>
      </c>
      <c r="F263" s="9">
        <v>9</v>
      </c>
      <c r="G263" s="29">
        <v>10</v>
      </c>
    </row>
    <row r="264" spans="1:13" ht="18.75" thickBot="1" x14ac:dyDescent="0.3">
      <c r="A264" s="49" t="s">
        <v>45</v>
      </c>
      <c r="B264" s="41" t="s">
        <v>52</v>
      </c>
      <c r="C264" s="42"/>
      <c r="D264" s="42"/>
      <c r="E264" s="43">
        <f>SUM(E259:E263)</f>
        <v>11</v>
      </c>
      <c r="F264" s="43">
        <f>SUM(F259:F263)</f>
        <v>27</v>
      </c>
      <c r="G264" s="50">
        <f>SUM(G259:G263)</f>
        <v>38</v>
      </c>
    </row>
    <row r="265" spans="1:13" ht="18.75" thickBot="1" x14ac:dyDescent="0.3">
      <c r="A265" s="51" t="s">
        <v>46</v>
      </c>
      <c r="B265" s="52" t="s">
        <v>582</v>
      </c>
      <c r="C265" s="53"/>
      <c r="D265" s="53"/>
      <c r="E265" s="54">
        <f>SUM(E256+E264)</f>
        <v>26</v>
      </c>
      <c r="F265" s="54">
        <f>SUM(F256+F264)</f>
        <v>80</v>
      </c>
      <c r="G265" s="55">
        <f>SUM(E265+F265)</f>
        <v>106</v>
      </c>
    </row>
    <row r="266" spans="1:13" ht="18.75" thickTop="1" x14ac:dyDescent="0.25"/>
  </sheetData>
  <mergeCells count="15">
    <mergeCell ref="A1:M1"/>
    <mergeCell ref="A112:A130"/>
    <mergeCell ref="A132:A152"/>
    <mergeCell ref="A259:A263"/>
    <mergeCell ref="A235:A254"/>
    <mergeCell ref="A154:A173"/>
    <mergeCell ref="A175:A193"/>
    <mergeCell ref="A195:A213"/>
    <mergeCell ref="A215:A233"/>
    <mergeCell ref="A95:A110"/>
    <mergeCell ref="A75:A93"/>
    <mergeCell ref="A57:A73"/>
    <mergeCell ref="A44:A55"/>
    <mergeCell ref="A24:A42"/>
    <mergeCell ref="A3:A22"/>
  </mergeCells>
  <printOptions horizontalCentered="1" verticalCentered="1"/>
  <pageMargins left="0.2" right="0.2" top="0.25" bottom="0.25" header="0.25" footer="0.3"/>
  <pageSetup scale="71" orientation="landscape" r:id="rId1"/>
  <rowBreaks count="2" manualBreakCount="2">
    <brk id="174" max="16383" man="1"/>
    <brk id="23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  <pageSetUpPr fitToPage="1"/>
  </sheetPr>
  <dimension ref="A1:M2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6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415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296" t="s">
        <v>31</v>
      </c>
      <c r="M2" s="199" t="s">
        <v>294</v>
      </c>
    </row>
    <row r="3" spans="1:13" ht="18.75" hidden="1" thickTop="1" x14ac:dyDescent="0.25">
      <c r="A3" s="638" t="s">
        <v>22</v>
      </c>
      <c r="B3" s="26">
        <v>41333</v>
      </c>
      <c r="C3" s="27" t="s">
        <v>13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8">
        <v>0</v>
      </c>
      <c r="J3" s="279"/>
      <c r="K3" s="27">
        <v>1</v>
      </c>
      <c r="L3" s="27"/>
      <c r="M3" s="28"/>
    </row>
    <row r="4" spans="1:13" hidden="1" x14ac:dyDescent="0.25">
      <c r="A4" s="639"/>
      <c r="B4" s="13">
        <v>41326</v>
      </c>
      <c r="C4" s="9" t="s">
        <v>20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41312</v>
      </c>
      <c r="C5" s="9" t="s">
        <v>19</v>
      </c>
      <c r="D5" s="9">
        <v>1</v>
      </c>
      <c r="E5" s="9">
        <v>2</v>
      </c>
      <c r="F5" s="9">
        <v>1</v>
      </c>
      <c r="G5" s="9">
        <v>3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41305</v>
      </c>
      <c r="C6" s="9" t="s">
        <v>21</v>
      </c>
      <c r="D6" s="9">
        <v>1</v>
      </c>
      <c r="E6" s="9">
        <v>1</v>
      </c>
      <c r="F6" s="9">
        <v>3</v>
      </c>
      <c r="G6" s="9">
        <v>4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41298</v>
      </c>
      <c r="C7" s="9" t="s">
        <v>13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41291</v>
      </c>
      <c r="C8" s="9" t="s">
        <v>20</v>
      </c>
      <c r="D8" s="9">
        <v>1</v>
      </c>
      <c r="E8" s="9">
        <v>2</v>
      </c>
      <c r="F8" s="9">
        <v>1</v>
      </c>
      <c r="G8" s="9">
        <v>3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41284</v>
      </c>
      <c r="C9" s="9" t="s">
        <v>7</v>
      </c>
      <c r="D9" s="9">
        <v>1</v>
      </c>
      <c r="E9" s="9">
        <v>2</v>
      </c>
      <c r="F9" s="9">
        <v>0</v>
      </c>
      <c r="G9" s="9">
        <v>2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41242</v>
      </c>
      <c r="C10" s="9" t="s">
        <v>20</v>
      </c>
      <c r="D10" s="9">
        <v>1</v>
      </c>
      <c r="E10" s="9">
        <v>5</v>
      </c>
      <c r="F10" s="9">
        <v>1</v>
      </c>
      <c r="G10" s="9">
        <v>6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41235</v>
      </c>
      <c r="C11" s="9" t="s">
        <v>7</v>
      </c>
      <c r="D11" s="9">
        <v>1</v>
      </c>
      <c r="E11" s="9">
        <v>2</v>
      </c>
      <c r="F11" s="9">
        <v>1</v>
      </c>
      <c r="G11" s="9">
        <v>3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41228</v>
      </c>
      <c r="C12" s="9" t="s">
        <v>19</v>
      </c>
      <c r="D12" s="9">
        <v>1</v>
      </c>
      <c r="E12" s="9">
        <v>0</v>
      </c>
      <c r="F12" s="9">
        <v>2</v>
      </c>
      <c r="G12" s="9">
        <v>2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41221</v>
      </c>
      <c r="C13" s="9" t="s">
        <v>21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9"/>
      <c r="B14" s="13">
        <v>41207</v>
      </c>
      <c r="C14" s="9" t="s">
        <v>20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9"/>
      <c r="B15" s="13">
        <v>41193</v>
      </c>
      <c r="C15" s="9" t="s">
        <v>19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9"/>
      <c r="B16" s="13">
        <v>41179</v>
      </c>
      <c r="C16" s="9" t="s">
        <v>13</v>
      </c>
      <c r="D16" s="9">
        <v>1</v>
      </c>
      <c r="E16" s="9">
        <v>1</v>
      </c>
      <c r="F16" s="9">
        <v>2</v>
      </c>
      <c r="G16" s="9">
        <v>3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t="18.75" hidden="1" thickBot="1" x14ac:dyDescent="0.3">
      <c r="A17" s="640"/>
      <c r="B17" s="13">
        <v>41172</v>
      </c>
      <c r="C17" s="9" t="s">
        <v>20</v>
      </c>
      <c r="D17" s="9">
        <v>1</v>
      </c>
      <c r="E17" s="9">
        <v>3</v>
      </c>
      <c r="F17" s="9">
        <v>0</v>
      </c>
      <c r="G17" s="9">
        <v>3</v>
      </c>
      <c r="H17" s="9">
        <v>1</v>
      </c>
      <c r="I17" s="29">
        <v>0</v>
      </c>
      <c r="J17" s="281">
        <v>1</v>
      </c>
      <c r="K17" s="23"/>
      <c r="L17" s="23"/>
      <c r="M17" s="48"/>
    </row>
    <row r="18" spans="1:13" ht="19.5" thickTop="1" thickBot="1" x14ac:dyDescent="0.3">
      <c r="A18" s="142" t="s">
        <v>45</v>
      </c>
      <c r="B18" s="216" t="s">
        <v>22</v>
      </c>
      <c r="C18" s="124" t="s">
        <v>12</v>
      </c>
      <c r="D18" s="124">
        <f t="shared" ref="D18:I18" si="0">SUM(D3:D17)</f>
        <v>15</v>
      </c>
      <c r="E18" s="124">
        <f t="shared" si="0"/>
        <v>21</v>
      </c>
      <c r="F18" s="124">
        <f t="shared" si="0"/>
        <v>11</v>
      </c>
      <c r="G18" s="124">
        <f t="shared" si="0"/>
        <v>32</v>
      </c>
      <c r="H18" s="124">
        <f t="shared" si="0"/>
        <v>1</v>
      </c>
      <c r="I18" s="125">
        <f t="shared" si="0"/>
        <v>0</v>
      </c>
      <c r="J18" s="191">
        <f>SUM(J3:J17)</f>
        <v>7</v>
      </c>
      <c r="K18" s="124">
        <f>SUM(K3:K17)</f>
        <v>8</v>
      </c>
      <c r="L18" s="124">
        <f>SUM(L3:L17)</f>
        <v>0</v>
      </c>
      <c r="M18" s="302">
        <f>SUM(J18/(J18+K18))</f>
        <v>0.46666666666666667</v>
      </c>
    </row>
    <row r="19" spans="1:13" ht="18.75" hidden="1" thickTop="1" x14ac:dyDescent="0.25">
      <c r="A19" s="638" t="s">
        <v>23</v>
      </c>
      <c r="B19" s="26">
        <v>40962</v>
      </c>
      <c r="C19" s="27" t="s">
        <v>13</v>
      </c>
      <c r="D19" s="27">
        <v>1</v>
      </c>
      <c r="E19" s="27">
        <v>0</v>
      </c>
      <c r="F19" s="27">
        <v>2</v>
      </c>
      <c r="G19" s="27">
        <v>2</v>
      </c>
      <c r="H19" s="27">
        <v>0</v>
      </c>
      <c r="I19" s="28">
        <v>0</v>
      </c>
      <c r="J19" s="282">
        <v>1</v>
      </c>
      <c r="K19" s="8"/>
      <c r="L19" s="8"/>
      <c r="M19" s="113"/>
    </row>
    <row r="20" spans="1:13" ht="18.75" hidden="1" thickBot="1" x14ac:dyDescent="0.3">
      <c r="A20" s="640"/>
      <c r="B20" s="30">
        <v>40955</v>
      </c>
      <c r="C20" s="31" t="s">
        <v>19</v>
      </c>
      <c r="D20" s="31">
        <v>1</v>
      </c>
      <c r="E20" s="31">
        <v>0</v>
      </c>
      <c r="F20" s="31">
        <v>0</v>
      </c>
      <c r="G20" s="31">
        <v>0</v>
      </c>
      <c r="H20" s="31">
        <v>0</v>
      </c>
      <c r="I20" s="32">
        <v>0</v>
      </c>
      <c r="J20" s="281"/>
      <c r="K20" s="23">
        <v>1</v>
      </c>
      <c r="L20" s="23"/>
      <c r="M20" s="48"/>
    </row>
    <row r="21" spans="1:13" ht="19.5" thickTop="1" thickBot="1" x14ac:dyDescent="0.3">
      <c r="A21" s="142" t="s">
        <v>45</v>
      </c>
      <c r="B21" s="216" t="s">
        <v>23</v>
      </c>
      <c r="C21" s="124" t="s">
        <v>21</v>
      </c>
      <c r="D21" s="124">
        <f t="shared" ref="D21:I21" si="1">SUM(D19:D20)</f>
        <v>2</v>
      </c>
      <c r="E21" s="124">
        <f t="shared" si="1"/>
        <v>0</v>
      </c>
      <c r="F21" s="124">
        <f t="shared" si="1"/>
        <v>2</v>
      </c>
      <c r="G21" s="124">
        <f t="shared" si="1"/>
        <v>2</v>
      </c>
      <c r="H21" s="124">
        <f t="shared" si="1"/>
        <v>0</v>
      </c>
      <c r="I21" s="125">
        <f t="shared" si="1"/>
        <v>0</v>
      </c>
      <c r="J21" s="191">
        <f>SUM(J19:J20)</f>
        <v>1</v>
      </c>
      <c r="K21" s="124">
        <f>SUM(K19:K20)</f>
        <v>1</v>
      </c>
      <c r="L21" s="124">
        <f>SUM(L19:L20)</f>
        <v>0</v>
      </c>
      <c r="M21" s="302">
        <f>SUM(J21/(J21+K21))</f>
        <v>0.5</v>
      </c>
    </row>
    <row r="22" spans="1:13" ht="19.5" thickTop="1" thickBot="1" x14ac:dyDescent="0.3">
      <c r="C22" s="136" t="s">
        <v>24</v>
      </c>
      <c r="D22" s="137">
        <f t="shared" ref="D22:I22" si="2">SUM(D18+D21)</f>
        <v>17</v>
      </c>
      <c r="E22" s="137">
        <f t="shared" si="2"/>
        <v>21</v>
      </c>
      <c r="F22" s="137">
        <f t="shared" si="2"/>
        <v>13</v>
      </c>
      <c r="G22" s="139">
        <f t="shared" si="2"/>
        <v>34</v>
      </c>
      <c r="H22" s="140">
        <f t="shared" si="2"/>
        <v>1</v>
      </c>
      <c r="I22" s="141">
        <f t="shared" si="2"/>
        <v>0</v>
      </c>
      <c r="J22" s="325">
        <f>SUM(J18+J21)</f>
        <v>8</v>
      </c>
      <c r="K22" s="146">
        <f>SUM(K18+K21)</f>
        <v>9</v>
      </c>
      <c r="L22" s="146">
        <f>SUM(L18+L21)</f>
        <v>0</v>
      </c>
      <c r="M22" s="324">
        <f>SUM(J22/(J22+K22))</f>
        <v>0.47058823529411764</v>
      </c>
    </row>
    <row r="23" spans="1:13" ht="18.75" thickBot="1" x14ac:dyDescent="0.3">
      <c r="C23" s="143" t="s">
        <v>25</v>
      </c>
      <c r="D23" s="24"/>
      <c r="E23" s="25">
        <f>SUM(E22/D22)</f>
        <v>1.2352941176470589</v>
      </c>
      <c r="F23" s="25">
        <f>SUM(F22/D22)</f>
        <v>0.76470588235294112</v>
      </c>
      <c r="G23" s="144">
        <f>SUM(G22/D22)</f>
        <v>2</v>
      </c>
      <c r="H23" s="20"/>
      <c r="I23" s="20"/>
      <c r="J23" s="326">
        <f>SUM(J22/D22)</f>
        <v>0.47058823529411764</v>
      </c>
      <c r="K23" s="327">
        <f>SUM(K22/D22)</f>
        <v>0.52941176470588236</v>
      </c>
      <c r="L23" s="328">
        <f>SUM(L22/D22)</f>
        <v>0</v>
      </c>
      <c r="M23" s="7"/>
    </row>
    <row r="24" spans="1:13" ht="18.75" thickBot="1" x14ac:dyDescent="0.3">
      <c r="C24" s="133" t="s">
        <v>26</v>
      </c>
      <c r="D24" s="134">
        <f>SUM(D22/2)</f>
        <v>8.5</v>
      </c>
      <c r="E24" s="134">
        <f>SUM(E23*D24)</f>
        <v>10.5</v>
      </c>
      <c r="F24" s="134">
        <f>SUM(F23*D24)</f>
        <v>6.5</v>
      </c>
      <c r="G24" s="135">
        <f>SUM(G23*D24)</f>
        <v>17</v>
      </c>
      <c r="J24" s="329">
        <f>SUM(J22/2)</f>
        <v>4</v>
      </c>
      <c r="K24" s="330">
        <f>SUM(K22/2)</f>
        <v>4.5</v>
      </c>
      <c r="L24" s="331">
        <f>SUM(L22/2)</f>
        <v>0</v>
      </c>
      <c r="M24" s="7"/>
    </row>
    <row r="25" spans="1:13" ht="18.75" thickTop="1" x14ac:dyDescent="0.25"/>
  </sheetData>
  <mergeCells count="3">
    <mergeCell ref="A3:A17"/>
    <mergeCell ref="A19:A20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0000"/>
    <pageSetUpPr fitToPage="1"/>
  </sheetPr>
  <dimension ref="A1:M2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416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296" t="s">
        <v>31</v>
      </c>
      <c r="M2" s="199" t="s">
        <v>294</v>
      </c>
    </row>
    <row r="3" spans="1:13" ht="18.75" hidden="1" thickTop="1" x14ac:dyDescent="0.25">
      <c r="A3" s="639" t="s">
        <v>23</v>
      </c>
      <c r="B3" s="13">
        <v>40962</v>
      </c>
      <c r="C3" s="9" t="s">
        <v>20</v>
      </c>
      <c r="D3" s="9">
        <v>1</v>
      </c>
      <c r="E3" s="9">
        <v>0</v>
      </c>
      <c r="F3" s="9">
        <v>0</v>
      </c>
      <c r="G3" s="9">
        <v>0</v>
      </c>
      <c r="H3" s="9">
        <v>0</v>
      </c>
      <c r="I3" s="29">
        <v>0</v>
      </c>
      <c r="J3" s="279">
        <v>1</v>
      </c>
      <c r="K3" s="27"/>
      <c r="L3" s="27"/>
      <c r="M3" s="28"/>
    </row>
    <row r="4" spans="1:13" hidden="1" x14ac:dyDescent="0.25">
      <c r="A4" s="639"/>
      <c r="B4" s="13">
        <v>40955</v>
      </c>
      <c r="C4" s="9" t="s">
        <v>7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40941</v>
      </c>
      <c r="C5" s="9" t="s">
        <v>21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40934</v>
      </c>
      <c r="C6" s="9" t="s">
        <v>13</v>
      </c>
      <c r="D6" s="9">
        <v>1</v>
      </c>
      <c r="E6" s="9">
        <v>1</v>
      </c>
      <c r="F6" s="9">
        <v>2</v>
      </c>
      <c r="G6" s="9">
        <v>3</v>
      </c>
      <c r="H6" s="9">
        <v>0</v>
      </c>
      <c r="I6" s="29">
        <v>1</v>
      </c>
      <c r="J6" s="280"/>
      <c r="K6" s="9"/>
      <c r="L6" s="9">
        <v>1</v>
      </c>
      <c r="M6" s="29"/>
    </row>
    <row r="7" spans="1:13" hidden="1" x14ac:dyDescent="0.25">
      <c r="A7" s="639"/>
      <c r="B7" s="13">
        <v>40878</v>
      </c>
      <c r="C7" s="9" t="s">
        <v>20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40871</v>
      </c>
      <c r="C8" s="9" t="s">
        <v>7</v>
      </c>
      <c r="D8" s="9">
        <v>1</v>
      </c>
      <c r="E8" s="9">
        <v>2</v>
      </c>
      <c r="F8" s="9">
        <v>0</v>
      </c>
      <c r="G8" s="9">
        <v>2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40864</v>
      </c>
      <c r="C9" s="9" t="s">
        <v>19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9"/>
      <c r="B10" s="13">
        <v>40850</v>
      </c>
      <c r="C10" s="9" t="s">
        <v>13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40836</v>
      </c>
      <c r="C11" s="9" t="s">
        <v>7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40829</v>
      </c>
      <c r="C12" s="9" t="s">
        <v>19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t="18.75" hidden="1" thickBot="1" x14ac:dyDescent="0.3">
      <c r="A13" s="639"/>
      <c r="B13" s="13">
        <v>40822</v>
      </c>
      <c r="C13" s="9" t="s">
        <v>21</v>
      </c>
      <c r="D13" s="9">
        <v>1</v>
      </c>
      <c r="E13" s="9">
        <v>1</v>
      </c>
      <c r="F13" s="9">
        <v>1</v>
      </c>
      <c r="G13" s="9">
        <v>2</v>
      </c>
      <c r="H13" s="9">
        <v>0</v>
      </c>
      <c r="I13" s="29">
        <v>0</v>
      </c>
      <c r="J13" s="281">
        <v>1</v>
      </c>
      <c r="K13" s="23"/>
      <c r="L13" s="23"/>
      <c r="M13" s="48"/>
    </row>
    <row r="14" spans="1:13" ht="19.5" thickTop="1" thickBot="1" x14ac:dyDescent="0.3">
      <c r="A14" s="142" t="s">
        <v>45</v>
      </c>
      <c r="B14" s="126" t="s">
        <v>23</v>
      </c>
      <c r="C14" s="124" t="s">
        <v>12</v>
      </c>
      <c r="D14" s="124">
        <f t="shared" ref="D14:I14" si="0">SUM(D3:D13)</f>
        <v>11</v>
      </c>
      <c r="E14" s="124">
        <f t="shared" si="0"/>
        <v>5</v>
      </c>
      <c r="F14" s="124">
        <f t="shared" si="0"/>
        <v>4</v>
      </c>
      <c r="G14" s="124">
        <f t="shared" si="0"/>
        <v>9</v>
      </c>
      <c r="H14" s="124">
        <f t="shared" si="0"/>
        <v>0</v>
      </c>
      <c r="I14" s="125">
        <f t="shared" si="0"/>
        <v>1</v>
      </c>
      <c r="J14" s="191">
        <f>SUM(J3:J13)</f>
        <v>8</v>
      </c>
      <c r="K14" s="124">
        <f>SUM(K3:K13)</f>
        <v>2</v>
      </c>
      <c r="L14" s="124">
        <f>SUM(L3:L13)</f>
        <v>1</v>
      </c>
      <c r="M14" s="302">
        <f>SUM(J14/(J14+K14))</f>
        <v>0.8</v>
      </c>
    </row>
    <row r="15" spans="1:13" ht="19.5" thickTop="1" thickBot="1" x14ac:dyDescent="0.3">
      <c r="C15" s="136" t="s">
        <v>24</v>
      </c>
      <c r="D15" s="137">
        <f t="shared" ref="D15:I15" si="1">SUM(D14)</f>
        <v>11</v>
      </c>
      <c r="E15" s="137">
        <f t="shared" si="1"/>
        <v>5</v>
      </c>
      <c r="F15" s="137">
        <f t="shared" si="1"/>
        <v>4</v>
      </c>
      <c r="G15" s="139">
        <f t="shared" si="1"/>
        <v>9</v>
      </c>
      <c r="H15" s="140">
        <f t="shared" si="1"/>
        <v>0</v>
      </c>
      <c r="I15" s="141">
        <f t="shared" si="1"/>
        <v>1</v>
      </c>
      <c r="J15" s="325">
        <f>SUM(J14)</f>
        <v>8</v>
      </c>
      <c r="K15" s="146">
        <f>SUM(K14)</f>
        <v>2</v>
      </c>
      <c r="L15" s="146">
        <f>SUM(L14)</f>
        <v>1</v>
      </c>
      <c r="M15" s="324">
        <f>SUM(J15/(J15+K15))</f>
        <v>0.8</v>
      </c>
    </row>
    <row r="16" spans="1:13" ht="18.75" thickBot="1" x14ac:dyDescent="0.3">
      <c r="C16" s="143" t="s">
        <v>25</v>
      </c>
      <c r="D16" s="24"/>
      <c r="E16" s="25">
        <f>SUM(E15/D15)</f>
        <v>0.45454545454545453</v>
      </c>
      <c r="F16" s="25">
        <f>SUM(F15/D15)</f>
        <v>0.36363636363636365</v>
      </c>
      <c r="G16" s="144">
        <f>SUM(G15/D15)</f>
        <v>0.81818181818181823</v>
      </c>
      <c r="H16" s="20"/>
      <c r="I16" s="20"/>
      <c r="J16" s="326">
        <f>SUM(J15/D15)</f>
        <v>0.72727272727272729</v>
      </c>
      <c r="K16" s="327">
        <f>SUM(K15/D15)</f>
        <v>0.18181818181818182</v>
      </c>
      <c r="L16" s="328">
        <f>SUM(L15/D15)</f>
        <v>9.0909090909090912E-2</v>
      </c>
      <c r="M16" s="7"/>
    </row>
    <row r="17" spans="1:13" ht="18.75" thickBot="1" x14ac:dyDescent="0.3">
      <c r="C17" s="133" t="s">
        <v>26</v>
      </c>
      <c r="D17" s="134">
        <f>SUM(D15/2)</f>
        <v>5.5</v>
      </c>
      <c r="E17" s="134">
        <f>SUM(E16*D17)</f>
        <v>2.5</v>
      </c>
      <c r="F17" s="134">
        <f>SUM(F16*D17)</f>
        <v>2</v>
      </c>
      <c r="G17" s="135">
        <f>SUM(G16*D17)</f>
        <v>4.5</v>
      </c>
      <c r="J17" s="329">
        <f>SUM(J15/1)</f>
        <v>8</v>
      </c>
      <c r="K17" s="330">
        <f>SUM(K15/1)</f>
        <v>2</v>
      </c>
      <c r="L17" s="331">
        <f>SUM(L15/1)</f>
        <v>1</v>
      </c>
      <c r="M17" s="7"/>
    </row>
    <row r="18" spans="1:13" ht="19.5" thickTop="1" thickBot="1" x14ac:dyDescent="0.3">
      <c r="A18" s="61" t="s">
        <v>50</v>
      </c>
      <c r="B18" s="45" t="s">
        <v>36</v>
      </c>
      <c r="C18" s="46" t="s">
        <v>12</v>
      </c>
      <c r="D18" s="47"/>
      <c r="E18" s="27">
        <v>4</v>
      </c>
      <c r="F18" s="27">
        <v>9</v>
      </c>
      <c r="G18" s="28">
        <v>13</v>
      </c>
    </row>
    <row r="19" spans="1:13" ht="18.75" thickBot="1" x14ac:dyDescent="0.3">
      <c r="A19" s="49" t="s">
        <v>45</v>
      </c>
      <c r="B19" s="41" t="s">
        <v>50</v>
      </c>
      <c r="C19" s="42"/>
      <c r="D19" s="42"/>
      <c r="E19" s="43">
        <f>SUM(E18:E18)</f>
        <v>4</v>
      </c>
      <c r="F19" s="43">
        <f>SUM(F18:F18)</f>
        <v>9</v>
      </c>
      <c r="G19" s="50">
        <f>SUM(G18:G18)</f>
        <v>13</v>
      </c>
    </row>
    <row r="20" spans="1:13" ht="18.75" thickBot="1" x14ac:dyDescent="0.3">
      <c r="A20" s="51" t="s">
        <v>46</v>
      </c>
      <c r="B20" s="52" t="s">
        <v>443</v>
      </c>
      <c r="C20" s="53"/>
      <c r="D20" s="53"/>
      <c r="E20" s="54">
        <f>SUM(E15+E19)</f>
        <v>9</v>
      </c>
      <c r="F20" s="54">
        <f>SUM(F15+F19)</f>
        <v>13</v>
      </c>
      <c r="G20" s="55">
        <f>SUM(E20+F20)</f>
        <v>22</v>
      </c>
    </row>
    <row r="21" spans="1:13" ht="18.75" thickTop="1" x14ac:dyDescent="0.25"/>
  </sheetData>
  <mergeCells count="2">
    <mergeCell ref="A3:A13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0000"/>
    <pageSetUpPr fitToPage="1"/>
  </sheetPr>
  <dimension ref="A1:M6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22" bestFit="1" customWidth="1"/>
    <col min="2" max="2" width="26.5703125" style="17" bestFit="1" customWidth="1"/>
    <col min="3" max="3" width="17" style="16" bestFit="1" customWidth="1"/>
    <col min="4" max="4" width="9.28515625" style="16" bestFit="1" customWidth="1"/>
    <col min="5" max="16384" width="9.140625" style="16"/>
  </cols>
  <sheetData>
    <row r="1" spans="1:13" ht="19.5" thickTop="1" thickBot="1" x14ac:dyDescent="0.3">
      <c r="A1" s="626" t="s">
        <v>406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s="22" customFormat="1" ht="19.5" thickTop="1" thickBot="1" x14ac:dyDescent="0.3">
      <c r="A2" s="205"/>
      <c r="B2" s="219" t="s">
        <v>0</v>
      </c>
      <c r="C2" s="155" t="s">
        <v>450</v>
      </c>
      <c r="D2" s="217" t="s">
        <v>1</v>
      </c>
      <c r="E2" s="217" t="s">
        <v>2</v>
      </c>
      <c r="F2" s="217" t="s">
        <v>3</v>
      </c>
      <c r="G2" s="217" t="s">
        <v>4</v>
      </c>
      <c r="H2" s="217" t="s">
        <v>5</v>
      </c>
      <c r="I2" s="218" t="s">
        <v>6</v>
      </c>
      <c r="J2" s="120" t="s">
        <v>29</v>
      </c>
      <c r="K2" s="198" t="s">
        <v>30</v>
      </c>
      <c r="L2" s="296" t="s">
        <v>31</v>
      </c>
      <c r="M2" s="199" t="s">
        <v>294</v>
      </c>
    </row>
    <row r="3" spans="1:13" ht="18.75" hidden="1" thickTop="1" x14ac:dyDescent="0.25">
      <c r="A3" s="639" t="s">
        <v>15</v>
      </c>
      <c r="B3" s="13">
        <v>41683</v>
      </c>
      <c r="C3" s="9" t="s">
        <v>14</v>
      </c>
      <c r="D3" s="9">
        <v>1</v>
      </c>
      <c r="E3" s="9">
        <v>0</v>
      </c>
      <c r="F3" s="9">
        <v>1</v>
      </c>
      <c r="G3" s="9">
        <v>1</v>
      </c>
      <c r="H3" s="9">
        <v>0</v>
      </c>
      <c r="I3" s="29">
        <v>0</v>
      </c>
      <c r="J3" s="279"/>
      <c r="K3" s="27">
        <v>1</v>
      </c>
      <c r="L3" s="27"/>
      <c r="M3" s="28"/>
    </row>
    <row r="4" spans="1:13" hidden="1" x14ac:dyDescent="0.25">
      <c r="A4" s="639"/>
      <c r="B4" s="13">
        <v>41676</v>
      </c>
      <c r="C4" s="9" t="s">
        <v>12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41662</v>
      </c>
      <c r="C5" s="9" t="s">
        <v>10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41627</v>
      </c>
      <c r="C6" s="9" t="s">
        <v>12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41620</v>
      </c>
      <c r="C7" s="9" t="s">
        <v>13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41613</v>
      </c>
      <c r="C8" s="9" t="s">
        <v>10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/>
      <c r="L8" s="9">
        <v>1</v>
      </c>
      <c r="M8" s="29"/>
    </row>
    <row r="9" spans="1:13" hidden="1" x14ac:dyDescent="0.25">
      <c r="A9" s="639"/>
      <c r="B9" s="13">
        <v>41599</v>
      </c>
      <c r="C9" s="9" t="s">
        <v>14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/>
      <c r="K9" s="9"/>
      <c r="L9" s="9">
        <v>1</v>
      </c>
      <c r="M9" s="29"/>
    </row>
    <row r="10" spans="1:13" hidden="1" x14ac:dyDescent="0.25">
      <c r="A10" s="639"/>
      <c r="B10" s="13">
        <v>41592</v>
      </c>
      <c r="C10" s="9" t="s">
        <v>12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/>
      <c r="L10" s="9">
        <v>1</v>
      </c>
      <c r="M10" s="29"/>
    </row>
    <row r="11" spans="1:13" hidden="1" x14ac:dyDescent="0.25">
      <c r="A11" s="639"/>
      <c r="B11" s="13">
        <v>41585</v>
      </c>
      <c r="C11" s="9" t="s">
        <v>13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41578</v>
      </c>
      <c r="C12" s="9" t="s">
        <v>10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41571</v>
      </c>
      <c r="C13" s="9" t="s">
        <v>7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/>
      <c r="K13" s="9"/>
      <c r="L13" s="9">
        <v>1</v>
      </c>
      <c r="M13" s="29"/>
    </row>
    <row r="14" spans="1:13" hidden="1" x14ac:dyDescent="0.25">
      <c r="A14" s="639"/>
      <c r="B14" s="13">
        <v>41564</v>
      </c>
      <c r="C14" s="9" t="s">
        <v>14</v>
      </c>
      <c r="D14" s="9">
        <v>1</v>
      </c>
      <c r="E14" s="9">
        <v>1</v>
      </c>
      <c r="F14" s="9">
        <v>1</v>
      </c>
      <c r="G14" s="9">
        <v>2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9"/>
      <c r="B15" s="13">
        <v>41557</v>
      </c>
      <c r="C15" s="9" t="s">
        <v>12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1</v>
      </c>
      <c r="J15" s="280"/>
      <c r="K15" s="9"/>
      <c r="L15" s="9">
        <v>1</v>
      </c>
      <c r="M15" s="29"/>
    </row>
    <row r="16" spans="1:13" hidden="1" x14ac:dyDescent="0.25">
      <c r="A16" s="639"/>
      <c r="B16" s="13">
        <v>41550</v>
      </c>
      <c r="C16" s="9" t="s">
        <v>13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9"/>
      <c r="B17" s="13">
        <v>41543</v>
      </c>
      <c r="C17" s="9" t="s">
        <v>10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t="18.75" hidden="1" thickBot="1" x14ac:dyDescent="0.3">
      <c r="A18" s="647"/>
      <c r="B18" s="122">
        <v>41536</v>
      </c>
      <c r="C18" s="23" t="s">
        <v>7</v>
      </c>
      <c r="D18" s="23">
        <v>1</v>
      </c>
      <c r="E18" s="23">
        <v>0</v>
      </c>
      <c r="F18" s="23">
        <v>1</v>
      </c>
      <c r="G18" s="23">
        <v>1</v>
      </c>
      <c r="H18" s="23">
        <v>0</v>
      </c>
      <c r="I18" s="48">
        <v>0</v>
      </c>
      <c r="J18" s="281">
        <v>1</v>
      </c>
      <c r="K18" s="23"/>
      <c r="L18" s="23"/>
      <c r="M18" s="48"/>
    </row>
    <row r="19" spans="1:13" s="22" customFormat="1" ht="19.5" thickTop="1" thickBot="1" x14ac:dyDescent="0.3">
      <c r="A19" s="142" t="s">
        <v>45</v>
      </c>
      <c r="B19" s="126" t="s">
        <v>15</v>
      </c>
      <c r="C19" s="124" t="s">
        <v>8</v>
      </c>
      <c r="D19" s="124">
        <f t="shared" ref="D19:I19" si="0">SUM(D3:D18)</f>
        <v>16</v>
      </c>
      <c r="E19" s="124">
        <f t="shared" si="0"/>
        <v>3</v>
      </c>
      <c r="F19" s="124">
        <f t="shared" si="0"/>
        <v>7</v>
      </c>
      <c r="G19" s="124">
        <f t="shared" si="0"/>
        <v>10</v>
      </c>
      <c r="H19" s="124">
        <f t="shared" si="0"/>
        <v>0</v>
      </c>
      <c r="I19" s="125">
        <f t="shared" si="0"/>
        <v>1</v>
      </c>
      <c r="J19" s="191">
        <f>SUM(J3:J18)</f>
        <v>4</v>
      </c>
      <c r="K19" s="124">
        <f>SUM(K3:K18)</f>
        <v>7</v>
      </c>
      <c r="L19" s="124">
        <f>SUM(L3:L18)</f>
        <v>5</v>
      </c>
      <c r="M19" s="302">
        <f>SUM(J19/(J19+K19))</f>
        <v>0.36363636363636365</v>
      </c>
    </row>
    <row r="20" spans="1:13" ht="18.75" hidden="1" thickTop="1" x14ac:dyDescent="0.25">
      <c r="A20" s="646" t="s">
        <v>22</v>
      </c>
      <c r="B20" s="14">
        <v>41333</v>
      </c>
      <c r="C20" s="8" t="s">
        <v>19</v>
      </c>
      <c r="D20" s="8">
        <v>1</v>
      </c>
      <c r="E20" s="8">
        <v>0</v>
      </c>
      <c r="F20" s="8">
        <v>1</v>
      </c>
      <c r="G20" s="8">
        <v>1</v>
      </c>
      <c r="H20" s="8">
        <v>0</v>
      </c>
      <c r="I20" s="113">
        <v>0</v>
      </c>
      <c r="J20" s="282">
        <v>1</v>
      </c>
      <c r="K20" s="8"/>
      <c r="L20" s="8"/>
      <c r="M20" s="113"/>
    </row>
    <row r="21" spans="1:13" hidden="1" x14ac:dyDescent="0.25">
      <c r="A21" s="639"/>
      <c r="B21" s="13">
        <v>41319</v>
      </c>
      <c r="C21" s="9" t="s">
        <v>13</v>
      </c>
      <c r="D21" s="9">
        <v>1</v>
      </c>
      <c r="E21" s="9">
        <v>1</v>
      </c>
      <c r="F21" s="9">
        <v>1</v>
      </c>
      <c r="G21" s="9">
        <v>2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9"/>
      <c r="B22" s="13">
        <v>41305</v>
      </c>
      <c r="C22" s="9" t="s">
        <v>7</v>
      </c>
      <c r="D22" s="9">
        <v>1</v>
      </c>
      <c r="E22" s="9">
        <v>2</v>
      </c>
      <c r="F22" s="9">
        <v>2</v>
      </c>
      <c r="G22" s="9">
        <v>4</v>
      </c>
      <c r="H22" s="9">
        <v>0</v>
      </c>
      <c r="I22" s="29">
        <v>0</v>
      </c>
      <c r="J22" s="280">
        <v>1</v>
      </c>
      <c r="K22" s="9"/>
      <c r="L22" s="9"/>
      <c r="M22" s="29"/>
    </row>
    <row r="23" spans="1:13" hidden="1" x14ac:dyDescent="0.25">
      <c r="A23" s="639"/>
      <c r="B23" s="13">
        <v>41298</v>
      </c>
      <c r="C23" s="9" t="s">
        <v>19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idden="1" x14ac:dyDescent="0.25">
      <c r="A24" s="639"/>
      <c r="B24" s="13">
        <v>41291</v>
      </c>
      <c r="C24" s="9" t="s">
        <v>12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9"/>
      <c r="B25" s="13">
        <v>41249</v>
      </c>
      <c r="C25" s="9" t="s">
        <v>19</v>
      </c>
      <c r="D25" s="9">
        <v>1</v>
      </c>
      <c r="E25" s="9">
        <v>0</v>
      </c>
      <c r="F25" s="9">
        <v>2</v>
      </c>
      <c r="G25" s="9">
        <v>2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9"/>
      <c r="B26" s="13">
        <v>41242</v>
      </c>
      <c r="C26" s="9" t="s">
        <v>12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9"/>
      <c r="B27" s="13">
        <v>41235</v>
      </c>
      <c r="C27" s="9" t="s">
        <v>13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13">
        <v>41228</v>
      </c>
      <c r="C28" s="9" t="s">
        <v>21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9"/>
      <c r="B29" s="13">
        <v>41221</v>
      </c>
      <c r="C29" s="9" t="s">
        <v>7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9"/>
      <c r="B30" s="13">
        <v>41207</v>
      </c>
      <c r="C30" s="9" t="s">
        <v>12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39"/>
      <c r="B31" s="13">
        <v>41193</v>
      </c>
      <c r="C31" s="9" t="s">
        <v>21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9"/>
      <c r="B32" s="13">
        <v>41186</v>
      </c>
      <c r="C32" s="9" t="s">
        <v>7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t="18.75" hidden="1" thickBot="1" x14ac:dyDescent="0.3">
      <c r="A33" s="647"/>
      <c r="B33" s="122">
        <v>41172</v>
      </c>
      <c r="C33" s="23" t="s">
        <v>12</v>
      </c>
      <c r="D33" s="23">
        <v>1</v>
      </c>
      <c r="E33" s="23">
        <v>0</v>
      </c>
      <c r="F33" s="23">
        <v>0</v>
      </c>
      <c r="G33" s="23">
        <v>0</v>
      </c>
      <c r="H33" s="23">
        <v>0</v>
      </c>
      <c r="I33" s="48">
        <v>0</v>
      </c>
      <c r="J33" s="281"/>
      <c r="K33" s="23">
        <v>1</v>
      </c>
      <c r="L33" s="23"/>
      <c r="M33" s="48"/>
    </row>
    <row r="34" spans="1:13" s="22" customFormat="1" ht="19.5" thickTop="1" thickBot="1" x14ac:dyDescent="0.3">
      <c r="A34" s="142" t="s">
        <v>45</v>
      </c>
      <c r="B34" s="126" t="s">
        <v>22</v>
      </c>
      <c r="C34" s="124" t="s">
        <v>20</v>
      </c>
      <c r="D34" s="124">
        <f t="shared" ref="D34:I34" si="1">SUM(D20:D33)</f>
        <v>14</v>
      </c>
      <c r="E34" s="124">
        <f t="shared" si="1"/>
        <v>4</v>
      </c>
      <c r="F34" s="124">
        <f t="shared" si="1"/>
        <v>10</v>
      </c>
      <c r="G34" s="124">
        <f t="shared" si="1"/>
        <v>14</v>
      </c>
      <c r="H34" s="124">
        <f t="shared" si="1"/>
        <v>0</v>
      </c>
      <c r="I34" s="125">
        <f t="shared" si="1"/>
        <v>0</v>
      </c>
      <c r="J34" s="191">
        <f>SUM(J20:J33)</f>
        <v>6</v>
      </c>
      <c r="K34" s="124">
        <f>SUM(K20:K33)</f>
        <v>8</v>
      </c>
      <c r="L34" s="124">
        <f>SUM(L20:L33)</f>
        <v>0</v>
      </c>
      <c r="M34" s="302">
        <f>SUM(J34/(J34+K34))</f>
        <v>0.42857142857142855</v>
      </c>
    </row>
    <row r="35" spans="1:13" ht="18.75" hidden="1" thickTop="1" x14ac:dyDescent="0.25">
      <c r="A35" s="646" t="s">
        <v>23</v>
      </c>
      <c r="B35" s="14">
        <v>40969</v>
      </c>
      <c r="C35" s="8" t="s">
        <v>7</v>
      </c>
      <c r="D35" s="8">
        <v>1</v>
      </c>
      <c r="E35" s="8">
        <v>1</v>
      </c>
      <c r="F35" s="8">
        <v>1</v>
      </c>
      <c r="G35" s="8">
        <v>2</v>
      </c>
      <c r="H35" s="8">
        <v>0</v>
      </c>
      <c r="I35" s="113">
        <v>0</v>
      </c>
      <c r="J35" s="282"/>
      <c r="K35" s="8">
        <v>1</v>
      </c>
      <c r="L35" s="8"/>
      <c r="M35" s="113"/>
    </row>
    <row r="36" spans="1:13" hidden="1" x14ac:dyDescent="0.25">
      <c r="A36" s="639"/>
      <c r="B36" s="13">
        <v>40962</v>
      </c>
      <c r="C36" s="9" t="s">
        <v>13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9"/>
      <c r="B37" s="13">
        <v>40955</v>
      </c>
      <c r="C37" s="9" t="s">
        <v>19</v>
      </c>
      <c r="D37" s="9">
        <v>1</v>
      </c>
      <c r="E37" s="9">
        <v>2</v>
      </c>
      <c r="F37" s="9">
        <v>1</v>
      </c>
      <c r="G37" s="9">
        <v>3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9"/>
      <c r="B38" s="13">
        <v>40934</v>
      </c>
      <c r="C38" s="9" t="s">
        <v>7</v>
      </c>
      <c r="D38" s="9">
        <v>1</v>
      </c>
      <c r="E38" s="9">
        <v>2</v>
      </c>
      <c r="F38" s="9">
        <v>4</v>
      </c>
      <c r="G38" s="9">
        <v>6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9"/>
      <c r="B39" s="13">
        <v>40927</v>
      </c>
      <c r="C39" s="9" t="s">
        <v>13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9"/>
      <c r="B40" s="13">
        <v>40899</v>
      </c>
      <c r="C40" s="9" t="s">
        <v>20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/>
      <c r="L40" s="9">
        <v>1</v>
      </c>
      <c r="M40" s="29"/>
    </row>
    <row r="41" spans="1:13" hidden="1" x14ac:dyDescent="0.25">
      <c r="A41" s="639"/>
      <c r="B41" s="13">
        <v>40878</v>
      </c>
      <c r="C41" s="9" t="s">
        <v>13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9"/>
      <c r="B42" s="13">
        <v>40871</v>
      </c>
      <c r="C42" s="9" t="s">
        <v>19</v>
      </c>
      <c r="D42" s="9">
        <v>1</v>
      </c>
      <c r="E42" s="9">
        <v>1</v>
      </c>
      <c r="F42" s="9">
        <v>0</v>
      </c>
      <c r="G42" s="9">
        <v>1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9"/>
      <c r="B43" s="13">
        <v>40864</v>
      </c>
      <c r="C43" s="9" t="s">
        <v>20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/>
      <c r="L43" s="9">
        <v>1</v>
      </c>
      <c r="M43" s="29"/>
    </row>
    <row r="44" spans="1:13" hidden="1" x14ac:dyDescent="0.25">
      <c r="A44" s="639"/>
      <c r="B44" s="13">
        <v>40857</v>
      </c>
      <c r="C44" s="9" t="s">
        <v>12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9"/>
      <c r="B45" s="13">
        <v>40850</v>
      </c>
      <c r="C45" s="9" t="s">
        <v>7</v>
      </c>
      <c r="D45" s="9">
        <v>1</v>
      </c>
      <c r="E45" s="9">
        <v>1</v>
      </c>
      <c r="F45" s="9">
        <v>4</v>
      </c>
      <c r="G45" s="9">
        <v>5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9"/>
      <c r="B46" s="13">
        <v>40843</v>
      </c>
      <c r="C46" s="9" t="s">
        <v>13</v>
      </c>
      <c r="D46" s="9">
        <v>1</v>
      </c>
      <c r="E46" s="9">
        <v>3</v>
      </c>
      <c r="F46" s="9">
        <v>0</v>
      </c>
      <c r="G46" s="9">
        <v>3</v>
      </c>
      <c r="H46" s="9">
        <v>0</v>
      </c>
      <c r="I46" s="29">
        <v>0</v>
      </c>
      <c r="J46" s="280">
        <v>1</v>
      </c>
      <c r="K46" s="9"/>
      <c r="L46" s="9"/>
      <c r="M46" s="29"/>
    </row>
    <row r="47" spans="1:13" hidden="1" x14ac:dyDescent="0.25">
      <c r="A47" s="639"/>
      <c r="B47" s="13">
        <v>40836</v>
      </c>
      <c r="C47" s="9" t="s">
        <v>19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9"/>
      <c r="B48" s="13">
        <v>40829</v>
      </c>
      <c r="C48" s="9" t="s">
        <v>20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9"/>
      <c r="B49" s="13">
        <v>40822</v>
      </c>
      <c r="C49" s="9" t="s">
        <v>12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9"/>
      <c r="B50" s="13">
        <v>40815</v>
      </c>
      <c r="C50" s="9" t="s">
        <v>7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t="18.75" hidden="1" thickBot="1" x14ac:dyDescent="0.3">
      <c r="A51" s="647"/>
      <c r="B51" s="122">
        <v>40808</v>
      </c>
      <c r="C51" s="23" t="s">
        <v>13</v>
      </c>
      <c r="D51" s="23">
        <v>1</v>
      </c>
      <c r="E51" s="23">
        <v>0</v>
      </c>
      <c r="F51" s="23">
        <v>0</v>
      </c>
      <c r="G51" s="23">
        <v>0</v>
      </c>
      <c r="H51" s="23">
        <v>0</v>
      </c>
      <c r="I51" s="48">
        <v>0</v>
      </c>
      <c r="J51" s="281">
        <v>1</v>
      </c>
      <c r="K51" s="23"/>
      <c r="L51" s="23"/>
      <c r="M51" s="48"/>
    </row>
    <row r="52" spans="1:13" s="22" customFormat="1" ht="19.5" thickTop="1" thickBot="1" x14ac:dyDescent="0.3">
      <c r="A52" s="142" t="s">
        <v>45</v>
      </c>
      <c r="B52" s="126" t="s">
        <v>23</v>
      </c>
      <c r="C52" s="124" t="s">
        <v>21</v>
      </c>
      <c r="D52" s="124">
        <f t="shared" ref="D52:I52" si="2">SUM(D35:D51)</f>
        <v>17</v>
      </c>
      <c r="E52" s="124">
        <f t="shared" si="2"/>
        <v>11</v>
      </c>
      <c r="F52" s="124">
        <f t="shared" si="2"/>
        <v>14</v>
      </c>
      <c r="G52" s="124">
        <f t="shared" si="2"/>
        <v>25</v>
      </c>
      <c r="H52" s="124">
        <f t="shared" si="2"/>
        <v>0</v>
      </c>
      <c r="I52" s="125">
        <f t="shared" si="2"/>
        <v>0</v>
      </c>
      <c r="J52" s="191">
        <f>SUM(J35:J51)</f>
        <v>8</v>
      </c>
      <c r="K52" s="124">
        <f>SUM(K35:K51)</f>
        <v>7</v>
      </c>
      <c r="L52" s="124">
        <f>SUM(L35:L51)</f>
        <v>2</v>
      </c>
      <c r="M52" s="302">
        <f>SUM(J52/(J52+K52))</f>
        <v>0.53333333333333333</v>
      </c>
    </row>
    <row r="53" spans="1:13" ht="19.5" thickTop="1" thickBot="1" x14ac:dyDescent="0.3">
      <c r="C53" s="136" t="s">
        <v>24</v>
      </c>
      <c r="D53" s="137">
        <f t="shared" ref="D53:I53" si="3">SUM(D19+D34+D52)</f>
        <v>47</v>
      </c>
      <c r="E53" s="137">
        <f t="shared" si="3"/>
        <v>18</v>
      </c>
      <c r="F53" s="137">
        <f t="shared" si="3"/>
        <v>31</v>
      </c>
      <c r="G53" s="139">
        <f t="shared" si="3"/>
        <v>49</v>
      </c>
      <c r="H53" s="140">
        <f t="shared" si="3"/>
        <v>0</v>
      </c>
      <c r="I53" s="141">
        <f t="shared" si="3"/>
        <v>1</v>
      </c>
      <c r="J53" s="325">
        <f>SUM(J19+J34+J52)</f>
        <v>18</v>
      </c>
      <c r="K53" s="146">
        <f>SUM(K19+K34+K52)</f>
        <v>22</v>
      </c>
      <c r="L53" s="146">
        <f>SUM(L19+L34+L52)</f>
        <v>7</v>
      </c>
      <c r="M53" s="324">
        <f>SUM(J53/(J53+K53))</f>
        <v>0.45</v>
      </c>
    </row>
    <row r="54" spans="1:13" ht="18.75" thickBot="1" x14ac:dyDescent="0.3">
      <c r="C54" s="143" t="s">
        <v>25</v>
      </c>
      <c r="D54" s="24"/>
      <c r="E54" s="25">
        <f>SUM(E53/D53)</f>
        <v>0.38297872340425532</v>
      </c>
      <c r="F54" s="25">
        <f>SUM(F53/D53)</f>
        <v>0.65957446808510634</v>
      </c>
      <c r="G54" s="144">
        <f>SUM(G53/D53)</f>
        <v>1.0425531914893618</v>
      </c>
      <c r="H54" s="20"/>
      <c r="I54" s="20"/>
      <c r="J54" s="326">
        <f>SUM(J53/D53)</f>
        <v>0.38297872340425532</v>
      </c>
      <c r="K54" s="327">
        <f>SUM(K53/D53)</f>
        <v>0.46808510638297873</v>
      </c>
      <c r="L54" s="328">
        <f>SUM(L53/D53)</f>
        <v>0.14893617021276595</v>
      </c>
      <c r="M54" s="7"/>
    </row>
    <row r="55" spans="1:13" ht="18.75" thickBot="1" x14ac:dyDescent="0.3">
      <c r="C55" s="133" t="s">
        <v>26</v>
      </c>
      <c r="D55" s="134">
        <f>SUM(D53/3)</f>
        <v>15.666666666666666</v>
      </c>
      <c r="E55" s="134">
        <f>SUM(E54*D55)</f>
        <v>6</v>
      </c>
      <c r="F55" s="134">
        <f>SUM(F54*D55)</f>
        <v>10.333333333333332</v>
      </c>
      <c r="G55" s="135">
        <f>SUM(G54*D55)</f>
        <v>16.333333333333332</v>
      </c>
      <c r="J55" s="329">
        <f>SUM(J53/3)</f>
        <v>6</v>
      </c>
      <c r="K55" s="330">
        <f>SUM(K53/3)</f>
        <v>7.333333333333333</v>
      </c>
      <c r="L55" s="331">
        <f>SUM(L53/3)</f>
        <v>2.3333333333333335</v>
      </c>
      <c r="M55" s="7"/>
    </row>
    <row r="56" spans="1:13" ht="18.75" thickTop="1" x14ac:dyDescent="0.25">
      <c r="A56" s="665" t="s">
        <v>49</v>
      </c>
      <c r="B56" s="45" t="s">
        <v>36</v>
      </c>
      <c r="C56" s="46" t="s">
        <v>19</v>
      </c>
      <c r="D56" s="47"/>
      <c r="E56" s="27">
        <v>4</v>
      </c>
      <c r="F56" s="27">
        <v>5</v>
      </c>
      <c r="G56" s="28">
        <v>9</v>
      </c>
    </row>
    <row r="57" spans="1:13" x14ac:dyDescent="0.25">
      <c r="A57" s="666"/>
      <c r="B57" s="36" t="s">
        <v>37</v>
      </c>
      <c r="C57" s="5" t="s">
        <v>21</v>
      </c>
      <c r="D57" s="37"/>
      <c r="E57" s="9">
        <v>11</v>
      </c>
      <c r="F57" s="9">
        <v>8</v>
      </c>
      <c r="G57" s="29">
        <v>19</v>
      </c>
    </row>
    <row r="58" spans="1:13" x14ac:dyDescent="0.25">
      <c r="A58" s="666"/>
      <c r="B58" s="36" t="s">
        <v>38</v>
      </c>
      <c r="C58" s="5" t="s">
        <v>21</v>
      </c>
      <c r="D58" s="37"/>
      <c r="E58" s="9">
        <v>5</v>
      </c>
      <c r="F58" s="9">
        <v>21</v>
      </c>
      <c r="G58" s="29">
        <v>26</v>
      </c>
    </row>
    <row r="59" spans="1:13" ht="18.75" thickBot="1" x14ac:dyDescent="0.3">
      <c r="A59" s="666"/>
      <c r="B59" s="36" t="s">
        <v>39</v>
      </c>
      <c r="C59" s="5" t="s">
        <v>12</v>
      </c>
      <c r="D59" s="37"/>
      <c r="E59" s="9">
        <v>6</v>
      </c>
      <c r="F59" s="9">
        <v>10</v>
      </c>
      <c r="G59" s="29">
        <v>16</v>
      </c>
    </row>
    <row r="60" spans="1:13" ht="18.75" thickBot="1" x14ac:dyDescent="0.3">
      <c r="A60" s="49" t="s">
        <v>45</v>
      </c>
      <c r="B60" s="41" t="s">
        <v>49</v>
      </c>
      <c r="C60" s="42"/>
      <c r="D60" s="42"/>
      <c r="E60" s="43">
        <f>SUM(E56:E59)</f>
        <v>26</v>
      </c>
      <c r="F60" s="43">
        <f>SUM(F56:F59)</f>
        <v>44</v>
      </c>
      <c r="G60" s="50">
        <f>SUM(G56:G59)</f>
        <v>70</v>
      </c>
    </row>
    <row r="61" spans="1:13" ht="18.75" thickBot="1" x14ac:dyDescent="0.3">
      <c r="A61" s="51" t="s">
        <v>46</v>
      </c>
      <c r="B61" s="52" t="s">
        <v>399</v>
      </c>
      <c r="C61" s="53"/>
      <c r="D61" s="53"/>
      <c r="E61" s="54">
        <f>SUM(E53+E60)</f>
        <v>44</v>
      </c>
      <c r="F61" s="54">
        <f>SUM(F53+F60)</f>
        <v>75</v>
      </c>
      <c r="G61" s="55">
        <f>SUM(E61+F61)</f>
        <v>119</v>
      </c>
    </row>
    <row r="62" spans="1:13" ht="18.75" thickTop="1" x14ac:dyDescent="0.25"/>
  </sheetData>
  <mergeCells count="5">
    <mergeCell ref="A35:A51"/>
    <mergeCell ref="A20:A33"/>
    <mergeCell ref="A3:A18"/>
    <mergeCell ref="A56:A59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179"/>
  <sheetViews>
    <sheetView tabSelected="1" zoomScale="75" zoomScaleNormal="75" workbookViewId="0">
      <selection activeCell="N104" sqref="N104"/>
    </sheetView>
  </sheetViews>
  <sheetFormatPr defaultColWidth="9.140625" defaultRowHeight="15.75" x14ac:dyDescent="0.25"/>
  <cols>
    <col min="1" max="1" width="15.42578125" style="1" bestFit="1" customWidth="1"/>
    <col min="2" max="2" width="25.28515625" style="2" bestFit="1" customWidth="1"/>
    <col min="3" max="3" width="19.7109375" style="1" customWidth="1"/>
    <col min="4" max="13" width="9.42578125" style="1" customWidth="1"/>
    <col min="14" max="16384" width="9.140625" style="1"/>
  </cols>
  <sheetData>
    <row r="1" spans="1:13" ht="18" customHeight="1" thickTop="1" thickBot="1" x14ac:dyDescent="0.3">
      <c r="A1" s="626" t="s">
        <v>298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8" customHeight="1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" customHeight="1" thickTop="1" x14ac:dyDescent="0.25">
      <c r="A3" s="642" t="s">
        <v>624</v>
      </c>
      <c r="B3" s="254">
        <v>45715</v>
      </c>
      <c r="C3" s="27" t="s">
        <v>20</v>
      </c>
      <c r="D3" s="27">
        <v>1</v>
      </c>
      <c r="E3" s="27">
        <v>2</v>
      </c>
      <c r="F3" s="27">
        <v>2</v>
      </c>
      <c r="G3" s="27">
        <v>4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ht="18" customHeight="1" x14ac:dyDescent="0.25">
      <c r="A4" s="636"/>
      <c r="B4" s="255">
        <v>45708</v>
      </c>
      <c r="C4" s="9" t="s">
        <v>553</v>
      </c>
      <c r="D4" s="9">
        <v>1</v>
      </c>
      <c r="E4" s="9">
        <v>0</v>
      </c>
      <c r="F4" s="9">
        <v>2</v>
      </c>
      <c r="G4" s="9">
        <v>2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" customHeight="1" x14ac:dyDescent="0.25">
      <c r="A5" s="636"/>
      <c r="B5" s="255">
        <v>45701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t="18" customHeight="1" x14ac:dyDescent="0.25">
      <c r="A6" s="636"/>
      <c r="B6" s="255">
        <v>45687</v>
      </c>
      <c r="C6" s="9" t="s">
        <v>453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" customHeight="1" x14ac:dyDescent="0.25">
      <c r="A7" s="636"/>
      <c r="B7" s="255">
        <v>45645</v>
      </c>
      <c r="C7" s="9" t="s">
        <v>625</v>
      </c>
      <c r="D7" s="9">
        <v>1</v>
      </c>
      <c r="E7" s="9">
        <v>1</v>
      </c>
      <c r="F7" s="9">
        <v>1</v>
      </c>
      <c r="G7" s="9">
        <v>2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t="18" customHeight="1" x14ac:dyDescent="0.25">
      <c r="A8" s="636"/>
      <c r="B8" s="255">
        <v>45638</v>
      </c>
      <c r="C8" s="9" t="s">
        <v>453</v>
      </c>
      <c r="D8" s="9">
        <v>1</v>
      </c>
      <c r="E8" s="9">
        <v>0</v>
      </c>
      <c r="F8" s="9">
        <v>2</v>
      </c>
      <c r="G8" s="9">
        <v>2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t="18" customHeight="1" x14ac:dyDescent="0.25">
      <c r="A9" s="636"/>
      <c r="B9" s="255">
        <v>45631</v>
      </c>
      <c r="C9" s="9" t="s">
        <v>20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ht="18" customHeight="1" x14ac:dyDescent="0.25">
      <c r="A10" s="636"/>
      <c r="B10" s="255">
        <v>45624</v>
      </c>
      <c r="C10" s="9" t="s">
        <v>553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ht="18" customHeight="1" x14ac:dyDescent="0.25">
      <c r="A11" s="636"/>
      <c r="B11" s="255">
        <v>45610</v>
      </c>
      <c r="C11" s="9" t="s">
        <v>625</v>
      </c>
      <c r="D11" s="9">
        <v>1</v>
      </c>
      <c r="E11" s="9">
        <v>1</v>
      </c>
      <c r="F11" s="9">
        <v>1</v>
      </c>
      <c r="G11" s="9">
        <v>2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ht="18" customHeight="1" x14ac:dyDescent="0.25">
      <c r="A12" s="636"/>
      <c r="B12" s="255">
        <v>45603</v>
      </c>
      <c r="C12" s="9" t="s">
        <v>453</v>
      </c>
      <c r="D12" s="9">
        <v>1</v>
      </c>
      <c r="E12" s="9">
        <v>2</v>
      </c>
      <c r="F12" s="9">
        <v>1</v>
      </c>
      <c r="G12" s="9">
        <v>3</v>
      </c>
      <c r="H12" s="9">
        <v>1</v>
      </c>
      <c r="I12" s="29">
        <v>0</v>
      </c>
      <c r="J12" s="365">
        <v>1</v>
      </c>
      <c r="K12" s="9"/>
      <c r="L12" s="9"/>
      <c r="M12" s="29"/>
    </row>
    <row r="13" spans="1:13" ht="18" customHeight="1" x14ac:dyDescent="0.25">
      <c r="A13" s="636"/>
      <c r="B13" s="255">
        <v>45589</v>
      </c>
      <c r="C13" s="9" t="s">
        <v>553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ht="18" customHeight="1" x14ac:dyDescent="0.25">
      <c r="A14" s="636"/>
      <c r="B14" s="255">
        <v>45575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" customHeight="1" x14ac:dyDescent="0.25">
      <c r="A15" s="636"/>
      <c r="B15" s="255">
        <v>45561</v>
      </c>
      <c r="C15" s="9" t="s">
        <v>20</v>
      </c>
      <c r="D15" s="9">
        <v>1</v>
      </c>
      <c r="E15" s="9">
        <v>0</v>
      </c>
      <c r="F15" s="9">
        <v>2</v>
      </c>
      <c r="G15" s="9">
        <v>2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t="18" customHeight="1" thickBot="1" x14ac:dyDescent="0.3">
      <c r="A16" s="637"/>
      <c r="B16" s="256">
        <v>45554</v>
      </c>
      <c r="C16" s="31" t="s">
        <v>553</v>
      </c>
      <c r="D16" s="31">
        <v>1</v>
      </c>
      <c r="E16" s="31">
        <v>1</v>
      </c>
      <c r="F16" s="31">
        <v>0</v>
      </c>
      <c r="G16" s="31">
        <v>1</v>
      </c>
      <c r="H16" s="31">
        <v>0</v>
      </c>
      <c r="I16" s="32">
        <v>0</v>
      </c>
      <c r="J16" s="366"/>
      <c r="K16" s="31">
        <v>1</v>
      </c>
      <c r="L16" s="31"/>
      <c r="M16" s="32"/>
    </row>
    <row r="17" spans="1:13" ht="18" customHeight="1" thickTop="1" thickBot="1" x14ac:dyDescent="0.3">
      <c r="A17" s="487" t="s">
        <v>45</v>
      </c>
      <c r="B17" s="488" t="s">
        <v>624</v>
      </c>
      <c r="C17" s="355" t="s">
        <v>10</v>
      </c>
      <c r="D17" s="355">
        <f t="shared" ref="D17:L17" si="0">SUM(D3:D16)</f>
        <v>14</v>
      </c>
      <c r="E17" s="355">
        <f t="shared" si="0"/>
        <v>7</v>
      </c>
      <c r="F17" s="355">
        <f t="shared" si="0"/>
        <v>13</v>
      </c>
      <c r="G17" s="355">
        <f t="shared" si="0"/>
        <v>20</v>
      </c>
      <c r="H17" s="355">
        <f t="shared" si="0"/>
        <v>1</v>
      </c>
      <c r="I17" s="489">
        <f t="shared" si="0"/>
        <v>0</v>
      </c>
      <c r="J17" s="458">
        <f t="shared" si="0"/>
        <v>8</v>
      </c>
      <c r="K17" s="355">
        <f t="shared" si="0"/>
        <v>5</v>
      </c>
      <c r="L17" s="355">
        <f t="shared" si="0"/>
        <v>1</v>
      </c>
      <c r="M17" s="356">
        <f>SUM(J17/(J17+K17))</f>
        <v>0.61538461538461542</v>
      </c>
    </row>
    <row r="18" spans="1:13" ht="18" hidden="1" customHeight="1" thickTop="1" x14ac:dyDescent="0.25">
      <c r="A18" s="641" t="s">
        <v>580</v>
      </c>
      <c r="B18" s="232">
        <v>45351</v>
      </c>
      <c r="C18" s="128" t="s">
        <v>552</v>
      </c>
      <c r="D18" s="128">
        <v>1</v>
      </c>
      <c r="E18" s="128">
        <v>0</v>
      </c>
      <c r="F18" s="128">
        <v>0</v>
      </c>
      <c r="G18" s="128">
        <v>0</v>
      </c>
      <c r="H18" s="128">
        <v>0</v>
      </c>
      <c r="I18" s="497">
        <v>0</v>
      </c>
      <c r="J18" s="520"/>
      <c r="K18" s="128">
        <v>1</v>
      </c>
      <c r="L18" s="128"/>
      <c r="M18" s="181"/>
    </row>
    <row r="19" spans="1:13" ht="18" hidden="1" customHeight="1" x14ac:dyDescent="0.25">
      <c r="A19" s="631"/>
      <c r="B19" s="13">
        <v>45344</v>
      </c>
      <c r="C19" s="9" t="s">
        <v>553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8">
        <v>0</v>
      </c>
      <c r="J19" s="280"/>
      <c r="K19" s="9"/>
      <c r="L19" s="9">
        <v>1</v>
      </c>
      <c r="M19" s="29"/>
    </row>
    <row r="20" spans="1:13" ht="18" hidden="1" customHeight="1" x14ac:dyDescent="0.25">
      <c r="A20" s="631"/>
      <c r="B20" s="13">
        <v>45330</v>
      </c>
      <c r="C20" s="9" t="s">
        <v>452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/>
      <c r="K20" s="9">
        <v>1</v>
      </c>
      <c r="L20" s="9"/>
      <c r="M20" s="29"/>
    </row>
    <row r="21" spans="1:13" ht="18" hidden="1" customHeight="1" x14ac:dyDescent="0.25">
      <c r="A21" s="631"/>
      <c r="B21" s="13">
        <v>45316</v>
      </c>
      <c r="C21" s="9" t="s">
        <v>552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8">
        <v>0</v>
      </c>
      <c r="J21" s="280"/>
      <c r="K21" s="9">
        <v>1</v>
      </c>
      <c r="L21" s="9"/>
      <c r="M21" s="29"/>
    </row>
    <row r="22" spans="1:13" ht="18" hidden="1" customHeight="1" x14ac:dyDescent="0.25">
      <c r="A22" s="631"/>
      <c r="B22" s="13">
        <v>45309</v>
      </c>
      <c r="C22" s="9" t="s">
        <v>553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8">
        <v>0</v>
      </c>
      <c r="J22" s="280"/>
      <c r="K22" s="9">
        <v>1</v>
      </c>
      <c r="L22" s="9"/>
      <c r="M22" s="29"/>
    </row>
    <row r="23" spans="1:13" ht="18" hidden="1" customHeight="1" x14ac:dyDescent="0.25">
      <c r="A23" s="631"/>
      <c r="B23" s="13">
        <v>45281</v>
      </c>
      <c r="C23" s="9" t="s">
        <v>452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/>
      <c r="K23" s="9">
        <v>1</v>
      </c>
      <c r="L23" s="9"/>
      <c r="M23" s="29"/>
    </row>
    <row r="24" spans="1:13" ht="18" hidden="1" customHeight="1" x14ac:dyDescent="0.25">
      <c r="A24" s="631"/>
      <c r="B24" s="13">
        <v>45274</v>
      </c>
      <c r="C24" s="9" t="s">
        <v>453</v>
      </c>
      <c r="D24" s="9">
        <v>1</v>
      </c>
      <c r="E24" s="9">
        <v>0</v>
      </c>
      <c r="F24" s="9">
        <v>2</v>
      </c>
      <c r="G24" s="9">
        <v>2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t="18" hidden="1" customHeight="1" x14ac:dyDescent="0.25">
      <c r="A25" s="631"/>
      <c r="B25" s="13">
        <v>45267</v>
      </c>
      <c r="C25" s="9" t="s">
        <v>552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8">
        <v>0</v>
      </c>
      <c r="J25" s="280">
        <v>1</v>
      </c>
      <c r="K25" s="9"/>
      <c r="L25" s="9"/>
      <c r="M25" s="29"/>
    </row>
    <row r="26" spans="1:13" ht="18" hidden="1" customHeight="1" x14ac:dyDescent="0.25">
      <c r="A26" s="631"/>
      <c r="B26" s="13">
        <v>45260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t="18" hidden="1" customHeight="1" x14ac:dyDescent="0.25">
      <c r="A27" s="631"/>
      <c r="B27" s="13">
        <v>45246</v>
      </c>
      <c r="C27" s="9" t="s">
        <v>452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t="18" hidden="1" customHeight="1" x14ac:dyDescent="0.25">
      <c r="A28" s="631"/>
      <c r="B28" s="13">
        <v>45239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8">
        <v>0</v>
      </c>
      <c r="J28" s="280"/>
      <c r="K28" s="9"/>
      <c r="L28" s="9">
        <v>1</v>
      </c>
      <c r="M28" s="29"/>
    </row>
    <row r="29" spans="1:13" ht="18" hidden="1" customHeight="1" x14ac:dyDescent="0.25">
      <c r="A29" s="631"/>
      <c r="B29" s="13">
        <v>45218</v>
      </c>
      <c r="C29" s="9" t="s">
        <v>8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8">
        <v>0</v>
      </c>
      <c r="J29" s="280"/>
      <c r="K29" s="9"/>
      <c r="L29" s="9">
        <v>1</v>
      </c>
      <c r="M29" s="29"/>
    </row>
    <row r="30" spans="1:13" ht="18" hidden="1" customHeight="1" x14ac:dyDescent="0.25">
      <c r="A30" s="631"/>
      <c r="B30" s="13">
        <v>45211</v>
      </c>
      <c r="C30" s="9" t="s">
        <v>452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t="18" hidden="1" customHeight="1" x14ac:dyDescent="0.25">
      <c r="A31" s="631"/>
      <c r="B31" s="13">
        <v>45204</v>
      </c>
      <c r="C31" s="9" t="s">
        <v>453</v>
      </c>
      <c r="D31" s="9">
        <v>1</v>
      </c>
      <c r="E31" s="9">
        <v>1</v>
      </c>
      <c r="F31" s="9">
        <v>1</v>
      </c>
      <c r="G31" s="9">
        <v>2</v>
      </c>
      <c r="H31" s="9">
        <v>0</v>
      </c>
      <c r="I31" s="298">
        <v>0</v>
      </c>
      <c r="J31" s="280">
        <v>1</v>
      </c>
      <c r="K31" s="9"/>
      <c r="L31" s="9"/>
      <c r="M31" s="29"/>
    </row>
    <row r="32" spans="1:13" ht="18" hidden="1" customHeight="1" x14ac:dyDescent="0.25">
      <c r="A32" s="631"/>
      <c r="B32" s="13">
        <v>45197</v>
      </c>
      <c r="C32" s="9" t="s">
        <v>552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t="18" hidden="1" customHeight="1" x14ac:dyDescent="0.25">
      <c r="A33" s="631"/>
      <c r="B33" s="13">
        <v>45190</v>
      </c>
      <c r="C33" s="9" t="s">
        <v>553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8">
        <v>0</v>
      </c>
      <c r="J33" s="280"/>
      <c r="K33" s="9"/>
      <c r="L33" s="9">
        <v>1</v>
      </c>
      <c r="M33" s="29"/>
    </row>
    <row r="34" spans="1:13" ht="18" hidden="1" customHeight="1" thickBot="1" x14ac:dyDescent="0.3">
      <c r="A34" s="631"/>
      <c r="B34" s="122">
        <v>45183</v>
      </c>
      <c r="C34" s="23" t="s">
        <v>8</v>
      </c>
      <c r="D34" s="23">
        <v>1</v>
      </c>
      <c r="E34" s="23">
        <v>0</v>
      </c>
      <c r="F34" s="23">
        <v>0</v>
      </c>
      <c r="G34" s="23">
        <v>0</v>
      </c>
      <c r="H34" s="23">
        <v>0</v>
      </c>
      <c r="I34" s="443">
        <v>0</v>
      </c>
      <c r="J34" s="281"/>
      <c r="K34" s="23">
        <v>1</v>
      </c>
      <c r="L34" s="23"/>
      <c r="M34" s="48"/>
    </row>
    <row r="35" spans="1:13" ht="18" customHeight="1" thickTop="1" thickBot="1" x14ac:dyDescent="0.3">
      <c r="A35" s="142" t="s">
        <v>45</v>
      </c>
      <c r="B35" s="126" t="s">
        <v>580</v>
      </c>
      <c r="C35" s="124" t="s">
        <v>555</v>
      </c>
      <c r="D35" s="124">
        <f>SUM(D18:D34)</f>
        <v>17</v>
      </c>
      <c r="E35" s="124">
        <f t="shared" ref="E35:L35" si="1">SUM(E18:E34)</f>
        <v>2</v>
      </c>
      <c r="F35" s="124">
        <f t="shared" si="1"/>
        <v>9</v>
      </c>
      <c r="G35" s="124">
        <f t="shared" si="1"/>
        <v>11</v>
      </c>
      <c r="H35" s="124">
        <f t="shared" si="1"/>
        <v>0</v>
      </c>
      <c r="I35" s="247">
        <f t="shared" si="1"/>
        <v>0</v>
      </c>
      <c r="J35" s="191">
        <f t="shared" si="1"/>
        <v>3</v>
      </c>
      <c r="K35" s="124">
        <f t="shared" si="1"/>
        <v>10</v>
      </c>
      <c r="L35" s="124">
        <f t="shared" si="1"/>
        <v>4</v>
      </c>
      <c r="M35" s="294">
        <f>SUM(J35/(J35+K35))</f>
        <v>0.23076923076923078</v>
      </c>
    </row>
    <row r="36" spans="1:13" ht="18" hidden="1" customHeight="1" thickTop="1" x14ac:dyDescent="0.25">
      <c r="A36" s="638" t="s">
        <v>554</v>
      </c>
      <c r="B36" s="254">
        <v>44966</v>
      </c>
      <c r="C36" s="27" t="s">
        <v>452</v>
      </c>
      <c r="D36" s="27">
        <v>1</v>
      </c>
      <c r="E36" s="27">
        <v>0</v>
      </c>
      <c r="F36" s="27">
        <v>1</v>
      </c>
      <c r="G36" s="27">
        <v>1</v>
      </c>
      <c r="H36" s="27">
        <v>0</v>
      </c>
      <c r="I36" s="28">
        <v>0</v>
      </c>
      <c r="J36" s="416"/>
      <c r="K36" s="8">
        <v>1</v>
      </c>
      <c r="L36" s="8"/>
      <c r="M36" s="421"/>
    </row>
    <row r="37" spans="1:13" ht="18" hidden="1" customHeight="1" x14ac:dyDescent="0.25">
      <c r="A37" s="639"/>
      <c r="B37" s="255">
        <v>44959</v>
      </c>
      <c r="C37" s="9" t="s">
        <v>453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>
        <v>1</v>
      </c>
      <c r="L37" s="9"/>
      <c r="M37" s="419"/>
    </row>
    <row r="38" spans="1:13" ht="18" hidden="1" customHeight="1" x14ac:dyDescent="0.25">
      <c r="A38" s="639"/>
      <c r="B38" s="255">
        <v>44952</v>
      </c>
      <c r="C38" s="9" t="s">
        <v>552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>
        <v>1</v>
      </c>
      <c r="L38" s="9"/>
      <c r="M38" s="419"/>
    </row>
    <row r="39" spans="1:13" ht="18" hidden="1" customHeight="1" x14ac:dyDescent="0.25">
      <c r="A39" s="639"/>
      <c r="B39" s="255">
        <v>44945</v>
      </c>
      <c r="C39" s="9" t="s">
        <v>553</v>
      </c>
      <c r="D39" s="9">
        <v>1</v>
      </c>
      <c r="E39" s="9">
        <v>1</v>
      </c>
      <c r="F39" s="9">
        <v>2</v>
      </c>
      <c r="G39" s="9">
        <v>3</v>
      </c>
      <c r="H39" s="9">
        <v>0</v>
      </c>
      <c r="I39" s="29">
        <v>0</v>
      </c>
      <c r="J39" s="365">
        <v>1</v>
      </c>
      <c r="K39" s="9"/>
      <c r="L39" s="9"/>
      <c r="M39" s="419"/>
    </row>
    <row r="40" spans="1:13" ht="18" hidden="1" customHeight="1" x14ac:dyDescent="0.25">
      <c r="A40" s="639"/>
      <c r="B40" s="255">
        <v>44938</v>
      </c>
      <c r="C40" s="9" t="s">
        <v>8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/>
      <c r="K40" s="9">
        <v>1</v>
      </c>
      <c r="L40" s="9"/>
      <c r="M40" s="419"/>
    </row>
    <row r="41" spans="1:13" ht="18" hidden="1" customHeight="1" x14ac:dyDescent="0.25">
      <c r="A41" s="639"/>
      <c r="B41" s="255">
        <v>44917</v>
      </c>
      <c r="C41" s="9" t="s">
        <v>452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365"/>
      <c r="K41" s="9">
        <v>1</v>
      </c>
      <c r="L41" s="9"/>
      <c r="M41" s="419"/>
    </row>
    <row r="42" spans="1:13" ht="18" hidden="1" customHeight="1" x14ac:dyDescent="0.25">
      <c r="A42" s="639"/>
      <c r="B42" s="255">
        <v>44903</v>
      </c>
      <c r="C42" s="9" t="s">
        <v>552</v>
      </c>
      <c r="D42" s="9">
        <v>1</v>
      </c>
      <c r="E42" s="9">
        <v>0</v>
      </c>
      <c r="F42" s="9">
        <v>2</v>
      </c>
      <c r="G42" s="9">
        <v>2</v>
      </c>
      <c r="H42" s="9">
        <v>0</v>
      </c>
      <c r="I42" s="29">
        <v>0</v>
      </c>
      <c r="J42" s="365">
        <v>1</v>
      </c>
      <c r="K42" s="9"/>
      <c r="L42" s="9"/>
      <c r="M42" s="419"/>
    </row>
    <row r="43" spans="1:13" ht="18" hidden="1" customHeight="1" x14ac:dyDescent="0.25">
      <c r="A43" s="639"/>
      <c r="B43" s="255">
        <v>44896</v>
      </c>
      <c r="C43" s="9" t="s">
        <v>553</v>
      </c>
      <c r="D43" s="9">
        <v>1</v>
      </c>
      <c r="E43" s="9">
        <v>1</v>
      </c>
      <c r="F43" s="9">
        <v>1</v>
      </c>
      <c r="G43" s="9">
        <v>2</v>
      </c>
      <c r="H43" s="9">
        <v>0</v>
      </c>
      <c r="I43" s="29">
        <v>0</v>
      </c>
      <c r="J43" s="365"/>
      <c r="K43" s="9"/>
      <c r="L43" s="9">
        <v>1</v>
      </c>
      <c r="M43" s="419"/>
    </row>
    <row r="44" spans="1:13" ht="18" hidden="1" customHeight="1" x14ac:dyDescent="0.25">
      <c r="A44" s="639"/>
      <c r="B44" s="255">
        <v>44882</v>
      </c>
      <c r="C44" s="9" t="s">
        <v>452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365"/>
      <c r="K44" s="9">
        <v>1</v>
      </c>
      <c r="L44" s="9"/>
      <c r="M44" s="419"/>
    </row>
    <row r="45" spans="1:13" ht="18" hidden="1" customHeight="1" x14ac:dyDescent="0.25">
      <c r="A45" s="639"/>
      <c r="B45" s="255">
        <v>44868</v>
      </c>
      <c r="C45" s="9" t="s">
        <v>552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365">
        <v>1</v>
      </c>
      <c r="K45" s="9"/>
      <c r="L45" s="9"/>
      <c r="M45" s="419"/>
    </row>
    <row r="46" spans="1:13" ht="18" hidden="1" customHeight="1" x14ac:dyDescent="0.25">
      <c r="A46" s="639"/>
      <c r="B46" s="255">
        <v>44854</v>
      </c>
      <c r="C46" s="9" t="s">
        <v>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365">
        <v>1</v>
      </c>
      <c r="K46" s="9"/>
      <c r="L46" s="9"/>
      <c r="M46" s="419"/>
    </row>
    <row r="47" spans="1:13" ht="18" hidden="1" customHeight="1" x14ac:dyDescent="0.25">
      <c r="A47" s="639"/>
      <c r="B47" s="255">
        <v>44847</v>
      </c>
      <c r="C47" s="9" t="s">
        <v>452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">
        <v>0</v>
      </c>
      <c r="J47" s="365">
        <v>1</v>
      </c>
      <c r="K47" s="9"/>
      <c r="L47" s="9"/>
      <c r="M47" s="419"/>
    </row>
    <row r="48" spans="1:13" ht="18" hidden="1" customHeight="1" x14ac:dyDescent="0.25">
      <c r="A48" s="639"/>
      <c r="B48" s="255">
        <v>44833</v>
      </c>
      <c r="C48" s="9" t="s">
        <v>552</v>
      </c>
      <c r="D48" s="9">
        <v>1</v>
      </c>
      <c r="E48" s="9">
        <v>2</v>
      </c>
      <c r="F48" s="9">
        <v>1</v>
      </c>
      <c r="G48" s="9">
        <v>3</v>
      </c>
      <c r="H48" s="9">
        <v>0</v>
      </c>
      <c r="I48" s="29">
        <v>0</v>
      </c>
      <c r="J48" s="365"/>
      <c r="K48" s="9">
        <v>1</v>
      </c>
      <c r="L48" s="9"/>
      <c r="M48" s="419"/>
    </row>
    <row r="49" spans="1:13" ht="18" hidden="1" customHeight="1" x14ac:dyDescent="0.25">
      <c r="A49" s="639"/>
      <c r="B49" s="255">
        <v>44826</v>
      </c>
      <c r="C49" s="9" t="s">
        <v>553</v>
      </c>
      <c r="D49" s="9">
        <v>1</v>
      </c>
      <c r="E49" s="9">
        <v>2</v>
      </c>
      <c r="F49" s="9">
        <v>0</v>
      </c>
      <c r="G49" s="9">
        <v>2</v>
      </c>
      <c r="H49" s="9">
        <v>1</v>
      </c>
      <c r="I49" s="29">
        <v>0</v>
      </c>
      <c r="J49" s="365">
        <v>1</v>
      </c>
      <c r="K49" s="9"/>
      <c r="L49" s="9"/>
      <c r="M49" s="419"/>
    </row>
    <row r="50" spans="1:13" ht="18" hidden="1" customHeight="1" thickBot="1" x14ac:dyDescent="0.3">
      <c r="A50" s="640"/>
      <c r="B50" s="256">
        <v>44819</v>
      </c>
      <c r="C50" s="31" t="s">
        <v>8</v>
      </c>
      <c r="D50" s="31">
        <v>1</v>
      </c>
      <c r="E50" s="31">
        <v>0</v>
      </c>
      <c r="F50" s="31">
        <v>0</v>
      </c>
      <c r="G50" s="31">
        <v>0</v>
      </c>
      <c r="H50" s="31">
        <v>0</v>
      </c>
      <c r="I50" s="32">
        <v>0</v>
      </c>
      <c r="J50" s="511"/>
      <c r="K50" s="23">
        <v>1</v>
      </c>
      <c r="L50" s="23"/>
      <c r="M50" s="512"/>
    </row>
    <row r="51" spans="1:13" ht="18" customHeight="1" thickTop="1" thickBot="1" x14ac:dyDescent="0.3">
      <c r="A51" s="433" t="s">
        <v>45</v>
      </c>
      <c r="B51" s="414" t="s">
        <v>554</v>
      </c>
      <c r="C51" s="355" t="s">
        <v>555</v>
      </c>
      <c r="D51" s="355">
        <f t="shared" ref="D51:L51" si="2">SUM(D36:D50)</f>
        <v>15</v>
      </c>
      <c r="E51" s="355">
        <f t="shared" si="2"/>
        <v>7</v>
      </c>
      <c r="F51" s="355">
        <f t="shared" si="2"/>
        <v>8</v>
      </c>
      <c r="G51" s="355">
        <f t="shared" si="2"/>
        <v>15</v>
      </c>
      <c r="H51" s="355">
        <f t="shared" si="2"/>
        <v>1</v>
      </c>
      <c r="I51" s="467">
        <f t="shared" si="2"/>
        <v>0</v>
      </c>
      <c r="J51" s="191">
        <f t="shared" si="2"/>
        <v>6</v>
      </c>
      <c r="K51" s="124">
        <f t="shared" si="2"/>
        <v>8</v>
      </c>
      <c r="L51" s="124">
        <f t="shared" si="2"/>
        <v>1</v>
      </c>
      <c r="M51" s="294">
        <f>SUM(J51/(J51+K51))</f>
        <v>0.42857142857142855</v>
      </c>
    </row>
    <row r="52" spans="1:13" ht="18" hidden="1" customHeight="1" thickTop="1" x14ac:dyDescent="0.25">
      <c r="A52" s="635" t="s">
        <v>540</v>
      </c>
      <c r="B52" s="432">
        <v>44641</v>
      </c>
      <c r="C52" s="8" t="s">
        <v>8</v>
      </c>
      <c r="D52" s="8">
        <v>1</v>
      </c>
      <c r="E52" s="8">
        <v>1</v>
      </c>
      <c r="F52" s="8">
        <v>1</v>
      </c>
      <c r="G52" s="8">
        <v>2</v>
      </c>
      <c r="H52" s="8">
        <v>0</v>
      </c>
      <c r="I52" s="113">
        <v>0</v>
      </c>
      <c r="J52" s="416">
        <v>1</v>
      </c>
      <c r="K52" s="8"/>
      <c r="L52" s="8"/>
      <c r="M52" s="113"/>
    </row>
    <row r="53" spans="1:13" ht="18" hidden="1" customHeight="1" x14ac:dyDescent="0.25">
      <c r="A53" s="636"/>
      <c r="B53" s="255">
        <v>44637</v>
      </c>
      <c r="C53" s="9" t="s">
        <v>453</v>
      </c>
      <c r="D53" s="9">
        <v>1</v>
      </c>
      <c r="E53" s="9">
        <v>3</v>
      </c>
      <c r="F53" s="9">
        <v>1</v>
      </c>
      <c r="G53" s="9">
        <v>4</v>
      </c>
      <c r="H53" s="9">
        <v>0</v>
      </c>
      <c r="I53" s="29">
        <v>0</v>
      </c>
      <c r="J53" s="365">
        <v>1</v>
      </c>
      <c r="K53" s="9"/>
      <c r="L53" s="9"/>
      <c r="M53" s="29"/>
    </row>
    <row r="54" spans="1:13" ht="18" hidden="1" customHeight="1" x14ac:dyDescent="0.25">
      <c r="A54" s="636"/>
      <c r="B54" s="255">
        <v>44630</v>
      </c>
      <c r="C54" s="9" t="s">
        <v>48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365">
        <v>1</v>
      </c>
      <c r="K54" s="9"/>
      <c r="L54" s="9"/>
      <c r="M54" s="29"/>
    </row>
    <row r="55" spans="1:13" ht="18" hidden="1" customHeight="1" x14ac:dyDescent="0.25">
      <c r="A55" s="636"/>
      <c r="B55" s="255">
        <v>44616</v>
      </c>
      <c r="C55" s="9" t="s">
        <v>453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365">
        <v>1</v>
      </c>
      <c r="K55" s="9"/>
      <c r="L55" s="9"/>
      <c r="M55" s="29"/>
    </row>
    <row r="56" spans="1:13" ht="18" hidden="1" customHeight="1" x14ac:dyDescent="0.25">
      <c r="A56" s="636"/>
      <c r="B56" s="255">
        <v>44609</v>
      </c>
      <c r="C56" s="9" t="s">
        <v>48</v>
      </c>
      <c r="D56" s="9">
        <v>1</v>
      </c>
      <c r="E56" s="9">
        <v>2</v>
      </c>
      <c r="F56" s="9">
        <v>1</v>
      </c>
      <c r="G56" s="9">
        <v>3</v>
      </c>
      <c r="H56" s="9">
        <v>0</v>
      </c>
      <c r="I56" s="29">
        <v>0</v>
      </c>
      <c r="J56" s="365"/>
      <c r="K56" s="9">
        <v>1</v>
      </c>
      <c r="L56" s="9"/>
      <c r="M56" s="29"/>
    </row>
    <row r="57" spans="1:13" ht="18" hidden="1" customHeight="1" x14ac:dyDescent="0.25">
      <c r="A57" s="636"/>
      <c r="B57" s="255">
        <v>44602</v>
      </c>
      <c r="C57" s="9" t="s">
        <v>8</v>
      </c>
      <c r="D57" s="9">
        <v>1</v>
      </c>
      <c r="E57" s="9">
        <v>0</v>
      </c>
      <c r="F57" s="9">
        <v>2</v>
      </c>
      <c r="G57" s="9">
        <v>2</v>
      </c>
      <c r="H57" s="9">
        <v>0</v>
      </c>
      <c r="I57" s="29">
        <v>0</v>
      </c>
      <c r="J57" s="365">
        <v>1</v>
      </c>
      <c r="K57" s="9"/>
      <c r="L57" s="9"/>
      <c r="M57" s="29"/>
    </row>
    <row r="58" spans="1:13" ht="18" hidden="1" customHeight="1" x14ac:dyDescent="0.25">
      <c r="A58" s="636"/>
      <c r="B58" s="255">
        <v>44595</v>
      </c>
      <c r="C58" s="9" t="s">
        <v>453</v>
      </c>
      <c r="D58" s="9">
        <v>1</v>
      </c>
      <c r="E58" s="9">
        <v>1</v>
      </c>
      <c r="F58" s="9">
        <v>1</v>
      </c>
      <c r="G58" s="9">
        <v>2</v>
      </c>
      <c r="H58" s="9">
        <v>0</v>
      </c>
      <c r="I58" s="29">
        <v>0</v>
      </c>
      <c r="J58" s="365">
        <v>1</v>
      </c>
      <c r="K58" s="9"/>
      <c r="L58" s="9"/>
      <c r="M58" s="29"/>
    </row>
    <row r="59" spans="1:13" ht="18" hidden="1" customHeight="1" x14ac:dyDescent="0.25">
      <c r="A59" s="636"/>
      <c r="B59" s="255">
        <v>44546</v>
      </c>
      <c r="C59" s="9" t="s">
        <v>48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">
        <v>0</v>
      </c>
      <c r="J59" s="365">
        <v>1</v>
      </c>
      <c r="K59" s="9"/>
      <c r="L59" s="9"/>
      <c r="M59" s="29"/>
    </row>
    <row r="60" spans="1:13" ht="18" hidden="1" customHeight="1" x14ac:dyDescent="0.25">
      <c r="A60" s="636"/>
      <c r="B60" s="255">
        <v>44539</v>
      </c>
      <c r="C60" s="9" t="s">
        <v>8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365">
        <v>1</v>
      </c>
      <c r="K60" s="9"/>
      <c r="L60" s="9"/>
      <c r="M60" s="29"/>
    </row>
    <row r="61" spans="1:13" ht="18" hidden="1" customHeight="1" x14ac:dyDescent="0.25">
      <c r="A61" s="636"/>
      <c r="B61" s="255">
        <v>44532</v>
      </c>
      <c r="C61" s="9" t="s">
        <v>453</v>
      </c>
      <c r="D61" s="9">
        <v>1</v>
      </c>
      <c r="E61" s="9">
        <v>0</v>
      </c>
      <c r="F61" s="9">
        <v>1</v>
      </c>
      <c r="G61" s="9">
        <v>1</v>
      </c>
      <c r="H61" s="9">
        <v>0</v>
      </c>
      <c r="I61" s="29">
        <v>0</v>
      </c>
      <c r="J61" s="365"/>
      <c r="K61" s="9"/>
      <c r="L61" s="9">
        <v>1</v>
      </c>
      <c r="M61" s="29"/>
    </row>
    <row r="62" spans="1:13" ht="18" hidden="1" customHeight="1" x14ac:dyDescent="0.25">
      <c r="A62" s="636"/>
      <c r="B62" s="255">
        <v>44525</v>
      </c>
      <c r="C62" s="9" t="s">
        <v>48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365"/>
      <c r="K62" s="9">
        <v>1</v>
      </c>
      <c r="L62" s="9"/>
      <c r="M62" s="29"/>
    </row>
    <row r="63" spans="1:13" ht="18" hidden="1" customHeight="1" x14ac:dyDescent="0.25">
      <c r="A63" s="636"/>
      <c r="B63" s="255">
        <v>44518</v>
      </c>
      <c r="C63" s="9" t="s">
        <v>8</v>
      </c>
      <c r="D63" s="9">
        <v>1</v>
      </c>
      <c r="E63" s="9">
        <v>2</v>
      </c>
      <c r="F63" s="9">
        <v>1</v>
      </c>
      <c r="G63" s="9">
        <v>3</v>
      </c>
      <c r="H63" s="9">
        <v>0</v>
      </c>
      <c r="I63" s="29">
        <v>0</v>
      </c>
      <c r="J63" s="365">
        <v>1</v>
      </c>
      <c r="K63" s="9"/>
      <c r="L63" s="9"/>
      <c r="M63" s="29"/>
    </row>
    <row r="64" spans="1:13" ht="18" hidden="1" customHeight="1" x14ac:dyDescent="0.25">
      <c r="A64" s="636"/>
      <c r="B64" s="255">
        <v>44511</v>
      </c>
      <c r="C64" s="9" t="s">
        <v>453</v>
      </c>
      <c r="D64" s="9">
        <v>1</v>
      </c>
      <c r="E64" s="9">
        <v>1</v>
      </c>
      <c r="F64" s="9">
        <v>2</v>
      </c>
      <c r="G64" s="9">
        <v>3</v>
      </c>
      <c r="H64" s="9">
        <v>0</v>
      </c>
      <c r="I64" s="29">
        <v>0</v>
      </c>
      <c r="J64" s="365">
        <v>1</v>
      </c>
      <c r="K64" s="9"/>
      <c r="L64" s="9"/>
      <c r="M64" s="29"/>
    </row>
    <row r="65" spans="1:13" ht="18" hidden="1" customHeight="1" x14ac:dyDescent="0.25">
      <c r="A65" s="636"/>
      <c r="B65" s="255">
        <v>44504</v>
      </c>
      <c r="C65" s="9" t="s">
        <v>48</v>
      </c>
      <c r="D65" s="9">
        <v>1</v>
      </c>
      <c r="E65" s="9">
        <v>0</v>
      </c>
      <c r="F65" s="9">
        <v>2</v>
      </c>
      <c r="G65" s="9">
        <v>2</v>
      </c>
      <c r="H65" s="9">
        <v>0</v>
      </c>
      <c r="I65" s="29">
        <v>0</v>
      </c>
      <c r="J65" s="365"/>
      <c r="K65" s="9">
        <v>1</v>
      </c>
      <c r="L65" s="9"/>
      <c r="M65" s="29"/>
    </row>
    <row r="66" spans="1:13" ht="18" hidden="1" customHeight="1" x14ac:dyDescent="0.25">
      <c r="A66" s="636"/>
      <c r="B66" s="255">
        <v>44497</v>
      </c>
      <c r="C66" s="9" t="s">
        <v>8</v>
      </c>
      <c r="D66" s="9">
        <v>1</v>
      </c>
      <c r="E66" s="9">
        <v>1</v>
      </c>
      <c r="F66" s="9">
        <v>0</v>
      </c>
      <c r="G66" s="9">
        <v>1</v>
      </c>
      <c r="H66" s="9">
        <v>0</v>
      </c>
      <c r="I66" s="29">
        <v>0</v>
      </c>
      <c r="J66" s="365"/>
      <c r="K66" s="9">
        <v>1</v>
      </c>
      <c r="L66" s="9"/>
      <c r="M66" s="29"/>
    </row>
    <row r="67" spans="1:13" ht="18" hidden="1" customHeight="1" x14ac:dyDescent="0.25">
      <c r="A67" s="636"/>
      <c r="B67" s="255">
        <v>44490</v>
      </c>
      <c r="C67" s="9" t="s">
        <v>453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365"/>
      <c r="K67" s="9">
        <v>1</v>
      </c>
      <c r="L67" s="9"/>
      <c r="M67" s="29"/>
    </row>
    <row r="68" spans="1:13" ht="18" hidden="1" customHeight="1" thickBot="1" x14ac:dyDescent="0.3">
      <c r="A68" s="637"/>
      <c r="B68" s="256">
        <v>44483</v>
      </c>
      <c r="C68" s="31" t="s">
        <v>48</v>
      </c>
      <c r="D68" s="31">
        <v>1</v>
      </c>
      <c r="E68" s="31">
        <v>0</v>
      </c>
      <c r="F68" s="31">
        <v>1</v>
      </c>
      <c r="G68" s="31">
        <v>1</v>
      </c>
      <c r="H68" s="31">
        <v>0</v>
      </c>
      <c r="I68" s="32">
        <v>0</v>
      </c>
      <c r="J68" s="366"/>
      <c r="K68" s="31">
        <v>1</v>
      </c>
      <c r="L68" s="31"/>
      <c r="M68" s="32"/>
    </row>
    <row r="69" spans="1:13" ht="18" customHeight="1" thickTop="1" thickBot="1" x14ac:dyDescent="0.3">
      <c r="A69" s="490" t="s">
        <v>45</v>
      </c>
      <c r="B69" s="411" t="s">
        <v>540</v>
      </c>
      <c r="C69" s="124" t="s">
        <v>455</v>
      </c>
      <c r="D69" s="124">
        <f t="shared" ref="D69:L69" si="3">SUM(D52:D68)</f>
        <v>17</v>
      </c>
      <c r="E69" s="124">
        <f t="shared" si="3"/>
        <v>11</v>
      </c>
      <c r="F69" s="124">
        <f t="shared" si="3"/>
        <v>14</v>
      </c>
      <c r="G69" s="124">
        <f t="shared" si="3"/>
        <v>25</v>
      </c>
      <c r="H69" s="124">
        <f t="shared" si="3"/>
        <v>0</v>
      </c>
      <c r="I69" s="125">
        <f t="shared" si="3"/>
        <v>0</v>
      </c>
      <c r="J69" s="216">
        <f t="shared" si="3"/>
        <v>10</v>
      </c>
      <c r="K69" s="124">
        <f t="shared" si="3"/>
        <v>6</v>
      </c>
      <c r="L69" s="124">
        <f t="shared" si="3"/>
        <v>1</v>
      </c>
      <c r="M69" s="294">
        <f>SUM(J69/(J69+K69))</f>
        <v>0.625</v>
      </c>
    </row>
    <row r="70" spans="1:13" ht="18" hidden="1" customHeight="1" thickTop="1" x14ac:dyDescent="0.25">
      <c r="A70" s="632" t="s">
        <v>500</v>
      </c>
      <c r="B70" s="254">
        <v>43888</v>
      </c>
      <c r="C70" s="27" t="s">
        <v>9</v>
      </c>
      <c r="D70" s="27">
        <v>1</v>
      </c>
      <c r="E70" s="27">
        <v>1</v>
      </c>
      <c r="F70" s="27">
        <v>2</v>
      </c>
      <c r="G70" s="27">
        <v>3</v>
      </c>
      <c r="H70" s="27">
        <v>0</v>
      </c>
      <c r="I70" s="297">
        <v>0</v>
      </c>
      <c r="J70" s="279">
        <v>1</v>
      </c>
      <c r="K70" s="27"/>
      <c r="L70" s="27"/>
      <c r="M70" s="28"/>
    </row>
    <row r="71" spans="1:13" ht="18" hidden="1" customHeight="1" x14ac:dyDescent="0.25">
      <c r="A71" s="633"/>
      <c r="B71" s="255">
        <v>43881</v>
      </c>
      <c r="C71" s="9" t="s">
        <v>48</v>
      </c>
      <c r="D71" s="9">
        <v>1</v>
      </c>
      <c r="E71" s="9">
        <v>1</v>
      </c>
      <c r="F71" s="9">
        <v>2</v>
      </c>
      <c r="G71" s="9">
        <v>3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t="18" hidden="1" customHeight="1" x14ac:dyDescent="0.25">
      <c r="A72" s="633"/>
      <c r="B72" s="255">
        <v>43867</v>
      </c>
      <c r="C72" s="9" t="s">
        <v>452</v>
      </c>
      <c r="D72" s="9">
        <v>1</v>
      </c>
      <c r="E72" s="9">
        <v>2</v>
      </c>
      <c r="F72" s="9">
        <v>1</v>
      </c>
      <c r="G72" s="9">
        <v>3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t="18" hidden="1" customHeight="1" x14ac:dyDescent="0.25">
      <c r="A73" s="633"/>
      <c r="B73" s="255">
        <v>43860</v>
      </c>
      <c r="C73" s="9" t="s">
        <v>453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t="18" hidden="1" customHeight="1" x14ac:dyDescent="0.25">
      <c r="A74" s="633"/>
      <c r="B74" s="255">
        <v>43853</v>
      </c>
      <c r="C74" s="9" t="s">
        <v>9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t="18" hidden="1" customHeight="1" x14ac:dyDescent="0.25">
      <c r="A75" s="633"/>
      <c r="B75" s="255">
        <v>43839</v>
      </c>
      <c r="C75" s="9" t="s">
        <v>48</v>
      </c>
      <c r="D75" s="9">
        <v>1</v>
      </c>
      <c r="E75" s="9">
        <v>0</v>
      </c>
      <c r="F75" s="9">
        <v>2</v>
      </c>
      <c r="G75" s="9">
        <v>2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t="18" hidden="1" customHeight="1" x14ac:dyDescent="0.25">
      <c r="A76" s="633"/>
      <c r="B76" s="255">
        <v>43832</v>
      </c>
      <c r="C76" s="9" t="s">
        <v>8</v>
      </c>
      <c r="D76" s="9">
        <v>1</v>
      </c>
      <c r="E76" s="9">
        <v>1</v>
      </c>
      <c r="F76" s="9">
        <v>1</v>
      </c>
      <c r="G76" s="9">
        <v>2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t="18" hidden="1" customHeight="1" x14ac:dyDescent="0.25">
      <c r="A77" s="633"/>
      <c r="B77" s="255">
        <v>43811</v>
      </c>
      <c r="C77" s="9" t="s">
        <v>453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t="18" hidden="1" customHeight="1" x14ac:dyDescent="0.25">
      <c r="A78" s="633"/>
      <c r="B78" s="255">
        <v>43804</v>
      </c>
      <c r="C78" s="9" t="s">
        <v>9</v>
      </c>
      <c r="D78" s="9">
        <v>1</v>
      </c>
      <c r="E78" s="9">
        <v>2</v>
      </c>
      <c r="F78" s="9">
        <v>0</v>
      </c>
      <c r="G78" s="9">
        <v>2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t="18" hidden="1" customHeight="1" x14ac:dyDescent="0.25">
      <c r="A79" s="633"/>
      <c r="B79" s="255">
        <v>43790</v>
      </c>
      <c r="C79" s="9" t="s">
        <v>8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/>
      <c r="K79" s="9">
        <v>1</v>
      </c>
      <c r="L79" s="9"/>
      <c r="M79" s="29"/>
    </row>
    <row r="80" spans="1:13" ht="18" hidden="1" customHeight="1" x14ac:dyDescent="0.25">
      <c r="A80" s="633"/>
      <c r="B80" s="255">
        <v>43783</v>
      </c>
      <c r="C80" s="9" t="s">
        <v>452</v>
      </c>
      <c r="D80" s="9">
        <v>1</v>
      </c>
      <c r="E80" s="9">
        <v>3</v>
      </c>
      <c r="F80" s="9">
        <v>1</v>
      </c>
      <c r="G80" s="9">
        <v>4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t="18" hidden="1" customHeight="1" x14ac:dyDescent="0.25">
      <c r="A81" s="633"/>
      <c r="B81" s="255">
        <v>43762</v>
      </c>
      <c r="C81" s="9" t="s">
        <v>48</v>
      </c>
      <c r="D81" s="9">
        <v>1</v>
      </c>
      <c r="E81" s="9">
        <v>1</v>
      </c>
      <c r="F81" s="9">
        <v>0</v>
      </c>
      <c r="G81" s="9">
        <v>1</v>
      </c>
      <c r="H81" s="9">
        <v>0</v>
      </c>
      <c r="I81" s="298">
        <v>0</v>
      </c>
      <c r="J81" s="280"/>
      <c r="K81" s="9"/>
      <c r="L81" s="9">
        <v>1</v>
      </c>
      <c r="M81" s="29"/>
    </row>
    <row r="82" spans="1:13" ht="18" hidden="1" customHeight="1" x14ac:dyDescent="0.25">
      <c r="A82" s="633"/>
      <c r="B82" s="255">
        <v>43755</v>
      </c>
      <c r="C82" s="9" t="s">
        <v>8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/>
      <c r="K82" s="9">
        <v>1</v>
      </c>
      <c r="L82" s="9"/>
      <c r="M82" s="29"/>
    </row>
    <row r="83" spans="1:13" ht="18" hidden="1" customHeight="1" x14ac:dyDescent="0.25">
      <c r="A83" s="633"/>
      <c r="B83" s="255">
        <v>43748</v>
      </c>
      <c r="C83" s="9" t="s">
        <v>452</v>
      </c>
      <c r="D83" s="9">
        <v>1</v>
      </c>
      <c r="E83" s="9">
        <v>1</v>
      </c>
      <c r="F83" s="9">
        <v>0</v>
      </c>
      <c r="G83" s="9">
        <v>1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t="18" hidden="1" customHeight="1" x14ac:dyDescent="0.25">
      <c r="A84" s="633"/>
      <c r="B84" s="255">
        <v>43727</v>
      </c>
      <c r="C84" s="9" t="s">
        <v>48</v>
      </c>
      <c r="D84" s="9">
        <v>1</v>
      </c>
      <c r="E84" s="9">
        <v>0</v>
      </c>
      <c r="F84" s="9">
        <v>2</v>
      </c>
      <c r="G84" s="9">
        <v>2</v>
      </c>
      <c r="H84" s="9">
        <v>0</v>
      </c>
      <c r="I84" s="298">
        <v>0</v>
      </c>
      <c r="J84" s="280">
        <v>1</v>
      </c>
      <c r="K84" s="9"/>
      <c r="L84" s="9"/>
      <c r="M84" s="29"/>
    </row>
    <row r="85" spans="1:13" ht="18" hidden="1" customHeight="1" thickBot="1" x14ac:dyDescent="0.3">
      <c r="A85" s="634"/>
      <c r="B85" s="256">
        <v>43720</v>
      </c>
      <c r="C85" s="31" t="s">
        <v>8</v>
      </c>
      <c r="D85" s="31">
        <v>1</v>
      </c>
      <c r="E85" s="31">
        <v>0</v>
      </c>
      <c r="F85" s="31">
        <v>0</v>
      </c>
      <c r="G85" s="31">
        <v>0</v>
      </c>
      <c r="H85" s="31">
        <v>0</v>
      </c>
      <c r="I85" s="299">
        <v>0</v>
      </c>
      <c r="J85" s="341"/>
      <c r="K85" s="31">
        <v>1</v>
      </c>
      <c r="L85" s="31"/>
      <c r="M85" s="32"/>
    </row>
    <row r="86" spans="1:13" ht="18" customHeight="1" thickTop="1" thickBot="1" x14ac:dyDescent="0.3">
      <c r="A86" s="142" t="s">
        <v>45</v>
      </c>
      <c r="B86" s="126" t="s">
        <v>500</v>
      </c>
      <c r="C86" s="124" t="s">
        <v>455</v>
      </c>
      <c r="D86" s="124">
        <f t="shared" ref="D86:L86" si="4">SUM(D70:D85)</f>
        <v>16</v>
      </c>
      <c r="E86" s="124">
        <f t="shared" si="4"/>
        <v>12</v>
      </c>
      <c r="F86" s="124">
        <f t="shared" si="4"/>
        <v>11</v>
      </c>
      <c r="G86" s="124">
        <f t="shared" si="4"/>
        <v>23</v>
      </c>
      <c r="H86" s="124">
        <f t="shared" si="4"/>
        <v>0</v>
      </c>
      <c r="I86" s="247">
        <f t="shared" si="4"/>
        <v>0</v>
      </c>
      <c r="J86" s="191">
        <f t="shared" si="4"/>
        <v>9</v>
      </c>
      <c r="K86" s="124">
        <f t="shared" si="4"/>
        <v>6</v>
      </c>
      <c r="L86" s="124">
        <f t="shared" si="4"/>
        <v>1</v>
      </c>
      <c r="M86" s="294">
        <f>SUM(J86/(J86+K86))</f>
        <v>0.6</v>
      </c>
    </row>
    <row r="87" spans="1:13" ht="18" hidden="1" customHeight="1" thickTop="1" x14ac:dyDescent="0.25">
      <c r="A87" s="631" t="s">
        <v>454</v>
      </c>
      <c r="B87" s="14">
        <v>43517</v>
      </c>
      <c r="C87" s="8" t="s">
        <v>48</v>
      </c>
      <c r="D87" s="8">
        <v>1</v>
      </c>
      <c r="E87" s="8">
        <v>0</v>
      </c>
      <c r="F87" s="8">
        <v>0</v>
      </c>
      <c r="G87" s="8">
        <v>0</v>
      </c>
      <c r="H87" s="8">
        <v>0</v>
      </c>
      <c r="I87" s="399">
        <v>0</v>
      </c>
      <c r="J87" s="282"/>
      <c r="K87" s="8">
        <v>1</v>
      </c>
      <c r="L87" s="8"/>
      <c r="M87" s="113"/>
    </row>
    <row r="88" spans="1:13" ht="18" hidden="1" customHeight="1" x14ac:dyDescent="0.25">
      <c r="A88" s="631"/>
      <c r="B88" s="13">
        <v>43510</v>
      </c>
      <c r="C88" s="9" t="s">
        <v>8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8">
        <v>0</v>
      </c>
      <c r="J88" s="282"/>
      <c r="K88" s="8">
        <v>1</v>
      </c>
      <c r="L88" s="8"/>
      <c r="M88" s="113"/>
    </row>
    <row r="89" spans="1:13" ht="18" hidden="1" customHeight="1" x14ac:dyDescent="0.25">
      <c r="A89" s="631"/>
      <c r="B89" s="13">
        <v>43503</v>
      </c>
      <c r="C89" s="9" t="s">
        <v>452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8">
        <v>0</v>
      </c>
      <c r="J89" s="282"/>
      <c r="K89" s="8">
        <v>1</v>
      </c>
      <c r="L89" s="8"/>
      <c r="M89" s="113"/>
    </row>
    <row r="90" spans="1:13" ht="18" hidden="1" customHeight="1" x14ac:dyDescent="0.25">
      <c r="A90" s="631"/>
      <c r="B90" s="13">
        <v>43496</v>
      </c>
      <c r="C90" s="9" t="s">
        <v>453</v>
      </c>
      <c r="D90" s="9">
        <v>1</v>
      </c>
      <c r="E90" s="9">
        <v>0</v>
      </c>
      <c r="F90" s="9">
        <v>2</v>
      </c>
      <c r="G90" s="9">
        <v>2</v>
      </c>
      <c r="H90" s="9">
        <v>0</v>
      </c>
      <c r="I90" s="298">
        <v>0</v>
      </c>
      <c r="J90" s="282"/>
      <c r="K90" s="8"/>
      <c r="L90" s="8">
        <v>1</v>
      </c>
      <c r="M90" s="113"/>
    </row>
    <row r="91" spans="1:13" ht="18" hidden="1" customHeight="1" x14ac:dyDescent="0.25">
      <c r="A91" s="631"/>
      <c r="B91" s="13">
        <v>43489</v>
      </c>
      <c r="C91" s="9" t="s">
        <v>9</v>
      </c>
      <c r="D91" s="9">
        <v>1</v>
      </c>
      <c r="E91" s="9">
        <v>1</v>
      </c>
      <c r="F91" s="9">
        <v>2</v>
      </c>
      <c r="G91" s="9">
        <v>3</v>
      </c>
      <c r="H91" s="9">
        <v>0</v>
      </c>
      <c r="I91" s="298">
        <v>0</v>
      </c>
      <c r="J91" s="282">
        <v>1</v>
      </c>
      <c r="K91" s="8"/>
      <c r="L91" s="8"/>
      <c r="M91" s="113"/>
    </row>
    <row r="92" spans="1:13" ht="18" hidden="1" customHeight="1" x14ac:dyDescent="0.25">
      <c r="A92" s="631"/>
      <c r="B92" s="13">
        <v>43475</v>
      </c>
      <c r="C92" s="9" t="s">
        <v>48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8">
        <v>0</v>
      </c>
      <c r="J92" s="282"/>
      <c r="K92" s="8">
        <v>1</v>
      </c>
      <c r="L92" s="8"/>
      <c r="M92" s="113"/>
    </row>
    <row r="93" spans="1:13" ht="18" hidden="1" customHeight="1" x14ac:dyDescent="0.25">
      <c r="A93" s="631"/>
      <c r="B93" s="13">
        <v>43454</v>
      </c>
      <c r="C93" s="9" t="s">
        <v>452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8">
        <v>0</v>
      </c>
      <c r="J93" s="282"/>
      <c r="K93" s="8">
        <v>1</v>
      </c>
      <c r="L93" s="8"/>
      <c r="M93" s="113"/>
    </row>
    <row r="94" spans="1:13" ht="18" hidden="1" customHeight="1" x14ac:dyDescent="0.25">
      <c r="A94" s="631"/>
      <c r="B94" s="13">
        <v>43447</v>
      </c>
      <c r="C94" s="9" t="s">
        <v>453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8">
        <v>0</v>
      </c>
      <c r="J94" s="282"/>
      <c r="K94" s="8">
        <v>1</v>
      </c>
      <c r="L94" s="8"/>
      <c r="M94" s="113"/>
    </row>
    <row r="95" spans="1:13" ht="18" hidden="1" customHeight="1" x14ac:dyDescent="0.25">
      <c r="A95" s="631"/>
      <c r="B95" s="13">
        <v>43433</v>
      </c>
      <c r="C95" s="9" t="s">
        <v>48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8">
        <v>0</v>
      </c>
      <c r="J95" s="282"/>
      <c r="K95" s="8">
        <v>1</v>
      </c>
      <c r="L95" s="8"/>
      <c r="M95" s="113"/>
    </row>
    <row r="96" spans="1:13" ht="18" hidden="1" customHeight="1" x14ac:dyDescent="0.25">
      <c r="A96" s="631"/>
      <c r="B96" s="13">
        <v>43426</v>
      </c>
      <c r="C96" s="9" t="s">
        <v>8</v>
      </c>
      <c r="D96" s="9">
        <v>1</v>
      </c>
      <c r="E96" s="9">
        <v>1</v>
      </c>
      <c r="F96" s="9">
        <v>2</v>
      </c>
      <c r="G96" s="9">
        <v>3</v>
      </c>
      <c r="H96" s="9">
        <v>0</v>
      </c>
      <c r="I96" s="298">
        <v>0</v>
      </c>
      <c r="J96" s="282">
        <v>1</v>
      </c>
      <c r="K96" s="8"/>
      <c r="L96" s="8"/>
      <c r="M96" s="113"/>
    </row>
    <row r="97" spans="1:13" ht="18" hidden="1" customHeight="1" x14ac:dyDescent="0.25">
      <c r="A97" s="631"/>
      <c r="B97" s="13">
        <v>43412</v>
      </c>
      <c r="C97" s="9" t="s">
        <v>453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8">
        <v>0</v>
      </c>
      <c r="J97" s="282"/>
      <c r="K97" s="8">
        <v>1</v>
      </c>
      <c r="L97" s="8"/>
      <c r="M97" s="113"/>
    </row>
    <row r="98" spans="1:13" ht="18" hidden="1" customHeight="1" x14ac:dyDescent="0.25">
      <c r="A98" s="631"/>
      <c r="B98" s="13">
        <v>43391</v>
      </c>
      <c r="C98" s="9" t="s">
        <v>8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8">
        <v>0</v>
      </c>
      <c r="J98" s="282"/>
      <c r="K98" s="8">
        <v>1</v>
      </c>
      <c r="L98" s="8"/>
      <c r="M98" s="113"/>
    </row>
    <row r="99" spans="1:13" ht="18" hidden="1" customHeight="1" x14ac:dyDescent="0.25">
      <c r="A99" s="631"/>
      <c r="B99" s="13">
        <v>43384</v>
      </c>
      <c r="C99" s="9" t="s">
        <v>452</v>
      </c>
      <c r="D99" s="9">
        <v>1</v>
      </c>
      <c r="E99" s="9">
        <v>0</v>
      </c>
      <c r="F99" s="9">
        <v>2</v>
      </c>
      <c r="G99" s="9">
        <v>2</v>
      </c>
      <c r="H99" s="9">
        <v>0</v>
      </c>
      <c r="I99" s="298">
        <v>0</v>
      </c>
      <c r="J99" s="282"/>
      <c r="K99" s="8"/>
      <c r="L99" s="8">
        <v>1</v>
      </c>
      <c r="M99" s="113"/>
    </row>
    <row r="100" spans="1:13" ht="18" hidden="1" customHeight="1" x14ac:dyDescent="0.25">
      <c r="A100" s="631"/>
      <c r="B100" s="13">
        <v>43377</v>
      </c>
      <c r="C100" s="9" t="s">
        <v>453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8">
        <v>0</v>
      </c>
      <c r="J100" s="282"/>
      <c r="K100" s="8">
        <v>1</v>
      </c>
      <c r="L100" s="8"/>
      <c r="M100" s="113"/>
    </row>
    <row r="101" spans="1:13" ht="18" hidden="1" customHeight="1" x14ac:dyDescent="0.25">
      <c r="A101" s="631"/>
      <c r="B101" s="13">
        <v>43370</v>
      </c>
      <c r="C101" s="9" t="s">
        <v>9</v>
      </c>
      <c r="D101" s="9">
        <v>1</v>
      </c>
      <c r="E101" s="9">
        <v>1</v>
      </c>
      <c r="F101" s="9">
        <v>0</v>
      </c>
      <c r="G101" s="9">
        <v>1</v>
      </c>
      <c r="H101" s="9">
        <v>0</v>
      </c>
      <c r="I101" s="298">
        <v>0</v>
      </c>
      <c r="J101" s="282">
        <v>1</v>
      </c>
      <c r="K101" s="8"/>
      <c r="L101" s="8"/>
      <c r="M101" s="113"/>
    </row>
    <row r="102" spans="1:13" ht="18" hidden="1" customHeight="1" x14ac:dyDescent="0.25">
      <c r="A102" s="631"/>
      <c r="B102" s="13">
        <v>43363</v>
      </c>
      <c r="C102" s="9" t="s">
        <v>48</v>
      </c>
      <c r="D102" s="9">
        <v>1</v>
      </c>
      <c r="E102" s="9">
        <v>1</v>
      </c>
      <c r="F102" s="9">
        <v>0</v>
      </c>
      <c r="G102" s="9">
        <v>1</v>
      </c>
      <c r="H102" s="9">
        <v>0</v>
      </c>
      <c r="I102" s="298">
        <v>0</v>
      </c>
      <c r="J102" s="282"/>
      <c r="K102" s="8">
        <v>1</v>
      </c>
      <c r="L102" s="8"/>
      <c r="M102" s="113"/>
    </row>
    <row r="103" spans="1:13" ht="18" hidden="1" customHeight="1" thickBot="1" x14ac:dyDescent="0.3">
      <c r="A103" s="630"/>
      <c r="B103" s="30">
        <v>43356</v>
      </c>
      <c r="C103" s="31" t="s">
        <v>8</v>
      </c>
      <c r="D103" s="31">
        <v>1</v>
      </c>
      <c r="E103" s="31">
        <v>2</v>
      </c>
      <c r="F103" s="31">
        <v>0</v>
      </c>
      <c r="G103" s="31">
        <v>2</v>
      </c>
      <c r="H103" s="31">
        <v>0</v>
      </c>
      <c r="I103" s="299">
        <v>0</v>
      </c>
      <c r="J103" s="343">
        <v>1</v>
      </c>
      <c r="K103" s="261"/>
      <c r="L103" s="261"/>
      <c r="M103" s="263"/>
    </row>
    <row r="104" spans="1:13" ht="18" customHeight="1" thickTop="1" thickBot="1" x14ac:dyDescent="0.3">
      <c r="A104" s="142" t="s">
        <v>45</v>
      </c>
      <c r="B104" s="126" t="s">
        <v>454</v>
      </c>
      <c r="C104" s="124" t="s">
        <v>455</v>
      </c>
      <c r="D104" s="124">
        <f t="shared" ref="D104:L104" si="5">SUM(D87:D103)</f>
        <v>17</v>
      </c>
      <c r="E104" s="124">
        <f t="shared" si="5"/>
        <v>7</v>
      </c>
      <c r="F104" s="124">
        <f t="shared" si="5"/>
        <v>10</v>
      </c>
      <c r="G104" s="124">
        <f t="shared" si="5"/>
        <v>17</v>
      </c>
      <c r="H104" s="124">
        <f t="shared" si="5"/>
        <v>0</v>
      </c>
      <c r="I104" s="247">
        <f t="shared" si="5"/>
        <v>0</v>
      </c>
      <c r="J104" s="191">
        <f t="shared" si="5"/>
        <v>4</v>
      </c>
      <c r="K104" s="124">
        <f t="shared" si="5"/>
        <v>11</v>
      </c>
      <c r="L104" s="124">
        <f t="shared" si="5"/>
        <v>2</v>
      </c>
      <c r="M104" s="294">
        <f>SUM(J104/(J104+K104))</f>
        <v>0.26666666666666666</v>
      </c>
    </row>
    <row r="105" spans="1:13" ht="18" hidden="1" customHeight="1" thickTop="1" thickBot="1" x14ac:dyDescent="0.3">
      <c r="A105" s="630" t="s">
        <v>285</v>
      </c>
      <c r="B105" s="14">
        <v>43160</v>
      </c>
      <c r="C105" s="8" t="s">
        <v>8</v>
      </c>
      <c r="D105" s="8">
        <v>1</v>
      </c>
      <c r="E105" s="8">
        <v>0</v>
      </c>
      <c r="F105" s="8">
        <v>0</v>
      </c>
      <c r="G105" s="8">
        <v>0</v>
      </c>
      <c r="H105" s="8">
        <v>0</v>
      </c>
      <c r="I105" s="399">
        <v>0</v>
      </c>
      <c r="J105" s="282"/>
      <c r="K105" s="8">
        <v>1</v>
      </c>
      <c r="L105" s="8"/>
      <c r="M105" s="342"/>
    </row>
    <row r="106" spans="1:13" ht="18" hidden="1" customHeight="1" thickTop="1" thickBot="1" x14ac:dyDescent="0.3">
      <c r="A106" s="629"/>
      <c r="B106" s="13">
        <v>43146</v>
      </c>
      <c r="C106" s="9" t="s">
        <v>7</v>
      </c>
      <c r="D106" s="9">
        <v>1</v>
      </c>
      <c r="E106" s="9">
        <v>0</v>
      </c>
      <c r="F106" s="9">
        <v>1</v>
      </c>
      <c r="G106" s="9">
        <v>1</v>
      </c>
      <c r="H106" s="9">
        <v>0</v>
      </c>
      <c r="I106" s="298">
        <v>0</v>
      </c>
      <c r="J106" s="280">
        <v>1</v>
      </c>
      <c r="K106" s="9"/>
      <c r="L106" s="9"/>
      <c r="M106" s="290"/>
    </row>
    <row r="107" spans="1:13" ht="18" hidden="1" customHeight="1" thickTop="1" thickBot="1" x14ac:dyDescent="0.3">
      <c r="A107" s="629"/>
      <c r="B107" s="13">
        <v>43139</v>
      </c>
      <c r="C107" s="9" t="s">
        <v>9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8">
        <v>0</v>
      </c>
      <c r="J107" s="280"/>
      <c r="K107" s="9">
        <v>1</v>
      </c>
      <c r="L107" s="9"/>
      <c r="M107" s="290"/>
    </row>
    <row r="108" spans="1:13" ht="18" hidden="1" customHeight="1" thickTop="1" thickBot="1" x14ac:dyDescent="0.3">
      <c r="A108" s="629"/>
      <c r="B108" s="13">
        <v>43132</v>
      </c>
      <c r="C108" s="9" t="s">
        <v>27</v>
      </c>
      <c r="D108" s="9">
        <v>1</v>
      </c>
      <c r="E108" s="9">
        <v>1</v>
      </c>
      <c r="F108" s="9">
        <v>0</v>
      </c>
      <c r="G108" s="9">
        <v>1</v>
      </c>
      <c r="H108" s="9">
        <v>0</v>
      </c>
      <c r="I108" s="298">
        <v>0</v>
      </c>
      <c r="J108" s="280"/>
      <c r="K108" s="9">
        <v>1</v>
      </c>
      <c r="L108" s="9"/>
      <c r="M108" s="290"/>
    </row>
    <row r="109" spans="1:13" ht="18" hidden="1" customHeight="1" thickTop="1" thickBot="1" x14ac:dyDescent="0.3">
      <c r="A109" s="629"/>
      <c r="B109" s="13">
        <v>43125</v>
      </c>
      <c r="C109" s="9" t="s">
        <v>8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8">
        <v>0</v>
      </c>
      <c r="J109" s="280"/>
      <c r="K109" s="9">
        <v>1</v>
      </c>
      <c r="L109" s="9"/>
      <c r="M109" s="290"/>
    </row>
    <row r="110" spans="1:13" ht="18" hidden="1" customHeight="1" thickTop="1" thickBot="1" x14ac:dyDescent="0.3">
      <c r="A110" s="629"/>
      <c r="B110" s="13">
        <v>43118</v>
      </c>
      <c r="C110" s="9" t="s">
        <v>10</v>
      </c>
      <c r="D110" s="9">
        <v>1</v>
      </c>
      <c r="E110" s="9">
        <v>0</v>
      </c>
      <c r="F110" s="9">
        <v>2</v>
      </c>
      <c r="G110" s="9">
        <v>2</v>
      </c>
      <c r="H110" s="9">
        <v>0</v>
      </c>
      <c r="I110" s="298">
        <v>0</v>
      </c>
      <c r="J110" s="280">
        <v>1</v>
      </c>
      <c r="K110" s="9"/>
      <c r="L110" s="9"/>
      <c r="M110" s="290"/>
    </row>
    <row r="111" spans="1:13" ht="18" hidden="1" customHeight="1" thickTop="1" thickBot="1" x14ac:dyDescent="0.3">
      <c r="A111" s="629"/>
      <c r="B111" s="13">
        <v>43083</v>
      </c>
      <c r="C111" s="9" t="s">
        <v>27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8">
        <v>0</v>
      </c>
      <c r="J111" s="280"/>
      <c r="K111" s="9"/>
      <c r="L111" s="9">
        <v>1</v>
      </c>
      <c r="M111" s="290"/>
    </row>
    <row r="112" spans="1:13" ht="18" hidden="1" customHeight="1" thickTop="1" thickBot="1" x14ac:dyDescent="0.3">
      <c r="A112" s="629"/>
      <c r="B112" s="13">
        <v>43076</v>
      </c>
      <c r="C112" s="9" t="s">
        <v>8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8">
        <v>0</v>
      </c>
      <c r="J112" s="280"/>
      <c r="K112" s="9">
        <v>1</v>
      </c>
      <c r="L112" s="9"/>
      <c r="M112" s="290"/>
    </row>
    <row r="113" spans="1:13" ht="18" hidden="1" customHeight="1" thickTop="1" thickBot="1" x14ac:dyDescent="0.3">
      <c r="A113" s="629"/>
      <c r="B113" s="13">
        <v>43069</v>
      </c>
      <c r="C113" s="9" t="s">
        <v>10</v>
      </c>
      <c r="D113" s="9">
        <v>1</v>
      </c>
      <c r="E113" s="9">
        <v>3</v>
      </c>
      <c r="F113" s="9">
        <v>1</v>
      </c>
      <c r="G113" s="9">
        <v>4</v>
      </c>
      <c r="H113" s="9">
        <v>1</v>
      </c>
      <c r="I113" s="298">
        <v>0</v>
      </c>
      <c r="J113" s="280">
        <v>1</v>
      </c>
      <c r="K113" s="9"/>
      <c r="L113" s="9"/>
      <c r="M113" s="290"/>
    </row>
    <row r="114" spans="1:13" ht="18" hidden="1" customHeight="1" thickTop="1" thickBot="1" x14ac:dyDescent="0.3">
      <c r="A114" s="629"/>
      <c r="B114" s="13">
        <v>43062</v>
      </c>
      <c r="C114" s="9" t="s">
        <v>7</v>
      </c>
      <c r="D114" s="9">
        <v>1</v>
      </c>
      <c r="E114" s="9">
        <v>1</v>
      </c>
      <c r="F114" s="9">
        <v>1</v>
      </c>
      <c r="G114" s="9">
        <v>2</v>
      </c>
      <c r="H114" s="9">
        <v>0</v>
      </c>
      <c r="I114" s="298">
        <v>0</v>
      </c>
      <c r="J114" s="280">
        <v>1</v>
      </c>
      <c r="K114" s="9"/>
      <c r="L114" s="9"/>
      <c r="M114" s="290"/>
    </row>
    <row r="115" spans="1:13" ht="18" hidden="1" customHeight="1" thickTop="1" thickBot="1" x14ac:dyDescent="0.3">
      <c r="A115" s="629"/>
      <c r="B115" s="13">
        <v>43055</v>
      </c>
      <c r="C115" s="9" t="s">
        <v>9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8">
        <v>0</v>
      </c>
      <c r="J115" s="280"/>
      <c r="K115" s="9">
        <v>1</v>
      </c>
      <c r="L115" s="9"/>
      <c r="M115" s="290"/>
    </row>
    <row r="116" spans="1:13" ht="18" hidden="1" customHeight="1" thickTop="1" thickBot="1" x14ac:dyDescent="0.3">
      <c r="A116" s="629"/>
      <c r="B116" s="13">
        <v>43048</v>
      </c>
      <c r="C116" s="9" t="s">
        <v>27</v>
      </c>
      <c r="D116" s="9">
        <v>1</v>
      </c>
      <c r="E116" s="9">
        <v>0</v>
      </c>
      <c r="F116" s="9">
        <v>2</v>
      </c>
      <c r="G116" s="9">
        <v>2</v>
      </c>
      <c r="H116" s="9">
        <v>0</v>
      </c>
      <c r="I116" s="298">
        <v>0</v>
      </c>
      <c r="J116" s="280"/>
      <c r="K116" s="9">
        <v>1</v>
      </c>
      <c r="L116" s="9"/>
      <c r="M116" s="290"/>
    </row>
    <row r="117" spans="1:13" ht="18" hidden="1" customHeight="1" thickTop="1" thickBot="1" x14ac:dyDescent="0.3">
      <c r="A117" s="629"/>
      <c r="B117" s="13">
        <v>43034</v>
      </c>
      <c r="C117" s="9" t="s">
        <v>10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8">
        <v>0</v>
      </c>
      <c r="J117" s="280">
        <v>1</v>
      </c>
      <c r="K117" s="9"/>
      <c r="L117" s="9"/>
      <c r="M117" s="290"/>
    </row>
    <row r="118" spans="1:13" ht="18" hidden="1" customHeight="1" thickTop="1" thickBot="1" x14ac:dyDescent="0.3">
      <c r="A118" s="629"/>
      <c r="B118" s="13">
        <v>43027</v>
      </c>
      <c r="C118" s="9" t="s">
        <v>7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8">
        <v>0</v>
      </c>
      <c r="J118" s="280"/>
      <c r="K118" s="9">
        <v>1</v>
      </c>
      <c r="L118" s="9"/>
      <c r="M118" s="290"/>
    </row>
    <row r="119" spans="1:13" ht="18" hidden="1" customHeight="1" thickTop="1" thickBot="1" x14ac:dyDescent="0.3">
      <c r="A119" s="629"/>
      <c r="B119" s="13">
        <v>43020</v>
      </c>
      <c r="C119" s="9" t="s">
        <v>9</v>
      </c>
      <c r="D119" s="9">
        <v>1</v>
      </c>
      <c r="E119" s="9">
        <v>0</v>
      </c>
      <c r="F119" s="9">
        <v>1</v>
      </c>
      <c r="G119" s="9">
        <v>1</v>
      </c>
      <c r="H119" s="9">
        <v>0</v>
      </c>
      <c r="I119" s="298">
        <v>0</v>
      </c>
      <c r="J119" s="280">
        <v>1</v>
      </c>
      <c r="K119" s="9"/>
      <c r="L119" s="9"/>
      <c r="M119" s="290"/>
    </row>
    <row r="120" spans="1:13" ht="18" hidden="1" customHeight="1" thickTop="1" thickBot="1" x14ac:dyDescent="0.3">
      <c r="A120" s="629"/>
      <c r="B120" s="13">
        <v>43013</v>
      </c>
      <c r="C120" s="9" t="s">
        <v>27</v>
      </c>
      <c r="D120" s="9">
        <v>1</v>
      </c>
      <c r="E120" s="9">
        <v>0</v>
      </c>
      <c r="F120" s="9">
        <v>2</v>
      </c>
      <c r="G120" s="9">
        <v>2</v>
      </c>
      <c r="H120" s="9">
        <v>0</v>
      </c>
      <c r="I120" s="298">
        <v>0</v>
      </c>
      <c r="J120" s="280">
        <v>1</v>
      </c>
      <c r="K120" s="9"/>
      <c r="L120" s="9"/>
      <c r="M120" s="290"/>
    </row>
    <row r="121" spans="1:13" ht="18" hidden="1" customHeight="1" thickTop="1" thickBot="1" x14ac:dyDescent="0.3">
      <c r="A121" s="629"/>
      <c r="B121" s="13">
        <v>42999</v>
      </c>
      <c r="C121" s="9" t="s">
        <v>10</v>
      </c>
      <c r="D121" s="9">
        <v>1</v>
      </c>
      <c r="E121" s="9">
        <v>1</v>
      </c>
      <c r="F121" s="9">
        <v>1</v>
      </c>
      <c r="G121" s="9">
        <v>2</v>
      </c>
      <c r="H121" s="9">
        <v>0</v>
      </c>
      <c r="I121" s="298">
        <v>0</v>
      </c>
      <c r="J121" s="280"/>
      <c r="K121" s="9"/>
      <c r="L121" s="9">
        <v>1</v>
      </c>
      <c r="M121" s="290"/>
    </row>
    <row r="122" spans="1:13" ht="18" hidden="1" customHeight="1" thickTop="1" thickBot="1" x14ac:dyDescent="0.3">
      <c r="A122" s="629"/>
      <c r="B122" s="122">
        <v>42992</v>
      </c>
      <c r="C122" s="23" t="s">
        <v>7</v>
      </c>
      <c r="D122" s="23">
        <v>1</v>
      </c>
      <c r="E122" s="23">
        <v>0</v>
      </c>
      <c r="F122" s="23">
        <v>1</v>
      </c>
      <c r="G122" s="23">
        <v>1</v>
      </c>
      <c r="H122" s="23">
        <v>0</v>
      </c>
      <c r="I122" s="443">
        <v>0</v>
      </c>
      <c r="J122" s="281">
        <v>1</v>
      </c>
      <c r="K122" s="23"/>
      <c r="L122" s="23"/>
      <c r="M122" s="292"/>
    </row>
    <row r="123" spans="1:13" ht="18" customHeight="1" thickTop="1" thickBot="1" x14ac:dyDescent="0.3">
      <c r="A123" s="142" t="s">
        <v>45</v>
      </c>
      <c r="B123" s="126" t="s">
        <v>285</v>
      </c>
      <c r="C123" s="124" t="s">
        <v>11</v>
      </c>
      <c r="D123" s="124">
        <f t="shared" ref="D123:I123" si="6">SUM(D105:D122)</f>
        <v>18</v>
      </c>
      <c r="E123" s="124">
        <f t="shared" si="6"/>
        <v>7</v>
      </c>
      <c r="F123" s="124">
        <f t="shared" si="6"/>
        <v>12</v>
      </c>
      <c r="G123" s="124">
        <f t="shared" si="6"/>
        <v>19</v>
      </c>
      <c r="H123" s="124">
        <f t="shared" si="6"/>
        <v>1</v>
      </c>
      <c r="I123" s="247">
        <f t="shared" si="6"/>
        <v>0</v>
      </c>
      <c r="J123" s="191">
        <f>SUM(J105:J122)</f>
        <v>8</v>
      </c>
      <c r="K123" s="124">
        <f>SUM(K105:K122)</f>
        <v>8</v>
      </c>
      <c r="L123" s="124">
        <f>SUM(L105:L122)</f>
        <v>2</v>
      </c>
      <c r="M123" s="294">
        <f>SUM(J123/(J123+K123))</f>
        <v>0.5</v>
      </c>
    </row>
    <row r="124" spans="1:13" ht="18" hidden="1" customHeight="1" thickTop="1" thickBot="1" x14ac:dyDescent="0.3">
      <c r="A124" s="629" t="s">
        <v>18</v>
      </c>
      <c r="B124" s="14">
        <v>42796</v>
      </c>
      <c r="C124" s="8" t="s">
        <v>8</v>
      </c>
      <c r="D124" s="8">
        <v>1</v>
      </c>
      <c r="E124" s="8">
        <v>0</v>
      </c>
      <c r="F124" s="8">
        <v>2</v>
      </c>
      <c r="G124" s="8">
        <v>2</v>
      </c>
      <c r="H124" s="8">
        <v>0</v>
      </c>
      <c r="I124" s="399">
        <v>0</v>
      </c>
      <c r="J124" s="282"/>
      <c r="K124" s="8">
        <v>1</v>
      </c>
      <c r="L124" s="8"/>
      <c r="M124" s="293"/>
    </row>
    <row r="125" spans="1:13" ht="18" hidden="1" customHeight="1" thickTop="1" thickBot="1" x14ac:dyDescent="0.3">
      <c r="A125" s="629"/>
      <c r="B125" s="13">
        <v>42789</v>
      </c>
      <c r="C125" s="9" t="s">
        <v>10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8">
        <v>0</v>
      </c>
      <c r="J125" s="280">
        <v>1</v>
      </c>
      <c r="K125" s="9"/>
      <c r="L125" s="9"/>
      <c r="M125" s="291"/>
    </row>
    <row r="126" spans="1:13" ht="18" hidden="1" customHeight="1" thickTop="1" thickBot="1" x14ac:dyDescent="0.3">
      <c r="A126" s="629"/>
      <c r="B126" s="13">
        <v>42782</v>
      </c>
      <c r="C126" s="9" t="s">
        <v>7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8">
        <v>0</v>
      </c>
      <c r="J126" s="280"/>
      <c r="K126" s="9">
        <v>1</v>
      </c>
      <c r="L126" s="9"/>
      <c r="M126" s="291"/>
    </row>
    <row r="127" spans="1:13" ht="18" hidden="1" customHeight="1" thickTop="1" thickBot="1" x14ac:dyDescent="0.3">
      <c r="A127" s="629"/>
      <c r="B127" s="13">
        <v>42775</v>
      </c>
      <c r="C127" s="9" t="s">
        <v>9</v>
      </c>
      <c r="D127" s="9">
        <v>1</v>
      </c>
      <c r="E127" s="9">
        <v>0</v>
      </c>
      <c r="F127" s="9">
        <v>2</v>
      </c>
      <c r="G127" s="9">
        <v>2</v>
      </c>
      <c r="H127" s="9">
        <v>0</v>
      </c>
      <c r="I127" s="298">
        <v>0</v>
      </c>
      <c r="J127" s="280"/>
      <c r="K127" s="9">
        <v>1</v>
      </c>
      <c r="L127" s="9"/>
      <c r="M127" s="291"/>
    </row>
    <row r="128" spans="1:13" ht="18" hidden="1" customHeight="1" thickTop="1" thickBot="1" x14ac:dyDescent="0.3">
      <c r="A128" s="629"/>
      <c r="B128" s="13">
        <v>42768</v>
      </c>
      <c r="C128" s="9" t="s">
        <v>27</v>
      </c>
      <c r="D128" s="9">
        <v>1</v>
      </c>
      <c r="E128" s="9">
        <v>0</v>
      </c>
      <c r="F128" s="9">
        <v>2</v>
      </c>
      <c r="G128" s="9">
        <v>2</v>
      </c>
      <c r="H128" s="9">
        <v>0</v>
      </c>
      <c r="I128" s="298">
        <v>0</v>
      </c>
      <c r="J128" s="280"/>
      <c r="K128" s="9">
        <v>1</v>
      </c>
      <c r="L128" s="9"/>
      <c r="M128" s="291"/>
    </row>
    <row r="129" spans="1:13" ht="18" hidden="1" customHeight="1" thickTop="1" thickBot="1" x14ac:dyDescent="0.3">
      <c r="A129" s="629"/>
      <c r="B129" s="13">
        <v>42761</v>
      </c>
      <c r="C129" s="9" t="s">
        <v>8</v>
      </c>
      <c r="D129" s="9">
        <v>1</v>
      </c>
      <c r="E129" s="9">
        <v>1</v>
      </c>
      <c r="F129" s="9">
        <v>1</v>
      </c>
      <c r="G129" s="9">
        <v>2</v>
      </c>
      <c r="H129" s="9">
        <v>0</v>
      </c>
      <c r="I129" s="298">
        <v>0</v>
      </c>
      <c r="J129" s="280"/>
      <c r="K129" s="9"/>
      <c r="L129" s="9">
        <v>1</v>
      </c>
      <c r="M129" s="291"/>
    </row>
    <row r="130" spans="1:13" ht="18" hidden="1" customHeight="1" thickTop="1" thickBot="1" x14ac:dyDescent="0.3">
      <c r="A130" s="629"/>
      <c r="B130" s="13">
        <v>42754</v>
      </c>
      <c r="C130" s="9" t="s">
        <v>10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8">
        <v>0</v>
      </c>
      <c r="J130" s="280"/>
      <c r="K130" s="9">
        <v>1</v>
      </c>
      <c r="L130" s="9"/>
      <c r="M130" s="291"/>
    </row>
    <row r="131" spans="1:13" ht="18" hidden="1" customHeight="1" thickTop="1" thickBot="1" x14ac:dyDescent="0.3">
      <c r="A131" s="629"/>
      <c r="B131" s="13">
        <v>42747</v>
      </c>
      <c r="C131" s="9" t="s">
        <v>7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8">
        <v>0</v>
      </c>
      <c r="J131" s="280"/>
      <c r="K131" s="9">
        <v>1</v>
      </c>
      <c r="L131" s="9"/>
      <c r="M131" s="291"/>
    </row>
    <row r="132" spans="1:13" ht="18" hidden="1" customHeight="1" thickTop="1" thickBot="1" x14ac:dyDescent="0.3">
      <c r="A132" s="629"/>
      <c r="B132" s="13">
        <v>42740</v>
      </c>
      <c r="C132" s="9" t="s">
        <v>9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8">
        <v>0</v>
      </c>
      <c r="J132" s="280"/>
      <c r="K132" s="9"/>
      <c r="L132" s="9">
        <v>1</v>
      </c>
      <c r="M132" s="291"/>
    </row>
    <row r="133" spans="1:13" ht="18" hidden="1" customHeight="1" thickTop="1" thickBot="1" x14ac:dyDescent="0.3">
      <c r="A133" s="629"/>
      <c r="B133" s="13">
        <v>42712</v>
      </c>
      <c r="C133" s="9" t="s">
        <v>8</v>
      </c>
      <c r="D133" s="9">
        <v>1</v>
      </c>
      <c r="E133" s="9">
        <v>1</v>
      </c>
      <c r="F133" s="9">
        <v>0</v>
      </c>
      <c r="G133" s="9">
        <v>1</v>
      </c>
      <c r="H133" s="9">
        <v>0</v>
      </c>
      <c r="I133" s="298">
        <v>0</v>
      </c>
      <c r="J133" s="280"/>
      <c r="K133" s="9">
        <v>1</v>
      </c>
      <c r="L133" s="9"/>
      <c r="M133" s="291"/>
    </row>
    <row r="134" spans="1:13" ht="18" hidden="1" customHeight="1" thickTop="1" thickBot="1" x14ac:dyDescent="0.3">
      <c r="A134" s="629"/>
      <c r="B134" s="13">
        <v>42705</v>
      </c>
      <c r="C134" s="9" t="s">
        <v>10</v>
      </c>
      <c r="D134" s="9">
        <v>1</v>
      </c>
      <c r="E134" s="9">
        <v>2</v>
      </c>
      <c r="F134" s="9">
        <v>2</v>
      </c>
      <c r="G134" s="9">
        <v>4</v>
      </c>
      <c r="H134" s="9">
        <v>0</v>
      </c>
      <c r="I134" s="298">
        <v>0</v>
      </c>
      <c r="J134" s="280">
        <v>1</v>
      </c>
      <c r="K134" s="9"/>
      <c r="L134" s="9"/>
      <c r="M134" s="291"/>
    </row>
    <row r="135" spans="1:13" ht="18" hidden="1" customHeight="1" thickTop="1" thickBot="1" x14ac:dyDescent="0.3">
      <c r="A135" s="629"/>
      <c r="B135" s="13">
        <v>42677</v>
      </c>
      <c r="C135" s="9" t="s">
        <v>8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8">
        <v>0</v>
      </c>
      <c r="J135" s="280"/>
      <c r="K135" s="9">
        <v>1</v>
      </c>
      <c r="L135" s="9"/>
      <c r="M135" s="291"/>
    </row>
    <row r="136" spans="1:13" ht="18" hidden="1" customHeight="1" thickTop="1" thickBot="1" x14ac:dyDescent="0.3">
      <c r="A136" s="629"/>
      <c r="B136" s="13">
        <v>42670</v>
      </c>
      <c r="C136" s="9" t="s">
        <v>10</v>
      </c>
      <c r="D136" s="9">
        <v>1</v>
      </c>
      <c r="E136" s="9">
        <v>1</v>
      </c>
      <c r="F136" s="9">
        <v>1</v>
      </c>
      <c r="G136" s="9">
        <v>2</v>
      </c>
      <c r="H136" s="9">
        <v>0</v>
      </c>
      <c r="I136" s="298">
        <v>0</v>
      </c>
      <c r="J136" s="280">
        <v>1</v>
      </c>
      <c r="K136" s="9"/>
      <c r="L136" s="9"/>
      <c r="M136" s="291"/>
    </row>
    <row r="137" spans="1:13" ht="18" hidden="1" customHeight="1" thickTop="1" thickBot="1" x14ac:dyDescent="0.3">
      <c r="A137" s="629"/>
      <c r="B137" s="13">
        <v>42663</v>
      </c>
      <c r="C137" s="9" t="s">
        <v>7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8">
        <v>0</v>
      </c>
      <c r="J137" s="280">
        <v>1</v>
      </c>
      <c r="K137" s="9"/>
      <c r="L137" s="9"/>
      <c r="M137" s="291"/>
    </row>
    <row r="138" spans="1:13" ht="18" hidden="1" customHeight="1" thickTop="1" thickBot="1" x14ac:dyDescent="0.3">
      <c r="A138" s="629"/>
      <c r="B138" s="13">
        <v>42656</v>
      </c>
      <c r="C138" s="9" t="s">
        <v>9</v>
      </c>
      <c r="D138" s="9">
        <v>1</v>
      </c>
      <c r="E138" s="9">
        <v>2</v>
      </c>
      <c r="F138" s="9">
        <v>0</v>
      </c>
      <c r="G138" s="9">
        <v>2</v>
      </c>
      <c r="H138" s="9">
        <v>0</v>
      </c>
      <c r="I138" s="298">
        <v>0</v>
      </c>
      <c r="J138" s="280">
        <v>1</v>
      </c>
      <c r="K138" s="9"/>
      <c r="L138" s="9"/>
      <c r="M138" s="291"/>
    </row>
    <row r="139" spans="1:13" ht="18" hidden="1" customHeight="1" thickTop="1" thickBot="1" x14ac:dyDescent="0.3">
      <c r="A139" s="629"/>
      <c r="B139" s="13">
        <v>42649</v>
      </c>
      <c r="C139" s="9" t="s">
        <v>27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8">
        <v>0</v>
      </c>
      <c r="J139" s="280">
        <v>1</v>
      </c>
      <c r="K139" s="9"/>
      <c r="L139" s="9"/>
      <c r="M139" s="291"/>
    </row>
    <row r="140" spans="1:13" ht="18" hidden="1" customHeight="1" thickTop="1" thickBot="1" x14ac:dyDescent="0.3">
      <c r="A140" s="629"/>
      <c r="B140" s="13">
        <v>42642</v>
      </c>
      <c r="C140" s="9" t="s">
        <v>8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8">
        <v>0</v>
      </c>
      <c r="J140" s="280"/>
      <c r="K140" s="9">
        <v>1</v>
      </c>
      <c r="L140" s="9"/>
      <c r="M140" s="291"/>
    </row>
    <row r="141" spans="1:13" ht="18" hidden="1" customHeight="1" thickTop="1" thickBot="1" x14ac:dyDescent="0.3">
      <c r="A141" s="629"/>
      <c r="B141" s="13">
        <v>42635</v>
      </c>
      <c r="C141" s="9" t="s">
        <v>10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8">
        <v>0</v>
      </c>
      <c r="J141" s="280"/>
      <c r="K141" s="9">
        <v>1</v>
      </c>
      <c r="L141" s="9"/>
      <c r="M141" s="291"/>
    </row>
    <row r="142" spans="1:13" ht="18" hidden="1" customHeight="1" thickTop="1" thickBot="1" x14ac:dyDescent="0.3">
      <c r="A142" s="629"/>
      <c r="B142" s="30">
        <v>42628</v>
      </c>
      <c r="C142" s="31" t="s">
        <v>7</v>
      </c>
      <c r="D142" s="31">
        <v>1</v>
      </c>
      <c r="E142" s="31">
        <v>0</v>
      </c>
      <c r="F142" s="31">
        <v>0</v>
      </c>
      <c r="G142" s="31">
        <v>0</v>
      </c>
      <c r="H142" s="31">
        <v>0</v>
      </c>
      <c r="I142" s="299">
        <v>0</v>
      </c>
      <c r="J142" s="281"/>
      <c r="K142" s="23">
        <v>1</v>
      </c>
      <c r="L142" s="23"/>
      <c r="M142" s="295"/>
    </row>
    <row r="143" spans="1:13" ht="18" customHeight="1" thickTop="1" thickBot="1" x14ac:dyDescent="0.3">
      <c r="A143" s="142" t="s">
        <v>45</v>
      </c>
      <c r="B143" s="126" t="s">
        <v>18</v>
      </c>
      <c r="C143" s="124" t="s">
        <v>11</v>
      </c>
      <c r="D143" s="124">
        <f t="shared" ref="D143:I143" si="7">SUM(D124:D142)</f>
        <v>19</v>
      </c>
      <c r="E143" s="124">
        <f t="shared" si="7"/>
        <v>7</v>
      </c>
      <c r="F143" s="124">
        <f t="shared" si="7"/>
        <v>13</v>
      </c>
      <c r="G143" s="124">
        <f t="shared" si="7"/>
        <v>20</v>
      </c>
      <c r="H143" s="124">
        <f t="shared" si="7"/>
        <v>0</v>
      </c>
      <c r="I143" s="247">
        <f t="shared" si="7"/>
        <v>0</v>
      </c>
      <c r="J143" s="191">
        <f>SUM(J124:J142)</f>
        <v>6</v>
      </c>
      <c r="K143" s="124">
        <f>SUM(K124:K142)</f>
        <v>11</v>
      </c>
      <c r="L143" s="124">
        <f>SUM(L124:L142)</f>
        <v>2</v>
      </c>
      <c r="M143" s="294">
        <f>SUM(J143/(J143+K143))</f>
        <v>0.35294117647058826</v>
      </c>
    </row>
    <row r="144" spans="1:13" ht="18" hidden="1" customHeight="1" thickTop="1" thickBot="1" x14ac:dyDescent="0.3">
      <c r="A144" s="629" t="s">
        <v>17</v>
      </c>
      <c r="B144" s="26">
        <v>42432</v>
      </c>
      <c r="C144" s="27" t="s">
        <v>10</v>
      </c>
      <c r="D144" s="27">
        <v>1</v>
      </c>
      <c r="E144" s="27">
        <v>1</v>
      </c>
      <c r="F144" s="27">
        <v>1</v>
      </c>
      <c r="G144" s="27">
        <v>2</v>
      </c>
      <c r="H144" s="27">
        <v>0</v>
      </c>
      <c r="I144" s="297">
        <v>0</v>
      </c>
      <c r="J144" s="282"/>
      <c r="K144" s="8">
        <v>1</v>
      </c>
      <c r="L144" s="8"/>
      <c r="M144" s="293"/>
    </row>
    <row r="145" spans="1:13" ht="18" hidden="1" customHeight="1" thickTop="1" thickBot="1" x14ac:dyDescent="0.3">
      <c r="A145" s="629"/>
      <c r="B145" s="13">
        <v>42425</v>
      </c>
      <c r="C145" s="9" t="s">
        <v>7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8">
        <v>0</v>
      </c>
      <c r="J145" s="280"/>
      <c r="K145" s="9">
        <v>1</v>
      </c>
      <c r="L145" s="9"/>
      <c r="M145" s="291"/>
    </row>
    <row r="146" spans="1:13" ht="18" hidden="1" customHeight="1" thickTop="1" thickBot="1" x14ac:dyDescent="0.3">
      <c r="A146" s="629"/>
      <c r="B146" s="13">
        <v>42418</v>
      </c>
      <c r="C146" s="9" t="s">
        <v>14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8">
        <v>0</v>
      </c>
      <c r="J146" s="280">
        <v>1</v>
      </c>
      <c r="K146" s="9"/>
      <c r="L146" s="9"/>
      <c r="M146" s="291"/>
    </row>
    <row r="147" spans="1:13" ht="18" hidden="1" customHeight="1" thickTop="1" thickBot="1" x14ac:dyDescent="0.3">
      <c r="A147" s="629"/>
      <c r="B147" s="13">
        <v>42411</v>
      </c>
      <c r="C147" s="9" t="s">
        <v>12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8">
        <v>0</v>
      </c>
      <c r="J147" s="280"/>
      <c r="K147" s="9">
        <v>1</v>
      </c>
      <c r="L147" s="9"/>
      <c r="M147" s="291"/>
    </row>
    <row r="148" spans="1:13" ht="18" hidden="1" customHeight="1" thickTop="1" thickBot="1" x14ac:dyDescent="0.3">
      <c r="A148" s="629"/>
      <c r="B148" s="13">
        <v>42404</v>
      </c>
      <c r="C148" s="9" t="s">
        <v>13</v>
      </c>
      <c r="D148" s="9">
        <v>1</v>
      </c>
      <c r="E148" s="9">
        <v>2</v>
      </c>
      <c r="F148" s="9">
        <v>0</v>
      </c>
      <c r="G148" s="9">
        <v>2</v>
      </c>
      <c r="H148" s="9">
        <v>1</v>
      </c>
      <c r="I148" s="298">
        <v>0</v>
      </c>
      <c r="J148" s="280">
        <v>1</v>
      </c>
      <c r="K148" s="9"/>
      <c r="L148" s="9"/>
      <c r="M148" s="291"/>
    </row>
    <row r="149" spans="1:13" ht="18" hidden="1" customHeight="1" thickTop="1" thickBot="1" x14ac:dyDescent="0.3">
      <c r="A149" s="629"/>
      <c r="B149" s="13">
        <v>42397</v>
      </c>
      <c r="C149" s="9" t="s">
        <v>10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8">
        <v>0</v>
      </c>
      <c r="J149" s="280"/>
      <c r="K149" s="9">
        <v>1</v>
      </c>
      <c r="L149" s="9"/>
      <c r="M149" s="291"/>
    </row>
    <row r="150" spans="1:13" ht="18" hidden="1" customHeight="1" thickTop="1" thickBot="1" x14ac:dyDescent="0.3">
      <c r="A150" s="629"/>
      <c r="B150" s="13">
        <v>42390</v>
      </c>
      <c r="C150" s="9" t="s">
        <v>7</v>
      </c>
      <c r="D150" s="9">
        <v>1</v>
      </c>
      <c r="E150" s="9">
        <v>2</v>
      </c>
      <c r="F150" s="9">
        <v>0</v>
      </c>
      <c r="G150" s="15">
        <v>2</v>
      </c>
      <c r="H150" s="9">
        <v>0</v>
      </c>
      <c r="I150" s="298">
        <v>0</v>
      </c>
      <c r="J150" s="280"/>
      <c r="K150" s="9">
        <v>1</v>
      </c>
      <c r="L150" s="9"/>
      <c r="M150" s="291"/>
    </row>
    <row r="151" spans="1:13" ht="18" hidden="1" customHeight="1" thickTop="1" thickBot="1" x14ac:dyDescent="0.3">
      <c r="A151" s="629"/>
      <c r="B151" s="13">
        <v>42383</v>
      </c>
      <c r="C151" s="9" t="s">
        <v>14</v>
      </c>
      <c r="D151" s="9">
        <v>1</v>
      </c>
      <c r="E151" s="9">
        <v>1</v>
      </c>
      <c r="F151" s="9">
        <v>0</v>
      </c>
      <c r="G151" s="15">
        <v>1</v>
      </c>
      <c r="H151" s="9">
        <v>0</v>
      </c>
      <c r="I151" s="298">
        <v>0</v>
      </c>
      <c r="J151" s="280"/>
      <c r="K151" s="9"/>
      <c r="L151" s="9">
        <v>1</v>
      </c>
      <c r="M151" s="291"/>
    </row>
    <row r="152" spans="1:13" ht="18" hidden="1" customHeight="1" thickTop="1" thickBot="1" x14ac:dyDescent="0.3">
      <c r="A152" s="629"/>
      <c r="B152" s="13">
        <v>42376</v>
      </c>
      <c r="C152" s="9" t="s">
        <v>12</v>
      </c>
      <c r="D152" s="9">
        <v>1</v>
      </c>
      <c r="E152" s="9">
        <v>1</v>
      </c>
      <c r="F152" s="9">
        <v>0</v>
      </c>
      <c r="G152" s="15">
        <v>1</v>
      </c>
      <c r="H152" s="9">
        <v>0</v>
      </c>
      <c r="I152" s="298">
        <v>0</v>
      </c>
      <c r="J152" s="280"/>
      <c r="K152" s="9"/>
      <c r="L152" s="9">
        <v>1</v>
      </c>
      <c r="M152" s="291"/>
    </row>
    <row r="153" spans="1:13" ht="18" hidden="1" customHeight="1" thickTop="1" thickBot="1" x14ac:dyDescent="0.3">
      <c r="A153" s="629"/>
      <c r="B153" s="13">
        <v>42348</v>
      </c>
      <c r="C153" s="9" t="s">
        <v>10</v>
      </c>
      <c r="D153" s="9">
        <v>1</v>
      </c>
      <c r="E153" s="9">
        <v>0</v>
      </c>
      <c r="F153" s="9">
        <v>1</v>
      </c>
      <c r="G153" s="15">
        <v>1</v>
      </c>
      <c r="H153" s="9">
        <v>0</v>
      </c>
      <c r="I153" s="298">
        <v>0</v>
      </c>
      <c r="J153" s="280">
        <v>1</v>
      </c>
      <c r="K153" s="9"/>
      <c r="L153" s="9"/>
      <c r="M153" s="291"/>
    </row>
    <row r="154" spans="1:13" ht="18" hidden="1" customHeight="1" thickTop="1" thickBot="1" x14ac:dyDescent="0.3">
      <c r="A154" s="629"/>
      <c r="B154" s="13">
        <v>42341</v>
      </c>
      <c r="C154" s="9" t="s">
        <v>7</v>
      </c>
      <c r="D154" s="9">
        <v>1</v>
      </c>
      <c r="E154" s="9">
        <v>2</v>
      </c>
      <c r="F154" s="9">
        <v>0</v>
      </c>
      <c r="G154" s="15">
        <v>2</v>
      </c>
      <c r="H154" s="9">
        <v>0</v>
      </c>
      <c r="I154" s="298">
        <v>0</v>
      </c>
      <c r="J154" s="280"/>
      <c r="K154" s="9">
        <v>1</v>
      </c>
      <c r="L154" s="9"/>
      <c r="M154" s="291"/>
    </row>
    <row r="155" spans="1:13" ht="18" hidden="1" customHeight="1" thickTop="1" thickBot="1" x14ac:dyDescent="0.3">
      <c r="A155" s="629"/>
      <c r="B155" s="13">
        <v>42327</v>
      </c>
      <c r="C155" s="9" t="s">
        <v>12</v>
      </c>
      <c r="D155" s="9">
        <v>1</v>
      </c>
      <c r="E155" s="9">
        <v>2</v>
      </c>
      <c r="F155" s="9">
        <v>3</v>
      </c>
      <c r="G155" s="15">
        <v>5</v>
      </c>
      <c r="H155" s="9">
        <v>0</v>
      </c>
      <c r="I155" s="298">
        <v>0</v>
      </c>
      <c r="J155" s="280">
        <v>1</v>
      </c>
      <c r="K155" s="9"/>
      <c r="L155" s="9"/>
      <c r="M155" s="291"/>
    </row>
    <row r="156" spans="1:13" ht="18" hidden="1" customHeight="1" thickTop="1" thickBot="1" x14ac:dyDescent="0.3">
      <c r="A156" s="629"/>
      <c r="B156" s="13">
        <v>42320</v>
      </c>
      <c r="C156" s="9" t="s">
        <v>13</v>
      </c>
      <c r="D156" s="9">
        <v>1</v>
      </c>
      <c r="E156" s="9">
        <v>1</v>
      </c>
      <c r="F156" s="9">
        <v>1</v>
      </c>
      <c r="G156" s="15">
        <v>2</v>
      </c>
      <c r="H156" s="9">
        <v>0</v>
      </c>
      <c r="I156" s="298">
        <v>0</v>
      </c>
      <c r="J156" s="280"/>
      <c r="K156" s="9">
        <v>1</v>
      </c>
      <c r="L156" s="9"/>
      <c r="M156" s="291"/>
    </row>
    <row r="157" spans="1:13" ht="18" hidden="1" customHeight="1" thickTop="1" thickBot="1" x14ac:dyDescent="0.3">
      <c r="A157" s="629"/>
      <c r="B157" s="13">
        <v>42313</v>
      </c>
      <c r="C157" s="9" t="s">
        <v>10</v>
      </c>
      <c r="D157" s="9">
        <v>1</v>
      </c>
      <c r="E157" s="9">
        <v>1</v>
      </c>
      <c r="F157" s="9">
        <v>0</v>
      </c>
      <c r="G157" s="15">
        <v>1</v>
      </c>
      <c r="H157" s="9">
        <v>0</v>
      </c>
      <c r="I157" s="298">
        <v>0</v>
      </c>
      <c r="J157" s="280"/>
      <c r="K157" s="9">
        <v>1</v>
      </c>
      <c r="L157" s="9"/>
      <c r="M157" s="291"/>
    </row>
    <row r="158" spans="1:13" ht="18" hidden="1" customHeight="1" thickTop="1" thickBot="1" x14ac:dyDescent="0.3">
      <c r="A158" s="629"/>
      <c r="B158" s="13">
        <v>42306</v>
      </c>
      <c r="C158" s="9" t="s">
        <v>7</v>
      </c>
      <c r="D158" s="9">
        <v>1</v>
      </c>
      <c r="E158" s="9">
        <v>1</v>
      </c>
      <c r="F158" s="9">
        <v>2</v>
      </c>
      <c r="G158" s="15">
        <v>3</v>
      </c>
      <c r="H158" s="9">
        <v>0</v>
      </c>
      <c r="I158" s="298">
        <v>0</v>
      </c>
      <c r="J158" s="280"/>
      <c r="K158" s="9">
        <v>1</v>
      </c>
      <c r="L158" s="9"/>
      <c r="M158" s="291"/>
    </row>
    <row r="159" spans="1:13" ht="18" hidden="1" customHeight="1" thickTop="1" thickBot="1" x14ac:dyDescent="0.3">
      <c r="A159" s="629"/>
      <c r="B159" s="13">
        <v>42299</v>
      </c>
      <c r="C159" s="9" t="s">
        <v>14</v>
      </c>
      <c r="D159" s="9">
        <v>1</v>
      </c>
      <c r="E159" s="9">
        <v>1</v>
      </c>
      <c r="F159" s="9">
        <v>0</v>
      </c>
      <c r="G159" s="15">
        <v>1</v>
      </c>
      <c r="H159" s="9">
        <v>0</v>
      </c>
      <c r="I159" s="298">
        <v>0</v>
      </c>
      <c r="J159" s="280"/>
      <c r="K159" s="9">
        <v>1</v>
      </c>
      <c r="L159" s="9"/>
      <c r="M159" s="291"/>
    </row>
    <row r="160" spans="1:13" ht="18" hidden="1" customHeight="1" thickTop="1" thickBot="1" x14ac:dyDescent="0.3">
      <c r="A160" s="629"/>
      <c r="B160" s="13">
        <v>42292</v>
      </c>
      <c r="C160" s="9" t="s">
        <v>12</v>
      </c>
      <c r="D160" s="9">
        <v>1</v>
      </c>
      <c r="E160" s="9">
        <v>0</v>
      </c>
      <c r="F160" s="9">
        <v>1</v>
      </c>
      <c r="G160" s="15">
        <v>1</v>
      </c>
      <c r="H160" s="9">
        <v>0</v>
      </c>
      <c r="I160" s="298">
        <v>0</v>
      </c>
      <c r="J160" s="280">
        <v>1</v>
      </c>
      <c r="K160" s="9"/>
      <c r="L160" s="9"/>
      <c r="M160" s="291"/>
    </row>
    <row r="161" spans="1:13" ht="18" hidden="1" customHeight="1" thickTop="1" thickBot="1" x14ac:dyDescent="0.3">
      <c r="A161" s="629"/>
      <c r="B161" s="13">
        <v>42285</v>
      </c>
      <c r="C161" s="9" t="s">
        <v>13</v>
      </c>
      <c r="D161" s="9">
        <v>1</v>
      </c>
      <c r="E161" s="9">
        <v>1</v>
      </c>
      <c r="F161" s="9">
        <v>3</v>
      </c>
      <c r="G161" s="15">
        <v>4</v>
      </c>
      <c r="H161" s="9">
        <v>0</v>
      </c>
      <c r="I161" s="298">
        <v>0</v>
      </c>
      <c r="J161" s="280">
        <v>1</v>
      </c>
      <c r="K161" s="9"/>
      <c r="L161" s="9"/>
      <c r="M161" s="291"/>
    </row>
    <row r="162" spans="1:13" ht="18" hidden="1" customHeight="1" thickTop="1" thickBot="1" x14ac:dyDescent="0.3">
      <c r="A162" s="629"/>
      <c r="B162" s="30">
        <v>42264</v>
      </c>
      <c r="C162" s="31" t="s">
        <v>14</v>
      </c>
      <c r="D162" s="31">
        <v>1</v>
      </c>
      <c r="E162" s="31">
        <v>0</v>
      </c>
      <c r="F162" s="31">
        <v>1</v>
      </c>
      <c r="G162" s="33">
        <v>1</v>
      </c>
      <c r="H162" s="31">
        <v>0</v>
      </c>
      <c r="I162" s="299">
        <v>0</v>
      </c>
      <c r="J162" s="281">
        <v>1</v>
      </c>
      <c r="K162" s="23"/>
      <c r="L162" s="23"/>
      <c r="M162" s="295"/>
    </row>
    <row r="163" spans="1:13" ht="18" customHeight="1" thickTop="1" thickBot="1" x14ac:dyDescent="0.3">
      <c r="A163" s="142" t="s">
        <v>45</v>
      </c>
      <c r="B163" s="126" t="s">
        <v>17</v>
      </c>
      <c r="C163" s="124" t="s">
        <v>8</v>
      </c>
      <c r="D163" s="124">
        <f t="shared" ref="D163:I163" si="8">SUM(D144:D162)</f>
        <v>19</v>
      </c>
      <c r="E163" s="124">
        <f t="shared" si="8"/>
        <v>16</v>
      </c>
      <c r="F163" s="124">
        <f t="shared" si="8"/>
        <v>14</v>
      </c>
      <c r="G163" s="124">
        <f t="shared" si="8"/>
        <v>30</v>
      </c>
      <c r="H163" s="124">
        <f t="shared" si="8"/>
        <v>1</v>
      </c>
      <c r="I163" s="247">
        <f t="shared" si="8"/>
        <v>0</v>
      </c>
      <c r="J163" s="191">
        <f>SUM(J144:J162)</f>
        <v>7</v>
      </c>
      <c r="K163" s="124">
        <f>SUM(K144:K162)</f>
        <v>10</v>
      </c>
      <c r="L163" s="124">
        <f>SUM(L144:L162)</f>
        <v>2</v>
      </c>
      <c r="M163" s="294">
        <f>SUM(J163/(J163+K163))</f>
        <v>0.41176470588235292</v>
      </c>
    </row>
    <row r="164" spans="1:13" ht="18" hidden="1" customHeight="1" thickTop="1" thickBot="1" x14ac:dyDescent="0.3">
      <c r="A164" s="629" t="s">
        <v>23</v>
      </c>
      <c r="B164" s="26">
        <v>40962</v>
      </c>
      <c r="C164" s="27" t="s">
        <v>20</v>
      </c>
      <c r="D164" s="27">
        <v>1</v>
      </c>
      <c r="E164" s="27">
        <v>1</v>
      </c>
      <c r="F164" s="27">
        <v>1</v>
      </c>
      <c r="G164" s="34">
        <v>2</v>
      </c>
      <c r="H164" s="27">
        <v>0</v>
      </c>
      <c r="I164" s="297">
        <v>0</v>
      </c>
      <c r="J164" s="282">
        <v>1</v>
      </c>
      <c r="K164" s="8"/>
      <c r="L164" s="8"/>
      <c r="M164" s="293"/>
    </row>
    <row r="165" spans="1:13" ht="18" hidden="1" customHeight="1" thickTop="1" thickBot="1" x14ac:dyDescent="0.3">
      <c r="A165" s="629"/>
      <c r="B165" s="13">
        <v>40948</v>
      </c>
      <c r="C165" s="9" t="s">
        <v>19</v>
      </c>
      <c r="D165" s="9">
        <v>1</v>
      </c>
      <c r="E165" s="9">
        <v>1</v>
      </c>
      <c r="F165" s="9">
        <v>0</v>
      </c>
      <c r="G165" s="15">
        <v>1</v>
      </c>
      <c r="H165" s="9">
        <v>0</v>
      </c>
      <c r="I165" s="298">
        <v>0</v>
      </c>
      <c r="J165" s="280"/>
      <c r="K165" s="9">
        <v>1</v>
      </c>
      <c r="L165" s="9"/>
      <c r="M165" s="291"/>
    </row>
    <row r="166" spans="1:13" ht="18" hidden="1" customHeight="1" thickTop="1" thickBot="1" x14ac:dyDescent="0.3">
      <c r="A166" s="629"/>
      <c r="B166" s="13">
        <v>40927</v>
      </c>
      <c r="C166" s="9" t="s">
        <v>20</v>
      </c>
      <c r="D166" s="9">
        <v>1</v>
      </c>
      <c r="E166" s="9">
        <v>1</v>
      </c>
      <c r="F166" s="9">
        <v>0</v>
      </c>
      <c r="G166" s="15">
        <v>1</v>
      </c>
      <c r="H166" s="9">
        <v>0</v>
      </c>
      <c r="I166" s="298">
        <v>0</v>
      </c>
      <c r="J166" s="280"/>
      <c r="K166" s="9">
        <v>1</v>
      </c>
      <c r="L166" s="9"/>
      <c r="M166" s="291"/>
    </row>
    <row r="167" spans="1:13" ht="18" hidden="1" customHeight="1" thickTop="1" thickBot="1" x14ac:dyDescent="0.3">
      <c r="A167" s="629"/>
      <c r="B167" s="13">
        <v>40920</v>
      </c>
      <c r="C167" s="9" t="s">
        <v>7</v>
      </c>
      <c r="D167" s="9">
        <v>1</v>
      </c>
      <c r="E167" s="9">
        <v>2</v>
      </c>
      <c r="F167" s="9">
        <v>1</v>
      </c>
      <c r="G167" s="15">
        <v>3</v>
      </c>
      <c r="H167" s="9">
        <v>0</v>
      </c>
      <c r="I167" s="298">
        <v>0</v>
      </c>
      <c r="J167" s="280">
        <v>1</v>
      </c>
      <c r="K167" s="9"/>
      <c r="L167" s="9"/>
      <c r="M167" s="291"/>
    </row>
    <row r="168" spans="1:13" ht="18" hidden="1" customHeight="1" thickTop="1" thickBot="1" x14ac:dyDescent="0.3">
      <c r="A168" s="629"/>
      <c r="B168" s="13">
        <v>40899</v>
      </c>
      <c r="C168" s="9" t="s">
        <v>19</v>
      </c>
      <c r="D168" s="9">
        <v>1</v>
      </c>
      <c r="E168" s="9">
        <v>1</v>
      </c>
      <c r="F168" s="9">
        <v>0</v>
      </c>
      <c r="G168" s="15">
        <v>1</v>
      </c>
      <c r="H168" s="9">
        <v>0</v>
      </c>
      <c r="I168" s="298">
        <v>0</v>
      </c>
      <c r="J168" s="280"/>
      <c r="K168" s="9">
        <v>1</v>
      </c>
      <c r="L168" s="9"/>
      <c r="M168" s="291"/>
    </row>
    <row r="169" spans="1:13" ht="18" hidden="1" customHeight="1" thickTop="1" thickBot="1" x14ac:dyDescent="0.3">
      <c r="A169" s="629"/>
      <c r="B169" s="30">
        <v>40885</v>
      </c>
      <c r="C169" s="31" t="s">
        <v>13</v>
      </c>
      <c r="D169" s="31">
        <v>1</v>
      </c>
      <c r="E169" s="31">
        <v>1</v>
      </c>
      <c r="F169" s="31">
        <v>1</v>
      </c>
      <c r="G169" s="33">
        <v>2</v>
      </c>
      <c r="H169" s="31">
        <v>0</v>
      </c>
      <c r="I169" s="299">
        <v>0</v>
      </c>
      <c r="J169" s="281"/>
      <c r="K169" s="23">
        <v>1</v>
      </c>
      <c r="L169" s="23"/>
      <c r="M169" s="295"/>
    </row>
    <row r="170" spans="1:13" ht="18" customHeight="1" thickTop="1" thickBot="1" x14ac:dyDescent="0.3">
      <c r="A170" s="142" t="s">
        <v>45</v>
      </c>
      <c r="B170" s="126" t="s">
        <v>23</v>
      </c>
      <c r="C170" s="124" t="s">
        <v>12</v>
      </c>
      <c r="D170" s="124">
        <f t="shared" ref="D170:I170" si="9">SUM(D164:D169)</f>
        <v>6</v>
      </c>
      <c r="E170" s="124">
        <f t="shared" si="9"/>
        <v>7</v>
      </c>
      <c r="F170" s="124">
        <f t="shared" si="9"/>
        <v>3</v>
      </c>
      <c r="G170" s="124">
        <f t="shared" si="9"/>
        <v>10</v>
      </c>
      <c r="H170" s="124">
        <f t="shared" si="9"/>
        <v>0</v>
      </c>
      <c r="I170" s="247">
        <f t="shared" si="9"/>
        <v>0</v>
      </c>
      <c r="J170" s="521">
        <f>SUM(J164:J169)</f>
        <v>2</v>
      </c>
      <c r="K170" s="160">
        <f>SUM(K164:K169)</f>
        <v>4</v>
      </c>
      <c r="L170" s="160">
        <f>SUM(L164:L169)</f>
        <v>0</v>
      </c>
      <c r="M170" s="294">
        <f>SUM(J170/(J170+K170))</f>
        <v>0.33333333333333331</v>
      </c>
    </row>
    <row r="171" spans="1:13" ht="18" customHeight="1" thickTop="1" thickBot="1" x14ac:dyDescent="0.3">
      <c r="A171" s="16"/>
      <c r="B171" s="17"/>
      <c r="C171" s="136" t="s">
        <v>24</v>
      </c>
      <c r="D171" s="137">
        <f t="shared" ref="D171:L171" si="10">SUM(D170+D163+D143+D123+D104+D86+D69+D51+D35+D17)</f>
        <v>158</v>
      </c>
      <c r="E171" s="137">
        <f t="shared" si="10"/>
        <v>83</v>
      </c>
      <c r="F171" s="137">
        <f t="shared" si="10"/>
        <v>107</v>
      </c>
      <c r="G171" s="137">
        <f t="shared" si="10"/>
        <v>190</v>
      </c>
      <c r="H171" s="137">
        <f t="shared" si="10"/>
        <v>4</v>
      </c>
      <c r="I171" s="139">
        <f t="shared" si="10"/>
        <v>0</v>
      </c>
      <c r="J171" s="444">
        <f t="shared" si="10"/>
        <v>63</v>
      </c>
      <c r="K171" s="91">
        <f t="shared" si="10"/>
        <v>79</v>
      </c>
      <c r="L171" s="450">
        <f t="shared" si="10"/>
        <v>16</v>
      </c>
      <c r="M171" s="396">
        <f>SUM(J171/(J171+K171))</f>
        <v>0.44366197183098594</v>
      </c>
    </row>
    <row r="172" spans="1:13" ht="18" customHeight="1" thickBot="1" x14ac:dyDescent="0.3">
      <c r="A172" s="16"/>
      <c r="B172" s="17"/>
      <c r="C172" s="131" t="s">
        <v>25</v>
      </c>
      <c r="D172" s="18"/>
      <c r="E172" s="19">
        <f>SUM(E171/D171)</f>
        <v>0.52531645569620256</v>
      </c>
      <c r="F172" s="19">
        <f>SUM(F171/D171)</f>
        <v>0.67721518987341767</v>
      </c>
      <c r="G172" s="138">
        <f>SUM(G171/D171)</f>
        <v>1.2025316455696202</v>
      </c>
      <c r="H172" s="20"/>
      <c r="I172" s="20"/>
      <c r="J172" s="307">
        <f>SUM(J171/D171)</f>
        <v>0.39873417721518989</v>
      </c>
      <c r="K172" s="77">
        <f>SUM(K171/D171)</f>
        <v>0.5</v>
      </c>
      <c r="L172" s="95">
        <f>SUM(L171/D171)</f>
        <v>0.10126582278481013</v>
      </c>
    </row>
    <row r="173" spans="1:13" ht="18" customHeight="1" thickBot="1" x14ac:dyDescent="0.3">
      <c r="A173" s="16"/>
      <c r="B173" s="17"/>
      <c r="C173" s="133" t="s">
        <v>26</v>
      </c>
      <c r="D173" s="134">
        <f>SUM(D171/10)</f>
        <v>15.8</v>
      </c>
      <c r="E173" s="134">
        <f>SUM(E172*D173)</f>
        <v>8.3000000000000007</v>
      </c>
      <c r="F173" s="134">
        <f>SUM(F172*D173)</f>
        <v>10.7</v>
      </c>
      <c r="G173" s="135">
        <f>SUM(G172*D173)</f>
        <v>19</v>
      </c>
      <c r="H173" s="16"/>
      <c r="I173" s="16"/>
      <c r="J173" s="308">
        <f>SUM(J171/10)</f>
        <v>6.3</v>
      </c>
      <c r="K173" s="97">
        <f>SUM(K171/10)</f>
        <v>7.9</v>
      </c>
      <c r="L173" s="98">
        <f>SUM(L171/10)</f>
        <v>1.6</v>
      </c>
    </row>
    <row r="174" spans="1:13" ht="17.25" thickTop="1" thickBot="1" x14ac:dyDescent="0.3"/>
    <row r="175" spans="1:13" ht="18.75" thickBot="1" x14ac:dyDescent="0.3">
      <c r="A175" s="617" t="s">
        <v>507</v>
      </c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9"/>
    </row>
    <row r="176" spans="1:13" ht="18" x14ac:dyDescent="0.25">
      <c r="A176" s="623" t="s">
        <v>540</v>
      </c>
      <c r="B176" s="624"/>
      <c r="C176" s="624" t="s">
        <v>508</v>
      </c>
      <c r="D176" s="624"/>
      <c r="E176" s="624"/>
      <c r="F176" s="624"/>
      <c r="G176" s="624"/>
      <c r="H176" s="624" t="s">
        <v>541</v>
      </c>
      <c r="I176" s="624"/>
      <c r="J176" s="624"/>
      <c r="K176" s="624"/>
      <c r="L176" s="624"/>
      <c r="M176" s="625"/>
    </row>
    <row r="177" spans="1:13" ht="18.75" thickBot="1" x14ac:dyDescent="0.3">
      <c r="A177" s="620" t="s">
        <v>23</v>
      </c>
      <c r="B177" s="621"/>
      <c r="C177" s="621" t="s">
        <v>508</v>
      </c>
      <c r="D177" s="621"/>
      <c r="E177" s="621"/>
      <c r="F177" s="621"/>
      <c r="G177" s="621"/>
      <c r="H177" s="621" t="s">
        <v>509</v>
      </c>
      <c r="I177" s="621"/>
      <c r="J177" s="621"/>
      <c r="K177" s="621"/>
      <c r="L177" s="621"/>
      <c r="M177" s="622"/>
    </row>
    <row r="179" spans="1:13" ht="18" x14ac:dyDescent="0.25">
      <c r="A179" s="435"/>
    </row>
  </sheetData>
  <autoFilter ref="A2:I2" xr:uid="{00000000-0009-0000-0000-000003000000}"/>
  <mergeCells count="18">
    <mergeCell ref="A1:M1"/>
    <mergeCell ref="A144:A162"/>
    <mergeCell ref="A164:A169"/>
    <mergeCell ref="A124:A142"/>
    <mergeCell ref="A105:A122"/>
    <mergeCell ref="A87:A103"/>
    <mergeCell ref="A70:A85"/>
    <mergeCell ref="A52:A68"/>
    <mergeCell ref="A36:A50"/>
    <mergeCell ref="A18:A34"/>
    <mergeCell ref="A3:A16"/>
    <mergeCell ref="A175:M175"/>
    <mergeCell ref="A177:B177"/>
    <mergeCell ref="C177:G177"/>
    <mergeCell ref="H177:M177"/>
    <mergeCell ref="A176:B176"/>
    <mergeCell ref="C176:G176"/>
    <mergeCell ref="H176:M176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54CC-95B8-4CE1-AE1F-88E1AC455D89}">
  <sheetPr>
    <pageSetUpPr fitToPage="1"/>
  </sheetPr>
  <dimension ref="A1:M51"/>
  <sheetViews>
    <sheetView zoomScale="75" zoomScaleNormal="75" workbookViewId="0">
      <selection activeCell="C16" sqref="C16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20.42578125" bestFit="1" customWidth="1"/>
  </cols>
  <sheetData>
    <row r="1" spans="1:13" ht="19.5" thickTop="1" thickBot="1" x14ac:dyDescent="0.3">
      <c r="A1" s="626" t="s">
        <v>578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59" t="s">
        <v>624</v>
      </c>
      <c r="B3" s="254">
        <v>45715</v>
      </c>
      <c r="C3" s="27" t="s">
        <v>553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t="18" x14ac:dyDescent="0.25">
      <c r="A4" s="631"/>
      <c r="B4" s="255">
        <v>45708</v>
      </c>
      <c r="C4" s="9" t="s">
        <v>625</v>
      </c>
      <c r="D4" s="9">
        <v>1</v>
      </c>
      <c r="E4" s="9">
        <v>2</v>
      </c>
      <c r="F4" s="9">
        <v>3</v>
      </c>
      <c r="G4" s="9">
        <v>5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t="18" x14ac:dyDescent="0.25">
      <c r="A5" s="631"/>
      <c r="B5" s="255">
        <v>45701</v>
      </c>
      <c r="C5" s="9" t="s">
        <v>10</v>
      </c>
      <c r="D5" s="9">
        <v>1</v>
      </c>
      <c r="E5" s="9">
        <v>3</v>
      </c>
      <c r="F5" s="9">
        <v>0</v>
      </c>
      <c r="G5" s="9">
        <v>3</v>
      </c>
      <c r="H5" s="9">
        <v>1</v>
      </c>
      <c r="I5" s="298">
        <v>0</v>
      </c>
      <c r="J5" s="280">
        <v>1</v>
      </c>
      <c r="K5" s="9"/>
      <c r="L5" s="9"/>
      <c r="M5" s="29"/>
    </row>
    <row r="6" spans="1:13" ht="18" x14ac:dyDescent="0.25">
      <c r="A6" s="631"/>
      <c r="B6" s="255">
        <v>45694</v>
      </c>
      <c r="C6" s="9" t="s">
        <v>453</v>
      </c>
      <c r="D6" s="9">
        <v>1</v>
      </c>
      <c r="E6" s="9">
        <v>2</v>
      </c>
      <c r="F6" s="9">
        <v>4</v>
      </c>
      <c r="G6" s="9">
        <v>6</v>
      </c>
      <c r="H6" s="9">
        <v>1</v>
      </c>
      <c r="I6" s="298">
        <v>0</v>
      </c>
      <c r="J6" s="280">
        <v>1</v>
      </c>
      <c r="K6" s="9"/>
      <c r="L6" s="9"/>
      <c r="M6" s="29"/>
    </row>
    <row r="7" spans="1:13" ht="18" x14ac:dyDescent="0.25">
      <c r="A7" s="631"/>
      <c r="B7" s="255">
        <v>45687</v>
      </c>
      <c r="C7" s="9" t="s">
        <v>20</v>
      </c>
      <c r="D7" s="9">
        <v>1</v>
      </c>
      <c r="E7" s="9">
        <v>0</v>
      </c>
      <c r="F7" s="9">
        <v>5</v>
      </c>
      <c r="G7" s="9">
        <v>5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t="18" x14ac:dyDescent="0.25">
      <c r="A8" s="631"/>
      <c r="B8" s="255">
        <v>45680</v>
      </c>
      <c r="C8" s="9" t="s">
        <v>553</v>
      </c>
      <c r="D8" s="9">
        <v>1</v>
      </c>
      <c r="E8" s="9">
        <v>0</v>
      </c>
      <c r="F8" s="9">
        <v>2</v>
      </c>
      <c r="G8" s="9">
        <v>2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t="18" x14ac:dyDescent="0.25">
      <c r="A9" s="631"/>
      <c r="B9" s="255">
        <v>45673</v>
      </c>
      <c r="C9" s="9" t="s">
        <v>625</v>
      </c>
      <c r="D9" s="9">
        <v>1</v>
      </c>
      <c r="E9" s="9">
        <v>0</v>
      </c>
      <c r="F9" s="9">
        <v>3</v>
      </c>
      <c r="G9" s="9">
        <v>3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t="18" x14ac:dyDescent="0.25">
      <c r="A10" s="631"/>
      <c r="B10" s="255">
        <v>45666</v>
      </c>
      <c r="C10" s="9" t="s">
        <v>10</v>
      </c>
      <c r="D10" s="9">
        <v>1</v>
      </c>
      <c r="E10" s="9">
        <v>1</v>
      </c>
      <c r="F10" s="9">
        <v>2</v>
      </c>
      <c r="G10" s="9">
        <v>3</v>
      </c>
      <c r="H10" s="9">
        <v>0</v>
      </c>
      <c r="I10" s="298">
        <v>0</v>
      </c>
      <c r="J10" s="280"/>
      <c r="K10" s="9">
        <v>1</v>
      </c>
      <c r="L10" s="9"/>
      <c r="M10" s="29"/>
    </row>
    <row r="11" spans="1:13" ht="18" x14ac:dyDescent="0.25">
      <c r="A11" s="631"/>
      <c r="B11" s="255">
        <v>45638</v>
      </c>
      <c r="C11" s="9" t="s">
        <v>20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ht="18" x14ac:dyDescent="0.25">
      <c r="A12" s="631"/>
      <c r="B12" s="255">
        <v>45631</v>
      </c>
      <c r="C12" s="9" t="s">
        <v>553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/>
      <c r="K12" s="9">
        <v>1</v>
      </c>
      <c r="L12" s="9"/>
      <c r="M12" s="29"/>
    </row>
    <row r="13" spans="1:13" ht="18" x14ac:dyDescent="0.25">
      <c r="A13" s="631"/>
      <c r="B13" s="255">
        <v>45624</v>
      </c>
      <c r="C13" s="9" t="s">
        <v>625</v>
      </c>
      <c r="D13" s="9">
        <v>1</v>
      </c>
      <c r="E13" s="9">
        <v>1</v>
      </c>
      <c r="F13" s="9">
        <v>1</v>
      </c>
      <c r="G13" s="9">
        <v>2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t="18" x14ac:dyDescent="0.25">
      <c r="A14" s="631"/>
      <c r="B14" s="255">
        <v>45617</v>
      </c>
      <c r="C14" s="9" t="s">
        <v>10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8">
        <v>0</v>
      </c>
      <c r="J14" s="280">
        <v>1</v>
      </c>
      <c r="K14" s="9"/>
      <c r="L14" s="9"/>
      <c r="M14" s="29"/>
    </row>
    <row r="15" spans="1:13" ht="18" x14ac:dyDescent="0.25">
      <c r="A15" s="631"/>
      <c r="B15" s="255">
        <v>45610</v>
      </c>
      <c r="C15" s="9" t="s">
        <v>453</v>
      </c>
      <c r="D15" s="9">
        <v>1</v>
      </c>
      <c r="E15" s="9">
        <v>0</v>
      </c>
      <c r="F15" s="9">
        <v>2</v>
      </c>
      <c r="G15" s="9">
        <v>2</v>
      </c>
      <c r="H15" s="9">
        <v>0</v>
      </c>
      <c r="I15" s="298">
        <v>0</v>
      </c>
      <c r="J15" s="280">
        <v>1</v>
      </c>
      <c r="K15" s="9"/>
      <c r="L15" s="9"/>
      <c r="M15" s="29"/>
    </row>
    <row r="16" spans="1:13" ht="18" x14ac:dyDescent="0.25">
      <c r="A16" s="631"/>
      <c r="B16" s="255">
        <v>45589</v>
      </c>
      <c r="C16" s="9" t="s">
        <v>625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8">
        <v>1</v>
      </c>
      <c r="J16" s="280"/>
      <c r="K16" s="9"/>
      <c r="L16" s="9">
        <v>1</v>
      </c>
      <c r="M16" s="29"/>
    </row>
    <row r="17" spans="1:13" ht="18" x14ac:dyDescent="0.25">
      <c r="A17" s="631"/>
      <c r="B17" s="255">
        <v>45582</v>
      </c>
      <c r="C17" s="9" t="s">
        <v>10</v>
      </c>
      <c r="D17" s="9">
        <v>1</v>
      </c>
      <c r="E17" s="9">
        <v>2</v>
      </c>
      <c r="F17" s="9">
        <v>0</v>
      </c>
      <c r="G17" s="9">
        <v>2</v>
      </c>
      <c r="H17" s="9">
        <v>0</v>
      </c>
      <c r="I17" s="298">
        <v>0</v>
      </c>
      <c r="J17" s="280">
        <v>1</v>
      </c>
      <c r="K17" s="9"/>
      <c r="L17" s="9"/>
      <c r="M17" s="29"/>
    </row>
    <row r="18" spans="1:13" ht="18" x14ac:dyDescent="0.25">
      <c r="A18" s="631"/>
      <c r="B18" s="255">
        <v>45575</v>
      </c>
      <c r="C18" s="9" t="s">
        <v>453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8">
        <v>0</v>
      </c>
      <c r="J18" s="280"/>
      <c r="K18" s="9">
        <v>1</v>
      </c>
      <c r="L18" s="9"/>
      <c r="M18" s="29"/>
    </row>
    <row r="19" spans="1:13" ht="18" x14ac:dyDescent="0.25">
      <c r="A19" s="631"/>
      <c r="B19" s="255">
        <v>45568</v>
      </c>
      <c r="C19" s="9" t="s">
        <v>20</v>
      </c>
      <c r="D19" s="9">
        <v>1</v>
      </c>
      <c r="E19" s="9">
        <v>2</v>
      </c>
      <c r="F19" s="9">
        <v>3</v>
      </c>
      <c r="G19" s="9">
        <v>5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t="18.75" thickBot="1" x14ac:dyDescent="0.3">
      <c r="A20" s="630"/>
      <c r="B20" s="256">
        <v>45554</v>
      </c>
      <c r="C20" s="31" t="s">
        <v>625</v>
      </c>
      <c r="D20" s="31">
        <v>1</v>
      </c>
      <c r="E20" s="31">
        <v>2</v>
      </c>
      <c r="F20" s="31">
        <v>2</v>
      </c>
      <c r="G20" s="31">
        <v>4</v>
      </c>
      <c r="H20" s="31">
        <v>0</v>
      </c>
      <c r="I20" s="299">
        <v>0</v>
      </c>
      <c r="J20" s="341">
        <v>1</v>
      </c>
      <c r="K20" s="31"/>
      <c r="L20" s="31"/>
      <c r="M20" s="32"/>
    </row>
    <row r="21" spans="1:13" ht="19.5" thickTop="1" thickBot="1" x14ac:dyDescent="0.3">
      <c r="A21" s="433" t="s">
        <v>45</v>
      </c>
      <c r="B21" s="458" t="s">
        <v>624</v>
      </c>
      <c r="C21" s="355" t="s">
        <v>8</v>
      </c>
      <c r="D21" s="355">
        <f t="shared" ref="D21:L21" si="0">SUM(D3:D20)</f>
        <v>18</v>
      </c>
      <c r="E21" s="355">
        <f t="shared" si="0"/>
        <v>18</v>
      </c>
      <c r="F21" s="355">
        <f t="shared" si="0"/>
        <v>29</v>
      </c>
      <c r="G21" s="355">
        <f t="shared" si="0"/>
        <v>47</v>
      </c>
      <c r="H21" s="355">
        <f t="shared" si="0"/>
        <v>2</v>
      </c>
      <c r="I21" s="467">
        <f t="shared" si="0"/>
        <v>1</v>
      </c>
      <c r="J21" s="191">
        <f t="shared" si="0"/>
        <v>14</v>
      </c>
      <c r="K21" s="124">
        <f t="shared" si="0"/>
        <v>3</v>
      </c>
      <c r="L21" s="124">
        <f t="shared" si="0"/>
        <v>1</v>
      </c>
      <c r="M21" s="302">
        <f>SUM(J21/(J21+K21))</f>
        <v>0.82352941176470584</v>
      </c>
    </row>
    <row r="22" spans="1:13" ht="18.75" hidden="1" thickTop="1" x14ac:dyDescent="0.25">
      <c r="A22" s="642" t="s">
        <v>580</v>
      </c>
      <c r="B22" s="254">
        <v>45351</v>
      </c>
      <c r="C22" s="27" t="s">
        <v>453</v>
      </c>
      <c r="D22" s="27">
        <v>1</v>
      </c>
      <c r="E22" s="27">
        <v>2</v>
      </c>
      <c r="F22" s="27">
        <v>4</v>
      </c>
      <c r="G22" s="27">
        <v>6</v>
      </c>
      <c r="H22" s="27">
        <v>0</v>
      </c>
      <c r="I22" s="28">
        <v>0</v>
      </c>
      <c r="J22" s="364">
        <v>1</v>
      </c>
      <c r="K22" s="27"/>
      <c r="L22" s="27"/>
      <c r="M22" s="28"/>
    </row>
    <row r="23" spans="1:13" ht="18" hidden="1" x14ac:dyDescent="0.25">
      <c r="A23" s="636"/>
      <c r="B23" s="255">
        <v>45344</v>
      </c>
      <c r="C23" s="9" t="s">
        <v>8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t="18" hidden="1" x14ac:dyDescent="0.25">
      <c r="A24" s="636"/>
      <c r="B24" s="255">
        <v>45337</v>
      </c>
      <c r="C24" s="9" t="s">
        <v>552</v>
      </c>
      <c r="D24" s="9">
        <v>1</v>
      </c>
      <c r="E24" s="9">
        <v>2</v>
      </c>
      <c r="F24" s="9">
        <v>1</v>
      </c>
      <c r="G24" s="9">
        <v>3</v>
      </c>
      <c r="H24" s="9">
        <v>1</v>
      </c>
      <c r="I24" s="29">
        <v>0</v>
      </c>
      <c r="J24" s="365">
        <v>1</v>
      </c>
      <c r="K24" s="9"/>
      <c r="L24" s="9"/>
      <c r="M24" s="29"/>
    </row>
    <row r="25" spans="1:13" ht="18" hidden="1" x14ac:dyDescent="0.25">
      <c r="A25" s="636"/>
      <c r="B25" s="255">
        <v>45330</v>
      </c>
      <c r="C25" s="9" t="s">
        <v>555</v>
      </c>
      <c r="D25" s="9">
        <v>1</v>
      </c>
      <c r="E25" s="9">
        <v>0</v>
      </c>
      <c r="F25" s="9">
        <v>3</v>
      </c>
      <c r="G25" s="9">
        <v>3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t="18" hidden="1" x14ac:dyDescent="0.25">
      <c r="A26" s="636"/>
      <c r="B26" s="255">
        <v>45316</v>
      </c>
      <c r="C26" s="9" t="s">
        <v>453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t="18" hidden="1" x14ac:dyDescent="0.25">
      <c r="A27" s="636"/>
      <c r="B27" s="255">
        <v>45309</v>
      </c>
      <c r="C27" s="9" t="s">
        <v>8</v>
      </c>
      <c r="D27" s="9">
        <v>1</v>
      </c>
      <c r="E27" s="9">
        <v>0</v>
      </c>
      <c r="F27" s="9">
        <v>2</v>
      </c>
      <c r="G27" s="9">
        <v>2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t="18" hidden="1" x14ac:dyDescent="0.25">
      <c r="A28" s="636"/>
      <c r="B28" s="255">
        <v>45302</v>
      </c>
      <c r="C28" s="9" t="s">
        <v>552</v>
      </c>
      <c r="D28" s="9">
        <v>1</v>
      </c>
      <c r="E28" s="9">
        <v>0</v>
      </c>
      <c r="F28" s="9">
        <v>3</v>
      </c>
      <c r="G28" s="9">
        <v>3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t="18" hidden="1" x14ac:dyDescent="0.25">
      <c r="A29" s="636"/>
      <c r="B29" s="255">
        <v>45281</v>
      </c>
      <c r="C29" s="9" t="s">
        <v>555</v>
      </c>
      <c r="D29" s="9">
        <v>1</v>
      </c>
      <c r="E29" s="9">
        <v>2</v>
      </c>
      <c r="F29" s="9">
        <v>1</v>
      </c>
      <c r="G29" s="9">
        <v>3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t="18" hidden="1" x14ac:dyDescent="0.25">
      <c r="A30" s="636"/>
      <c r="B30" s="255">
        <v>45274</v>
      </c>
      <c r="C30" s="9" t="s">
        <v>553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t="18" hidden="1" x14ac:dyDescent="0.25">
      <c r="A31" s="636"/>
      <c r="B31" s="255">
        <v>45267</v>
      </c>
      <c r="C31" s="9" t="s">
        <v>453</v>
      </c>
      <c r="D31" s="9">
        <v>1</v>
      </c>
      <c r="E31" s="9">
        <v>0</v>
      </c>
      <c r="F31" s="9">
        <v>1</v>
      </c>
      <c r="G31" s="15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t="18" hidden="1" x14ac:dyDescent="0.25">
      <c r="A32" s="636"/>
      <c r="B32" s="255">
        <v>45260</v>
      </c>
      <c r="C32" s="9" t="s">
        <v>8</v>
      </c>
      <c r="D32" s="9">
        <v>1</v>
      </c>
      <c r="E32" s="9">
        <v>1</v>
      </c>
      <c r="F32" s="9">
        <v>3</v>
      </c>
      <c r="G32" s="15">
        <v>4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t="18" hidden="1" x14ac:dyDescent="0.25">
      <c r="A33" s="636"/>
      <c r="B33" s="255">
        <v>45253</v>
      </c>
      <c r="C33" s="9" t="s">
        <v>552</v>
      </c>
      <c r="D33" s="9">
        <v>1</v>
      </c>
      <c r="E33" s="9">
        <v>0</v>
      </c>
      <c r="F33" s="9">
        <v>2</v>
      </c>
      <c r="G33" s="15">
        <v>2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t="18" hidden="1" x14ac:dyDescent="0.25">
      <c r="A34" s="636"/>
      <c r="B34" s="255">
        <v>45246</v>
      </c>
      <c r="C34" s="9" t="s">
        <v>555</v>
      </c>
      <c r="D34" s="9">
        <v>1</v>
      </c>
      <c r="E34" s="9">
        <v>3</v>
      </c>
      <c r="F34" s="9">
        <v>1</v>
      </c>
      <c r="G34" s="15">
        <v>4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t="18" hidden="1" x14ac:dyDescent="0.25">
      <c r="A35" s="636"/>
      <c r="B35" s="255">
        <v>45239</v>
      </c>
      <c r="C35" s="9" t="s">
        <v>553</v>
      </c>
      <c r="D35" s="9">
        <v>1</v>
      </c>
      <c r="E35" s="9">
        <v>2</v>
      </c>
      <c r="F35" s="9">
        <v>1</v>
      </c>
      <c r="G35" s="15">
        <v>3</v>
      </c>
      <c r="H35" s="9">
        <v>1</v>
      </c>
      <c r="I35" s="29">
        <v>0</v>
      </c>
      <c r="J35" s="365">
        <v>1</v>
      </c>
      <c r="K35" s="9"/>
      <c r="L35" s="9"/>
      <c r="M35" s="29"/>
    </row>
    <row r="36" spans="1:13" ht="18" hidden="1" x14ac:dyDescent="0.25">
      <c r="A36" s="636"/>
      <c r="B36" s="255">
        <v>45232</v>
      </c>
      <c r="C36" s="9" t="s">
        <v>453</v>
      </c>
      <c r="D36" s="9">
        <v>1</v>
      </c>
      <c r="E36" s="9">
        <v>2</v>
      </c>
      <c r="F36" s="9">
        <v>2</v>
      </c>
      <c r="G36" s="15">
        <v>4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t="18" hidden="1" x14ac:dyDescent="0.25">
      <c r="A37" s="636"/>
      <c r="B37" s="255">
        <v>45211</v>
      </c>
      <c r="C37" s="9" t="s">
        <v>555</v>
      </c>
      <c r="D37" s="9">
        <v>1</v>
      </c>
      <c r="E37" s="9">
        <v>1</v>
      </c>
      <c r="F37" s="9">
        <v>3</v>
      </c>
      <c r="G37" s="15">
        <v>4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t="18" hidden="1" x14ac:dyDescent="0.25">
      <c r="A38" s="636"/>
      <c r="B38" s="255">
        <v>45204</v>
      </c>
      <c r="C38" s="9" t="s">
        <v>553</v>
      </c>
      <c r="D38" s="9">
        <v>1</v>
      </c>
      <c r="E38" s="9">
        <v>0</v>
      </c>
      <c r="F38" s="9">
        <v>2</v>
      </c>
      <c r="G38" s="15">
        <v>2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t="18" hidden="1" x14ac:dyDescent="0.25">
      <c r="A39" s="636"/>
      <c r="B39" s="255">
        <v>45190</v>
      </c>
      <c r="C39" s="9" t="s">
        <v>8</v>
      </c>
      <c r="D39" s="9">
        <v>1</v>
      </c>
      <c r="E39" s="9">
        <v>2</v>
      </c>
      <c r="F39" s="9">
        <v>0</v>
      </c>
      <c r="G39" s="15">
        <v>2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t="18.75" hidden="1" thickBot="1" x14ac:dyDescent="0.3">
      <c r="A40" s="637"/>
      <c r="B40" s="256">
        <v>45183</v>
      </c>
      <c r="C40" s="31" t="s">
        <v>552</v>
      </c>
      <c r="D40" s="31">
        <v>1</v>
      </c>
      <c r="E40" s="31">
        <v>5</v>
      </c>
      <c r="F40" s="31">
        <v>1</v>
      </c>
      <c r="G40" s="33">
        <v>6</v>
      </c>
      <c r="H40" s="31">
        <v>1</v>
      </c>
      <c r="I40" s="32">
        <v>0</v>
      </c>
      <c r="J40" s="366">
        <v>1</v>
      </c>
      <c r="K40" s="31"/>
      <c r="L40" s="31"/>
      <c r="M40" s="32"/>
    </row>
    <row r="41" spans="1:13" ht="19.5" thickTop="1" thickBot="1" x14ac:dyDescent="0.3">
      <c r="A41" s="433" t="s">
        <v>45</v>
      </c>
      <c r="B41" s="458" t="s">
        <v>580</v>
      </c>
      <c r="C41" s="355" t="s">
        <v>452</v>
      </c>
      <c r="D41" s="355">
        <f t="shared" ref="D41:L41" si="1">SUM(D22:D40)</f>
        <v>19</v>
      </c>
      <c r="E41" s="355">
        <f t="shared" si="1"/>
        <v>22</v>
      </c>
      <c r="F41" s="355">
        <f t="shared" si="1"/>
        <v>31</v>
      </c>
      <c r="G41" s="355">
        <f t="shared" si="1"/>
        <v>53</v>
      </c>
      <c r="H41" s="355">
        <f t="shared" si="1"/>
        <v>3</v>
      </c>
      <c r="I41" s="467">
        <f t="shared" si="1"/>
        <v>0</v>
      </c>
      <c r="J41" s="191">
        <f t="shared" si="1"/>
        <v>13</v>
      </c>
      <c r="K41" s="124">
        <f t="shared" si="1"/>
        <v>6</v>
      </c>
      <c r="L41" s="124">
        <f t="shared" si="1"/>
        <v>0</v>
      </c>
      <c r="M41" s="302">
        <f>SUM(J41/(J41+K41))</f>
        <v>0.68421052631578949</v>
      </c>
    </row>
    <row r="42" spans="1:13" ht="18.75" hidden="1" thickTop="1" x14ac:dyDescent="0.25">
      <c r="A42" s="632" t="s">
        <v>554</v>
      </c>
      <c r="B42" s="254">
        <v>44966</v>
      </c>
      <c r="C42" s="27" t="s">
        <v>555</v>
      </c>
      <c r="D42" s="27">
        <v>1</v>
      </c>
      <c r="E42" s="27">
        <v>2</v>
      </c>
      <c r="F42" s="27">
        <v>1</v>
      </c>
      <c r="G42" s="34">
        <v>3</v>
      </c>
      <c r="H42" s="27">
        <v>0</v>
      </c>
      <c r="I42" s="28">
        <v>0</v>
      </c>
      <c r="J42" s="279">
        <v>1</v>
      </c>
      <c r="K42" s="27"/>
      <c r="L42" s="27"/>
      <c r="M42" s="28"/>
    </row>
    <row r="43" spans="1:13" ht="18" hidden="1" x14ac:dyDescent="0.25">
      <c r="A43" s="633"/>
      <c r="B43" s="255">
        <v>44959</v>
      </c>
      <c r="C43" s="9" t="s">
        <v>553</v>
      </c>
      <c r="D43" s="9">
        <v>1</v>
      </c>
      <c r="E43" s="9">
        <v>0</v>
      </c>
      <c r="F43" s="9">
        <v>2</v>
      </c>
      <c r="G43" s="15">
        <v>2</v>
      </c>
      <c r="H43" s="9">
        <v>0</v>
      </c>
      <c r="I43" s="29">
        <v>0</v>
      </c>
      <c r="J43" s="280"/>
      <c r="K43" s="9"/>
      <c r="L43" s="9">
        <v>1</v>
      </c>
      <c r="M43" s="29"/>
    </row>
    <row r="44" spans="1:13" ht="18" hidden="1" x14ac:dyDescent="0.25">
      <c r="A44" s="633"/>
      <c r="B44" s="255">
        <v>44952</v>
      </c>
      <c r="C44" s="9" t="s">
        <v>453</v>
      </c>
      <c r="D44" s="9">
        <v>1</v>
      </c>
      <c r="E44" s="9">
        <v>1</v>
      </c>
      <c r="F44" s="9">
        <v>0</v>
      </c>
      <c r="G44" s="15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t="18" hidden="1" x14ac:dyDescent="0.25">
      <c r="A45" s="633"/>
      <c r="B45" s="255">
        <v>44945</v>
      </c>
      <c r="C45" s="9" t="s">
        <v>8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t="18.75" hidden="1" thickBot="1" x14ac:dyDescent="0.3">
      <c r="A46" s="633"/>
      <c r="B46" s="256">
        <v>44938</v>
      </c>
      <c r="C46" s="31" t="s">
        <v>552</v>
      </c>
      <c r="D46" s="31">
        <v>1</v>
      </c>
      <c r="E46" s="31">
        <v>1</v>
      </c>
      <c r="F46" s="31">
        <v>1</v>
      </c>
      <c r="G46" s="31">
        <v>2</v>
      </c>
      <c r="H46" s="31">
        <v>0</v>
      </c>
      <c r="I46" s="32">
        <v>0</v>
      </c>
      <c r="J46" s="341">
        <v>1</v>
      </c>
      <c r="K46" s="31"/>
      <c r="L46" s="31"/>
      <c r="M46" s="32"/>
    </row>
    <row r="47" spans="1:13" ht="19.5" thickTop="1" thickBot="1" x14ac:dyDescent="0.3">
      <c r="A47" s="142" t="s">
        <v>45</v>
      </c>
      <c r="B47" s="458" t="s">
        <v>554</v>
      </c>
      <c r="C47" s="355" t="s">
        <v>452</v>
      </c>
      <c r="D47" s="355">
        <f t="shared" ref="D47:L47" si="2">SUM(D42:D46)</f>
        <v>5</v>
      </c>
      <c r="E47" s="355">
        <f t="shared" si="2"/>
        <v>4</v>
      </c>
      <c r="F47" s="355">
        <f t="shared" si="2"/>
        <v>4</v>
      </c>
      <c r="G47" s="355">
        <f t="shared" si="2"/>
        <v>8</v>
      </c>
      <c r="H47" s="355">
        <f t="shared" si="2"/>
        <v>0</v>
      </c>
      <c r="I47" s="467">
        <f t="shared" si="2"/>
        <v>0</v>
      </c>
      <c r="J47" s="191">
        <f t="shared" si="2"/>
        <v>3</v>
      </c>
      <c r="K47" s="124">
        <f t="shared" si="2"/>
        <v>1</v>
      </c>
      <c r="L47" s="124">
        <f t="shared" si="2"/>
        <v>1</v>
      </c>
      <c r="M47" s="302">
        <f>SUM(J47/(J47+K47))</f>
        <v>0.75</v>
      </c>
    </row>
    <row r="48" spans="1:13" ht="19.5" thickTop="1" thickBot="1" x14ac:dyDescent="0.3">
      <c r="A48" s="16"/>
      <c r="B48" s="16"/>
      <c r="C48" s="136" t="s">
        <v>24</v>
      </c>
      <c r="D48" s="137">
        <f t="shared" ref="D48:L48" si="3">SUM(D47+D41+D21)</f>
        <v>42</v>
      </c>
      <c r="E48" s="137">
        <f t="shared" si="3"/>
        <v>44</v>
      </c>
      <c r="F48" s="137">
        <f t="shared" si="3"/>
        <v>64</v>
      </c>
      <c r="G48" s="137">
        <f t="shared" si="3"/>
        <v>108</v>
      </c>
      <c r="H48" s="137">
        <f t="shared" si="3"/>
        <v>5</v>
      </c>
      <c r="I48" s="139">
        <f t="shared" si="3"/>
        <v>1</v>
      </c>
      <c r="J48" s="444">
        <f t="shared" si="3"/>
        <v>30</v>
      </c>
      <c r="K48" s="91">
        <f t="shared" si="3"/>
        <v>10</v>
      </c>
      <c r="L48" s="450">
        <f t="shared" si="3"/>
        <v>2</v>
      </c>
      <c r="M48" s="313">
        <f>SUM(J48/(J48+K48))</f>
        <v>0.75</v>
      </c>
    </row>
    <row r="49" spans="1:13" ht="18.75" thickBot="1" x14ac:dyDescent="0.3">
      <c r="A49" s="16"/>
      <c r="B49" s="16"/>
      <c r="C49" s="143" t="s">
        <v>25</v>
      </c>
      <c r="D49" s="24"/>
      <c r="E49" s="25">
        <f>SUM(E48/D48)</f>
        <v>1.0476190476190477</v>
      </c>
      <c r="F49" s="25">
        <f>SUM(F48/D48)</f>
        <v>1.5238095238095237</v>
      </c>
      <c r="G49" s="144">
        <f>SUM(G48/D48)</f>
        <v>2.5714285714285716</v>
      </c>
      <c r="H49" s="20"/>
      <c r="I49" s="20"/>
      <c r="J49" s="445">
        <f>SUM(J48/D48)</f>
        <v>0.7142857142857143</v>
      </c>
      <c r="K49" s="441">
        <f>SUM(K48/D48)</f>
        <v>0.23809523809523808</v>
      </c>
      <c r="L49" s="446">
        <f>SUM(L48/D48)</f>
        <v>4.7619047619047616E-2</v>
      </c>
      <c r="M49" s="7"/>
    </row>
    <row r="50" spans="1:13" ht="18.75" thickBot="1" x14ac:dyDescent="0.3">
      <c r="A50" s="16"/>
      <c r="B50" s="16"/>
      <c r="C50" s="133" t="s">
        <v>26</v>
      </c>
      <c r="D50" s="134">
        <f>SUM(D48/3)</f>
        <v>14</v>
      </c>
      <c r="E50" s="134">
        <f>SUM(E49*D50)</f>
        <v>14.666666666666668</v>
      </c>
      <c r="F50" s="134">
        <f>SUM(F49*D50)</f>
        <v>21.333333333333332</v>
      </c>
      <c r="G50" s="135">
        <f>SUM(G49*D50)</f>
        <v>36</v>
      </c>
      <c r="H50" s="16"/>
      <c r="I50" s="16"/>
      <c r="J50" s="447">
        <f>SUM(J48/3)</f>
        <v>10</v>
      </c>
      <c r="K50" s="448">
        <f>SUM(K48/3)</f>
        <v>3.3333333333333335</v>
      </c>
      <c r="L50" s="449">
        <f>SUM(L48/3)</f>
        <v>0.66666666666666663</v>
      </c>
      <c r="M50" s="7"/>
    </row>
    <row r="51" spans="1:13" ht="15.75" thickTop="1" x14ac:dyDescent="0.25"/>
  </sheetData>
  <mergeCells count="4">
    <mergeCell ref="A1:M1"/>
    <mergeCell ref="A42:A46"/>
    <mergeCell ref="A22:A40"/>
    <mergeCell ref="A3:A20"/>
  </mergeCells>
  <printOptions horizontalCentered="1" verticalCentered="1"/>
  <pageMargins left="0.7" right="0.7" top="0.75" bottom="0.75" header="0.3" footer="0.3"/>
  <pageSetup scale="8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46616-86C9-497F-8162-3BF3C5268EB5}">
  <sheetPr>
    <tabColor rgb="FFFF0000"/>
  </sheetPr>
  <dimension ref="A1:M16"/>
  <sheetViews>
    <sheetView zoomScale="75" zoomScaleNormal="75" workbookViewId="0">
      <selection activeCell="I19" sqref="I19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9.140625" bestFit="1" customWidth="1"/>
  </cols>
  <sheetData>
    <row r="1" spans="1:13" ht="19.5" thickTop="1" thickBot="1" x14ac:dyDescent="0.3">
      <c r="A1" s="626" t="s">
        <v>556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296" t="s">
        <v>31</v>
      </c>
      <c r="M2" s="199" t="s">
        <v>294</v>
      </c>
    </row>
    <row r="3" spans="1:13" ht="18.75" hidden="1" thickTop="1" x14ac:dyDescent="0.25">
      <c r="A3" s="632" t="s">
        <v>554</v>
      </c>
      <c r="B3" s="254">
        <v>44966</v>
      </c>
      <c r="C3" s="27" t="s">
        <v>452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279"/>
      <c r="K3" s="27">
        <v>1</v>
      </c>
      <c r="L3" s="27"/>
      <c r="M3" s="28"/>
    </row>
    <row r="4" spans="1:13" ht="18" hidden="1" x14ac:dyDescent="0.25">
      <c r="A4" s="633"/>
      <c r="B4" s="255">
        <v>44952</v>
      </c>
      <c r="C4" s="9" t="s">
        <v>552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t="18" hidden="1" x14ac:dyDescent="0.25">
      <c r="A5" s="633"/>
      <c r="B5" s="255">
        <v>44938</v>
      </c>
      <c r="C5" s="9" t="s">
        <v>8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t="18" hidden="1" x14ac:dyDescent="0.25">
      <c r="A6" s="633"/>
      <c r="B6" s="255">
        <v>44882</v>
      </c>
      <c r="C6" s="9" t="s">
        <v>452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t="18" hidden="1" x14ac:dyDescent="0.25">
      <c r="A7" s="633"/>
      <c r="B7" s="255">
        <v>44847</v>
      </c>
      <c r="C7" s="9" t="s">
        <v>452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t="18" hidden="1" x14ac:dyDescent="0.25">
      <c r="A8" s="633"/>
      <c r="B8" s="255">
        <v>44840</v>
      </c>
      <c r="C8" s="9" t="s">
        <v>453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t="18" hidden="1" x14ac:dyDescent="0.25">
      <c r="A9" s="633"/>
      <c r="B9" s="255">
        <v>44833</v>
      </c>
      <c r="C9" s="9" t="s">
        <v>552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t="18" hidden="1" x14ac:dyDescent="0.25">
      <c r="A10" s="633"/>
      <c r="B10" s="255">
        <v>44826</v>
      </c>
      <c r="C10" s="9" t="s">
        <v>553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t="18.75" hidden="1" thickBot="1" x14ac:dyDescent="0.3">
      <c r="A11" s="634"/>
      <c r="B11" s="256">
        <v>44819</v>
      </c>
      <c r="C11" s="31" t="s">
        <v>8</v>
      </c>
      <c r="D11" s="31">
        <v>1</v>
      </c>
      <c r="E11" s="31">
        <v>0</v>
      </c>
      <c r="F11" s="31">
        <v>1</v>
      </c>
      <c r="G11" s="31">
        <v>1</v>
      </c>
      <c r="H11" s="31">
        <v>0</v>
      </c>
      <c r="I11" s="32">
        <v>0</v>
      </c>
      <c r="J11" s="341"/>
      <c r="K11" s="31">
        <v>1</v>
      </c>
      <c r="L11" s="31"/>
      <c r="M11" s="32"/>
    </row>
    <row r="12" spans="1:13" ht="19.5" thickTop="1" thickBot="1" x14ac:dyDescent="0.3">
      <c r="A12" s="142" t="s">
        <v>45</v>
      </c>
      <c r="B12" s="458" t="s">
        <v>554</v>
      </c>
      <c r="C12" s="355" t="s">
        <v>555</v>
      </c>
      <c r="D12" s="355">
        <f t="shared" ref="D12:L12" si="0">SUM(D3:D11)</f>
        <v>9</v>
      </c>
      <c r="E12" s="355">
        <f t="shared" si="0"/>
        <v>1</v>
      </c>
      <c r="F12" s="355">
        <f t="shared" si="0"/>
        <v>4</v>
      </c>
      <c r="G12" s="355">
        <f t="shared" si="0"/>
        <v>5</v>
      </c>
      <c r="H12" s="355">
        <f t="shared" si="0"/>
        <v>0</v>
      </c>
      <c r="I12" s="467">
        <f t="shared" si="0"/>
        <v>0</v>
      </c>
      <c r="J12" s="191">
        <f t="shared" si="0"/>
        <v>3</v>
      </c>
      <c r="K12" s="124">
        <f t="shared" si="0"/>
        <v>6</v>
      </c>
      <c r="L12" s="124">
        <f t="shared" si="0"/>
        <v>0</v>
      </c>
      <c r="M12" s="302">
        <f>SUM(J12/(J12+K12))</f>
        <v>0.33333333333333331</v>
      </c>
    </row>
    <row r="13" spans="1:13" ht="19.5" thickTop="1" thickBot="1" x14ac:dyDescent="0.3">
      <c r="A13" s="16"/>
      <c r="B13" s="16"/>
      <c r="C13" s="136" t="s">
        <v>24</v>
      </c>
      <c r="D13" s="137">
        <f t="shared" ref="D13:I13" si="1">SUM(D12)</f>
        <v>9</v>
      </c>
      <c r="E13" s="137">
        <f t="shared" si="1"/>
        <v>1</v>
      </c>
      <c r="F13" s="137">
        <f t="shared" si="1"/>
        <v>4</v>
      </c>
      <c r="G13" s="139">
        <f t="shared" si="1"/>
        <v>5</v>
      </c>
      <c r="H13" s="140">
        <f t="shared" si="1"/>
        <v>0</v>
      </c>
      <c r="I13" s="141">
        <f t="shared" si="1"/>
        <v>0</v>
      </c>
      <c r="J13" s="325">
        <f>SUM(J12)</f>
        <v>3</v>
      </c>
      <c r="K13" s="146">
        <f>SUM(K12)</f>
        <v>6</v>
      </c>
      <c r="L13" s="146">
        <f>SUM(L12)</f>
        <v>0</v>
      </c>
      <c r="M13" s="324">
        <f>SUM(J13/(J13+K13))</f>
        <v>0.33333333333333331</v>
      </c>
    </row>
    <row r="14" spans="1:13" ht="18.75" thickBot="1" x14ac:dyDescent="0.3">
      <c r="A14" s="16"/>
      <c r="B14" s="16"/>
      <c r="C14" s="143" t="s">
        <v>25</v>
      </c>
      <c r="D14" s="24"/>
      <c r="E14" s="25">
        <f>SUM(E13/D13)</f>
        <v>0.1111111111111111</v>
      </c>
      <c r="F14" s="25">
        <f>SUM(F13/D13)</f>
        <v>0.44444444444444442</v>
      </c>
      <c r="G14" s="144">
        <f>SUM(G13/D13)</f>
        <v>0.55555555555555558</v>
      </c>
      <c r="H14" s="20"/>
      <c r="I14" s="20"/>
      <c r="J14" s="326">
        <f>SUM(J13/D13)</f>
        <v>0.33333333333333331</v>
      </c>
      <c r="K14" s="327">
        <f>SUM(K13/D13)</f>
        <v>0.66666666666666663</v>
      </c>
      <c r="L14" s="328">
        <f>SUM(L13/D13)</f>
        <v>0</v>
      </c>
      <c r="M14" s="7"/>
    </row>
    <row r="15" spans="1:13" ht="18.75" thickBot="1" x14ac:dyDescent="0.3">
      <c r="A15" s="16"/>
      <c r="B15" s="16"/>
      <c r="C15" s="133" t="s">
        <v>26</v>
      </c>
      <c r="D15" s="134">
        <f>SUM(D13/1)</f>
        <v>9</v>
      </c>
      <c r="E15" s="134">
        <f>SUM(E14*D15)</f>
        <v>1</v>
      </c>
      <c r="F15" s="134">
        <f>SUM(F14*D15)</f>
        <v>4</v>
      </c>
      <c r="G15" s="135">
        <f>SUM(G14*D15)</f>
        <v>5</v>
      </c>
      <c r="H15" s="16"/>
      <c r="I15" s="16"/>
      <c r="J15" s="329">
        <f>SUM(J13/1)</f>
        <v>3</v>
      </c>
      <c r="K15" s="330">
        <f>SUM(K13/1)</f>
        <v>6</v>
      </c>
      <c r="L15" s="331">
        <f>SUM(L13/1)</f>
        <v>0</v>
      </c>
      <c r="M15" s="7"/>
    </row>
    <row r="16" spans="1:13" ht="15.75" thickTop="1" x14ac:dyDescent="0.25"/>
  </sheetData>
  <mergeCells count="2">
    <mergeCell ref="A1:M1"/>
    <mergeCell ref="A3:A1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0000"/>
  </sheetPr>
  <dimension ref="A1:M29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140625" bestFit="1" customWidth="1"/>
    <col min="2" max="2" width="23.42578125" bestFit="1" customWidth="1"/>
    <col min="3" max="3" width="18" bestFit="1" customWidth="1"/>
  </cols>
  <sheetData>
    <row r="1" spans="1:13" ht="19.5" thickTop="1" thickBot="1" x14ac:dyDescent="0.3">
      <c r="A1" s="626" t="s">
        <v>525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43888</v>
      </c>
      <c r="C3" s="27" t="s">
        <v>452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t="18" hidden="1" x14ac:dyDescent="0.25">
      <c r="A4" s="631"/>
      <c r="B4" s="255">
        <v>43881</v>
      </c>
      <c r="C4" s="9" t="s">
        <v>9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t="18" hidden="1" x14ac:dyDescent="0.25">
      <c r="A5" s="631"/>
      <c r="B5" s="255">
        <v>43874</v>
      </c>
      <c r="C5" s="9" t="s">
        <v>48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t="18" hidden="1" x14ac:dyDescent="0.25">
      <c r="A6" s="631"/>
      <c r="B6" s="255">
        <v>43867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/>
      <c r="L6" s="9">
        <v>1</v>
      </c>
      <c r="M6" s="29"/>
    </row>
    <row r="7" spans="1:13" ht="18" hidden="1" x14ac:dyDescent="0.25">
      <c r="A7" s="631"/>
      <c r="B7" s="255">
        <v>43860</v>
      </c>
      <c r="C7" s="9" t="s">
        <v>455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t="18" hidden="1" x14ac:dyDescent="0.25">
      <c r="A8" s="631"/>
      <c r="B8" s="255">
        <v>43853</v>
      </c>
      <c r="C8" s="9" t="s">
        <v>452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t="18" hidden="1" x14ac:dyDescent="0.25">
      <c r="A9" s="631"/>
      <c r="B9" s="255">
        <v>43839</v>
      </c>
      <c r="C9" s="9" t="s">
        <v>9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/>
      <c r="K9" s="9"/>
      <c r="L9" s="9">
        <v>1</v>
      </c>
      <c r="M9" s="29"/>
    </row>
    <row r="10" spans="1:13" ht="18" hidden="1" x14ac:dyDescent="0.25">
      <c r="A10" s="631"/>
      <c r="B10" s="255">
        <v>43832</v>
      </c>
      <c r="C10" s="9" t="s">
        <v>48</v>
      </c>
      <c r="D10" s="9">
        <v>1</v>
      </c>
      <c r="E10" s="9">
        <v>1</v>
      </c>
      <c r="F10" s="9">
        <v>2</v>
      </c>
      <c r="G10" s="9">
        <v>3</v>
      </c>
      <c r="H10" s="9">
        <v>0</v>
      </c>
      <c r="I10" s="298">
        <v>1</v>
      </c>
      <c r="J10" s="280"/>
      <c r="K10" s="9"/>
      <c r="L10" s="9">
        <v>1</v>
      </c>
      <c r="M10" s="29"/>
    </row>
    <row r="11" spans="1:13" ht="18" hidden="1" x14ac:dyDescent="0.25">
      <c r="A11" s="631"/>
      <c r="B11" s="255">
        <v>43818</v>
      </c>
      <c r="C11" s="9" t="s">
        <v>8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ht="18" hidden="1" x14ac:dyDescent="0.25">
      <c r="A12" s="631"/>
      <c r="B12" s="255">
        <v>43811</v>
      </c>
      <c r="C12" s="9" t="s">
        <v>455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t="18" hidden="1" x14ac:dyDescent="0.25">
      <c r="A13" s="631"/>
      <c r="B13" s="255">
        <v>43804</v>
      </c>
      <c r="C13" s="9" t="s">
        <v>452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t="18" hidden="1" x14ac:dyDescent="0.25">
      <c r="A14" s="631"/>
      <c r="B14" s="255">
        <v>43790</v>
      </c>
      <c r="C14" s="9" t="s">
        <v>48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8">
        <v>0</v>
      </c>
      <c r="J14" s="280"/>
      <c r="K14" s="9">
        <v>1</v>
      </c>
      <c r="L14" s="9"/>
      <c r="M14" s="29"/>
    </row>
    <row r="15" spans="1:13" ht="18" hidden="1" x14ac:dyDescent="0.25">
      <c r="A15" s="631"/>
      <c r="B15" s="255">
        <v>43783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>
        <v>1</v>
      </c>
      <c r="K15" s="9"/>
      <c r="L15" s="9"/>
      <c r="M15" s="29"/>
    </row>
    <row r="16" spans="1:13" ht="18" hidden="1" x14ac:dyDescent="0.25">
      <c r="A16" s="631"/>
      <c r="B16" s="255">
        <v>43776</v>
      </c>
      <c r="C16" s="9" t="s">
        <v>455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8">
        <v>0</v>
      </c>
      <c r="J16" s="280"/>
      <c r="K16" s="9"/>
      <c r="L16" s="9">
        <v>1</v>
      </c>
      <c r="M16" s="29"/>
    </row>
    <row r="17" spans="1:13" ht="18" hidden="1" x14ac:dyDescent="0.25">
      <c r="A17" s="631"/>
      <c r="B17" s="255">
        <v>43769</v>
      </c>
      <c r="C17" s="9" t="s">
        <v>452</v>
      </c>
      <c r="D17" s="9">
        <v>1</v>
      </c>
      <c r="E17" s="9">
        <v>1</v>
      </c>
      <c r="F17" s="9">
        <v>2</v>
      </c>
      <c r="G17" s="9">
        <v>3</v>
      </c>
      <c r="H17" s="9">
        <v>0</v>
      </c>
      <c r="I17" s="298">
        <v>0</v>
      </c>
      <c r="J17" s="280">
        <v>1</v>
      </c>
      <c r="K17" s="9"/>
      <c r="L17" s="9"/>
      <c r="M17" s="29"/>
    </row>
    <row r="18" spans="1:13" ht="18" hidden="1" x14ac:dyDescent="0.25">
      <c r="A18" s="631"/>
      <c r="B18" s="255">
        <v>43762</v>
      </c>
      <c r="C18" s="9" t="s">
        <v>9</v>
      </c>
      <c r="D18" s="9">
        <v>1</v>
      </c>
      <c r="E18" s="9">
        <v>0</v>
      </c>
      <c r="F18" s="9">
        <v>4</v>
      </c>
      <c r="G18" s="9">
        <v>4</v>
      </c>
      <c r="H18" s="9">
        <v>0</v>
      </c>
      <c r="I18" s="298">
        <v>0</v>
      </c>
      <c r="J18" s="280">
        <v>1</v>
      </c>
      <c r="K18" s="9"/>
      <c r="L18" s="9"/>
      <c r="M18" s="29"/>
    </row>
    <row r="19" spans="1:13" ht="18" hidden="1" x14ac:dyDescent="0.25">
      <c r="A19" s="631"/>
      <c r="B19" s="255">
        <v>43755</v>
      </c>
      <c r="C19" s="9" t="s">
        <v>48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t="18" hidden="1" x14ac:dyDescent="0.25">
      <c r="A20" s="631"/>
      <c r="B20" s="255">
        <v>43748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>
        <v>1</v>
      </c>
      <c r="K20" s="9"/>
      <c r="L20" s="9"/>
      <c r="M20" s="29"/>
    </row>
    <row r="21" spans="1:13" ht="18" hidden="1" x14ac:dyDescent="0.25">
      <c r="A21" s="631"/>
      <c r="B21" s="255">
        <v>43741</v>
      </c>
      <c r="C21" s="9" t="s">
        <v>455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>
        <v>1</v>
      </c>
      <c r="K21" s="9"/>
      <c r="L21" s="9"/>
      <c r="M21" s="29"/>
    </row>
    <row r="22" spans="1:13" ht="18" hidden="1" x14ac:dyDescent="0.25">
      <c r="A22" s="631"/>
      <c r="B22" s="255">
        <v>43734</v>
      </c>
      <c r="C22" s="9" t="s">
        <v>452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8">
        <v>0</v>
      </c>
      <c r="J22" s="280"/>
      <c r="K22" s="9">
        <v>1</v>
      </c>
      <c r="L22" s="9"/>
      <c r="M22" s="29"/>
    </row>
    <row r="23" spans="1:13" ht="18" hidden="1" x14ac:dyDescent="0.25">
      <c r="A23" s="631"/>
      <c r="B23" s="255">
        <v>43727</v>
      </c>
      <c r="C23" s="9" t="s">
        <v>9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/>
      <c r="K23" s="9">
        <v>1</v>
      </c>
      <c r="L23" s="9"/>
      <c r="M23" s="29"/>
    </row>
    <row r="24" spans="1:13" ht="18.75" hidden="1" thickBot="1" x14ac:dyDescent="0.3">
      <c r="A24" s="630"/>
      <c r="B24" s="256">
        <v>43720</v>
      </c>
      <c r="C24" s="31" t="s">
        <v>48</v>
      </c>
      <c r="D24" s="31">
        <v>1</v>
      </c>
      <c r="E24" s="31">
        <v>0</v>
      </c>
      <c r="F24" s="31">
        <v>0</v>
      </c>
      <c r="G24" s="31">
        <v>0</v>
      </c>
      <c r="H24" s="31">
        <v>0</v>
      </c>
      <c r="I24" s="299">
        <v>0</v>
      </c>
      <c r="J24" s="341">
        <v>1</v>
      </c>
      <c r="K24" s="31"/>
      <c r="L24" s="31"/>
      <c r="M24" s="32"/>
    </row>
    <row r="25" spans="1:13" ht="19.5" thickTop="1" thickBot="1" x14ac:dyDescent="0.3">
      <c r="A25" s="142" t="s">
        <v>45</v>
      </c>
      <c r="B25" s="216" t="s">
        <v>500</v>
      </c>
      <c r="C25" s="124" t="s">
        <v>453</v>
      </c>
      <c r="D25" s="124">
        <f t="shared" ref="D25:L25" si="0">SUM(D3:D24)</f>
        <v>22</v>
      </c>
      <c r="E25" s="124">
        <f t="shared" si="0"/>
        <v>3</v>
      </c>
      <c r="F25" s="124">
        <f t="shared" si="0"/>
        <v>11</v>
      </c>
      <c r="G25" s="124">
        <f t="shared" si="0"/>
        <v>14</v>
      </c>
      <c r="H25" s="124">
        <f t="shared" si="0"/>
        <v>0</v>
      </c>
      <c r="I25" s="247">
        <f t="shared" si="0"/>
        <v>1</v>
      </c>
      <c r="J25" s="191">
        <f t="shared" si="0"/>
        <v>13</v>
      </c>
      <c r="K25" s="124">
        <f t="shared" si="0"/>
        <v>5</v>
      </c>
      <c r="L25" s="124">
        <f t="shared" si="0"/>
        <v>4</v>
      </c>
      <c r="M25" s="302">
        <f>SUM(J25/(J25+K25))</f>
        <v>0.72222222222222221</v>
      </c>
    </row>
    <row r="26" spans="1:13" ht="19.5" thickTop="1" thickBot="1" x14ac:dyDescent="0.3">
      <c r="A26" s="16"/>
      <c r="B26" s="16"/>
      <c r="C26" s="136" t="s">
        <v>24</v>
      </c>
      <c r="D26" s="137">
        <f t="shared" ref="D26:I26" si="1">SUM(D25)</f>
        <v>22</v>
      </c>
      <c r="E26" s="137">
        <f t="shared" si="1"/>
        <v>3</v>
      </c>
      <c r="F26" s="137">
        <f t="shared" si="1"/>
        <v>11</v>
      </c>
      <c r="G26" s="139">
        <f t="shared" si="1"/>
        <v>14</v>
      </c>
      <c r="H26" s="140">
        <f t="shared" si="1"/>
        <v>0</v>
      </c>
      <c r="I26" s="141">
        <f t="shared" si="1"/>
        <v>1</v>
      </c>
      <c r="J26" s="325">
        <f>SUM(J25)</f>
        <v>13</v>
      </c>
      <c r="K26" s="146">
        <f>SUM(K25)</f>
        <v>5</v>
      </c>
      <c r="L26" s="146">
        <f>SUM(L25)</f>
        <v>4</v>
      </c>
      <c r="M26" s="324">
        <f>SUM(J26/(J26+K26))</f>
        <v>0.72222222222222221</v>
      </c>
    </row>
    <row r="27" spans="1:13" ht="18.75" thickBot="1" x14ac:dyDescent="0.3">
      <c r="A27" s="16"/>
      <c r="B27" s="16"/>
      <c r="C27" s="143" t="s">
        <v>25</v>
      </c>
      <c r="D27" s="24"/>
      <c r="E27" s="25">
        <f>SUM(E26/D26)</f>
        <v>0.13636363636363635</v>
      </c>
      <c r="F27" s="25">
        <f>SUM(F26/D26)</f>
        <v>0.5</v>
      </c>
      <c r="G27" s="144">
        <f>SUM(G26/D26)</f>
        <v>0.63636363636363635</v>
      </c>
      <c r="H27" s="20"/>
      <c r="I27" s="20"/>
      <c r="J27" s="326">
        <f>SUM(J26/D26)</f>
        <v>0.59090909090909094</v>
      </c>
      <c r="K27" s="327">
        <f>SUM(K26/D26)</f>
        <v>0.22727272727272727</v>
      </c>
      <c r="L27" s="328">
        <f>SUM(L26/D26)</f>
        <v>0.18181818181818182</v>
      </c>
      <c r="M27" s="7"/>
    </row>
    <row r="28" spans="1:13" ht="18.75" thickBot="1" x14ac:dyDescent="0.3">
      <c r="A28" s="16"/>
      <c r="B28" s="16"/>
      <c r="C28" s="133" t="s">
        <v>26</v>
      </c>
      <c r="D28" s="134">
        <f>SUM(D26/1)</f>
        <v>22</v>
      </c>
      <c r="E28" s="134">
        <f>SUM(E27*D28)</f>
        <v>3</v>
      </c>
      <c r="F28" s="134">
        <f>SUM(F27*D28)</f>
        <v>11</v>
      </c>
      <c r="G28" s="135">
        <f>SUM(G27*D28)</f>
        <v>14</v>
      </c>
      <c r="H28" s="16"/>
      <c r="I28" s="16"/>
      <c r="J28" s="329">
        <f>SUM(J26/1)</f>
        <v>13</v>
      </c>
      <c r="K28" s="330">
        <f>SUM(K26/1)</f>
        <v>5</v>
      </c>
      <c r="L28" s="331">
        <f>SUM(L26/1)</f>
        <v>4</v>
      </c>
      <c r="M28" s="7"/>
    </row>
    <row r="29" spans="1:13" ht="15.75" thickTop="1" x14ac:dyDescent="0.25"/>
  </sheetData>
  <mergeCells count="2">
    <mergeCell ref="A1:M1"/>
    <mergeCell ref="A3:A2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1AF46-6692-4AC5-BE20-39C322FCC8F4}">
  <sheetPr>
    <pageSetUpPr fitToPage="1"/>
  </sheetPr>
  <dimension ref="A1:M2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20.425781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9.5" thickTop="1" thickBot="1" x14ac:dyDescent="0.3">
      <c r="A1" s="626" t="s">
        <v>590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540"/>
      <c r="B2" s="207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452" t="s">
        <v>29</v>
      </c>
      <c r="K2" s="198" t="s">
        <v>30</v>
      </c>
      <c r="L2" s="296" t="s">
        <v>31</v>
      </c>
      <c r="M2" s="199" t="s">
        <v>294</v>
      </c>
    </row>
    <row r="3" spans="1:13" ht="18.75" thickTop="1" x14ac:dyDescent="0.25">
      <c r="A3" s="642" t="s">
        <v>624</v>
      </c>
      <c r="B3" s="254">
        <v>45708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45687</v>
      </c>
      <c r="C4" s="9" t="s">
        <v>453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45673</v>
      </c>
      <c r="C5" s="9" t="s">
        <v>553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45666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45638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t="18.75" thickBot="1" x14ac:dyDescent="0.3">
      <c r="A8" s="637"/>
      <c r="B8" s="256">
        <v>45631</v>
      </c>
      <c r="C8" s="31" t="s">
        <v>20</v>
      </c>
      <c r="D8" s="31">
        <v>1</v>
      </c>
      <c r="E8" s="31">
        <v>0</v>
      </c>
      <c r="F8" s="31">
        <v>0</v>
      </c>
      <c r="G8" s="31">
        <v>0</v>
      </c>
      <c r="H8" s="31">
        <v>0</v>
      </c>
      <c r="I8" s="32">
        <v>0</v>
      </c>
      <c r="J8" s="366"/>
      <c r="K8" s="31">
        <v>1</v>
      </c>
      <c r="L8" s="31"/>
      <c r="M8" s="32"/>
    </row>
    <row r="9" spans="1:13" ht="19.5" thickTop="1" thickBot="1" x14ac:dyDescent="0.3">
      <c r="A9" s="490" t="s">
        <v>45</v>
      </c>
      <c r="B9" s="411" t="s">
        <v>624</v>
      </c>
      <c r="C9" s="124" t="s">
        <v>10</v>
      </c>
      <c r="D9" s="124">
        <f t="shared" ref="D9:L9" si="0">SUM(D3:D8)</f>
        <v>6</v>
      </c>
      <c r="E9" s="124">
        <f t="shared" si="0"/>
        <v>0</v>
      </c>
      <c r="F9" s="124">
        <f t="shared" si="0"/>
        <v>0</v>
      </c>
      <c r="G9" s="124">
        <f t="shared" si="0"/>
        <v>0</v>
      </c>
      <c r="H9" s="124">
        <f t="shared" si="0"/>
        <v>0</v>
      </c>
      <c r="I9" s="125">
        <f t="shared" si="0"/>
        <v>0</v>
      </c>
      <c r="J9" s="216">
        <f t="shared" si="0"/>
        <v>5</v>
      </c>
      <c r="K9" s="124">
        <f t="shared" si="0"/>
        <v>1</v>
      </c>
      <c r="L9" s="124">
        <f t="shared" si="0"/>
        <v>0</v>
      </c>
      <c r="M9" s="294">
        <f>SUM(J9/(J9+K9))</f>
        <v>0.83333333333333337</v>
      </c>
    </row>
    <row r="10" spans="1:13" ht="18.75" hidden="1" thickTop="1" x14ac:dyDescent="0.25">
      <c r="A10" s="659" t="s">
        <v>580</v>
      </c>
      <c r="B10" s="432">
        <v>45337</v>
      </c>
      <c r="C10" s="8" t="s">
        <v>552</v>
      </c>
      <c r="D10" s="8">
        <v>1</v>
      </c>
      <c r="E10" s="8">
        <v>1</v>
      </c>
      <c r="F10" s="8">
        <v>2</v>
      </c>
      <c r="G10" s="8">
        <v>3</v>
      </c>
      <c r="H10" s="8">
        <v>0</v>
      </c>
      <c r="I10" s="113">
        <v>0</v>
      </c>
      <c r="J10" s="416">
        <v>1</v>
      </c>
      <c r="K10" s="8"/>
      <c r="L10" s="8"/>
      <c r="M10" s="113"/>
    </row>
    <row r="11" spans="1:13" hidden="1" x14ac:dyDescent="0.25">
      <c r="A11" s="631"/>
      <c r="B11" s="255">
        <v>45330</v>
      </c>
      <c r="C11" s="9" t="s">
        <v>555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idden="1" x14ac:dyDescent="0.25">
      <c r="A12" s="631"/>
      <c r="B12" s="255">
        <v>45316</v>
      </c>
      <c r="C12" s="9" t="s">
        <v>453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idden="1" x14ac:dyDescent="0.25">
      <c r="A13" s="631"/>
      <c r="B13" s="255">
        <v>45302</v>
      </c>
      <c r="C13" s="9" t="s">
        <v>552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idden="1" x14ac:dyDescent="0.25">
      <c r="A14" s="631"/>
      <c r="B14" s="255">
        <v>45281</v>
      </c>
      <c r="C14" s="9" t="s">
        <v>555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hidden="1" x14ac:dyDescent="0.25">
      <c r="A15" s="631"/>
      <c r="B15" s="255">
        <v>45260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1"/>
      <c r="B16" s="255">
        <v>45239</v>
      </c>
      <c r="C16" s="9" t="s">
        <v>553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idden="1" x14ac:dyDescent="0.25">
      <c r="A17" s="631"/>
      <c r="B17" s="255">
        <v>45218</v>
      </c>
      <c r="C17" s="9" t="s">
        <v>552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idden="1" x14ac:dyDescent="0.25">
      <c r="A18" s="631"/>
      <c r="B18" s="255">
        <v>45211</v>
      </c>
      <c r="C18" s="9" t="s">
        <v>555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idden="1" x14ac:dyDescent="0.25">
      <c r="A19" s="631"/>
      <c r="B19" s="255">
        <v>45204</v>
      </c>
      <c r="C19" s="9" t="s">
        <v>553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t="18.75" hidden="1" thickBot="1" x14ac:dyDescent="0.3">
      <c r="A20" s="630"/>
      <c r="B20" s="256">
        <v>45183</v>
      </c>
      <c r="C20" s="31" t="s">
        <v>552</v>
      </c>
      <c r="D20" s="31">
        <v>1</v>
      </c>
      <c r="E20" s="31">
        <v>0</v>
      </c>
      <c r="F20" s="31">
        <v>0</v>
      </c>
      <c r="G20" s="31">
        <v>0</v>
      </c>
      <c r="H20" s="31">
        <v>0</v>
      </c>
      <c r="I20" s="32">
        <v>0</v>
      </c>
      <c r="J20" s="366">
        <v>1</v>
      </c>
      <c r="K20" s="31"/>
      <c r="L20" s="31"/>
      <c r="M20" s="32"/>
    </row>
    <row r="21" spans="1:13" ht="19.5" thickTop="1" thickBot="1" x14ac:dyDescent="0.3">
      <c r="A21" s="490" t="s">
        <v>45</v>
      </c>
      <c r="B21" s="411" t="s">
        <v>580</v>
      </c>
      <c r="C21" s="124" t="s">
        <v>452</v>
      </c>
      <c r="D21" s="124">
        <f t="shared" ref="D21:L21" si="1">SUM(D10:D20)</f>
        <v>11</v>
      </c>
      <c r="E21" s="124">
        <f t="shared" si="1"/>
        <v>1</v>
      </c>
      <c r="F21" s="124">
        <f t="shared" si="1"/>
        <v>8</v>
      </c>
      <c r="G21" s="124">
        <f t="shared" si="1"/>
        <v>9</v>
      </c>
      <c r="H21" s="124">
        <f t="shared" si="1"/>
        <v>0</v>
      </c>
      <c r="I21" s="125">
        <f t="shared" si="1"/>
        <v>0</v>
      </c>
      <c r="J21" s="216">
        <f t="shared" si="1"/>
        <v>8</v>
      </c>
      <c r="K21" s="124">
        <f t="shared" si="1"/>
        <v>3</v>
      </c>
      <c r="L21" s="124">
        <f t="shared" si="1"/>
        <v>0</v>
      </c>
      <c r="M21" s="294">
        <f>SUM(J21/(J21+K21))</f>
        <v>0.72727272727272729</v>
      </c>
    </row>
    <row r="22" spans="1:13" ht="19.5" thickTop="1" thickBot="1" x14ac:dyDescent="0.3">
      <c r="C22" s="136" t="s">
        <v>24</v>
      </c>
      <c r="D22" s="137">
        <f t="shared" ref="D22:L22" si="2">SUM(D21+D9)</f>
        <v>17</v>
      </c>
      <c r="E22" s="137">
        <f t="shared" si="2"/>
        <v>1</v>
      </c>
      <c r="F22" s="137">
        <f t="shared" si="2"/>
        <v>8</v>
      </c>
      <c r="G22" s="137">
        <f t="shared" si="2"/>
        <v>9</v>
      </c>
      <c r="H22" s="137">
        <f t="shared" si="2"/>
        <v>0</v>
      </c>
      <c r="I22" s="139">
        <f t="shared" si="2"/>
        <v>0</v>
      </c>
      <c r="J22" s="444">
        <f t="shared" si="2"/>
        <v>13</v>
      </c>
      <c r="K22" s="91">
        <f t="shared" si="2"/>
        <v>4</v>
      </c>
      <c r="L22" s="450">
        <f t="shared" si="2"/>
        <v>0</v>
      </c>
      <c r="M22" s="396">
        <f>SUM(J22/(J22+K22))</f>
        <v>0.76470588235294112</v>
      </c>
    </row>
    <row r="23" spans="1:13" ht="18.75" thickBot="1" x14ac:dyDescent="0.3">
      <c r="C23" s="143" t="s">
        <v>25</v>
      </c>
      <c r="D23" s="24"/>
      <c r="E23" s="25">
        <f>SUM(E22/D22)</f>
        <v>5.8823529411764705E-2</v>
      </c>
      <c r="F23" s="25">
        <f>SUM(F22/D22)</f>
        <v>0.47058823529411764</v>
      </c>
      <c r="G23" s="144">
        <f>SUM(G22/D22)</f>
        <v>0.52941176470588236</v>
      </c>
      <c r="H23" s="20"/>
      <c r="I23" s="20"/>
      <c r="J23" s="535">
        <f>SUM(J22/D22)</f>
        <v>0.76470588235294112</v>
      </c>
      <c r="K23" s="76">
        <f>SUM(K22/D22)</f>
        <v>0.23529411764705882</v>
      </c>
      <c r="L23" s="536">
        <f>SUM(L22/D22)</f>
        <v>0</v>
      </c>
    </row>
    <row r="24" spans="1:13" ht="18.75" thickBot="1" x14ac:dyDescent="0.3">
      <c r="C24" s="133" t="s">
        <v>26</v>
      </c>
      <c r="D24" s="134">
        <f>SUM(D22/2)</f>
        <v>8.5</v>
      </c>
      <c r="E24" s="134">
        <f>SUM(E23*D24)</f>
        <v>0.5</v>
      </c>
      <c r="F24" s="134">
        <f>SUM(F23*D24)</f>
        <v>4</v>
      </c>
      <c r="G24" s="135">
        <f>SUM(G23*D24)</f>
        <v>4.5</v>
      </c>
      <c r="J24" s="537">
        <f>SUM(J22/2)</f>
        <v>6.5</v>
      </c>
      <c r="K24" s="538">
        <f>SUM(K22/2)</f>
        <v>2</v>
      </c>
      <c r="L24" s="539">
        <f>SUM(L22/2)</f>
        <v>0</v>
      </c>
    </row>
    <row r="25" spans="1:13" ht="18.75" thickTop="1" x14ac:dyDescent="0.25"/>
  </sheetData>
  <mergeCells count="3">
    <mergeCell ref="A1:M1"/>
    <mergeCell ref="A10:A20"/>
    <mergeCell ref="A3:A8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0000"/>
    <pageSetUpPr fitToPage="1"/>
  </sheetPr>
  <dimension ref="A1:M2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16" bestFit="1" customWidth="1"/>
    <col min="2" max="2" width="25" style="16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418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hidden="1" thickTop="1" x14ac:dyDescent="0.25">
      <c r="A3" s="638" t="s">
        <v>16</v>
      </c>
      <c r="B3" s="26">
        <v>42068</v>
      </c>
      <c r="C3" s="27" t="s">
        <v>12</v>
      </c>
      <c r="D3" s="27">
        <v>1</v>
      </c>
      <c r="E3" s="27">
        <v>2</v>
      </c>
      <c r="F3" s="27">
        <v>3</v>
      </c>
      <c r="G3" s="27">
        <v>5</v>
      </c>
      <c r="H3" s="27">
        <v>0</v>
      </c>
      <c r="I3" s="28">
        <v>0</v>
      </c>
      <c r="J3" s="279">
        <v>1</v>
      </c>
      <c r="K3" s="27"/>
      <c r="L3" s="27"/>
      <c r="M3" s="28"/>
    </row>
    <row r="4" spans="1:13" hidden="1" x14ac:dyDescent="0.25">
      <c r="A4" s="639"/>
      <c r="B4" s="13">
        <v>42061</v>
      </c>
      <c r="C4" s="9" t="s">
        <v>7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42054</v>
      </c>
      <c r="C5" s="9" t="s">
        <v>13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42047</v>
      </c>
      <c r="C6" s="9" t="s">
        <v>8</v>
      </c>
      <c r="D6" s="9">
        <v>1</v>
      </c>
      <c r="E6" s="15">
        <v>2</v>
      </c>
      <c r="F6" s="9">
        <v>2</v>
      </c>
      <c r="G6" s="15">
        <v>4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42040</v>
      </c>
      <c r="C7" s="9" t="s">
        <v>10</v>
      </c>
      <c r="D7" s="9">
        <v>1</v>
      </c>
      <c r="E7" s="15">
        <v>2</v>
      </c>
      <c r="F7" s="9">
        <v>0</v>
      </c>
      <c r="G7" s="15">
        <v>2</v>
      </c>
      <c r="H7" s="9">
        <v>0</v>
      </c>
      <c r="I7" s="29">
        <v>1</v>
      </c>
      <c r="J7" s="280"/>
      <c r="K7" s="9"/>
      <c r="L7" s="9">
        <v>1</v>
      </c>
      <c r="M7" s="29"/>
    </row>
    <row r="8" spans="1:13" hidden="1" x14ac:dyDescent="0.25">
      <c r="A8" s="639"/>
      <c r="B8" s="13">
        <v>42033</v>
      </c>
      <c r="C8" s="9" t="s">
        <v>12</v>
      </c>
      <c r="D8" s="9">
        <v>1</v>
      </c>
      <c r="E8" s="15">
        <v>1</v>
      </c>
      <c r="F8" s="9">
        <v>1</v>
      </c>
      <c r="G8" s="15">
        <v>2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42026</v>
      </c>
      <c r="C9" s="9" t="s">
        <v>7</v>
      </c>
      <c r="D9" s="9">
        <v>1</v>
      </c>
      <c r="E9" s="15">
        <v>2</v>
      </c>
      <c r="F9" s="9">
        <v>0</v>
      </c>
      <c r="G9" s="15">
        <v>2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42019</v>
      </c>
      <c r="C10" s="9" t="s">
        <v>13</v>
      </c>
      <c r="D10" s="9">
        <v>1</v>
      </c>
      <c r="E10" s="15">
        <v>2</v>
      </c>
      <c r="F10" s="9">
        <v>1</v>
      </c>
      <c r="G10" s="15">
        <v>3</v>
      </c>
      <c r="H10" s="9">
        <v>1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41977</v>
      </c>
      <c r="C11" s="9" t="s">
        <v>7</v>
      </c>
      <c r="D11" s="9">
        <v>1</v>
      </c>
      <c r="E11" s="15">
        <v>2</v>
      </c>
      <c r="F11" s="9">
        <v>3</v>
      </c>
      <c r="G11" s="15">
        <v>5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41970</v>
      </c>
      <c r="C12" s="9" t="s">
        <v>13</v>
      </c>
      <c r="D12" s="9">
        <v>1</v>
      </c>
      <c r="E12" s="15">
        <v>1</v>
      </c>
      <c r="F12" s="9">
        <v>0</v>
      </c>
      <c r="G12" s="15">
        <v>1</v>
      </c>
      <c r="H12" s="9">
        <v>0</v>
      </c>
      <c r="I12" s="29">
        <v>1</v>
      </c>
      <c r="J12" s="280"/>
      <c r="K12" s="9"/>
      <c r="L12" s="9">
        <v>1</v>
      </c>
      <c r="M12" s="29"/>
    </row>
    <row r="13" spans="1:13" hidden="1" x14ac:dyDescent="0.25">
      <c r="A13" s="639"/>
      <c r="B13" s="13">
        <v>41963</v>
      </c>
      <c r="C13" s="9" t="s">
        <v>8</v>
      </c>
      <c r="D13" s="9">
        <v>1</v>
      </c>
      <c r="E13" s="15">
        <v>1</v>
      </c>
      <c r="F13" s="9">
        <v>0</v>
      </c>
      <c r="G13" s="15">
        <v>1</v>
      </c>
      <c r="H13" s="9">
        <v>1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41956</v>
      </c>
      <c r="C14" s="9" t="s">
        <v>10</v>
      </c>
      <c r="D14" s="9">
        <v>1</v>
      </c>
      <c r="E14" s="15">
        <v>3</v>
      </c>
      <c r="F14" s="9">
        <v>0</v>
      </c>
      <c r="G14" s="15">
        <v>3</v>
      </c>
      <c r="H14" s="9">
        <v>0</v>
      </c>
      <c r="I14" s="29">
        <v>1</v>
      </c>
      <c r="J14" s="280"/>
      <c r="K14" s="9"/>
      <c r="L14" s="9">
        <v>1</v>
      </c>
      <c r="M14" s="29"/>
    </row>
    <row r="15" spans="1:13" ht="18.75" hidden="1" thickBot="1" x14ac:dyDescent="0.3">
      <c r="A15" s="640"/>
      <c r="B15" s="30">
        <v>41949</v>
      </c>
      <c r="C15" s="31" t="s">
        <v>12</v>
      </c>
      <c r="D15" s="31">
        <v>1</v>
      </c>
      <c r="E15" s="33">
        <v>2</v>
      </c>
      <c r="F15" s="31">
        <v>2</v>
      </c>
      <c r="G15" s="33">
        <v>4</v>
      </c>
      <c r="H15" s="31">
        <v>0</v>
      </c>
      <c r="I15" s="32">
        <v>0</v>
      </c>
      <c r="J15" s="341">
        <v>1</v>
      </c>
      <c r="K15" s="31"/>
      <c r="L15" s="31"/>
      <c r="M15" s="32"/>
    </row>
    <row r="16" spans="1:13" ht="19.5" thickTop="1" thickBot="1" x14ac:dyDescent="0.3">
      <c r="A16" s="142" t="s">
        <v>45</v>
      </c>
      <c r="B16" s="216" t="s">
        <v>16</v>
      </c>
      <c r="C16" s="124" t="s">
        <v>14</v>
      </c>
      <c r="D16" s="124">
        <f>SUM(D3:D15)</f>
        <v>13</v>
      </c>
      <c r="E16" s="124">
        <f t="shared" ref="E16:I16" si="0">SUM(E3:E15)</f>
        <v>20</v>
      </c>
      <c r="F16" s="124">
        <f t="shared" si="0"/>
        <v>12</v>
      </c>
      <c r="G16" s="124">
        <f t="shared" si="0"/>
        <v>32</v>
      </c>
      <c r="H16" s="247">
        <f t="shared" si="0"/>
        <v>2</v>
      </c>
      <c r="I16" s="248">
        <f t="shared" si="0"/>
        <v>3</v>
      </c>
      <c r="J16" s="191">
        <f>SUM(J3:J15)</f>
        <v>9</v>
      </c>
      <c r="K16" s="124">
        <f>SUM(K3:K15)</f>
        <v>1</v>
      </c>
      <c r="L16" s="124">
        <f>SUM(L3:L15)</f>
        <v>3</v>
      </c>
      <c r="M16" s="302">
        <f>SUM(J16/(J16+K16))</f>
        <v>0.9</v>
      </c>
    </row>
    <row r="17" spans="3:13" ht="19.5" thickTop="1" thickBot="1" x14ac:dyDescent="0.3">
      <c r="C17" s="136" t="s">
        <v>24</v>
      </c>
      <c r="D17" s="137">
        <f t="shared" ref="D17:I17" si="1">SUM(D16)</f>
        <v>13</v>
      </c>
      <c r="E17" s="137">
        <f t="shared" si="1"/>
        <v>20</v>
      </c>
      <c r="F17" s="137">
        <f t="shared" si="1"/>
        <v>12</v>
      </c>
      <c r="G17" s="139">
        <f t="shared" si="1"/>
        <v>32</v>
      </c>
      <c r="H17" s="140">
        <f t="shared" si="1"/>
        <v>2</v>
      </c>
      <c r="I17" s="141">
        <f t="shared" si="1"/>
        <v>3</v>
      </c>
      <c r="J17" s="325">
        <f>SUM(J16)</f>
        <v>9</v>
      </c>
      <c r="K17" s="146">
        <f>SUM(K16)</f>
        <v>1</v>
      </c>
      <c r="L17" s="146">
        <f>SUM(L16)</f>
        <v>3</v>
      </c>
      <c r="M17" s="324">
        <f>SUM(J17/(J17+K17))</f>
        <v>0.9</v>
      </c>
    </row>
    <row r="18" spans="3:13" ht="18.75" thickBot="1" x14ac:dyDescent="0.3">
      <c r="C18" s="143" t="s">
        <v>25</v>
      </c>
      <c r="D18" s="24"/>
      <c r="E18" s="25">
        <f>SUM(E17/D17)</f>
        <v>1.5384615384615385</v>
      </c>
      <c r="F18" s="25">
        <f>SUM(F17/D17)</f>
        <v>0.92307692307692313</v>
      </c>
      <c r="G18" s="144">
        <f>SUM(G17/D17)</f>
        <v>2.4615384615384617</v>
      </c>
      <c r="H18" s="20"/>
      <c r="I18" s="20"/>
      <c r="J18" s="326">
        <f>SUM(J17/D17)</f>
        <v>0.69230769230769229</v>
      </c>
      <c r="K18" s="327">
        <f>SUM(K17/D17)</f>
        <v>7.6923076923076927E-2</v>
      </c>
      <c r="L18" s="328">
        <f>SUM(L17/D17)</f>
        <v>0.23076923076923078</v>
      </c>
      <c r="M18" s="7"/>
    </row>
    <row r="19" spans="3:13" ht="18.75" thickBot="1" x14ac:dyDescent="0.3">
      <c r="C19" s="133" t="s">
        <v>26</v>
      </c>
      <c r="D19" s="134">
        <f>SUM(D17/1)</f>
        <v>13</v>
      </c>
      <c r="E19" s="134">
        <f>SUM(E18*D19)</f>
        <v>20</v>
      </c>
      <c r="F19" s="134">
        <f>SUM(F18*D19)</f>
        <v>12</v>
      </c>
      <c r="G19" s="135">
        <f>SUM(G18*D19)</f>
        <v>32</v>
      </c>
      <c r="J19" s="329">
        <f>SUM(J17/1)</f>
        <v>9</v>
      </c>
      <c r="K19" s="330">
        <f>SUM(K17/1)</f>
        <v>1</v>
      </c>
      <c r="L19" s="331">
        <f>SUM(L17/1)</f>
        <v>3</v>
      </c>
      <c r="M19" s="7"/>
    </row>
    <row r="20" spans="3:13" ht="18.75" thickTop="1" x14ac:dyDescent="0.25"/>
  </sheetData>
  <mergeCells count="2">
    <mergeCell ref="A3:A15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M8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6.5703125" style="17" bestFit="1" customWidth="1"/>
    <col min="3" max="3" width="19.140625" style="16" bestFit="1" customWidth="1"/>
    <col min="4" max="9" width="9.28515625" style="16" bestFit="1" customWidth="1"/>
    <col min="10" max="16384" width="9.140625" style="16"/>
  </cols>
  <sheetData>
    <row r="1" spans="1:13" ht="19.5" thickTop="1" thickBot="1" x14ac:dyDescent="0.3">
      <c r="A1" s="626" t="s">
        <v>419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8</v>
      </c>
      <c r="D3" s="27">
        <v>1</v>
      </c>
      <c r="E3" s="27">
        <v>1</v>
      </c>
      <c r="F3" s="27">
        <v>0</v>
      </c>
      <c r="G3" s="27">
        <v>1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10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45694</v>
      </c>
      <c r="C5" s="9" t="s">
        <v>20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45687</v>
      </c>
      <c r="C6" s="9" t="s">
        <v>625</v>
      </c>
      <c r="D6" s="9">
        <v>1</v>
      </c>
      <c r="E6" s="9">
        <v>1</v>
      </c>
      <c r="F6" s="9">
        <v>1</v>
      </c>
      <c r="G6" s="9">
        <v>2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45680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45673</v>
      </c>
      <c r="C8" s="9" t="s">
        <v>10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45666</v>
      </c>
      <c r="C9" s="9" t="s">
        <v>453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45596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45589</v>
      </c>
      <c r="C11" s="9" t="s">
        <v>10</v>
      </c>
      <c r="D11" s="9">
        <v>1</v>
      </c>
      <c r="E11" s="9">
        <v>2</v>
      </c>
      <c r="F11" s="9">
        <v>0</v>
      </c>
      <c r="G11" s="9">
        <v>2</v>
      </c>
      <c r="H11" s="9">
        <v>1</v>
      </c>
      <c r="I11" s="29">
        <v>0</v>
      </c>
      <c r="J11" s="365"/>
      <c r="K11" s="9"/>
      <c r="L11" s="9">
        <v>1</v>
      </c>
      <c r="M11" s="29"/>
    </row>
    <row r="12" spans="1:13" x14ac:dyDescent="0.25">
      <c r="A12" s="636"/>
      <c r="B12" s="255">
        <v>45582</v>
      </c>
      <c r="C12" s="9" t="s">
        <v>453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45575</v>
      </c>
      <c r="C13" s="9" t="s">
        <v>20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45561</v>
      </c>
      <c r="C14" s="9" t="s">
        <v>8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ht="18.75" thickBot="1" x14ac:dyDescent="0.3">
      <c r="A15" s="637"/>
      <c r="B15" s="256">
        <v>45547</v>
      </c>
      <c r="C15" s="31" t="s">
        <v>453</v>
      </c>
      <c r="D15" s="31">
        <v>1</v>
      </c>
      <c r="E15" s="31">
        <v>0</v>
      </c>
      <c r="F15" s="31">
        <v>1</v>
      </c>
      <c r="G15" s="31">
        <v>1</v>
      </c>
      <c r="H15" s="31">
        <v>0</v>
      </c>
      <c r="I15" s="32">
        <v>0</v>
      </c>
      <c r="J15" s="366">
        <v>1</v>
      </c>
      <c r="K15" s="31"/>
      <c r="L15" s="31"/>
      <c r="M15" s="32"/>
    </row>
    <row r="16" spans="1:13" ht="19.5" thickTop="1" thickBot="1" x14ac:dyDescent="0.3">
      <c r="A16" s="487" t="s">
        <v>45</v>
      </c>
      <c r="B16" s="488" t="s">
        <v>624</v>
      </c>
      <c r="C16" s="355" t="s">
        <v>553</v>
      </c>
      <c r="D16" s="355">
        <f t="shared" ref="D16:L16" si="0">SUM(D3:D15)</f>
        <v>13</v>
      </c>
      <c r="E16" s="355">
        <f t="shared" si="0"/>
        <v>5</v>
      </c>
      <c r="F16" s="355">
        <f t="shared" si="0"/>
        <v>5</v>
      </c>
      <c r="G16" s="355">
        <f t="shared" si="0"/>
        <v>10</v>
      </c>
      <c r="H16" s="355">
        <f t="shared" si="0"/>
        <v>1</v>
      </c>
      <c r="I16" s="489">
        <f t="shared" si="0"/>
        <v>0</v>
      </c>
      <c r="J16" s="458">
        <f t="shared" si="0"/>
        <v>8</v>
      </c>
      <c r="K16" s="355">
        <f t="shared" si="0"/>
        <v>3</v>
      </c>
      <c r="L16" s="355">
        <f t="shared" si="0"/>
        <v>2</v>
      </c>
      <c r="M16" s="415">
        <f>SUM(J16/(J16+K16))</f>
        <v>0.72727272727272729</v>
      </c>
    </row>
    <row r="17" spans="1:13" ht="18.75" hidden="1" thickTop="1" x14ac:dyDescent="0.25">
      <c r="A17" s="632" t="s">
        <v>580</v>
      </c>
      <c r="B17" s="254">
        <v>45351</v>
      </c>
      <c r="C17" s="27" t="s">
        <v>555</v>
      </c>
      <c r="D17" s="27">
        <v>1</v>
      </c>
      <c r="E17" s="27">
        <v>3</v>
      </c>
      <c r="F17" s="27">
        <v>0</v>
      </c>
      <c r="G17" s="27">
        <v>3</v>
      </c>
      <c r="H17" s="27">
        <v>1</v>
      </c>
      <c r="I17" s="28">
        <v>0</v>
      </c>
      <c r="J17" s="364">
        <v>1</v>
      </c>
      <c r="K17" s="27"/>
      <c r="L17" s="27"/>
      <c r="M17" s="28"/>
    </row>
    <row r="18" spans="1:13" hidden="1" x14ac:dyDescent="0.25">
      <c r="A18" s="633"/>
      <c r="B18" s="255">
        <v>45344</v>
      </c>
      <c r="C18" s="9" t="s">
        <v>453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/>
      <c r="L18" s="9">
        <v>1</v>
      </c>
      <c r="M18" s="29"/>
    </row>
    <row r="19" spans="1:13" hidden="1" x14ac:dyDescent="0.25">
      <c r="A19" s="633"/>
      <c r="B19" s="255">
        <v>45337</v>
      </c>
      <c r="C19" s="9" t="s">
        <v>452</v>
      </c>
      <c r="D19" s="9">
        <v>1</v>
      </c>
      <c r="E19" s="9">
        <v>1</v>
      </c>
      <c r="F19" s="9">
        <v>2</v>
      </c>
      <c r="G19" s="9">
        <v>3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idden="1" x14ac:dyDescent="0.25">
      <c r="A20" s="633"/>
      <c r="B20" s="255">
        <v>45330</v>
      </c>
      <c r="C20" s="9" t="s">
        <v>553</v>
      </c>
      <c r="D20" s="9">
        <v>1</v>
      </c>
      <c r="E20" s="9">
        <v>0</v>
      </c>
      <c r="F20" s="9">
        <v>2</v>
      </c>
      <c r="G20" s="9">
        <v>2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3"/>
      <c r="B21" s="255">
        <v>45323</v>
      </c>
      <c r="C21" s="9" t="s">
        <v>8</v>
      </c>
      <c r="D21" s="9">
        <v>1</v>
      </c>
      <c r="E21" s="9">
        <v>1</v>
      </c>
      <c r="F21" s="9">
        <v>1</v>
      </c>
      <c r="G21" s="9">
        <v>2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3"/>
      <c r="B22" s="255">
        <v>45316</v>
      </c>
      <c r="C22" s="9" t="s">
        <v>555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3"/>
      <c r="B23" s="255">
        <v>45309</v>
      </c>
      <c r="C23" s="9" t="s">
        <v>453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3"/>
      <c r="B24" s="255">
        <v>45302</v>
      </c>
      <c r="C24" s="9" t="s">
        <v>452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3"/>
      <c r="B25" s="255">
        <v>45267</v>
      </c>
      <c r="C25" s="9" t="s">
        <v>555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3"/>
      <c r="B26" s="255">
        <v>45260</v>
      </c>
      <c r="C26" s="9" t="s">
        <v>453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3"/>
      <c r="B27" s="255">
        <v>45246</v>
      </c>
      <c r="C27" s="9" t="s">
        <v>553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/>
      <c r="L27" s="9">
        <v>1</v>
      </c>
      <c r="M27" s="29"/>
    </row>
    <row r="28" spans="1:13" hidden="1" x14ac:dyDescent="0.25">
      <c r="A28" s="633"/>
      <c r="B28" s="255">
        <v>45239</v>
      </c>
      <c r="C28" s="9" t="s">
        <v>8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3"/>
      <c r="B29" s="255">
        <v>45232</v>
      </c>
      <c r="C29" s="9" t="s">
        <v>555</v>
      </c>
      <c r="D29" s="9">
        <v>1</v>
      </c>
      <c r="E29" s="9">
        <v>2</v>
      </c>
      <c r="F29" s="9">
        <v>0</v>
      </c>
      <c r="G29" s="9">
        <v>2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45225</v>
      </c>
      <c r="C30" s="9" t="s">
        <v>453</v>
      </c>
      <c r="D30" s="9">
        <v>1</v>
      </c>
      <c r="E30" s="9">
        <v>3</v>
      </c>
      <c r="F30" s="9">
        <v>0</v>
      </c>
      <c r="G30" s="9">
        <v>3</v>
      </c>
      <c r="H30" s="9">
        <v>1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3"/>
      <c r="B31" s="255">
        <v>45218</v>
      </c>
      <c r="C31" s="9" t="s">
        <v>452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3"/>
      <c r="B32" s="255">
        <v>45211</v>
      </c>
      <c r="C32" s="9" t="s">
        <v>553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3"/>
      <c r="B33" s="255">
        <v>45197</v>
      </c>
      <c r="C33" s="9" t="s">
        <v>555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t="18.75" hidden="1" thickBot="1" x14ac:dyDescent="0.3">
      <c r="A34" s="634"/>
      <c r="B34" s="256">
        <v>45190</v>
      </c>
      <c r="C34" s="31" t="s">
        <v>453</v>
      </c>
      <c r="D34" s="31">
        <v>1</v>
      </c>
      <c r="E34" s="31">
        <v>3</v>
      </c>
      <c r="F34" s="31">
        <v>0</v>
      </c>
      <c r="G34" s="31">
        <v>3</v>
      </c>
      <c r="H34" s="31">
        <v>1</v>
      </c>
      <c r="I34" s="32">
        <v>0</v>
      </c>
      <c r="J34" s="366">
        <v>1</v>
      </c>
      <c r="K34" s="31"/>
      <c r="L34" s="31"/>
      <c r="M34" s="32"/>
    </row>
    <row r="35" spans="1:13" ht="19.5" thickTop="1" thickBot="1" x14ac:dyDescent="0.3">
      <c r="A35" s="433" t="s">
        <v>45</v>
      </c>
      <c r="B35" s="414" t="s">
        <v>580</v>
      </c>
      <c r="C35" s="355" t="s">
        <v>552</v>
      </c>
      <c r="D35" s="355">
        <f t="shared" ref="D35:L35" si="1">SUM(D17:D34)</f>
        <v>18</v>
      </c>
      <c r="E35" s="355">
        <f t="shared" si="1"/>
        <v>14</v>
      </c>
      <c r="F35" s="355">
        <f t="shared" si="1"/>
        <v>8</v>
      </c>
      <c r="G35" s="355">
        <f t="shared" si="1"/>
        <v>22</v>
      </c>
      <c r="H35" s="355">
        <f t="shared" si="1"/>
        <v>3</v>
      </c>
      <c r="I35" s="467">
        <f t="shared" si="1"/>
        <v>0</v>
      </c>
      <c r="J35" s="191">
        <f t="shared" si="1"/>
        <v>10</v>
      </c>
      <c r="K35" s="124">
        <f t="shared" si="1"/>
        <v>6</v>
      </c>
      <c r="L35" s="124">
        <f t="shared" si="1"/>
        <v>2</v>
      </c>
      <c r="M35" s="302">
        <f>SUM(J35/(J35+K35))</f>
        <v>0.625</v>
      </c>
    </row>
    <row r="36" spans="1:13" ht="18.75" hidden="1" thickTop="1" x14ac:dyDescent="0.25">
      <c r="A36" s="632" t="s">
        <v>554</v>
      </c>
      <c r="B36" s="254">
        <v>44966</v>
      </c>
      <c r="C36" s="27" t="s">
        <v>553</v>
      </c>
      <c r="D36" s="27">
        <v>1</v>
      </c>
      <c r="E36" s="27">
        <v>0</v>
      </c>
      <c r="F36" s="27">
        <v>0</v>
      </c>
      <c r="G36" s="27">
        <v>0</v>
      </c>
      <c r="H36" s="27">
        <v>0</v>
      </c>
      <c r="I36" s="297">
        <v>0</v>
      </c>
      <c r="J36" s="279">
        <v>1</v>
      </c>
      <c r="K36" s="27"/>
      <c r="L36" s="27"/>
      <c r="M36" s="28"/>
    </row>
    <row r="37" spans="1:13" hidden="1" x14ac:dyDescent="0.25">
      <c r="A37" s="633"/>
      <c r="B37" s="255">
        <v>44959</v>
      </c>
      <c r="C37" s="9" t="s">
        <v>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/>
      <c r="L37" s="9">
        <v>1</v>
      </c>
      <c r="M37" s="29"/>
    </row>
    <row r="38" spans="1:13" hidden="1" x14ac:dyDescent="0.25">
      <c r="A38" s="633"/>
      <c r="B38" s="255">
        <v>44952</v>
      </c>
      <c r="C38" s="9" t="s">
        <v>555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3"/>
      <c r="B39" s="255">
        <v>44945</v>
      </c>
      <c r="C39" s="9" t="s">
        <v>453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44938</v>
      </c>
      <c r="C40" s="9" t="s">
        <v>452</v>
      </c>
      <c r="D40" s="9">
        <v>1</v>
      </c>
      <c r="E40" s="9">
        <v>1</v>
      </c>
      <c r="F40" s="9">
        <v>1</v>
      </c>
      <c r="G40" s="9">
        <v>2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3"/>
      <c r="B41" s="255">
        <v>44917</v>
      </c>
      <c r="C41" s="9" t="s">
        <v>553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t="18.75" hidden="1" thickBot="1" x14ac:dyDescent="0.3">
      <c r="A42" s="634"/>
      <c r="B42" s="256">
        <v>44896</v>
      </c>
      <c r="C42" s="31" t="s">
        <v>453</v>
      </c>
      <c r="D42" s="31">
        <v>1</v>
      </c>
      <c r="E42" s="31">
        <v>0</v>
      </c>
      <c r="F42" s="31">
        <v>0</v>
      </c>
      <c r="G42" s="31">
        <v>0</v>
      </c>
      <c r="H42" s="31">
        <v>0</v>
      </c>
      <c r="I42" s="299">
        <v>0</v>
      </c>
      <c r="J42" s="341"/>
      <c r="K42" s="31">
        <v>1</v>
      </c>
      <c r="L42" s="31"/>
      <c r="M42" s="32"/>
    </row>
    <row r="43" spans="1:13" ht="19.5" thickTop="1" thickBot="1" x14ac:dyDescent="0.3">
      <c r="A43" s="142" t="s">
        <v>45</v>
      </c>
      <c r="B43" s="414" t="s">
        <v>554</v>
      </c>
      <c r="C43" s="355" t="s">
        <v>552</v>
      </c>
      <c r="D43" s="355">
        <f t="shared" ref="D43:L43" si="2">SUM(D36:D42)</f>
        <v>7</v>
      </c>
      <c r="E43" s="355">
        <f t="shared" si="2"/>
        <v>1</v>
      </c>
      <c r="F43" s="355">
        <f t="shared" si="2"/>
        <v>2</v>
      </c>
      <c r="G43" s="355">
        <f t="shared" si="2"/>
        <v>3</v>
      </c>
      <c r="H43" s="355">
        <f t="shared" si="2"/>
        <v>0</v>
      </c>
      <c r="I43" s="467">
        <f t="shared" si="2"/>
        <v>0</v>
      </c>
      <c r="J43" s="191">
        <f t="shared" si="2"/>
        <v>2</v>
      </c>
      <c r="K43" s="124">
        <f t="shared" si="2"/>
        <v>4</v>
      </c>
      <c r="L43" s="124">
        <f t="shared" si="2"/>
        <v>1</v>
      </c>
      <c r="M43" s="302">
        <f>SUM(J43/(J43+K43))</f>
        <v>0.33333333333333331</v>
      </c>
    </row>
    <row r="44" spans="1:13" ht="18.75" hidden="1" thickTop="1" x14ac:dyDescent="0.25">
      <c r="A44" s="638" t="s">
        <v>22</v>
      </c>
      <c r="B44" s="26">
        <v>41333</v>
      </c>
      <c r="C44" s="27" t="s">
        <v>12</v>
      </c>
      <c r="D44" s="27">
        <v>1</v>
      </c>
      <c r="E44" s="27">
        <v>1</v>
      </c>
      <c r="F44" s="27">
        <v>1</v>
      </c>
      <c r="G44" s="27">
        <v>2</v>
      </c>
      <c r="H44" s="27">
        <v>0</v>
      </c>
      <c r="I44" s="28">
        <v>0</v>
      </c>
      <c r="J44" s="279">
        <v>1</v>
      </c>
      <c r="K44" s="27"/>
      <c r="L44" s="27"/>
      <c r="M44" s="28"/>
    </row>
    <row r="45" spans="1:13" hidden="1" x14ac:dyDescent="0.25">
      <c r="A45" s="639"/>
      <c r="B45" s="13">
        <v>41326</v>
      </c>
      <c r="C45" s="9" t="s">
        <v>21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9"/>
      <c r="B46" s="13">
        <v>41319</v>
      </c>
      <c r="C46" s="9" t="s">
        <v>20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9"/>
      <c r="B47" s="13">
        <v>41305</v>
      </c>
      <c r="C47" s="9" t="s">
        <v>19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9"/>
      <c r="B48" s="13">
        <v>41298</v>
      </c>
      <c r="C48" s="9" t="s">
        <v>12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9"/>
      <c r="B49" s="13">
        <v>41291</v>
      </c>
      <c r="C49" s="9" t="s">
        <v>21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9"/>
      <c r="B50" s="13">
        <v>41284</v>
      </c>
      <c r="C50" s="9" t="s">
        <v>20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9"/>
      <c r="B51" s="13">
        <v>41263</v>
      </c>
      <c r="C51" s="9" t="s">
        <v>7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9"/>
      <c r="B52" s="13">
        <v>41256</v>
      </c>
      <c r="C52" s="9" t="s">
        <v>19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9"/>
      <c r="B53" s="13">
        <v>41249</v>
      </c>
      <c r="C53" s="9" t="s">
        <v>12</v>
      </c>
      <c r="D53" s="9">
        <v>1</v>
      </c>
      <c r="E53" s="9">
        <v>2</v>
      </c>
      <c r="F53" s="9">
        <v>0</v>
      </c>
      <c r="G53" s="9">
        <v>2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9"/>
      <c r="B54" s="13">
        <v>41242</v>
      </c>
      <c r="C54" s="9" t="s">
        <v>21</v>
      </c>
      <c r="D54" s="9">
        <v>1</v>
      </c>
      <c r="E54" s="9">
        <v>1</v>
      </c>
      <c r="F54" s="9">
        <v>1</v>
      </c>
      <c r="G54" s="9">
        <v>2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9"/>
      <c r="B55" s="13">
        <v>41235</v>
      </c>
      <c r="C55" s="9" t="s">
        <v>20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9"/>
      <c r="B56" s="13">
        <v>41228</v>
      </c>
      <c r="C56" s="9" t="s">
        <v>7</v>
      </c>
      <c r="D56" s="9">
        <v>1</v>
      </c>
      <c r="E56" s="9">
        <v>1</v>
      </c>
      <c r="F56" s="9">
        <v>0</v>
      </c>
      <c r="G56" s="9">
        <v>1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9"/>
      <c r="B57" s="13">
        <v>41214</v>
      </c>
      <c r="C57" s="9" t="s">
        <v>12</v>
      </c>
      <c r="D57" s="9">
        <v>1</v>
      </c>
      <c r="E57" s="9">
        <v>1</v>
      </c>
      <c r="F57" s="9">
        <v>1</v>
      </c>
      <c r="G57" s="9">
        <v>2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9"/>
      <c r="B58" s="13">
        <v>41207</v>
      </c>
      <c r="C58" s="9" t="s">
        <v>21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9"/>
      <c r="B59" s="13">
        <v>41200</v>
      </c>
      <c r="C59" s="9" t="s">
        <v>20</v>
      </c>
      <c r="D59" s="9">
        <v>1</v>
      </c>
      <c r="E59" s="9">
        <v>3</v>
      </c>
      <c r="F59" s="9">
        <v>2</v>
      </c>
      <c r="G59" s="9">
        <v>5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t="18.75" hidden="1" thickBot="1" x14ac:dyDescent="0.3">
      <c r="A60" s="640"/>
      <c r="B60" s="30">
        <v>41179</v>
      </c>
      <c r="C60" s="31" t="s">
        <v>12</v>
      </c>
      <c r="D60" s="31">
        <v>1</v>
      </c>
      <c r="E60" s="31">
        <v>2</v>
      </c>
      <c r="F60" s="31">
        <v>0</v>
      </c>
      <c r="G60" s="31">
        <v>2</v>
      </c>
      <c r="H60" s="31">
        <v>0</v>
      </c>
      <c r="I60" s="32">
        <v>0</v>
      </c>
      <c r="J60" s="341"/>
      <c r="K60" s="31">
        <v>1</v>
      </c>
      <c r="L60" s="31"/>
      <c r="M60" s="32"/>
    </row>
    <row r="61" spans="1:13" ht="19.5" thickTop="1" thickBot="1" x14ac:dyDescent="0.3">
      <c r="A61" s="142" t="s">
        <v>45</v>
      </c>
      <c r="B61" s="126" t="s">
        <v>22</v>
      </c>
      <c r="C61" s="124" t="s">
        <v>13</v>
      </c>
      <c r="D61" s="124">
        <f>SUM(D44:D60)</f>
        <v>17</v>
      </c>
      <c r="E61" s="124">
        <f t="shared" ref="E61:I61" si="3">SUM(E44:E60)</f>
        <v>13</v>
      </c>
      <c r="F61" s="124">
        <f t="shared" si="3"/>
        <v>9</v>
      </c>
      <c r="G61" s="124">
        <f t="shared" si="3"/>
        <v>22</v>
      </c>
      <c r="H61" s="124">
        <f t="shared" si="3"/>
        <v>0</v>
      </c>
      <c r="I61" s="125">
        <f t="shared" si="3"/>
        <v>0</v>
      </c>
      <c r="J61" s="191">
        <f>SUM(J44:J60)</f>
        <v>12</v>
      </c>
      <c r="K61" s="124">
        <f>SUM(K44:K60)</f>
        <v>5</v>
      </c>
      <c r="L61" s="124">
        <f>SUM(L44:L60)</f>
        <v>0</v>
      </c>
      <c r="M61" s="302">
        <f>SUM(J61/(J61+K61))</f>
        <v>0.70588235294117652</v>
      </c>
    </row>
    <row r="62" spans="1:13" ht="18.75" hidden="1" thickTop="1" x14ac:dyDescent="0.25">
      <c r="A62" s="646" t="s">
        <v>23</v>
      </c>
      <c r="B62" s="14">
        <v>40969</v>
      </c>
      <c r="C62" s="8" t="s">
        <v>19</v>
      </c>
      <c r="D62" s="8">
        <v>1</v>
      </c>
      <c r="E62" s="8">
        <v>1</v>
      </c>
      <c r="F62" s="8">
        <v>0</v>
      </c>
      <c r="G62" s="8">
        <v>1</v>
      </c>
      <c r="H62" s="8">
        <v>0</v>
      </c>
      <c r="I62" s="113">
        <v>0</v>
      </c>
      <c r="J62" s="282"/>
      <c r="K62" s="8">
        <v>1</v>
      </c>
      <c r="L62" s="8"/>
      <c r="M62" s="113"/>
    </row>
    <row r="63" spans="1:13" hidden="1" x14ac:dyDescent="0.25">
      <c r="A63" s="639"/>
      <c r="B63" s="13">
        <v>40962</v>
      </c>
      <c r="C63" s="9" t="s">
        <v>12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idden="1" x14ac:dyDescent="0.25">
      <c r="A64" s="639"/>
      <c r="B64" s="13">
        <v>40955</v>
      </c>
      <c r="C64" s="9" t="s">
        <v>13</v>
      </c>
      <c r="D64" s="9">
        <v>1</v>
      </c>
      <c r="E64" s="9">
        <v>1</v>
      </c>
      <c r="F64" s="9">
        <v>1</v>
      </c>
      <c r="G64" s="9">
        <v>2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9"/>
      <c r="B65" s="13">
        <v>40934</v>
      </c>
      <c r="C65" s="9" t="s">
        <v>19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9"/>
      <c r="B66" s="13">
        <v>40927</v>
      </c>
      <c r="C66" s="9" t="s">
        <v>12</v>
      </c>
      <c r="D66" s="9">
        <v>1</v>
      </c>
      <c r="E66" s="9">
        <v>1</v>
      </c>
      <c r="F66" s="9">
        <v>2</v>
      </c>
      <c r="G66" s="9">
        <v>3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9"/>
      <c r="B67" s="13">
        <v>40892</v>
      </c>
      <c r="C67" s="9" t="s">
        <v>7</v>
      </c>
      <c r="D67" s="9">
        <v>1</v>
      </c>
      <c r="E67" s="9">
        <v>2</v>
      </c>
      <c r="F67" s="9">
        <v>1</v>
      </c>
      <c r="G67" s="9">
        <v>3</v>
      </c>
      <c r="H67" s="9">
        <v>1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9"/>
      <c r="B68" s="13">
        <v>40885</v>
      </c>
      <c r="C68" s="9" t="s">
        <v>19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39"/>
      <c r="B69" s="13">
        <v>40871</v>
      </c>
      <c r="C69" s="9" t="s">
        <v>13</v>
      </c>
      <c r="D69" s="9">
        <v>1</v>
      </c>
      <c r="E69" s="9">
        <v>1</v>
      </c>
      <c r="F69" s="9">
        <v>1</v>
      </c>
      <c r="G69" s="9">
        <v>2</v>
      </c>
      <c r="H69" s="9">
        <v>1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9"/>
      <c r="B70" s="13">
        <v>40864</v>
      </c>
      <c r="C70" s="9" t="s">
        <v>21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">
        <v>0</v>
      </c>
      <c r="J70" s="280"/>
      <c r="K70" s="9"/>
      <c r="L70" s="9">
        <v>1</v>
      </c>
      <c r="M70" s="29"/>
    </row>
    <row r="71" spans="1:13" hidden="1" x14ac:dyDescent="0.25">
      <c r="A71" s="639"/>
      <c r="B71" s="13">
        <v>40857</v>
      </c>
      <c r="C71" s="9" t="s">
        <v>7</v>
      </c>
      <c r="D71" s="9">
        <v>1</v>
      </c>
      <c r="E71" s="9">
        <v>1</v>
      </c>
      <c r="F71" s="9">
        <v>0</v>
      </c>
      <c r="G71" s="9">
        <v>1</v>
      </c>
      <c r="H71" s="9">
        <v>0</v>
      </c>
      <c r="I71" s="29">
        <v>0</v>
      </c>
      <c r="J71" s="280">
        <v>1</v>
      </c>
      <c r="K71" s="9"/>
      <c r="L71" s="9"/>
      <c r="M71" s="29"/>
    </row>
    <row r="72" spans="1:13" hidden="1" x14ac:dyDescent="0.25">
      <c r="A72" s="639"/>
      <c r="B72" s="13">
        <v>40850</v>
      </c>
      <c r="C72" s="9" t="s">
        <v>19</v>
      </c>
      <c r="D72" s="9">
        <v>1</v>
      </c>
      <c r="E72" s="9">
        <v>1</v>
      </c>
      <c r="F72" s="9">
        <v>0</v>
      </c>
      <c r="G72" s="9">
        <v>1</v>
      </c>
      <c r="H72" s="9">
        <v>1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9"/>
      <c r="B73" s="13">
        <v>40843</v>
      </c>
      <c r="C73" s="9" t="s">
        <v>12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9"/>
      <c r="B74" s="13">
        <v>40836</v>
      </c>
      <c r="C74" s="9" t="s">
        <v>13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9"/>
      <c r="B75" s="13">
        <v>40829</v>
      </c>
      <c r="C75" s="9" t="s">
        <v>21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idden="1" x14ac:dyDescent="0.25">
      <c r="A76" s="639"/>
      <c r="B76" s="13">
        <v>40822</v>
      </c>
      <c r="C76" s="9" t="s">
        <v>7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/>
      <c r="L76" s="9">
        <v>1</v>
      </c>
      <c r="M76" s="29"/>
    </row>
    <row r="77" spans="1:13" hidden="1" x14ac:dyDescent="0.25">
      <c r="A77" s="639"/>
      <c r="B77" s="13">
        <v>40815</v>
      </c>
      <c r="C77" s="9" t="s">
        <v>19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9"/>
      <c r="B78" s="13">
        <v>40808</v>
      </c>
      <c r="C78" s="9" t="s">
        <v>12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t="18.75" hidden="1" thickBot="1" x14ac:dyDescent="0.3">
      <c r="A79" s="647"/>
      <c r="B79" s="122">
        <v>40801</v>
      </c>
      <c r="C79" s="23" t="s">
        <v>13</v>
      </c>
      <c r="D79" s="23">
        <v>1</v>
      </c>
      <c r="E79" s="23">
        <v>0</v>
      </c>
      <c r="F79" s="23">
        <v>0</v>
      </c>
      <c r="G79" s="23">
        <v>0</v>
      </c>
      <c r="H79" s="23">
        <v>0</v>
      </c>
      <c r="I79" s="48">
        <v>0</v>
      </c>
      <c r="J79" s="281"/>
      <c r="K79" s="23"/>
      <c r="L79" s="23">
        <v>1</v>
      </c>
      <c r="M79" s="48"/>
    </row>
    <row r="80" spans="1:13" ht="19.5" thickTop="1" thickBot="1" x14ac:dyDescent="0.3">
      <c r="A80" s="142" t="s">
        <v>45</v>
      </c>
      <c r="B80" s="126" t="s">
        <v>23</v>
      </c>
      <c r="C80" s="124" t="s">
        <v>20</v>
      </c>
      <c r="D80" s="124">
        <f>SUM(D62:D79)</f>
        <v>18</v>
      </c>
      <c r="E80" s="124">
        <f t="shared" ref="E80:I80" si="4">SUM(E62:E79)</f>
        <v>9</v>
      </c>
      <c r="F80" s="124">
        <f t="shared" si="4"/>
        <v>8</v>
      </c>
      <c r="G80" s="124">
        <f t="shared" si="4"/>
        <v>17</v>
      </c>
      <c r="H80" s="124">
        <f t="shared" si="4"/>
        <v>3</v>
      </c>
      <c r="I80" s="125">
        <f t="shared" si="4"/>
        <v>0</v>
      </c>
      <c r="J80" s="191">
        <f>SUM(J62:J79)</f>
        <v>8</v>
      </c>
      <c r="K80" s="124">
        <f>SUM(K62:K79)</f>
        <v>7</v>
      </c>
      <c r="L80" s="124">
        <f>SUM(L62:L79)</f>
        <v>3</v>
      </c>
      <c r="M80" s="302">
        <f>SUM(J80/(J80+K80))</f>
        <v>0.53333333333333333</v>
      </c>
    </row>
    <row r="81" spans="1:13" ht="19.5" thickTop="1" thickBot="1" x14ac:dyDescent="0.3">
      <c r="C81" s="136" t="s">
        <v>24</v>
      </c>
      <c r="D81" s="137">
        <f t="shared" ref="D81:L81" si="5">SUM(D61+D80+D43+D35+D16)</f>
        <v>73</v>
      </c>
      <c r="E81" s="137">
        <f t="shared" si="5"/>
        <v>42</v>
      </c>
      <c r="F81" s="137">
        <f t="shared" si="5"/>
        <v>32</v>
      </c>
      <c r="G81" s="137">
        <f t="shared" si="5"/>
        <v>74</v>
      </c>
      <c r="H81" s="137">
        <f t="shared" si="5"/>
        <v>7</v>
      </c>
      <c r="I81" s="137">
        <f t="shared" si="5"/>
        <v>0</v>
      </c>
      <c r="J81" s="137">
        <f t="shared" si="5"/>
        <v>40</v>
      </c>
      <c r="K81" s="137">
        <f t="shared" si="5"/>
        <v>25</v>
      </c>
      <c r="L81" s="137">
        <f t="shared" si="5"/>
        <v>8</v>
      </c>
      <c r="M81" s="324">
        <f>SUM(J81/(J81+K81))</f>
        <v>0.61538461538461542</v>
      </c>
    </row>
    <row r="82" spans="1:13" ht="18.75" thickBot="1" x14ac:dyDescent="0.3">
      <c r="C82" s="143" t="s">
        <v>25</v>
      </c>
      <c r="D82" s="24"/>
      <c r="E82" s="25">
        <f>SUM(E81/D81)</f>
        <v>0.57534246575342463</v>
      </c>
      <c r="F82" s="25">
        <f>SUM(F81/D81)</f>
        <v>0.43835616438356162</v>
      </c>
      <c r="G82" s="144">
        <f>SUM(G81/D81)</f>
        <v>1.0136986301369864</v>
      </c>
      <c r="H82" s="20"/>
      <c r="I82" s="20"/>
      <c r="J82" s="445">
        <f>SUM(J81/D81)</f>
        <v>0.54794520547945202</v>
      </c>
      <c r="K82" s="441">
        <f>SUM(K81/D81)</f>
        <v>0.34246575342465752</v>
      </c>
      <c r="L82" s="446">
        <f>SUM(L81/D81)</f>
        <v>0.1095890410958904</v>
      </c>
      <c r="M82" s="7"/>
    </row>
    <row r="83" spans="1:13" ht="18.75" thickBot="1" x14ac:dyDescent="0.3">
      <c r="C83" s="133" t="s">
        <v>26</v>
      </c>
      <c r="D83" s="134">
        <f>SUM(D81/4)</f>
        <v>18.25</v>
      </c>
      <c r="E83" s="134">
        <f>SUM(E82*D83)</f>
        <v>10.5</v>
      </c>
      <c r="F83" s="134">
        <f>SUM(F82*D83)</f>
        <v>8</v>
      </c>
      <c r="G83" s="135">
        <f>SUM(G82*D83)</f>
        <v>18.5</v>
      </c>
      <c r="J83" s="447">
        <f>SUM(J81/4)</f>
        <v>10</v>
      </c>
      <c r="K83" s="448">
        <f>SUM(K81/4)</f>
        <v>6.25</v>
      </c>
      <c r="L83" s="449">
        <f>SUM(L81/4)</f>
        <v>2</v>
      </c>
      <c r="M83" s="7"/>
    </row>
    <row r="84" spans="1:13" ht="19.5" thickTop="1" thickBot="1" x14ac:dyDescent="0.3">
      <c r="A84" s="61" t="s">
        <v>485</v>
      </c>
      <c r="B84" s="45" t="s">
        <v>40</v>
      </c>
      <c r="C84" s="46" t="s">
        <v>21</v>
      </c>
      <c r="D84" s="47"/>
      <c r="E84" s="27">
        <v>1</v>
      </c>
      <c r="F84" s="27">
        <v>3</v>
      </c>
      <c r="G84" s="28">
        <v>4</v>
      </c>
    </row>
    <row r="85" spans="1:13" ht="18.75" thickBot="1" x14ac:dyDescent="0.3">
      <c r="A85" s="49" t="s">
        <v>45</v>
      </c>
      <c r="B85" s="41" t="s">
        <v>485</v>
      </c>
      <c r="C85" s="42"/>
      <c r="D85" s="42"/>
      <c r="E85" s="43">
        <f>SUM(E84:E84)</f>
        <v>1</v>
      </c>
      <c r="F85" s="43">
        <f>SUM(F84:F84)</f>
        <v>3</v>
      </c>
      <c r="G85" s="50">
        <f>SUM(G84:G84)</f>
        <v>4</v>
      </c>
    </row>
    <row r="86" spans="1:13" ht="18.75" thickBot="1" x14ac:dyDescent="0.3">
      <c r="A86" s="51" t="s">
        <v>46</v>
      </c>
      <c r="B86" s="52" t="s">
        <v>582</v>
      </c>
      <c r="C86" s="53"/>
      <c r="D86" s="53"/>
      <c r="E86" s="54">
        <f>SUM(E81+E85)</f>
        <v>43</v>
      </c>
      <c r="F86" s="54">
        <f>SUM(F81+F85)</f>
        <v>35</v>
      </c>
      <c r="G86" s="55">
        <f>SUM(E86+F86)</f>
        <v>78</v>
      </c>
    </row>
    <row r="87" spans="1:13" ht="18.75" thickTop="1" x14ac:dyDescent="0.25"/>
  </sheetData>
  <mergeCells count="6">
    <mergeCell ref="A62:A79"/>
    <mergeCell ref="A44:A60"/>
    <mergeCell ref="A1:M1"/>
    <mergeCell ref="A36:A42"/>
    <mergeCell ref="A17:A34"/>
    <mergeCell ref="A3:A15"/>
  </mergeCells>
  <printOptions horizontalCentered="1" verticalCentered="1"/>
  <pageMargins left="0.2" right="0.2" top="0.25" bottom="0.25" header="0.25" footer="0.3"/>
  <pageSetup scale="86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14"/>
  <sheetViews>
    <sheetView zoomScale="75" zoomScaleNormal="75" workbookViewId="0">
      <selection activeCell="D156" sqref="D156"/>
    </sheetView>
  </sheetViews>
  <sheetFormatPr defaultColWidth="9.140625" defaultRowHeight="18.75" x14ac:dyDescent="0.3"/>
  <cols>
    <col min="1" max="1" width="15.28515625" style="437" bestFit="1" customWidth="1"/>
    <col min="2" max="2" width="25.28515625" style="438" bestFit="1" customWidth="1"/>
    <col min="3" max="3" width="16.42578125" style="438" bestFit="1" customWidth="1"/>
    <col min="4" max="9" width="9.42578125" style="438" bestFit="1" customWidth="1"/>
    <col min="10" max="16384" width="9.140625" style="437"/>
  </cols>
  <sheetData>
    <row r="1" spans="1:13" ht="20.25" thickTop="1" thickBot="1" x14ac:dyDescent="0.35">
      <c r="A1" s="668" t="s">
        <v>466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70"/>
    </row>
    <row r="2" spans="1:13" ht="20.25" thickTop="1" thickBot="1" x14ac:dyDescent="0.35">
      <c r="A2" s="451"/>
      <c r="B2" s="452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9.5" hidden="1" thickTop="1" x14ac:dyDescent="0.3">
      <c r="A3" s="646" t="s">
        <v>500</v>
      </c>
      <c r="B3" s="440">
        <v>43811</v>
      </c>
      <c r="C3" s="8" t="s">
        <v>453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399">
        <v>0</v>
      </c>
      <c r="J3" s="282"/>
      <c r="K3" s="8">
        <v>1</v>
      </c>
      <c r="L3" s="8"/>
      <c r="M3" s="113"/>
    </row>
    <row r="4" spans="1:13" hidden="1" x14ac:dyDescent="0.3">
      <c r="A4" s="639"/>
      <c r="B4" s="439">
        <v>43804</v>
      </c>
      <c r="C4" s="9" t="s">
        <v>9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idden="1" x14ac:dyDescent="0.3">
      <c r="A5" s="639"/>
      <c r="B5" s="439">
        <v>43755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idden="1" x14ac:dyDescent="0.3">
      <c r="A6" s="639"/>
      <c r="B6" s="439">
        <v>43741</v>
      </c>
      <c r="C6" s="9" t="s">
        <v>453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idden="1" x14ac:dyDescent="0.3">
      <c r="A7" s="639"/>
      <c r="B7" s="439">
        <v>43734</v>
      </c>
      <c r="C7" s="9" t="s">
        <v>9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idden="1" x14ac:dyDescent="0.3">
      <c r="A8" s="639"/>
      <c r="B8" s="439">
        <v>43727</v>
      </c>
      <c r="C8" s="9" t="s">
        <v>48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t="19.5" hidden="1" thickBot="1" x14ac:dyDescent="0.35">
      <c r="A9" s="647"/>
      <c r="B9" s="442">
        <v>43720</v>
      </c>
      <c r="C9" s="23" t="s">
        <v>8</v>
      </c>
      <c r="D9" s="23">
        <v>1</v>
      </c>
      <c r="E9" s="23">
        <v>0</v>
      </c>
      <c r="F9" s="23">
        <v>0</v>
      </c>
      <c r="G9" s="23">
        <v>0</v>
      </c>
      <c r="H9" s="23">
        <v>0</v>
      </c>
      <c r="I9" s="443">
        <v>0</v>
      </c>
      <c r="J9" s="281"/>
      <c r="K9" s="23">
        <v>1</v>
      </c>
      <c r="L9" s="23"/>
      <c r="M9" s="48"/>
    </row>
    <row r="10" spans="1:13" ht="20.25" thickTop="1" thickBot="1" x14ac:dyDescent="0.35">
      <c r="A10" s="142" t="s">
        <v>45</v>
      </c>
      <c r="B10" s="126" t="s">
        <v>500</v>
      </c>
      <c r="C10" s="124" t="s">
        <v>455</v>
      </c>
      <c r="D10" s="124">
        <f t="shared" ref="D10:L10" si="0">SUM(D3:D9)</f>
        <v>7</v>
      </c>
      <c r="E10" s="124">
        <f t="shared" si="0"/>
        <v>0</v>
      </c>
      <c r="F10" s="124">
        <f t="shared" si="0"/>
        <v>1</v>
      </c>
      <c r="G10" s="124">
        <f t="shared" si="0"/>
        <v>1</v>
      </c>
      <c r="H10" s="124">
        <f t="shared" si="0"/>
        <v>0</v>
      </c>
      <c r="I10" s="247">
        <f t="shared" si="0"/>
        <v>0</v>
      </c>
      <c r="J10" s="191">
        <f t="shared" si="0"/>
        <v>2</v>
      </c>
      <c r="K10" s="124">
        <f t="shared" si="0"/>
        <v>5</v>
      </c>
      <c r="L10" s="124">
        <f t="shared" si="0"/>
        <v>0</v>
      </c>
      <c r="M10" s="302">
        <f>SUM(J10/(J10+K10))</f>
        <v>0.2857142857142857</v>
      </c>
    </row>
    <row r="11" spans="1:13" ht="20.25" thickTop="1" thickBot="1" x14ac:dyDescent="0.35">
      <c r="C11" s="136" t="s">
        <v>24</v>
      </c>
      <c r="D11" s="137">
        <f t="shared" ref="D11:L11" si="1">SUM(D10)</f>
        <v>7</v>
      </c>
      <c r="E11" s="137">
        <f t="shared" si="1"/>
        <v>0</v>
      </c>
      <c r="F11" s="137">
        <f t="shared" si="1"/>
        <v>1</v>
      </c>
      <c r="G11" s="139">
        <f t="shared" si="1"/>
        <v>1</v>
      </c>
      <c r="H11" s="140">
        <f t="shared" si="1"/>
        <v>0</v>
      </c>
      <c r="I11" s="141">
        <f t="shared" si="1"/>
        <v>0</v>
      </c>
      <c r="J11" s="444">
        <f t="shared" si="1"/>
        <v>2</v>
      </c>
      <c r="K11" s="91">
        <f t="shared" si="1"/>
        <v>5</v>
      </c>
      <c r="L11" s="450">
        <f t="shared" si="1"/>
        <v>0</v>
      </c>
      <c r="M11" s="313">
        <f>SUM(J11/(J11+K11))</f>
        <v>0.2857142857142857</v>
      </c>
    </row>
    <row r="12" spans="1:13" ht="19.5" thickBot="1" x14ac:dyDescent="0.35">
      <c r="C12" s="143" t="s">
        <v>25</v>
      </c>
      <c r="D12" s="24"/>
      <c r="E12" s="25">
        <f>SUM(E11/D11)</f>
        <v>0</v>
      </c>
      <c r="F12" s="25">
        <f>SUM(F11/D11)</f>
        <v>0.14285714285714285</v>
      </c>
      <c r="G12" s="144">
        <f>SUM(G11/D11)</f>
        <v>0.14285714285714285</v>
      </c>
      <c r="H12" s="20"/>
      <c r="I12" s="20"/>
      <c r="J12" s="445">
        <f>SUM(J11/D11)</f>
        <v>0.2857142857142857</v>
      </c>
      <c r="K12" s="441">
        <f>SUM(K11/D11)</f>
        <v>0.7142857142857143</v>
      </c>
      <c r="L12" s="446">
        <f>SUM(L11/D11)</f>
        <v>0</v>
      </c>
      <c r="M12" s="7"/>
    </row>
    <row r="13" spans="1:13" ht="19.5" thickBot="1" x14ac:dyDescent="0.35">
      <c r="C13" s="133" t="s">
        <v>26</v>
      </c>
      <c r="D13" s="134">
        <f>SUM(D11/1)</f>
        <v>7</v>
      </c>
      <c r="E13" s="134">
        <f>SUM(E12*D13)</f>
        <v>0</v>
      </c>
      <c r="F13" s="134">
        <f>SUM(F12*D13)</f>
        <v>1</v>
      </c>
      <c r="G13" s="135">
        <f>SUM(G12*D13)</f>
        <v>1</v>
      </c>
      <c r="H13" s="16"/>
      <c r="I13" s="16"/>
      <c r="J13" s="447">
        <f>SUM(J11/1)</f>
        <v>2</v>
      </c>
      <c r="K13" s="448">
        <f>SUM(K11/1)</f>
        <v>5</v>
      </c>
      <c r="L13" s="449">
        <f>SUM(L11/1)</f>
        <v>0</v>
      </c>
      <c r="M13" s="7"/>
    </row>
    <row r="14" spans="1:13" ht="19.5" thickTop="1" x14ac:dyDescent="0.3"/>
  </sheetData>
  <mergeCells count="2">
    <mergeCell ref="A1:M1"/>
    <mergeCell ref="A3:A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K78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6" style="17" bestFit="1" customWidth="1"/>
    <col min="3" max="3" width="19.7109375" style="16" customWidth="1"/>
    <col min="4" max="9" width="9.42578125" style="16" bestFit="1" customWidth="1"/>
    <col min="10" max="10" width="9.42578125" style="20" bestFit="1" customWidth="1"/>
    <col min="11" max="11" width="9.42578125" style="16" bestFit="1" customWidth="1"/>
    <col min="12" max="16384" width="9.140625" style="16"/>
  </cols>
  <sheetData>
    <row r="1" spans="1:11" ht="19.5" thickTop="1" thickBot="1" x14ac:dyDescent="0.3">
      <c r="A1" s="668" t="s">
        <v>466</v>
      </c>
      <c r="B1" s="669"/>
      <c r="C1" s="669"/>
      <c r="D1" s="669"/>
      <c r="E1" s="669"/>
      <c r="F1" s="669"/>
      <c r="G1" s="669"/>
      <c r="H1" s="669"/>
      <c r="I1" s="669"/>
      <c r="J1" s="669"/>
      <c r="K1" s="670"/>
    </row>
    <row r="2" spans="1:11" ht="19.5" thickTop="1" thickBot="1" x14ac:dyDescent="0.3">
      <c r="A2" s="230"/>
      <c r="B2" s="157" t="s">
        <v>0</v>
      </c>
      <c r="C2" s="155" t="s">
        <v>397</v>
      </c>
      <c r="D2" s="155" t="s">
        <v>1</v>
      </c>
      <c r="E2" s="155" t="s">
        <v>28</v>
      </c>
      <c r="F2" s="155" t="s">
        <v>29</v>
      </c>
      <c r="G2" s="155" t="s">
        <v>30</v>
      </c>
      <c r="H2" s="155" t="s">
        <v>31</v>
      </c>
      <c r="I2" s="155" t="s">
        <v>32</v>
      </c>
      <c r="J2" s="405" t="s">
        <v>33</v>
      </c>
      <c r="K2" s="156" t="s">
        <v>34</v>
      </c>
    </row>
    <row r="3" spans="1:11" ht="18.75" thickTop="1" x14ac:dyDescent="0.25">
      <c r="A3" s="642" t="s">
        <v>624</v>
      </c>
      <c r="B3" s="254">
        <v>45701</v>
      </c>
      <c r="C3" s="27" t="s">
        <v>8</v>
      </c>
      <c r="D3" s="27">
        <v>1</v>
      </c>
      <c r="E3" s="27">
        <v>45</v>
      </c>
      <c r="F3" s="27">
        <v>0</v>
      </c>
      <c r="G3" s="27">
        <v>1</v>
      </c>
      <c r="H3" s="27">
        <v>0</v>
      </c>
      <c r="I3" s="27">
        <v>6</v>
      </c>
      <c r="J3" s="78">
        <v>6</v>
      </c>
      <c r="K3" s="28">
        <v>0</v>
      </c>
    </row>
    <row r="4" spans="1:11" x14ac:dyDescent="0.25">
      <c r="A4" s="636"/>
      <c r="B4" s="255">
        <v>45694</v>
      </c>
      <c r="C4" s="9" t="s">
        <v>625</v>
      </c>
      <c r="D4" s="9">
        <v>1</v>
      </c>
      <c r="E4" s="9">
        <v>45</v>
      </c>
      <c r="F4" s="9">
        <v>0</v>
      </c>
      <c r="G4" s="9">
        <v>1</v>
      </c>
      <c r="H4" s="9">
        <v>0</v>
      </c>
      <c r="I4" s="9">
        <v>10</v>
      </c>
      <c r="J4" s="74">
        <v>10</v>
      </c>
      <c r="K4" s="29">
        <v>0</v>
      </c>
    </row>
    <row r="5" spans="1:11" x14ac:dyDescent="0.25">
      <c r="A5" s="636"/>
      <c r="B5" s="255">
        <v>45680</v>
      </c>
      <c r="C5" s="9" t="s">
        <v>20</v>
      </c>
      <c r="D5" s="9">
        <v>1</v>
      </c>
      <c r="E5" s="9">
        <v>45</v>
      </c>
      <c r="F5" s="9">
        <v>0</v>
      </c>
      <c r="G5" s="9">
        <v>1</v>
      </c>
      <c r="H5" s="9">
        <v>0</v>
      </c>
      <c r="I5" s="9">
        <v>6</v>
      </c>
      <c r="J5" s="74">
        <v>6</v>
      </c>
      <c r="K5" s="29">
        <v>0</v>
      </c>
    </row>
    <row r="6" spans="1:11" x14ac:dyDescent="0.25">
      <c r="A6" s="636"/>
      <c r="B6" s="255">
        <v>45638</v>
      </c>
      <c r="C6" s="9" t="s">
        <v>453</v>
      </c>
      <c r="D6" s="9">
        <v>1</v>
      </c>
      <c r="E6" s="9">
        <v>45</v>
      </c>
      <c r="F6" s="9">
        <v>1</v>
      </c>
      <c r="G6" s="9">
        <v>0</v>
      </c>
      <c r="H6" s="9">
        <v>0</v>
      </c>
      <c r="I6" s="9">
        <v>2</v>
      </c>
      <c r="J6" s="74">
        <v>2</v>
      </c>
      <c r="K6" s="29">
        <v>0</v>
      </c>
    </row>
    <row r="7" spans="1:11" x14ac:dyDescent="0.25">
      <c r="A7" s="636"/>
      <c r="B7" s="255">
        <v>45631</v>
      </c>
      <c r="C7" s="9" t="s">
        <v>20</v>
      </c>
      <c r="D7" s="9">
        <v>1</v>
      </c>
      <c r="E7" s="9">
        <v>45</v>
      </c>
      <c r="F7" s="9">
        <v>0</v>
      </c>
      <c r="G7" s="9">
        <v>1</v>
      </c>
      <c r="H7" s="9">
        <v>0</v>
      </c>
      <c r="I7" s="9">
        <v>8</v>
      </c>
      <c r="J7" s="74">
        <v>8</v>
      </c>
      <c r="K7" s="29">
        <v>0</v>
      </c>
    </row>
    <row r="8" spans="1:11" x14ac:dyDescent="0.25">
      <c r="A8" s="636"/>
      <c r="B8" s="255">
        <v>45624</v>
      </c>
      <c r="C8" s="9" t="s">
        <v>553</v>
      </c>
      <c r="D8" s="9">
        <v>1</v>
      </c>
      <c r="E8" s="9">
        <v>45</v>
      </c>
      <c r="F8" s="9">
        <v>1</v>
      </c>
      <c r="G8" s="9">
        <v>0</v>
      </c>
      <c r="H8" s="9">
        <v>0</v>
      </c>
      <c r="I8" s="9">
        <v>2</v>
      </c>
      <c r="J8" s="74">
        <v>2</v>
      </c>
      <c r="K8" s="29">
        <v>0</v>
      </c>
    </row>
    <row r="9" spans="1:11" x14ac:dyDescent="0.25">
      <c r="A9" s="636"/>
      <c r="B9" s="255">
        <v>45610</v>
      </c>
      <c r="C9" s="9" t="s">
        <v>625</v>
      </c>
      <c r="D9" s="9">
        <v>1</v>
      </c>
      <c r="E9" s="9">
        <v>45</v>
      </c>
      <c r="F9" s="9">
        <v>0</v>
      </c>
      <c r="G9" s="9">
        <v>0</v>
      </c>
      <c r="H9" s="9">
        <v>1</v>
      </c>
      <c r="I9" s="9">
        <v>5</v>
      </c>
      <c r="J9" s="74">
        <v>5</v>
      </c>
      <c r="K9" s="29">
        <v>0</v>
      </c>
    </row>
    <row r="10" spans="1:11" x14ac:dyDescent="0.25">
      <c r="A10" s="636"/>
      <c r="B10" s="255">
        <v>45603</v>
      </c>
      <c r="C10" s="9" t="s">
        <v>453</v>
      </c>
      <c r="D10" s="9">
        <v>1</v>
      </c>
      <c r="E10" s="9">
        <v>45</v>
      </c>
      <c r="F10" s="9">
        <v>1</v>
      </c>
      <c r="G10" s="9">
        <v>0</v>
      </c>
      <c r="H10" s="9">
        <v>0</v>
      </c>
      <c r="I10" s="9">
        <v>2</v>
      </c>
      <c r="J10" s="74">
        <v>2</v>
      </c>
      <c r="K10" s="29">
        <v>0</v>
      </c>
    </row>
    <row r="11" spans="1:11" x14ac:dyDescent="0.25">
      <c r="A11" s="636"/>
      <c r="B11" s="255">
        <v>45589</v>
      </c>
      <c r="C11" s="9" t="s">
        <v>553</v>
      </c>
      <c r="D11" s="9">
        <v>1</v>
      </c>
      <c r="E11" s="9">
        <v>45</v>
      </c>
      <c r="F11" s="9">
        <v>0</v>
      </c>
      <c r="G11" s="9">
        <v>1</v>
      </c>
      <c r="H11" s="9">
        <v>0</v>
      </c>
      <c r="I11" s="9">
        <v>4</v>
      </c>
      <c r="J11" s="74">
        <v>4</v>
      </c>
      <c r="K11" s="29">
        <v>0</v>
      </c>
    </row>
    <row r="12" spans="1:11" x14ac:dyDescent="0.25">
      <c r="A12" s="636"/>
      <c r="B12" s="255">
        <v>45582</v>
      </c>
      <c r="C12" s="9" t="s">
        <v>8</v>
      </c>
      <c r="D12" s="9">
        <v>1</v>
      </c>
      <c r="E12" s="9">
        <v>45</v>
      </c>
      <c r="F12" s="9">
        <v>0</v>
      </c>
      <c r="G12" s="9">
        <v>1</v>
      </c>
      <c r="H12" s="9">
        <v>0</v>
      </c>
      <c r="I12" s="9">
        <v>7</v>
      </c>
      <c r="J12" s="74">
        <v>7</v>
      </c>
      <c r="K12" s="29">
        <v>0</v>
      </c>
    </row>
    <row r="13" spans="1:11" x14ac:dyDescent="0.25">
      <c r="A13" s="636"/>
      <c r="B13" s="255">
        <v>45575</v>
      </c>
      <c r="C13" s="9" t="s">
        <v>625</v>
      </c>
      <c r="D13" s="9">
        <v>1</v>
      </c>
      <c r="E13" s="9">
        <v>45</v>
      </c>
      <c r="F13" s="9">
        <v>0</v>
      </c>
      <c r="G13" s="9">
        <v>1</v>
      </c>
      <c r="H13" s="9">
        <v>0</v>
      </c>
      <c r="I13" s="9">
        <v>8</v>
      </c>
      <c r="J13" s="74">
        <v>8</v>
      </c>
      <c r="K13" s="29">
        <v>0</v>
      </c>
    </row>
    <row r="14" spans="1:11" x14ac:dyDescent="0.25">
      <c r="A14" s="636"/>
      <c r="B14" s="255">
        <v>45568</v>
      </c>
      <c r="C14" s="9" t="s">
        <v>453</v>
      </c>
      <c r="D14" s="9">
        <v>1</v>
      </c>
      <c r="E14" s="9">
        <v>45</v>
      </c>
      <c r="F14" s="9">
        <v>0</v>
      </c>
      <c r="G14" s="9">
        <v>0</v>
      </c>
      <c r="H14" s="9">
        <v>1</v>
      </c>
      <c r="I14" s="9">
        <v>5</v>
      </c>
      <c r="J14" s="74">
        <v>5</v>
      </c>
      <c r="K14" s="29">
        <v>0</v>
      </c>
    </row>
    <row r="15" spans="1:11" x14ac:dyDescent="0.25">
      <c r="A15" s="636"/>
      <c r="B15" s="255">
        <v>45561</v>
      </c>
      <c r="C15" s="9" t="s">
        <v>20</v>
      </c>
      <c r="D15" s="9">
        <v>1</v>
      </c>
      <c r="E15" s="9">
        <v>45</v>
      </c>
      <c r="F15" s="9">
        <v>1</v>
      </c>
      <c r="G15" s="9">
        <v>0</v>
      </c>
      <c r="H15" s="9">
        <v>0</v>
      </c>
      <c r="I15" s="9">
        <v>4</v>
      </c>
      <c r="J15" s="74">
        <v>4</v>
      </c>
      <c r="K15" s="29">
        <v>0</v>
      </c>
    </row>
    <row r="16" spans="1:11" ht="18.75" thickBot="1" x14ac:dyDescent="0.3">
      <c r="A16" s="637"/>
      <c r="B16" s="256">
        <v>45554</v>
      </c>
      <c r="C16" s="31" t="s">
        <v>553</v>
      </c>
      <c r="D16" s="31">
        <v>1</v>
      </c>
      <c r="E16" s="31">
        <v>45</v>
      </c>
      <c r="F16" s="31">
        <v>0</v>
      </c>
      <c r="G16" s="31">
        <v>1</v>
      </c>
      <c r="H16" s="31">
        <v>0</v>
      </c>
      <c r="I16" s="31">
        <v>5</v>
      </c>
      <c r="J16" s="79">
        <v>5</v>
      </c>
      <c r="K16" s="32">
        <v>0</v>
      </c>
    </row>
    <row r="17" spans="1:11" ht="19.5" thickTop="1" thickBot="1" x14ac:dyDescent="0.3">
      <c r="A17" s="490" t="s">
        <v>45</v>
      </c>
      <c r="B17" s="411" t="s">
        <v>624</v>
      </c>
      <c r="C17" s="124" t="s">
        <v>10</v>
      </c>
      <c r="D17" s="124">
        <f t="shared" ref="D17:I17" si="0">SUM(D3:D16)</f>
        <v>14</v>
      </c>
      <c r="E17" s="124">
        <f t="shared" si="0"/>
        <v>630</v>
      </c>
      <c r="F17" s="124">
        <f t="shared" si="0"/>
        <v>4</v>
      </c>
      <c r="G17" s="124">
        <f t="shared" si="0"/>
        <v>8</v>
      </c>
      <c r="H17" s="124">
        <f t="shared" si="0"/>
        <v>2</v>
      </c>
      <c r="I17" s="124">
        <f t="shared" si="0"/>
        <v>74</v>
      </c>
      <c r="J17" s="167">
        <f>SUM(I17/D17)</f>
        <v>5.2857142857142856</v>
      </c>
      <c r="K17" s="125">
        <f>SUM(K3:K16)</f>
        <v>0</v>
      </c>
    </row>
    <row r="18" spans="1:11" ht="18.75" hidden="1" thickTop="1" x14ac:dyDescent="0.25">
      <c r="A18" s="642" t="s">
        <v>580</v>
      </c>
      <c r="B18" s="254">
        <v>45351</v>
      </c>
      <c r="C18" s="27" t="s">
        <v>552</v>
      </c>
      <c r="D18" s="27">
        <v>1</v>
      </c>
      <c r="E18" s="27">
        <v>45</v>
      </c>
      <c r="F18" s="27">
        <v>0</v>
      </c>
      <c r="G18" s="27">
        <v>1</v>
      </c>
      <c r="H18" s="27">
        <v>0</v>
      </c>
      <c r="I18" s="27">
        <v>3</v>
      </c>
      <c r="J18" s="78">
        <v>3</v>
      </c>
      <c r="K18" s="28">
        <v>0</v>
      </c>
    </row>
    <row r="19" spans="1:11" hidden="1" x14ac:dyDescent="0.25">
      <c r="A19" s="636"/>
      <c r="B19" s="255">
        <v>45344</v>
      </c>
      <c r="C19" s="9" t="s">
        <v>553</v>
      </c>
      <c r="D19" s="9">
        <v>1</v>
      </c>
      <c r="E19" s="9">
        <v>45</v>
      </c>
      <c r="F19" s="9">
        <v>0</v>
      </c>
      <c r="G19" s="9">
        <v>0</v>
      </c>
      <c r="H19" s="9">
        <v>1</v>
      </c>
      <c r="I19" s="9">
        <v>2</v>
      </c>
      <c r="J19" s="74">
        <v>2</v>
      </c>
      <c r="K19" s="29">
        <v>0</v>
      </c>
    </row>
    <row r="20" spans="1:11" hidden="1" x14ac:dyDescent="0.25">
      <c r="A20" s="636"/>
      <c r="B20" s="255">
        <v>45330</v>
      </c>
      <c r="C20" s="9" t="s">
        <v>452</v>
      </c>
      <c r="D20" s="9">
        <v>1</v>
      </c>
      <c r="E20" s="9">
        <v>45</v>
      </c>
      <c r="F20" s="9">
        <v>0</v>
      </c>
      <c r="G20" s="9">
        <v>1</v>
      </c>
      <c r="H20" s="9">
        <v>0</v>
      </c>
      <c r="I20" s="9">
        <v>6</v>
      </c>
      <c r="J20" s="74">
        <v>6</v>
      </c>
      <c r="K20" s="29">
        <v>0</v>
      </c>
    </row>
    <row r="21" spans="1:11" hidden="1" x14ac:dyDescent="0.25">
      <c r="A21" s="636"/>
      <c r="B21" s="255">
        <v>45323</v>
      </c>
      <c r="C21" s="9" t="s">
        <v>453</v>
      </c>
      <c r="D21" s="9">
        <v>1</v>
      </c>
      <c r="E21" s="9">
        <v>45</v>
      </c>
      <c r="F21" s="9">
        <v>1</v>
      </c>
      <c r="G21" s="9">
        <v>0</v>
      </c>
      <c r="H21" s="9">
        <v>0</v>
      </c>
      <c r="I21" s="9">
        <v>4</v>
      </c>
      <c r="J21" s="74">
        <v>4</v>
      </c>
      <c r="K21" s="29">
        <v>0</v>
      </c>
    </row>
    <row r="22" spans="1:11" hidden="1" x14ac:dyDescent="0.25">
      <c r="A22" s="636"/>
      <c r="B22" s="255">
        <v>45316</v>
      </c>
      <c r="C22" s="9" t="s">
        <v>552</v>
      </c>
      <c r="D22" s="9">
        <v>1</v>
      </c>
      <c r="E22" s="9">
        <v>45</v>
      </c>
      <c r="F22" s="9">
        <v>0</v>
      </c>
      <c r="G22" s="9">
        <v>1</v>
      </c>
      <c r="H22" s="9">
        <v>0</v>
      </c>
      <c r="I22" s="9">
        <v>5</v>
      </c>
      <c r="J22" s="74">
        <v>5</v>
      </c>
      <c r="K22" s="29">
        <v>0</v>
      </c>
    </row>
    <row r="23" spans="1:11" hidden="1" x14ac:dyDescent="0.25">
      <c r="A23" s="636"/>
      <c r="B23" s="255">
        <v>45309</v>
      </c>
      <c r="C23" s="9" t="s">
        <v>553</v>
      </c>
      <c r="D23" s="9">
        <v>1</v>
      </c>
      <c r="E23" s="9">
        <v>45</v>
      </c>
      <c r="F23" s="9">
        <v>0</v>
      </c>
      <c r="G23" s="9">
        <v>1</v>
      </c>
      <c r="H23" s="9">
        <v>0</v>
      </c>
      <c r="I23" s="9">
        <v>4</v>
      </c>
      <c r="J23" s="74">
        <v>4</v>
      </c>
      <c r="K23" s="29">
        <v>0</v>
      </c>
    </row>
    <row r="24" spans="1:11" hidden="1" x14ac:dyDescent="0.25">
      <c r="A24" s="636"/>
      <c r="B24" s="255">
        <v>45302</v>
      </c>
      <c r="C24" s="9" t="s">
        <v>8</v>
      </c>
      <c r="D24" s="9">
        <v>1</v>
      </c>
      <c r="E24" s="9">
        <v>45</v>
      </c>
      <c r="F24" s="9">
        <v>0</v>
      </c>
      <c r="G24" s="9">
        <v>1</v>
      </c>
      <c r="H24" s="9">
        <v>0</v>
      </c>
      <c r="I24" s="9">
        <v>10</v>
      </c>
      <c r="J24" s="74">
        <v>10</v>
      </c>
      <c r="K24" s="29">
        <v>0</v>
      </c>
    </row>
    <row r="25" spans="1:11" hidden="1" x14ac:dyDescent="0.25">
      <c r="A25" s="636"/>
      <c r="B25" s="255">
        <v>45281</v>
      </c>
      <c r="C25" s="9" t="s">
        <v>452</v>
      </c>
      <c r="D25" s="9">
        <v>1</v>
      </c>
      <c r="E25" s="9">
        <v>45</v>
      </c>
      <c r="F25" s="9">
        <v>0</v>
      </c>
      <c r="G25" s="9">
        <v>1</v>
      </c>
      <c r="H25" s="9">
        <v>0</v>
      </c>
      <c r="I25" s="9">
        <v>5</v>
      </c>
      <c r="J25" s="74">
        <v>5</v>
      </c>
      <c r="K25" s="29">
        <v>0</v>
      </c>
    </row>
    <row r="26" spans="1:11" hidden="1" x14ac:dyDescent="0.25">
      <c r="A26" s="636"/>
      <c r="B26" s="255">
        <v>45274</v>
      </c>
      <c r="C26" s="9" t="s">
        <v>453</v>
      </c>
      <c r="D26" s="9">
        <v>1</v>
      </c>
      <c r="E26" s="9">
        <v>45</v>
      </c>
      <c r="F26" s="9">
        <v>1</v>
      </c>
      <c r="G26" s="9">
        <v>0</v>
      </c>
      <c r="H26" s="9">
        <v>0</v>
      </c>
      <c r="I26" s="9">
        <v>1</v>
      </c>
      <c r="J26" s="74">
        <v>1</v>
      </c>
      <c r="K26" s="29">
        <v>0</v>
      </c>
    </row>
    <row r="27" spans="1:11" hidden="1" x14ac:dyDescent="0.25">
      <c r="A27" s="636"/>
      <c r="B27" s="255">
        <v>45267</v>
      </c>
      <c r="C27" s="9" t="s">
        <v>552</v>
      </c>
      <c r="D27" s="9">
        <v>1</v>
      </c>
      <c r="E27" s="9">
        <v>45</v>
      </c>
      <c r="F27" s="9">
        <v>1</v>
      </c>
      <c r="G27" s="9">
        <v>0</v>
      </c>
      <c r="H27" s="9">
        <v>0</v>
      </c>
      <c r="I27" s="9">
        <v>2</v>
      </c>
      <c r="J27" s="74">
        <v>2</v>
      </c>
      <c r="K27" s="29">
        <v>0</v>
      </c>
    </row>
    <row r="28" spans="1:11" hidden="1" x14ac:dyDescent="0.25">
      <c r="A28" s="636"/>
      <c r="B28" s="255">
        <v>45260</v>
      </c>
      <c r="C28" s="9" t="s">
        <v>553</v>
      </c>
      <c r="D28" s="9">
        <v>1</v>
      </c>
      <c r="E28" s="9">
        <v>45</v>
      </c>
      <c r="F28" s="9">
        <v>0</v>
      </c>
      <c r="G28" s="9">
        <v>1</v>
      </c>
      <c r="H28" s="9">
        <v>0</v>
      </c>
      <c r="I28" s="9">
        <v>4</v>
      </c>
      <c r="J28" s="74">
        <v>4</v>
      </c>
      <c r="K28" s="29">
        <v>0</v>
      </c>
    </row>
    <row r="29" spans="1:11" hidden="1" x14ac:dyDescent="0.25">
      <c r="A29" s="636"/>
      <c r="B29" s="255">
        <v>45246</v>
      </c>
      <c r="C29" s="9" t="s">
        <v>452</v>
      </c>
      <c r="D29" s="9">
        <v>1</v>
      </c>
      <c r="E29" s="9">
        <v>45</v>
      </c>
      <c r="F29" s="9">
        <v>0</v>
      </c>
      <c r="G29" s="9">
        <v>1</v>
      </c>
      <c r="H29" s="9">
        <v>0</v>
      </c>
      <c r="I29" s="9">
        <v>11</v>
      </c>
      <c r="J29" s="74">
        <v>11</v>
      </c>
      <c r="K29" s="29">
        <v>0</v>
      </c>
    </row>
    <row r="30" spans="1:11" hidden="1" x14ac:dyDescent="0.25">
      <c r="A30" s="636"/>
      <c r="B30" s="255">
        <v>45239</v>
      </c>
      <c r="C30" s="9" t="s">
        <v>453</v>
      </c>
      <c r="D30" s="9">
        <v>1</v>
      </c>
      <c r="E30" s="9">
        <v>45</v>
      </c>
      <c r="F30" s="9">
        <v>0</v>
      </c>
      <c r="G30" s="9">
        <v>0</v>
      </c>
      <c r="H30" s="9">
        <v>1</v>
      </c>
      <c r="I30" s="9">
        <v>4</v>
      </c>
      <c r="J30" s="74">
        <v>4</v>
      </c>
      <c r="K30" s="29">
        <v>0</v>
      </c>
    </row>
    <row r="31" spans="1:11" hidden="1" x14ac:dyDescent="0.25">
      <c r="A31" s="636"/>
      <c r="B31" s="255">
        <v>45232</v>
      </c>
      <c r="C31" s="9" t="s">
        <v>552</v>
      </c>
      <c r="D31" s="9">
        <v>1</v>
      </c>
      <c r="E31" s="9">
        <v>45</v>
      </c>
      <c r="F31" s="9">
        <v>0</v>
      </c>
      <c r="G31" s="9">
        <v>1</v>
      </c>
      <c r="H31" s="9">
        <v>0</v>
      </c>
      <c r="I31" s="9">
        <v>5</v>
      </c>
      <c r="J31" s="74">
        <v>5</v>
      </c>
      <c r="K31" s="29">
        <v>0</v>
      </c>
    </row>
    <row r="32" spans="1:11" hidden="1" x14ac:dyDescent="0.25">
      <c r="A32" s="636"/>
      <c r="B32" s="255">
        <v>45225</v>
      </c>
      <c r="C32" s="9" t="s">
        <v>553</v>
      </c>
      <c r="D32" s="9">
        <v>1</v>
      </c>
      <c r="E32" s="9">
        <v>45</v>
      </c>
      <c r="F32" s="9">
        <v>0</v>
      </c>
      <c r="G32" s="9">
        <v>1</v>
      </c>
      <c r="H32" s="9">
        <v>0</v>
      </c>
      <c r="I32" s="9">
        <v>6</v>
      </c>
      <c r="J32" s="74">
        <v>6</v>
      </c>
      <c r="K32" s="29">
        <v>0</v>
      </c>
    </row>
    <row r="33" spans="1:11" hidden="1" x14ac:dyDescent="0.25">
      <c r="A33" s="636"/>
      <c r="B33" s="255">
        <v>45218</v>
      </c>
      <c r="C33" s="9" t="s">
        <v>8</v>
      </c>
      <c r="D33" s="9">
        <v>1</v>
      </c>
      <c r="E33" s="9">
        <v>45</v>
      </c>
      <c r="F33" s="9">
        <v>0</v>
      </c>
      <c r="G33" s="9">
        <v>0</v>
      </c>
      <c r="H33" s="9">
        <v>1</v>
      </c>
      <c r="I33" s="9">
        <v>3</v>
      </c>
      <c r="J33" s="74">
        <v>3</v>
      </c>
      <c r="K33" s="29">
        <v>0</v>
      </c>
    </row>
    <row r="34" spans="1:11" hidden="1" x14ac:dyDescent="0.25">
      <c r="A34" s="636"/>
      <c r="B34" s="255">
        <v>45211</v>
      </c>
      <c r="C34" s="9" t="s">
        <v>452</v>
      </c>
      <c r="D34" s="9">
        <v>1</v>
      </c>
      <c r="E34" s="9">
        <v>45</v>
      </c>
      <c r="F34" s="9">
        <v>0</v>
      </c>
      <c r="G34" s="9">
        <v>1</v>
      </c>
      <c r="H34" s="9">
        <v>0</v>
      </c>
      <c r="I34" s="9">
        <v>6</v>
      </c>
      <c r="J34" s="74">
        <v>6</v>
      </c>
      <c r="K34" s="29">
        <v>0</v>
      </c>
    </row>
    <row r="35" spans="1:11" hidden="1" x14ac:dyDescent="0.25">
      <c r="A35" s="636"/>
      <c r="B35" s="255">
        <v>45204</v>
      </c>
      <c r="C35" s="9" t="s">
        <v>453</v>
      </c>
      <c r="D35" s="9">
        <v>1</v>
      </c>
      <c r="E35" s="9">
        <v>45</v>
      </c>
      <c r="F35" s="9">
        <v>1</v>
      </c>
      <c r="G35" s="9">
        <v>0</v>
      </c>
      <c r="H35" s="9">
        <v>0</v>
      </c>
      <c r="I35" s="9">
        <v>2</v>
      </c>
      <c r="J35" s="74">
        <v>2</v>
      </c>
      <c r="K35" s="29">
        <v>0</v>
      </c>
    </row>
    <row r="36" spans="1:11" hidden="1" x14ac:dyDescent="0.25">
      <c r="A36" s="636"/>
      <c r="B36" s="255">
        <v>45197</v>
      </c>
      <c r="C36" s="9" t="s">
        <v>552</v>
      </c>
      <c r="D36" s="9">
        <v>1</v>
      </c>
      <c r="E36" s="9">
        <v>45</v>
      </c>
      <c r="F36" s="9">
        <v>0</v>
      </c>
      <c r="G36" s="9">
        <v>1</v>
      </c>
      <c r="H36" s="9">
        <v>0</v>
      </c>
      <c r="I36" s="9">
        <v>4</v>
      </c>
      <c r="J36" s="74">
        <v>4</v>
      </c>
      <c r="K36" s="29">
        <v>0</v>
      </c>
    </row>
    <row r="37" spans="1:11" hidden="1" x14ac:dyDescent="0.25">
      <c r="A37" s="636"/>
      <c r="B37" s="255">
        <v>45190</v>
      </c>
      <c r="C37" s="9" t="s">
        <v>553</v>
      </c>
      <c r="D37" s="9">
        <v>1</v>
      </c>
      <c r="E37" s="9">
        <v>45</v>
      </c>
      <c r="F37" s="9">
        <v>0</v>
      </c>
      <c r="G37" s="9">
        <v>0</v>
      </c>
      <c r="H37" s="9">
        <v>1</v>
      </c>
      <c r="I37" s="9">
        <v>5</v>
      </c>
      <c r="J37" s="74">
        <v>5</v>
      </c>
      <c r="K37" s="29">
        <v>0</v>
      </c>
    </row>
    <row r="38" spans="1:11" ht="18.75" hidden="1" thickBot="1" x14ac:dyDescent="0.3">
      <c r="A38" s="637"/>
      <c r="B38" s="256">
        <v>45183</v>
      </c>
      <c r="C38" s="31" t="s">
        <v>8</v>
      </c>
      <c r="D38" s="31">
        <v>1</v>
      </c>
      <c r="E38" s="31">
        <v>45</v>
      </c>
      <c r="F38" s="31">
        <v>0</v>
      </c>
      <c r="G38" s="31">
        <v>1</v>
      </c>
      <c r="H38" s="31">
        <v>0</v>
      </c>
      <c r="I38" s="31">
        <v>5</v>
      </c>
      <c r="J38" s="79">
        <v>5</v>
      </c>
      <c r="K38" s="32">
        <v>0</v>
      </c>
    </row>
    <row r="39" spans="1:11" ht="19.5" thickTop="1" thickBot="1" x14ac:dyDescent="0.3">
      <c r="A39" s="142" t="s">
        <v>45</v>
      </c>
      <c r="B39" s="126" t="s">
        <v>580</v>
      </c>
      <c r="C39" s="247" t="s">
        <v>555</v>
      </c>
      <c r="D39" s="248">
        <f t="shared" ref="D39:I39" si="1">SUM(D18:D38)</f>
        <v>21</v>
      </c>
      <c r="E39" s="248">
        <f t="shared" si="1"/>
        <v>945</v>
      </c>
      <c r="F39" s="249">
        <f t="shared" si="1"/>
        <v>4</v>
      </c>
      <c r="G39" s="248">
        <f t="shared" si="1"/>
        <v>13</v>
      </c>
      <c r="H39" s="248">
        <f t="shared" si="1"/>
        <v>4</v>
      </c>
      <c r="I39" s="248">
        <f t="shared" si="1"/>
        <v>97</v>
      </c>
      <c r="J39" s="373">
        <f>SUM(I39/D39)</f>
        <v>4.6190476190476186</v>
      </c>
      <c r="K39" s="125">
        <f>SUM(K18:K38)</f>
        <v>0</v>
      </c>
    </row>
    <row r="40" spans="1:11" ht="18.75" hidden="1" thickTop="1" x14ac:dyDescent="0.25">
      <c r="A40" s="632" t="s">
        <v>554</v>
      </c>
      <c r="B40" s="254">
        <v>44966</v>
      </c>
      <c r="C40" s="27" t="s">
        <v>452</v>
      </c>
      <c r="D40" s="27">
        <v>1</v>
      </c>
      <c r="E40" s="27">
        <v>45</v>
      </c>
      <c r="F40" s="27">
        <v>0</v>
      </c>
      <c r="G40" s="27">
        <v>1</v>
      </c>
      <c r="H40" s="27">
        <v>0</v>
      </c>
      <c r="I40" s="27">
        <v>12</v>
      </c>
      <c r="J40" s="78">
        <v>12</v>
      </c>
      <c r="K40" s="28">
        <v>0</v>
      </c>
    </row>
    <row r="41" spans="1:11" hidden="1" x14ac:dyDescent="0.25">
      <c r="A41" s="633"/>
      <c r="B41" s="255">
        <v>44959</v>
      </c>
      <c r="C41" s="9" t="s">
        <v>453</v>
      </c>
      <c r="D41" s="9">
        <v>1</v>
      </c>
      <c r="E41" s="9">
        <v>45</v>
      </c>
      <c r="F41" s="9">
        <v>0</v>
      </c>
      <c r="G41" s="9">
        <v>1</v>
      </c>
      <c r="H41" s="9">
        <v>0</v>
      </c>
      <c r="I41" s="9">
        <v>3</v>
      </c>
      <c r="J41" s="74">
        <v>3</v>
      </c>
      <c r="K41" s="29">
        <v>0</v>
      </c>
    </row>
    <row r="42" spans="1:11" hidden="1" x14ac:dyDescent="0.25">
      <c r="A42" s="633"/>
      <c r="B42" s="255">
        <v>44952</v>
      </c>
      <c r="C42" s="9" t="s">
        <v>552</v>
      </c>
      <c r="D42" s="9">
        <v>1</v>
      </c>
      <c r="E42" s="9">
        <v>45</v>
      </c>
      <c r="F42" s="9">
        <v>0</v>
      </c>
      <c r="G42" s="9">
        <v>1</v>
      </c>
      <c r="H42" s="9">
        <v>0</v>
      </c>
      <c r="I42" s="9">
        <v>4</v>
      </c>
      <c r="J42" s="74">
        <v>4</v>
      </c>
      <c r="K42" s="29">
        <v>0</v>
      </c>
    </row>
    <row r="43" spans="1:11" hidden="1" x14ac:dyDescent="0.25">
      <c r="A43" s="633"/>
      <c r="B43" s="255">
        <v>44945</v>
      </c>
      <c r="C43" s="9" t="s">
        <v>553</v>
      </c>
      <c r="D43" s="9">
        <v>1</v>
      </c>
      <c r="E43" s="9">
        <v>45</v>
      </c>
      <c r="F43" s="9">
        <v>1</v>
      </c>
      <c r="G43" s="9">
        <v>0</v>
      </c>
      <c r="H43" s="9">
        <v>0</v>
      </c>
      <c r="I43" s="9">
        <v>2</v>
      </c>
      <c r="J43" s="74">
        <v>2</v>
      </c>
      <c r="K43" s="29">
        <v>0</v>
      </c>
    </row>
    <row r="44" spans="1:11" hidden="1" x14ac:dyDescent="0.25">
      <c r="A44" s="633"/>
      <c r="B44" s="255">
        <v>44938</v>
      </c>
      <c r="C44" s="9" t="s">
        <v>8</v>
      </c>
      <c r="D44" s="9">
        <v>1</v>
      </c>
      <c r="E44" s="9">
        <v>45</v>
      </c>
      <c r="F44" s="9">
        <v>0</v>
      </c>
      <c r="G44" s="9">
        <v>1</v>
      </c>
      <c r="H44" s="9">
        <v>0</v>
      </c>
      <c r="I44" s="9">
        <v>5</v>
      </c>
      <c r="J44" s="74">
        <v>5</v>
      </c>
      <c r="K44" s="29">
        <v>0</v>
      </c>
    </row>
    <row r="45" spans="1:11" hidden="1" x14ac:dyDescent="0.25">
      <c r="A45" s="633"/>
      <c r="B45" s="255">
        <v>44917</v>
      </c>
      <c r="C45" s="9" t="s">
        <v>452</v>
      </c>
      <c r="D45" s="9">
        <v>1</v>
      </c>
      <c r="E45" s="9">
        <v>45</v>
      </c>
      <c r="F45" s="9">
        <v>0</v>
      </c>
      <c r="G45" s="9">
        <v>1</v>
      </c>
      <c r="H45" s="9">
        <v>0</v>
      </c>
      <c r="I45" s="9">
        <v>9</v>
      </c>
      <c r="J45" s="74">
        <v>9</v>
      </c>
      <c r="K45" s="29">
        <v>0</v>
      </c>
    </row>
    <row r="46" spans="1:11" hidden="1" x14ac:dyDescent="0.25">
      <c r="A46" s="633"/>
      <c r="B46" s="255">
        <v>44903</v>
      </c>
      <c r="C46" s="9" t="s">
        <v>552</v>
      </c>
      <c r="D46" s="9">
        <v>1</v>
      </c>
      <c r="E46" s="9">
        <v>45</v>
      </c>
      <c r="F46" s="9">
        <v>1</v>
      </c>
      <c r="G46" s="9">
        <v>0</v>
      </c>
      <c r="H46" s="9">
        <v>0</v>
      </c>
      <c r="I46" s="9">
        <v>1</v>
      </c>
      <c r="J46" s="74">
        <v>1</v>
      </c>
      <c r="K46" s="29">
        <v>0</v>
      </c>
    </row>
    <row r="47" spans="1:11" hidden="1" x14ac:dyDescent="0.25">
      <c r="A47" s="633"/>
      <c r="B47" s="255">
        <v>44896</v>
      </c>
      <c r="C47" s="9" t="s">
        <v>553</v>
      </c>
      <c r="D47" s="9">
        <v>1</v>
      </c>
      <c r="E47" s="9">
        <v>45</v>
      </c>
      <c r="F47" s="9">
        <v>0</v>
      </c>
      <c r="G47" s="9">
        <v>0</v>
      </c>
      <c r="H47" s="9">
        <v>1</v>
      </c>
      <c r="I47" s="9">
        <v>6</v>
      </c>
      <c r="J47" s="74">
        <v>6</v>
      </c>
      <c r="K47" s="29">
        <v>0</v>
      </c>
    </row>
    <row r="48" spans="1:11" hidden="1" x14ac:dyDescent="0.25">
      <c r="A48" s="633"/>
      <c r="B48" s="255">
        <v>44882</v>
      </c>
      <c r="C48" s="9" t="s">
        <v>452</v>
      </c>
      <c r="D48" s="9">
        <v>1</v>
      </c>
      <c r="E48" s="9">
        <v>45</v>
      </c>
      <c r="F48" s="9">
        <v>0</v>
      </c>
      <c r="G48" s="9">
        <v>1</v>
      </c>
      <c r="H48" s="9">
        <v>0</v>
      </c>
      <c r="I48" s="9">
        <v>5</v>
      </c>
      <c r="J48" s="74">
        <v>5</v>
      </c>
      <c r="K48" s="29">
        <v>0</v>
      </c>
    </row>
    <row r="49" spans="1:11" hidden="1" x14ac:dyDescent="0.25">
      <c r="A49" s="633"/>
      <c r="B49" s="255">
        <v>44875</v>
      </c>
      <c r="C49" s="9" t="s">
        <v>453</v>
      </c>
      <c r="D49" s="9">
        <v>1</v>
      </c>
      <c r="E49" s="9">
        <v>45</v>
      </c>
      <c r="F49" s="9">
        <v>0</v>
      </c>
      <c r="G49" s="9">
        <v>1</v>
      </c>
      <c r="H49" s="9">
        <v>0</v>
      </c>
      <c r="I49" s="9">
        <v>4</v>
      </c>
      <c r="J49" s="74">
        <v>4</v>
      </c>
      <c r="K49" s="29">
        <v>0</v>
      </c>
    </row>
    <row r="50" spans="1:11" hidden="1" x14ac:dyDescent="0.25">
      <c r="A50" s="633"/>
      <c r="B50" s="255">
        <v>44868</v>
      </c>
      <c r="C50" s="9" t="s">
        <v>552</v>
      </c>
      <c r="D50" s="9">
        <v>1</v>
      </c>
      <c r="E50" s="9">
        <v>45</v>
      </c>
      <c r="F50" s="9">
        <v>1</v>
      </c>
      <c r="G50" s="9">
        <v>0</v>
      </c>
      <c r="H50" s="9">
        <v>0</v>
      </c>
      <c r="I50" s="9">
        <v>1</v>
      </c>
      <c r="J50" s="74">
        <v>1</v>
      </c>
      <c r="K50" s="29">
        <v>0</v>
      </c>
    </row>
    <row r="51" spans="1:11" hidden="1" x14ac:dyDescent="0.25">
      <c r="A51" s="633"/>
      <c r="B51" s="255">
        <v>44861</v>
      </c>
      <c r="C51" s="9" t="s">
        <v>553</v>
      </c>
      <c r="D51" s="9">
        <v>1</v>
      </c>
      <c r="E51" s="9">
        <v>45</v>
      </c>
      <c r="F51" s="9">
        <v>1</v>
      </c>
      <c r="G51" s="9">
        <v>0</v>
      </c>
      <c r="H51" s="9">
        <v>0</v>
      </c>
      <c r="I51" s="9">
        <v>2</v>
      </c>
      <c r="J51" s="74">
        <v>2</v>
      </c>
      <c r="K51" s="29">
        <v>0</v>
      </c>
    </row>
    <row r="52" spans="1:11" hidden="1" x14ac:dyDescent="0.25">
      <c r="A52" s="633"/>
      <c r="B52" s="255">
        <v>44854</v>
      </c>
      <c r="C52" s="9" t="s">
        <v>8</v>
      </c>
      <c r="D52" s="9">
        <v>1</v>
      </c>
      <c r="E52" s="9">
        <v>45</v>
      </c>
      <c r="F52" s="9">
        <v>1</v>
      </c>
      <c r="G52" s="9">
        <v>0</v>
      </c>
      <c r="H52" s="9">
        <v>0</v>
      </c>
      <c r="I52" s="9">
        <v>3</v>
      </c>
      <c r="J52" s="74">
        <v>3</v>
      </c>
      <c r="K52" s="29">
        <v>0</v>
      </c>
    </row>
    <row r="53" spans="1:11" hidden="1" x14ac:dyDescent="0.25">
      <c r="A53" s="633"/>
      <c r="B53" s="255">
        <v>44847</v>
      </c>
      <c r="C53" s="9" t="s">
        <v>452</v>
      </c>
      <c r="D53" s="9">
        <v>1</v>
      </c>
      <c r="E53" s="9">
        <v>45</v>
      </c>
      <c r="F53" s="9">
        <v>1</v>
      </c>
      <c r="G53" s="9">
        <v>0</v>
      </c>
      <c r="H53" s="9">
        <v>0</v>
      </c>
      <c r="I53" s="9">
        <v>3</v>
      </c>
      <c r="J53" s="74">
        <v>3</v>
      </c>
      <c r="K53" s="29">
        <v>0</v>
      </c>
    </row>
    <row r="54" spans="1:11" hidden="1" x14ac:dyDescent="0.25">
      <c r="A54" s="633"/>
      <c r="B54" s="255">
        <v>44833</v>
      </c>
      <c r="C54" s="9" t="s">
        <v>552</v>
      </c>
      <c r="D54" s="9">
        <v>1</v>
      </c>
      <c r="E54" s="9">
        <v>45</v>
      </c>
      <c r="F54" s="9">
        <v>0</v>
      </c>
      <c r="G54" s="9">
        <v>1</v>
      </c>
      <c r="H54" s="9">
        <v>0</v>
      </c>
      <c r="I54" s="9">
        <v>7</v>
      </c>
      <c r="J54" s="74">
        <v>7</v>
      </c>
      <c r="K54" s="29">
        <v>0</v>
      </c>
    </row>
    <row r="55" spans="1:11" hidden="1" x14ac:dyDescent="0.25">
      <c r="A55" s="633"/>
      <c r="B55" s="255">
        <v>44826</v>
      </c>
      <c r="C55" s="9" t="s">
        <v>553</v>
      </c>
      <c r="D55" s="9">
        <v>1</v>
      </c>
      <c r="E55" s="9">
        <v>45</v>
      </c>
      <c r="F55" s="9">
        <v>1</v>
      </c>
      <c r="G55" s="9">
        <v>0</v>
      </c>
      <c r="H55" s="9">
        <v>0</v>
      </c>
      <c r="I55" s="9">
        <v>3</v>
      </c>
      <c r="J55" s="74">
        <v>3</v>
      </c>
      <c r="K55" s="29">
        <v>0</v>
      </c>
    </row>
    <row r="56" spans="1:11" ht="18.75" hidden="1" thickBot="1" x14ac:dyDescent="0.3">
      <c r="A56" s="634"/>
      <c r="B56" s="256">
        <v>44819</v>
      </c>
      <c r="C56" s="31" t="s">
        <v>8</v>
      </c>
      <c r="D56" s="31">
        <v>1</v>
      </c>
      <c r="E56" s="31">
        <v>45</v>
      </c>
      <c r="F56" s="31">
        <v>0</v>
      </c>
      <c r="G56" s="31">
        <v>1</v>
      </c>
      <c r="H56" s="31">
        <v>0</v>
      </c>
      <c r="I56" s="31">
        <v>4</v>
      </c>
      <c r="J56" s="79">
        <v>4</v>
      </c>
      <c r="K56" s="32">
        <v>0</v>
      </c>
    </row>
    <row r="57" spans="1:11" ht="19.5" thickTop="1" thickBot="1" x14ac:dyDescent="0.3">
      <c r="A57" s="142" t="s">
        <v>45</v>
      </c>
      <c r="B57" s="126" t="s">
        <v>554</v>
      </c>
      <c r="C57" s="124" t="s">
        <v>555</v>
      </c>
      <c r="D57" s="124">
        <f t="shared" ref="D57:I57" si="2">SUM(D40:D56)</f>
        <v>17</v>
      </c>
      <c r="E57" s="124">
        <f t="shared" si="2"/>
        <v>765</v>
      </c>
      <c r="F57" s="124">
        <f t="shared" si="2"/>
        <v>7</v>
      </c>
      <c r="G57" s="124">
        <f t="shared" si="2"/>
        <v>9</v>
      </c>
      <c r="H57" s="124">
        <f t="shared" si="2"/>
        <v>1</v>
      </c>
      <c r="I57" s="124">
        <f t="shared" si="2"/>
        <v>74</v>
      </c>
      <c r="J57" s="167">
        <f>SUM(I57/D57)</f>
        <v>4.3529411764705879</v>
      </c>
      <c r="K57" s="125">
        <f>SUM(K40:K56)</f>
        <v>0</v>
      </c>
    </row>
    <row r="58" spans="1:11" ht="18.75" hidden="1" thickTop="1" x14ac:dyDescent="0.25">
      <c r="A58" s="631" t="s">
        <v>500</v>
      </c>
      <c r="B58" s="14">
        <v>43888</v>
      </c>
      <c r="C58" s="8" t="s">
        <v>9</v>
      </c>
      <c r="D58" s="8">
        <v>1</v>
      </c>
      <c r="E58" s="8">
        <v>45</v>
      </c>
      <c r="F58" s="8">
        <v>1</v>
      </c>
      <c r="G58" s="8">
        <v>0</v>
      </c>
      <c r="H58" s="8">
        <v>0</v>
      </c>
      <c r="I58" s="8">
        <v>3</v>
      </c>
      <c r="J58" s="406">
        <v>3</v>
      </c>
      <c r="K58" s="113">
        <v>0</v>
      </c>
    </row>
    <row r="59" spans="1:11" hidden="1" x14ac:dyDescent="0.25">
      <c r="A59" s="631"/>
      <c r="B59" s="13">
        <v>43881</v>
      </c>
      <c r="C59" s="9" t="s">
        <v>48</v>
      </c>
      <c r="D59" s="9">
        <v>1</v>
      </c>
      <c r="E59" s="9">
        <v>45</v>
      </c>
      <c r="F59" s="9">
        <v>1</v>
      </c>
      <c r="G59" s="9">
        <v>0</v>
      </c>
      <c r="H59" s="9">
        <v>0</v>
      </c>
      <c r="I59" s="9">
        <v>8</v>
      </c>
      <c r="J59" s="74">
        <v>8</v>
      </c>
      <c r="K59" s="29">
        <v>0</v>
      </c>
    </row>
    <row r="60" spans="1:11" hidden="1" x14ac:dyDescent="0.25">
      <c r="A60" s="631"/>
      <c r="B60" s="13">
        <v>43867</v>
      </c>
      <c r="C60" s="9" t="s">
        <v>452</v>
      </c>
      <c r="D60" s="9">
        <v>1</v>
      </c>
      <c r="E60" s="9">
        <v>45</v>
      </c>
      <c r="F60" s="9">
        <v>1</v>
      </c>
      <c r="G60" s="9">
        <v>0</v>
      </c>
      <c r="H60" s="9">
        <v>0</v>
      </c>
      <c r="I60" s="9">
        <v>6</v>
      </c>
      <c r="J60" s="74">
        <v>6</v>
      </c>
      <c r="K60" s="29">
        <v>0</v>
      </c>
    </row>
    <row r="61" spans="1:11" hidden="1" x14ac:dyDescent="0.25">
      <c r="A61" s="631"/>
      <c r="B61" s="13">
        <v>43860</v>
      </c>
      <c r="C61" s="9" t="s">
        <v>453</v>
      </c>
      <c r="D61" s="9">
        <v>1</v>
      </c>
      <c r="E61" s="9">
        <v>45</v>
      </c>
      <c r="F61" s="9">
        <v>1</v>
      </c>
      <c r="G61" s="9">
        <v>0</v>
      </c>
      <c r="H61" s="9">
        <v>0</v>
      </c>
      <c r="I61" s="9">
        <v>4</v>
      </c>
      <c r="J61" s="74">
        <v>4</v>
      </c>
      <c r="K61" s="29">
        <v>0</v>
      </c>
    </row>
    <row r="62" spans="1:11" hidden="1" x14ac:dyDescent="0.25">
      <c r="A62" s="631"/>
      <c r="B62" s="13">
        <v>43853</v>
      </c>
      <c r="C62" s="9" t="s">
        <v>9</v>
      </c>
      <c r="D62" s="9">
        <v>1</v>
      </c>
      <c r="E62" s="9">
        <v>45</v>
      </c>
      <c r="F62" s="9">
        <v>1</v>
      </c>
      <c r="G62" s="9">
        <v>0</v>
      </c>
      <c r="H62" s="9">
        <v>0</v>
      </c>
      <c r="I62" s="9">
        <v>3</v>
      </c>
      <c r="J62" s="74">
        <v>3</v>
      </c>
      <c r="K62" s="29">
        <v>0</v>
      </c>
    </row>
    <row r="63" spans="1:11" hidden="1" x14ac:dyDescent="0.25">
      <c r="A63" s="631"/>
      <c r="B63" s="13">
        <v>43790</v>
      </c>
      <c r="C63" s="9" t="s">
        <v>8</v>
      </c>
      <c r="D63" s="9">
        <v>1</v>
      </c>
      <c r="E63" s="9">
        <v>45</v>
      </c>
      <c r="F63" s="9">
        <v>0</v>
      </c>
      <c r="G63" s="9">
        <v>1</v>
      </c>
      <c r="H63" s="9">
        <v>0</v>
      </c>
      <c r="I63" s="9">
        <v>6</v>
      </c>
      <c r="J63" s="74">
        <v>6</v>
      </c>
      <c r="K63" s="29">
        <v>0</v>
      </c>
    </row>
    <row r="64" spans="1:11" hidden="1" x14ac:dyDescent="0.25">
      <c r="A64" s="631"/>
      <c r="B64" s="13">
        <v>43776</v>
      </c>
      <c r="C64" s="9" t="s">
        <v>453</v>
      </c>
      <c r="D64" s="9">
        <v>1</v>
      </c>
      <c r="E64" s="9">
        <v>45</v>
      </c>
      <c r="F64" s="9">
        <v>0</v>
      </c>
      <c r="G64" s="9">
        <v>0</v>
      </c>
      <c r="H64" s="9">
        <v>1</v>
      </c>
      <c r="I64" s="9">
        <v>6</v>
      </c>
      <c r="J64" s="74">
        <v>6</v>
      </c>
      <c r="K64" s="29">
        <v>0</v>
      </c>
    </row>
    <row r="65" spans="1:11" ht="18.75" hidden="1" thickBot="1" x14ac:dyDescent="0.3">
      <c r="A65" s="631"/>
      <c r="B65" s="122">
        <v>43762</v>
      </c>
      <c r="C65" s="23" t="s">
        <v>48</v>
      </c>
      <c r="D65" s="23">
        <v>1</v>
      </c>
      <c r="E65" s="23">
        <v>45</v>
      </c>
      <c r="F65" s="23">
        <v>0</v>
      </c>
      <c r="G65" s="23">
        <v>0</v>
      </c>
      <c r="H65" s="23">
        <v>1</v>
      </c>
      <c r="I65" s="23">
        <v>5</v>
      </c>
      <c r="J65" s="127">
        <v>5</v>
      </c>
      <c r="K65" s="48">
        <v>0</v>
      </c>
    </row>
    <row r="66" spans="1:11" ht="19.5" thickTop="1" thickBot="1" x14ac:dyDescent="0.3">
      <c r="A66" s="142" t="s">
        <v>45</v>
      </c>
      <c r="B66" s="126" t="s">
        <v>500</v>
      </c>
      <c r="C66" s="124" t="s">
        <v>455</v>
      </c>
      <c r="D66" s="124">
        <f t="shared" ref="D66:I66" si="3">SUM(D58:D65)</f>
        <v>8</v>
      </c>
      <c r="E66" s="124">
        <f t="shared" si="3"/>
        <v>360</v>
      </c>
      <c r="F66" s="124">
        <f t="shared" si="3"/>
        <v>5</v>
      </c>
      <c r="G66" s="124">
        <f t="shared" si="3"/>
        <v>1</v>
      </c>
      <c r="H66" s="124">
        <f t="shared" si="3"/>
        <v>2</v>
      </c>
      <c r="I66" s="124">
        <f t="shared" si="3"/>
        <v>41</v>
      </c>
      <c r="J66" s="167">
        <f>SUM(I66/D66)</f>
        <v>5.125</v>
      </c>
      <c r="K66" s="125">
        <f>SUM(K58:K65)</f>
        <v>0</v>
      </c>
    </row>
    <row r="67" spans="1:11" ht="18.75" hidden="1" thickTop="1" x14ac:dyDescent="0.25">
      <c r="A67" s="646" t="s">
        <v>454</v>
      </c>
      <c r="B67" s="14">
        <v>43517</v>
      </c>
      <c r="C67" s="8" t="s">
        <v>48</v>
      </c>
      <c r="D67" s="8">
        <v>1</v>
      </c>
      <c r="E67" s="8">
        <v>45</v>
      </c>
      <c r="F67" s="8">
        <v>0</v>
      </c>
      <c r="G67" s="8">
        <v>1</v>
      </c>
      <c r="H67" s="8">
        <v>0</v>
      </c>
      <c r="I67" s="8">
        <v>4</v>
      </c>
      <c r="J67" s="406">
        <v>4</v>
      </c>
      <c r="K67" s="113">
        <v>0</v>
      </c>
    </row>
    <row r="68" spans="1:11" hidden="1" x14ac:dyDescent="0.25">
      <c r="A68" s="639"/>
      <c r="B68" s="13">
        <v>43503</v>
      </c>
      <c r="C68" s="9" t="s">
        <v>452</v>
      </c>
      <c r="D68" s="9">
        <v>1</v>
      </c>
      <c r="E68" s="9">
        <v>45</v>
      </c>
      <c r="F68" s="9">
        <v>0</v>
      </c>
      <c r="G68" s="9">
        <v>1</v>
      </c>
      <c r="H68" s="9">
        <v>0</v>
      </c>
      <c r="I68" s="9">
        <v>6</v>
      </c>
      <c r="J68" s="74">
        <v>6</v>
      </c>
      <c r="K68" s="29">
        <v>0</v>
      </c>
    </row>
    <row r="69" spans="1:11" hidden="1" x14ac:dyDescent="0.25">
      <c r="A69" s="639"/>
      <c r="B69" s="13">
        <v>43496</v>
      </c>
      <c r="C69" s="9" t="s">
        <v>453</v>
      </c>
      <c r="D69" s="9">
        <v>1</v>
      </c>
      <c r="E69" s="9">
        <v>45</v>
      </c>
      <c r="F69" s="9">
        <v>0</v>
      </c>
      <c r="G69" s="9">
        <v>0</v>
      </c>
      <c r="H69" s="9">
        <v>1</v>
      </c>
      <c r="I69" s="9">
        <v>6</v>
      </c>
      <c r="J69" s="74">
        <v>6</v>
      </c>
      <c r="K69" s="29">
        <v>0</v>
      </c>
    </row>
    <row r="70" spans="1:11" hidden="1" x14ac:dyDescent="0.25">
      <c r="A70" s="639"/>
      <c r="B70" s="13">
        <v>43489</v>
      </c>
      <c r="C70" s="9" t="s">
        <v>9</v>
      </c>
      <c r="D70" s="9">
        <v>1</v>
      </c>
      <c r="E70" s="9">
        <v>45</v>
      </c>
      <c r="F70" s="9">
        <v>1</v>
      </c>
      <c r="G70" s="9">
        <v>0</v>
      </c>
      <c r="H70" s="9">
        <v>0</v>
      </c>
      <c r="I70" s="9">
        <v>1</v>
      </c>
      <c r="J70" s="74">
        <v>1</v>
      </c>
      <c r="K70" s="29">
        <v>0</v>
      </c>
    </row>
    <row r="71" spans="1:11" hidden="1" x14ac:dyDescent="0.25">
      <c r="A71" s="639"/>
      <c r="B71" s="13">
        <v>43475</v>
      </c>
      <c r="C71" s="9" t="s">
        <v>48</v>
      </c>
      <c r="D71" s="9">
        <v>1</v>
      </c>
      <c r="E71" s="9">
        <v>45</v>
      </c>
      <c r="F71" s="9">
        <v>0</v>
      </c>
      <c r="G71" s="9">
        <v>1</v>
      </c>
      <c r="H71" s="9">
        <v>0</v>
      </c>
      <c r="I71" s="9">
        <v>6</v>
      </c>
      <c r="J71" s="74">
        <v>6</v>
      </c>
      <c r="K71" s="29">
        <v>0</v>
      </c>
    </row>
    <row r="72" spans="1:11" hidden="1" x14ac:dyDescent="0.25">
      <c r="A72" s="639"/>
      <c r="B72" s="13">
        <v>43468</v>
      </c>
      <c r="C72" s="9" t="s">
        <v>8</v>
      </c>
      <c r="D72" s="9">
        <v>1</v>
      </c>
      <c r="E72" s="9">
        <v>45</v>
      </c>
      <c r="F72" s="9">
        <v>0</v>
      </c>
      <c r="G72" s="9">
        <v>1</v>
      </c>
      <c r="H72" s="9">
        <v>0</v>
      </c>
      <c r="I72" s="9">
        <v>11</v>
      </c>
      <c r="J72" s="74">
        <v>11</v>
      </c>
      <c r="K72" s="29">
        <v>0</v>
      </c>
    </row>
    <row r="73" spans="1:11" ht="18.75" hidden="1" thickBot="1" x14ac:dyDescent="0.3">
      <c r="A73" s="647"/>
      <c r="B73" s="122">
        <v>43454</v>
      </c>
      <c r="C73" s="23" t="s">
        <v>452</v>
      </c>
      <c r="D73" s="23">
        <v>1</v>
      </c>
      <c r="E73" s="23">
        <v>45</v>
      </c>
      <c r="F73" s="23">
        <v>0</v>
      </c>
      <c r="G73" s="23">
        <v>1</v>
      </c>
      <c r="H73" s="23">
        <v>0</v>
      </c>
      <c r="I73" s="23">
        <v>8</v>
      </c>
      <c r="J73" s="127">
        <v>8</v>
      </c>
      <c r="K73" s="48">
        <v>0</v>
      </c>
    </row>
    <row r="74" spans="1:11" ht="19.5" thickTop="1" thickBot="1" x14ac:dyDescent="0.3">
      <c r="A74" s="142" t="s">
        <v>45</v>
      </c>
      <c r="B74" s="126" t="s">
        <v>454</v>
      </c>
      <c r="C74" s="124" t="s">
        <v>455</v>
      </c>
      <c r="D74" s="124">
        <f t="shared" ref="D74:I74" si="4">SUM(D67:D73)</f>
        <v>7</v>
      </c>
      <c r="E74" s="124">
        <f t="shared" si="4"/>
        <v>315</v>
      </c>
      <c r="F74" s="124">
        <f t="shared" si="4"/>
        <v>1</v>
      </c>
      <c r="G74" s="124">
        <f t="shared" si="4"/>
        <v>5</v>
      </c>
      <c r="H74" s="124">
        <f t="shared" si="4"/>
        <v>1</v>
      </c>
      <c r="I74" s="124">
        <f t="shared" si="4"/>
        <v>42</v>
      </c>
      <c r="J74" s="167">
        <f>SUM(I74/D74)</f>
        <v>6</v>
      </c>
      <c r="K74" s="125">
        <f>SUM(K67:K73)</f>
        <v>0</v>
      </c>
    </row>
    <row r="75" spans="1:11" ht="18.75" thickTop="1" x14ac:dyDescent="0.25">
      <c r="C75" s="90" t="s">
        <v>24</v>
      </c>
      <c r="D75" s="91">
        <f t="shared" ref="D75:I75" si="5">SUM(D74+D66+D57+D39+D17)</f>
        <v>67</v>
      </c>
      <c r="E75" s="91">
        <f t="shared" si="5"/>
        <v>3015</v>
      </c>
      <c r="F75" s="91">
        <f t="shared" si="5"/>
        <v>21</v>
      </c>
      <c r="G75" s="91">
        <f t="shared" si="5"/>
        <v>36</v>
      </c>
      <c r="H75" s="91">
        <f t="shared" si="5"/>
        <v>10</v>
      </c>
      <c r="I75" s="91">
        <f t="shared" si="5"/>
        <v>328</v>
      </c>
      <c r="J75" s="92">
        <f>SUM(I75/D75)</f>
        <v>4.8955223880597014</v>
      </c>
      <c r="K75" s="93">
        <f>SUM(K74+K66+K57+K39+K17)</f>
        <v>0</v>
      </c>
    </row>
    <row r="76" spans="1:11" x14ac:dyDescent="0.25">
      <c r="C76" s="94" t="s">
        <v>25</v>
      </c>
      <c r="D76" s="75"/>
      <c r="E76" s="76">
        <f>SUM(E75/D75)</f>
        <v>45</v>
      </c>
      <c r="F76" s="76">
        <f>SUM(F75/D75)</f>
        <v>0.31343283582089554</v>
      </c>
      <c r="G76" s="76">
        <f>SUM(G75/D75)</f>
        <v>0.53731343283582089</v>
      </c>
      <c r="H76" s="77">
        <f>SUM(H75/D75)</f>
        <v>0.14925373134328357</v>
      </c>
      <c r="I76" s="77">
        <f>SUM(I75/D75)</f>
        <v>4.8955223880597014</v>
      </c>
      <c r="J76" s="77">
        <f>SUM(I75/D75)</f>
        <v>4.8955223880597014</v>
      </c>
      <c r="K76" s="95">
        <f>SUM(K75/D75)</f>
        <v>0</v>
      </c>
    </row>
    <row r="77" spans="1:11" ht="18.75" thickBot="1" x14ac:dyDescent="0.3">
      <c r="C77" s="96" t="s">
        <v>26</v>
      </c>
      <c r="D77" s="97">
        <f>SUM(D75/5)</f>
        <v>13.4</v>
      </c>
      <c r="E77" s="97">
        <f>SUM(E76*D77)</f>
        <v>603</v>
      </c>
      <c r="F77" s="97">
        <f>SUM(F76*D77)</f>
        <v>4.2</v>
      </c>
      <c r="G77" s="97">
        <f>SUM(G76*D77)</f>
        <v>7.2</v>
      </c>
      <c r="H77" s="97">
        <f>SUM(H76*D77)</f>
        <v>1.9999999999999998</v>
      </c>
      <c r="I77" s="97">
        <f>SUM(J75*D77)</f>
        <v>65.599999999999994</v>
      </c>
      <c r="J77" s="97">
        <f>SUM(I77/D77)</f>
        <v>4.8955223880597005</v>
      </c>
      <c r="K77" s="98">
        <f>SUM(K75/5)</f>
        <v>0</v>
      </c>
    </row>
    <row r="78" spans="1:11" ht="18.75" thickTop="1" x14ac:dyDescent="0.25"/>
  </sheetData>
  <mergeCells count="6">
    <mergeCell ref="A1:K1"/>
    <mergeCell ref="A67:A73"/>
    <mergeCell ref="A58:A65"/>
    <mergeCell ref="A40:A56"/>
    <mergeCell ref="A18:A38"/>
    <mergeCell ref="A3:A16"/>
  </mergeCells>
  <printOptions horizontalCentered="1" verticalCentered="1"/>
  <pageMargins left="0.2" right="0.2" top="0.25" bottom="0.25" header="0.25" footer="0.3"/>
  <pageSetup scale="9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M6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629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20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45694</v>
      </c>
      <c r="C4" s="9" t="s">
        <v>625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45680</v>
      </c>
      <c r="C5" s="9" t="s">
        <v>20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45673</v>
      </c>
      <c r="C6" s="9" t="s">
        <v>553</v>
      </c>
      <c r="D6" s="9">
        <v>1</v>
      </c>
      <c r="E6" s="9">
        <v>1</v>
      </c>
      <c r="F6" s="9">
        <v>1</v>
      </c>
      <c r="G6" s="9">
        <v>2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45666</v>
      </c>
      <c r="C7" s="9" t="s">
        <v>8</v>
      </c>
      <c r="D7" s="9">
        <v>1</v>
      </c>
      <c r="E7" s="9">
        <v>1</v>
      </c>
      <c r="F7" s="9">
        <v>2</v>
      </c>
      <c r="G7" s="9">
        <v>3</v>
      </c>
      <c r="H7" s="9">
        <v>1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45645</v>
      </c>
      <c r="C8" s="9" t="s">
        <v>625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45638</v>
      </c>
      <c r="C9" s="9" t="s">
        <v>453</v>
      </c>
      <c r="D9" s="9">
        <v>1</v>
      </c>
      <c r="E9" s="9">
        <v>1</v>
      </c>
      <c r="F9" s="9">
        <v>1</v>
      </c>
      <c r="G9" s="9">
        <v>2</v>
      </c>
      <c r="H9" s="9">
        <v>1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45631</v>
      </c>
      <c r="C10" s="9" t="s">
        <v>20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45624</v>
      </c>
      <c r="C11" s="9" t="s">
        <v>553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45617</v>
      </c>
      <c r="C12" s="9" t="s">
        <v>8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45610</v>
      </c>
      <c r="C13" s="9" t="s">
        <v>625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45603</v>
      </c>
      <c r="C14" s="9" t="s">
        <v>453</v>
      </c>
      <c r="D14" s="9">
        <v>1</v>
      </c>
      <c r="E14" s="9">
        <v>1</v>
      </c>
      <c r="F14" s="9">
        <v>1</v>
      </c>
      <c r="G14" s="9">
        <v>2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45575</v>
      </c>
      <c r="C15" s="9" t="s">
        <v>625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45561</v>
      </c>
      <c r="C16" s="9" t="s">
        <v>20</v>
      </c>
      <c r="D16" s="9">
        <v>1</v>
      </c>
      <c r="E16" s="9">
        <v>0</v>
      </c>
      <c r="F16" s="9">
        <v>2</v>
      </c>
      <c r="G16" s="9">
        <v>2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t="18.75" thickBot="1" x14ac:dyDescent="0.3">
      <c r="A17" s="637"/>
      <c r="B17" s="256">
        <v>45554</v>
      </c>
      <c r="C17" s="31" t="s">
        <v>553</v>
      </c>
      <c r="D17" s="31">
        <v>1</v>
      </c>
      <c r="E17" s="31">
        <v>0</v>
      </c>
      <c r="F17" s="31">
        <v>0</v>
      </c>
      <c r="G17" s="31">
        <v>0</v>
      </c>
      <c r="H17" s="31">
        <v>0</v>
      </c>
      <c r="I17" s="32">
        <v>0</v>
      </c>
      <c r="J17" s="366"/>
      <c r="K17" s="31">
        <v>1</v>
      </c>
      <c r="L17" s="31"/>
      <c r="M17" s="32"/>
    </row>
    <row r="18" spans="1:13" ht="19.5" thickTop="1" thickBot="1" x14ac:dyDescent="0.3">
      <c r="A18" s="487" t="s">
        <v>45</v>
      </c>
      <c r="B18" s="488" t="s">
        <v>624</v>
      </c>
      <c r="C18" s="355" t="s">
        <v>10</v>
      </c>
      <c r="D18" s="355">
        <f t="shared" ref="D18:L18" si="0">SUM(D3:D17)</f>
        <v>15</v>
      </c>
      <c r="E18" s="355">
        <f t="shared" si="0"/>
        <v>5</v>
      </c>
      <c r="F18" s="355">
        <f t="shared" si="0"/>
        <v>10</v>
      </c>
      <c r="G18" s="355">
        <f t="shared" si="0"/>
        <v>15</v>
      </c>
      <c r="H18" s="355">
        <f t="shared" si="0"/>
        <v>2</v>
      </c>
      <c r="I18" s="489">
        <f t="shared" si="0"/>
        <v>0</v>
      </c>
      <c r="J18" s="458">
        <f t="shared" si="0"/>
        <v>8</v>
      </c>
      <c r="K18" s="355">
        <f t="shared" si="0"/>
        <v>6</v>
      </c>
      <c r="L18" s="355">
        <f t="shared" si="0"/>
        <v>1</v>
      </c>
      <c r="M18" s="415">
        <f>SUM(J18/(J18+K18))</f>
        <v>0.5714285714285714</v>
      </c>
    </row>
    <row r="19" spans="1:13" ht="18.75" hidden="1" thickTop="1" x14ac:dyDescent="0.25">
      <c r="A19" s="659" t="s">
        <v>580</v>
      </c>
      <c r="B19" s="254">
        <v>45351</v>
      </c>
      <c r="C19" s="27" t="s">
        <v>552</v>
      </c>
      <c r="D19" s="27">
        <v>1</v>
      </c>
      <c r="E19" s="27">
        <v>0</v>
      </c>
      <c r="F19" s="27">
        <v>1</v>
      </c>
      <c r="G19" s="27">
        <v>1</v>
      </c>
      <c r="H19" s="27">
        <v>0</v>
      </c>
      <c r="I19" s="28">
        <v>0</v>
      </c>
      <c r="J19" s="364"/>
      <c r="K19" s="27">
        <v>1</v>
      </c>
      <c r="L19" s="27"/>
      <c r="M19" s="28"/>
    </row>
    <row r="20" spans="1:13" hidden="1" x14ac:dyDescent="0.25">
      <c r="A20" s="631"/>
      <c r="B20" s="255">
        <v>45344</v>
      </c>
      <c r="C20" s="9" t="s">
        <v>553</v>
      </c>
      <c r="D20" s="9">
        <v>1</v>
      </c>
      <c r="E20" s="9">
        <v>0</v>
      </c>
      <c r="F20" s="9">
        <v>2</v>
      </c>
      <c r="G20" s="9">
        <v>2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hidden="1" x14ac:dyDescent="0.25">
      <c r="A21" s="631"/>
      <c r="B21" s="255">
        <v>45330</v>
      </c>
      <c r="C21" s="9" t="s">
        <v>452</v>
      </c>
      <c r="D21" s="9">
        <v>1</v>
      </c>
      <c r="E21" s="9">
        <v>1</v>
      </c>
      <c r="F21" s="9">
        <v>0</v>
      </c>
      <c r="G21" s="9">
        <v>1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1"/>
      <c r="B22" s="255">
        <v>45323</v>
      </c>
      <c r="C22" s="9" t="s">
        <v>453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1"/>
      <c r="B23" s="255">
        <v>45316</v>
      </c>
      <c r="C23" s="9" t="s">
        <v>552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1"/>
      <c r="B24" s="255">
        <v>45309</v>
      </c>
      <c r="C24" s="9" t="s">
        <v>553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255">
        <v>45302</v>
      </c>
      <c r="C25" s="9" t="s">
        <v>8</v>
      </c>
      <c r="D25" s="9">
        <v>1</v>
      </c>
      <c r="E25" s="9">
        <v>1</v>
      </c>
      <c r="F25" s="9">
        <v>0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45281</v>
      </c>
      <c r="C26" s="9" t="s">
        <v>452</v>
      </c>
      <c r="D26" s="9">
        <v>1</v>
      </c>
      <c r="E26" s="9">
        <v>2</v>
      </c>
      <c r="F26" s="9">
        <v>0</v>
      </c>
      <c r="G26" s="9">
        <v>2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1"/>
      <c r="B27" s="255">
        <v>45267</v>
      </c>
      <c r="C27" s="9" t="s">
        <v>552</v>
      </c>
      <c r="D27" s="9">
        <v>1</v>
      </c>
      <c r="E27" s="9">
        <v>1</v>
      </c>
      <c r="F27" s="9">
        <v>1</v>
      </c>
      <c r="G27" s="9">
        <v>2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1"/>
      <c r="B28" s="255">
        <v>45260</v>
      </c>
      <c r="C28" s="9" t="s">
        <v>553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1"/>
      <c r="B29" s="255">
        <v>45253</v>
      </c>
      <c r="C29" s="9" t="s">
        <v>8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45246</v>
      </c>
      <c r="C30" s="9" t="s">
        <v>452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1"/>
      <c r="B31" s="255">
        <v>45239</v>
      </c>
      <c r="C31" s="9" t="s">
        <v>453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idden="1" x14ac:dyDescent="0.25">
      <c r="A32" s="631"/>
      <c r="B32" s="255">
        <v>45225</v>
      </c>
      <c r="C32" s="9" t="s">
        <v>553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1"/>
      <c r="B33" s="255">
        <v>45197</v>
      </c>
      <c r="C33" s="9" t="s">
        <v>552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1"/>
      <c r="B34" s="255">
        <v>45190</v>
      </c>
      <c r="C34" s="9" t="s">
        <v>553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/>
      <c r="K34" s="9"/>
      <c r="L34" s="9">
        <v>1</v>
      </c>
      <c r="M34" s="29"/>
    </row>
    <row r="35" spans="1:13" ht="18.75" hidden="1" thickBot="1" x14ac:dyDescent="0.3">
      <c r="A35" s="630"/>
      <c r="B35" s="256">
        <v>45183</v>
      </c>
      <c r="C35" s="31" t="s">
        <v>8</v>
      </c>
      <c r="D35" s="31">
        <v>1</v>
      </c>
      <c r="E35" s="31">
        <v>0</v>
      </c>
      <c r="F35" s="31">
        <v>1</v>
      </c>
      <c r="G35" s="31">
        <v>1</v>
      </c>
      <c r="H35" s="31">
        <v>0</v>
      </c>
      <c r="I35" s="32">
        <v>0</v>
      </c>
      <c r="J35" s="366"/>
      <c r="K35" s="31">
        <v>1</v>
      </c>
      <c r="L35" s="31"/>
      <c r="M35" s="32"/>
    </row>
    <row r="36" spans="1:13" ht="19.5" thickTop="1" thickBot="1" x14ac:dyDescent="0.3">
      <c r="A36" s="487" t="s">
        <v>45</v>
      </c>
      <c r="B36" s="488" t="s">
        <v>580</v>
      </c>
      <c r="C36" s="355" t="s">
        <v>555</v>
      </c>
      <c r="D36" s="355">
        <f t="shared" ref="D36:L36" si="1">SUM(D19:D35)</f>
        <v>17</v>
      </c>
      <c r="E36" s="355">
        <f t="shared" si="1"/>
        <v>6</v>
      </c>
      <c r="F36" s="355">
        <f t="shared" si="1"/>
        <v>10</v>
      </c>
      <c r="G36" s="355">
        <f t="shared" si="1"/>
        <v>16</v>
      </c>
      <c r="H36" s="355">
        <f t="shared" si="1"/>
        <v>0</v>
      </c>
      <c r="I36" s="489">
        <f t="shared" si="1"/>
        <v>0</v>
      </c>
      <c r="J36" s="458">
        <f t="shared" si="1"/>
        <v>3</v>
      </c>
      <c r="K36" s="355">
        <f t="shared" si="1"/>
        <v>11</v>
      </c>
      <c r="L36" s="355">
        <f t="shared" si="1"/>
        <v>3</v>
      </c>
      <c r="M36" s="415">
        <f>SUM(J36/(J36+K36))</f>
        <v>0.21428571428571427</v>
      </c>
    </row>
    <row r="37" spans="1:13" ht="18.75" hidden="1" thickTop="1" x14ac:dyDescent="0.25">
      <c r="A37" s="632" t="s">
        <v>554</v>
      </c>
      <c r="B37" s="254">
        <v>44966</v>
      </c>
      <c r="C37" s="27" t="s">
        <v>452</v>
      </c>
      <c r="D37" s="27">
        <v>1</v>
      </c>
      <c r="E37" s="27">
        <v>0</v>
      </c>
      <c r="F37" s="27">
        <v>1</v>
      </c>
      <c r="G37" s="27">
        <v>1</v>
      </c>
      <c r="H37" s="27">
        <v>0</v>
      </c>
      <c r="I37" s="297">
        <v>0</v>
      </c>
      <c r="J37" s="279"/>
      <c r="K37" s="27">
        <v>1</v>
      </c>
      <c r="L37" s="27"/>
      <c r="M37" s="28"/>
    </row>
    <row r="38" spans="1:13" hidden="1" x14ac:dyDescent="0.25">
      <c r="A38" s="633"/>
      <c r="B38" s="255">
        <v>44938</v>
      </c>
      <c r="C38" s="9" t="s">
        <v>8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idden="1" x14ac:dyDescent="0.25">
      <c r="A39" s="633"/>
      <c r="B39" s="255">
        <v>44896</v>
      </c>
      <c r="C39" s="9" t="s">
        <v>553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/>
      <c r="L39" s="9">
        <v>1</v>
      </c>
      <c r="M39" s="29"/>
    </row>
    <row r="40" spans="1:13" hidden="1" x14ac:dyDescent="0.25">
      <c r="A40" s="633"/>
      <c r="B40" s="255">
        <v>44889</v>
      </c>
      <c r="C40" s="9" t="s">
        <v>8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3"/>
      <c r="B41" s="255">
        <v>44882</v>
      </c>
      <c r="C41" s="9" t="s">
        <v>452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3"/>
      <c r="B42" s="255">
        <v>44875</v>
      </c>
      <c r="C42" s="9" t="s">
        <v>453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44868</v>
      </c>
      <c r="C43" s="9" t="s">
        <v>552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44861</v>
      </c>
      <c r="C44" s="9" t="s">
        <v>553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44847</v>
      </c>
      <c r="C45" s="9" t="s">
        <v>452</v>
      </c>
      <c r="D45" s="9">
        <v>1</v>
      </c>
      <c r="E45" s="9">
        <v>1</v>
      </c>
      <c r="F45" s="9">
        <v>0</v>
      </c>
      <c r="G45" s="9">
        <v>1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3"/>
      <c r="B46" s="255">
        <v>44840</v>
      </c>
      <c r="C46" s="9" t="s">
        <v>453</v>
      </c>
      <c r="D46" s="9">
        <v>1</v>
      </c>
      <c r="E46" s="9">
        <v>1</v>
      </c>
      <c r="F46" s="9">
        <v>0</v>
      </c>
      <c r="G46" s="9">
        <v>1</v>
      </c>
      <c r="H46" s="9">
        <v>1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3"/>
      <c r="B47" s="255">
        <v>44826</v>
      </c>
      <c r="C47" s="9" t="s">
        <v>553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t="18.75" hidden="1" thickBot="1" x14ac:dyDescent="0.3">
      <c r="A48" s="634"/>
      <c r="B48" s="256">
        <v>44819</v>
      </c>
      <c r="C48" s="31" t="s">
        <v>8</v>
      </c>
      <c r="D48" s="31">
        <v>1</v>
      </c>
      <c r="E48" s="31">
        <v>0</v>
      </c>
      <c r="F48" s="31">
        <v>0</v>
      </c>
      <c r="G48" s="31">
        <v>0</v>
      </c>
      <c r="H48" s="31">
        <v>0</v>
      </c>
      <c r="I48" s="299">
        <v>0</v>
      </c>
      <c r="J48" s="341"/>
      <c r="K48" s="31">
        <v>1</v>
      </c>
      <c r="L48" s="31"/>
      <c r="M48" s="32"/>
    </row>
    <row r="49" spans="1:13" ht="19.5" thickTop="1" thickBot="1" x14ac:dyDescent="0.3">
      <c r="A49" s="433" t="s">
        <v>45</v>
      </c>
      <c r="B49" s="414" t="s">
        <v>554</v>
      </c>
      <c r="C49" s="355" t="s">
        <v>555</v>
      </c>
      <c r="D49" s="355">
        <f t="shared" ref="D49:L49" si="2">SUM(D37:D48)</f>
        <v>12</v>
      </c>
      <c r="E49" s="355">
        <f t="shared" si="2"/>
        <v>3</v>
      </c>
      <c r="F49" s="355">
        <f t="shared" si="2"/>
        <v>3</v>
      </c>
      <c r="G49" s="355">
        <f t="shared" si="2"/>
        <v>6</v>
      </c>
      <c r="H49" s="355">
        <f t="shared" si="2"/>
        <v>1</v>
      </c>
      <c r="I49" s="467">
        <f t="shared" si="2"/>
        <v>0</v>
      </c>
      <c r="J49" s="191">
        <f t="shared" si="2"/>
        <v>5</v>
      </c>
      <c r="K49" s="124">
        <f t="shared" si="2"/>
        <v>6</v>
      </c>
      <c r="L49" s="124">
        <f t="shared" si="2"/>
        <v>1</v>
      </c>
      <c r="M49" s="302">
        <f>SUM(J49/(J49+K49))</f>
        <v>0.45454545454545453</v>
      </c>
    </row>
    <row r="50" spans="1:13" ht="19.5" hidden="1" thickTop="1" thickBot="1" x14ac:dyDescent="0.3">
      <c r="A50" s="339" t="s">
        <v>500</v>
      </c>
      <c r="B50" s="464">
        <v>43720</v>
      </c>
      <c r="C50" s="118" t="s">
        <v>8</v>
      </c>
      <c r="D50" s="118">
        <v>1</v>
      </c>
      <c r="E50" s="118">
        <v>1</v>
      </c>
      <c r="F50" s="118">
        <v>0</v>
      </c>
      <c r="G50" s="118">
        <v>1</v>
      </c>
      <c r="H50" s="118">
        <v>0</v>
      </c>
      <c r="I50" s="465">
        <v>0</v>
      </c>
      <c r="J50" s="345"/>
      <c r="K50" s="118">
        <v>1</v>
      </c>
      <c r="L50" s="465"/>
      <c r="M50" s="119"/>
    </row>
    <row r="51" spans="1:13" ht="19.5" thickTop="1" thickBot="1" x14ac:dyDescent="0.3">
      <c r="A51" s="142" t="s">
        <v>45</v>
      </c>
      <c r="B51" s="126" t="s">
        <v>500</v>
      </c>
      <c r="C51" s="124" t="s">
        <v>455</v>
      </c>
      <c r="D51" s="124">
        <f t="shared" ref="D51:L51" si="3">SUM(D50)</f>
        <v>1</v>
      </c>
      <c r="E51" s="124">
        <f t="shared" si="3"/>
        <v>1</v>
      </c>
      <c r="F51" s="124">
        <f t="shared" si="3"/>
        <v>0</v>
      </c>
      <c r="G51" s="124">
        <f t="shared" si="3"/>
        <v>1</v>
      </c>
      <c r="H51" s="124">
        <f t="shared" si="3"/>
        <v>0</v>
      </c>
      <c r="I51" s="247">
        <f t="shared" si="3"/>
        <v>0</v>
      </c>
      <c r="J51" s="191">
        <f t="shared" si="3"/>
        <v>0</v>
      </c>
      <c r="K51" s="124">
        <f t="shared" si="3"/>
        <v>1</v>
      </c>
      <c r="L51" s="124">
        <f t="shared" si="3"/>
        <v>0</v>
      </c>
      <c r="M51" s="302">
        <f>SUM(J51/(J51+K51))</f>
        <v>0</v>
      </c>
    </row>
    <row r="52" spans="1:13" ht="18.75" hidden="1" thickTop="1" x14ac:dyDescent="0.25">
      <c r="A52" s="659" t="s">
        <v>454</v>
      </c>
      <c r="B52" s="26">
        <v>43524</v>
      </c>
      <c r="C52" s="27" t="s">
        <v>9</v>
      </c>
      <c r="D52" s="27">
        <v>1</v>
      </c>
      <c r="E52" s="27">
        <v>0</v>
      </c>
      <c r="F52" s="27">
        <v>1</v>
      </c>
      <c r="G52" s="27">
        <v>1</v>
      </c>
      <c r="H52" s="27">
        <v>0</v>
      </c>
      <c r="I52" s="297">
        <v>0</v>
      </c>
      <c r="J52" s="279"/>
      <c r="K52" s="27">
        <v>1</v>
      </c>
      <c r="L52" s="27"/>
      <c r="M52" s="28"/>
    </row>
    <row r="53" spans="1:13" hidden="1" x14ac:dyDescent="0.25">
      <c r="A53" s="631"/>
      <c r="B53" s="13">
        <v>43517</v>
      </c>
      <c r="C53" s="9" t="s">
        <v>48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13">
        <v>43510</v>
      </c>
      <c r="C54" s="9" t="s">
        <v>8</v>
      </c>
      <c r="D54" s="9">
        <v>1</v>
      </c>
      <c r="E54" s="9">
        <v>1</v>
      </c>
      <c r="F54" s="9">
        <v>2</v>
      </c>
      <c r="G54" s="9">
        <v>3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13">
        <v>43503</v>
      </c>
      <c r="C55" s="9" t="s">
        <v>452</v>
      </c>
      <c r="D55" s="9">
        <v>1</v>
      </c>
      <c r="E55" s="9">
        <v>0</v>
      </c>
      <c r="F55" s="9">
        <v>3</v>
      </c>
      <c r="G55" s="9">
        <v>3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13">
        <v>43475</v>
      </c>
      <c r="C56" s="9" t="s">
        <v>48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13">
        <v>43454</v>
      </c>
      <c r="C57" s="9" t="s">
        <v>452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43447</v>
      </c>
      <c r="C58" s="9" t="s">
        <v>453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13">
        <v>43433</v>
      </c>
      <c r="C59" s="9" t="s">
        <v>48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43412</v>
      </c>
      <c r="C60" s="9" t="s">
        <v>453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43405</v>
      </c>
      <c r="C61" s="9" t="s">
        <v>9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43391</v>
      </c>
      <c r="C62" s="9" t="s">
        <v>8</v>
      </c>
      <c r="D62" s="9">
        <v>1</v>
      </c>
      <c r="E62" s="9">
        <v>1</v>
      </c>
      <c r="F62" s="9">
        <v>1</v>
      </c>
      <c r="G62" s="9">
        <v>2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43384</v>
      </c>
      <c r="C63" s="9" t="s">
        <v>452</v>
      </c>
      <c r="D63" s="9">
        <v>1</v>
      </c>
      <c r="E63" s="9">
        <v>1</v>
      </c>
      <c r="F63" s="9">
        <v>0</v>
      </c>
      <c r="G63" s="9">
        <v>1</v>
      </c>
      <c r="H63" s="9">
        <v>0</v>
      </c>
      <c r="I63" s="298">
        <v>1</v>
      </c>
      <c r="J63" s="280"/>
      <c r="K63" s="9"/>
      <c r="L63" s="9">
        <v>1</v>
      </c>
      <c r="M63" s="29"/>
    </row>
    <row r="64" spans="1:13" ht="18.75" hidden="1" thickBot="1" x14ac:dyDescent="0.3">
      <c r="A64" s="630"/>
      <c r="B64" s="13">
        <v>43370</v>
      </c>
      <c r="C64" s="9" t="s">
        <v>9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t="19.5" thickTop="1" thickBot="1" x14ac:dyDescent="0.3">
      <c r="A65" s="142" t="s">
        <v>45</v>
      </c>
      <c r="B65" s="126" t="s">
        <v>454</v>
      </c>
      <c r="C65" s="124" t="s">
        <v>455</v>
      </c>
      <c r="D65" s="124">
        <f t="shared" ref="D65:I65" si="4">SUM(D52:D64)</f>
        <v>13</v>
      </c>
      <c r="E65" s="124">
        <f t="shared" si="4"/>
        <v>4</v>
      </c>
      <c r="F65" s="124">
        <f t="shared" si="4"/>
        <v>8</v>
      </c>
      <c r="G65" s="124">
        <f t="shared" si="4"/>
        <v>12</v>
      </c>
      <c r="H65" s="124">
        <f t="shared" si="4"/>
        <v>0</v>
      </c>
      <c r="I65" s="247">
        <f t="shared" si="4"/>
        <v>1</v>
      </c>
      <c r="J65" s="191">
        <f>SUM(J52:J64)</f>
        <v>1</v>
      </c>
      <c r="K65" s="124">
        <f>SUM(K52:K64)</f>
        <v>11</v>
      </c>
      <c r="L65" s="124">
        <f>SUM(L52:L64)</f>
        <v>1</v>
      </c>
      <c r="M65" s="302">
        <f>SUM(J65/(J65+K65))</f>
        <v>8.3333333333333329E-2</v>
      </c>
    </row>
    <row r="66" spans="1:13" ht="19.5" thickTop="1" thickBot="1" x14ac:dyDescent="0.3">
      <c r="C66" s="136" t="s">
        <v>24</v>
      </c>
      <c r="D66" s="137">
        <f t="shared" ref="D66:L66" si="5">SUM(D65+D51+D49+D36+D18)</f>
        <v>58</v>
      </c>
      <c r="E66" s="137">
        <f t="shared" si="5"/>
        <v>19</v>
      </c>
      <c r="F66" s="137">
        <f t="shared" si="5"/>
        <v>31</v>
      </c>
      <c r="G66" s="137">
        <f t="shared" si="5"/>
        <v>50</v>
      </c>
      <c r="H66" s="137">
        <f t="shared" si="5"/>
        <v>3</v>
      </c>
      <c r="I66" s="139">
        <f t="shared" si="5"/>
        <v>1</v>
      </c>
      <c r="J66" s="444">
        <f t="shared" si="5"/>
        <v>17</v>
      </c>
      <c r="K66" s="91">
        <f t="shared" si="5"/>
        <v>35</v>
      </c>
      <c r="L66" s="450">
        <f t="shared" si="5"/>
        <v>6</v>
      </c>
      <c r="M66" s="313">
        <f>SUM(J66/(J66+K66))</f>
        <v>0.32692307692307693</v>
      </c>
    </row>
    <row r="67" spans="1:13" ht="18.75" thickBot="1" x14ac:dyDescent="0.3">
      <c r="C67" s="143" t="s">
        <v>25</v>
      </c>
      <c r="D67" s="24"/>
      <c r="E67" s="25">
        <f>SUM(E66/D66)</f>
        <v>0.32758620689655171</v>
      </c>
      <c r="F67" s="25">
        <f>SUM(F66/D66)</f>
        <v>0.53448275862068961</v>
      </c>
      <c r="G67" s="144">
        <f>SUM(G66/D66)</f>
        <v>0.86206896551724133</v>
      </c>
      <c r="H67" s="20"/>
      <c r="I67" s="20"/>
      <c r="J67" s="445">
        <f>SUM(J66/D66)</f>
        <v>0.29310344827586204</v>
      </c>
      <c r="K67" s="441">
        <f>SUM(K66/D66)</f>
        <v>0.60344827586206895</v>
      </c>
      <c r="L67" s="446">
        <f>SUM(L66/D66)</f>
        <v>0.10344827586206896</v>
      </c>
      <c r="M67" s="7"/>
    </row>
    <row r="68" spans="1:13" ht="18.75" thickBot="1" x14ac:dyDescent="0.3">
      <c r="C68" s="133" t="s">
        <v>26</v>
      </c>
      <c r="D68" s="134">
        <f>SUM(D66/5)</f>
        <v>11.6</v>
      </c>
      <c r="E68" s="134">
        <f>SUM(E67*D68)</f>
        <v>3.8</v>
      </c>
      <c r="F68" s="134">
        <f>SUM(F67*D68)</f>
        <v>6.1999999999999993</v>
      </c>
      <c r="G68" s="135">
        <f>SUM(G67*D68)</f>
        <v>9.9999999999999982</v>
      </c>
      <c r="J68" s="447">
        <f>SUM(J66/5)</f>
        <v>3.4</v>
      </c>
      <c r="K68" s="448">
        <f>SUM(K66/5)</f>
        <v>7</v>
      </c>
      <c r="L68" s="449">
        <f>SUM(L66/5)</f>
        <v>1.2</v>
      </c>
      <c r="M68" s="7"/>
    </row>
    <row r="69" spans="1:13" ht="18.75" thickTop="1" x14ac:dyDescent="0.25"/>
  </sheetData>
  <mergeCells count="5">
    <mergeCell ref="A1:M1"/>
    <mergeCell ref="A52:A64"/>
    <mergeCell ref="A37:A48"/>
    <mergeCell ref="A19:A35"/>
    <mergeCell ref="A3:A17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  <pageSetUpPr fitToPage="1"/>
  </sheetPr>
  <dimension ref="A1:K17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4" width="9.5703125" style="16" bestFit="1" customWidth="1"/>
    <col min="5" max="5" width="9.7109375" style="16" bestFit="1" customWidth="1"/>
    <col min="6" max="9" width="9.5703125" style="16" bestFit="1" customWidth="1"/>
    <col min="10" max="10" width="9.5703125" style="20" bestFit="1" customWidth="1"/>
    <col min="11" max="11" width="9.5703125" style="16" bestFit="1" customWidth="1"/>
    <col min="12" max="16384" width="9.140625" style="16"/>
  </cols>
  <sheetData>
    <row r="1" spans="1:11" ht="19.5" thickTop="1" thickBot="1" x14ac:dyDescent="0.3">
      <c r="A1" s="626" t="s">
        <v>387</v>
      </c>
      <c r="B1" s="627"/>
      <c r="C1" s="627"/>
      <c r="D1" s="627"/>
      <c r="E1" s="627"/>
      <c r="F1" s="627"/>
      <c r="G1" s="627"/>
      <c r="H1" s="627"/>
      <c r="I1" s="627"/>
      <c r="J1" s="627"/>
      <c r="K1" s="628"/>
    </row>
    <row r="2" spans="1:11" ht="19.5" thickTop="1" thickBot="1" x14ac:dyDescent="0.3">
      <c r="A2" s="154"/>
      <c r="B2" s="206" t="s">
        <v>0</v>
      </c>
      <c r="C2" s="198" t="s">
        <v>397</v>
      </c>
      <c r="D2" s="198" t="s">
        <v>1</v>
      </c>
      <c r="E2" s="198" t="s">
        <v>28</v>
      </c>
      <c r="F2" s="198" t="s">
        <v>29</v>
      </c>
      <c r="G2" s="198" t="s">
        <v>30</v>
      </c>
      <c r="H2" s="198" t="s">
        <v>31</v>
      </c>
      <c r="I2" s="198" t="s">
        <v>32</v>
      </c>
      <c r="J2" s="235" t="s">
        <v>33</v>
      </c>
      <c r="K2" s="199" t="s">
        <v>34</v>
      </c>
    </row>
    <row r="3" spans="1:11" ht="18.75" hidden="1" thickTop="1" x14ac:dyDescent="0.25">
      <c r="A3" s="659" t="s">
        <v>500</v>
      </c>
      <c r="B3" s="26">
        <v>43839</v>
      </c>
      <c r="C3" s="27" t="s">
        <v>48</v>
      </c>
      <c r="D3" s="27">
        <v>1</v>
      </c>
      <c r="E3" s="27">
        <v>45</v>
      </c>
      <c r="F3" s="27">
        <v>1</v>
      </c>
      <c r="G3" s="27">
        <v>0</v>
      </c>
      <c r="H3" s="27">
        <v>0</v>
      </c>
      <c r="I3" s="27">
        <v>7</v>
      </c>
      <c r="J3" s="78">
        <v>7</v>
      </c>
      <c r="K3" s="28">
        <v>0</v>
      </c>
    </row>
    <row r="4" spans="1:11" hidden="1" x14ac:dyDescent="0.25">
      <c r="A4" s="631"/>
      <c r="B4" s="13">
        <v>43832</v>
      </c>
      <c r="C4" s="9" t="s">
        <v>8</v>
      </c>
      <c r="D4" s="9">
        <v>1</v>
      </c>
      <c r="E4" s="9">
        <v>45</v>
      </c>
      <c r="F4" s="9">
        <v>0</v>
      </c>
      <c r="G4" s="9">
        <v>1</v>
      </c>
      <c r="H4" s="9">
        <v>0</v>
      </c>
      <c r="I4" s="9">
        <v>7</v>
      </c>
      <c r="J4" s="74">
        <v>7</v>
      </c>
      <c r="K4" s="29">
        <v>0</v>
      </c>
    </row>
    <row r="5" spans="1:11" hidden="1" x14ac:dyDescent="0.25">
      <c r="A5" s="631"/>
      <c r="B5" s="13">
        <v>43818</v>
      </c>
      <c r="C5" s="9" t="s">
        <v>452</v>
      </c>
      <c r="D5" s="9">
        <v>1</v>
      </c>
      <c r="E5" s="9">
        <v>45</v>
      </c>
      <c r="F5" s="9">
        <v>1</v>
      </c>
      <c r="G5" s="9">
        <v>0</v>
      </c>
      <c r="H5" s="9">
        <v>0</v>
      </c>
      <c r="I5" s="9">
        <v>0</v>
      </c>
      <c r="J5" s="74">
        <v>0</v>
      </c>
      <c r="K5" s="29">
        <v>1</v>
      </c>
    </row>
    <row r="6" spans="1:11" hidden="1" x14ac:dyDescent="0.25">
      <c r="A6" s="631"/>
      <c r="B6" s="13">
        <v>43811</v>
      </c>
      <c r="C6" s="9" t="s">
        <v>453</v>
      </c>
      <c r="D6" s="9">
        <v>1</v>
      </c>
      <c r="E6" s="9">
        <v>45</v>
      </c>
      <c r="F6" s="9">
        <v>0</v>
      </c>
      <c r="G6" s="9">
        <v>1</v>
      </c>
      <c r="H6" s="9">
        <v>0</v>
      </c>
      <c r="I6" s="9">
        <v>9</v>
      </c>
      <c r="J6" s="74">
        <v>9</v>
      </c>
      <c r="K6" s="29">
        <v>0</v>
      </c>
    </row>
    <row r="7" spans="1:11" hidden="1" x14ac:dyDescent="0.25">
      <c r="A7" s="631"/>
      <c r="B7" s="13">
        <v>43804</v>
      </c>
      <c r="C7" s="9" t="s">
        <v>9</v>
      </c>
      <c r="D7" s="9">
        <v>1</v>
      </c>
      <c r="E7" s="9">
        <v>45</v>
      </c>
      <c r="F7" s="9">
        <v>1</v>
      </c>
      <c r="G7" s="9">
        <v>0</v>
      </c>
      <c r="H7" s="9">
        <v>0</v>
      </c>
      <c r="I7" s="9">
        <v>6</v>
      </c>
      <c r="J7" s="74">
        <v>6</v>
      </c>
      <c r="K7" s="29">
        <v>0</v>
      </c>
    </row>
    <row r="8" spans="1:11" hidden="1" x14ac:dyDescent="0.25">
      <c r="A8" s="631"/>
      <c r="B8" s="13">
        <v>43769</v>
      </c>
      <c r="C8" s="9" t="s">
        <v>9</v>
      </c>
      <c r="D8" s="9">
        <v>1</v>
      </c>
      <c r="E8" s="9">
        <v>45</v>
      </c>
      <c r="F8" s="9">
        <v>1</v>
      </c>
      <c r="G8" s="9">
        <v>0</v>
      </c>
      <c r="H8" s="9">
        <v>0</v>
      </c>
      <c r="I8" s="9">
        <v>0</v>
      </c>
      <c r="J8" s="74">
        <v>0</v>
      </c>
      <c r="K8" s="29">
        <v>1</v>
      </c>
    </row>
    <row r="9" spans="1:11" hidden="1" x14ac:dyDescent="0.25">
      <c r="A9" s="631"/>
      <c r="B9" s="13">
        <v>43755</v>
      </c>
      <c r="C9" s="9" t="s">
        <v>8</v>
      </c>
      <c r="D9" s="9">
        <v>1</v>
      </c>
      <c r="E9" s="9">
        <v>45</v>
      </c>
      <c r="F9" s="9">
        <v>0</v>
      </c>
      <c r="G9" s="9">
        <v>1</v>
      </c>
      <c r="H9" s="9">
        <v>0</v>
      </c>
      <c r="I9" s="9">
        <v>10</v>
      </c>
      <c r="J9" s="74">
        <v>10</v>
      </c>
      <c r="K9" s="29">
        <v>0</v>
      </c>
    </row>
    <row r="10" spans="1:11" hidden="1" x14ac:dyDescent="0.25">
      <c r="A10" s="631"/>
      <c r="B10" s="13">
        <v>43748</v>
      </c>
      <c r="C10" s="9" t="s">
        <v>452</v>
      </c>
      <c r="D10" s="9">
        <v>1</v>
      </c>
      <c r="E10" s="9">
        <v>45</v>
      </c>
      <c r="F10" s="9">
        <v>0</v>
      </c>
      <c r="G10" s="9">
        <v>1</v>
      </c>
      <c r="H10" s="9">
        <v>0</v>
      </c>
      <c r="I10" s="9">
        <v>10</v>
      </c>
      <c r="J10" s="74">
        <v>10</v>
      </c>
      <c r="K10" s="29">
        <v>0</v>
      </c>
    </row>
    <row r="11" spans="1:11" hidden="1" x14ac:dyDescent="0.25">
      <c r="A11" s="631"/>
      <c r="B11" s="13">
        <v>43741</v>
      </c>
      <c r="C11" s="9" t="s">
        <v>453</v>
      </c>
      <c r="D11" s="9">
        <v>1</v>
      </c>
      <c r="E11" s="9">
        <v>45</v>
      </c>
      <c r="F11" s="9">
        <v>0</v>
      </c>
      <c r="G11" s="9">
        <v>1</v>
      </c>
      <c r="H11" s="9">
        <v>0</v>
      </c>
      <c r="I11" s="9">
        <v>7</v>
      </c>
      <c r="J11" s="74">
        <v>7</v>
      </c>
      <c r="K11" s="29">
        <v>0</v>
      </c>
    </row>
    <row r="12" spans="1:11" hidden="1" x14ac:dyDescent="0.25">
      <c r="A12" s="631"/>
      <c r="B12" s="13">
        <v>43734</v>
      </c>
      <c r="C12" s="9" t="s">
        <v>9</v>
      </c>
      <c r="D12" s="9">
        <v>1</v>
      </c>
      <c r="E12" s="9">
        <v>45</v>
      </c>
      <c r="F12" s="9">
        <v>0</v>
      </c>
      <c r="G12" s="9">
        <v>1</v>
      </c>
      <c r="H12" s="9">
        <v>0</v>
      </c>
      <c r="I12" s="9">
        <v>11</v>
      </c>
      <c r="J12" s="74">
        <v>11</v>
      </c>
      <c r="K12" s="29">
        <v>0</v>
      </c>
    </row>
    <row r="13" spans="1:11" hidden="1" x14ac:dyDescent="0.25">
      <c r="A13" s="631"/>
      <c r="B13" s="13">
        <v>43727</v>
      </c>
      <c r="C13" s="9" t="s">
        <v>48</v>
      </c>
      <c r="D13" s="9">
        <v>1</v>
      </c>
      <c r="E13" s="9">
        <v>45</v>
      </c>
      <c r="F13" s="9">
        <v>1</v>
      </c>
      <c r="G13" s="9">
        <v>0</v>
      </c>
      <c r="H13" s="9">
        <v>0</v>
      </c>
      <c r="I13" s="9">
        <v>5</v>
      </c>
      <c r="J13" s="74">
        <v>5</v>
      </c>
      <c r="K13" s="29">
        <v>0</v>
      </c>
    </row>
    <row r="14" spans="1:11" ht="18.75" hidden="1" thickBot="1" x14ac:dyDescent="0.3">
      <c r="A14" s="630"/>
      <c r="B14" s="30">
        <v>43720</v>
      </c>
      <c r="C14" s="31" t="s">
        <v>8</v>
      </c>
      <c r="D14" s="31">
        <v>1</v>
      </c>
      <c r="E14" s="31">
        <v>45</v>
      </c>
      <c r="F14" s="31">
        <v>0</v>
      </c>
      <c r="G14" s="31">
        <v>1</v>
      </c>
      <c r="H14" s="31">
        <v>0</v>
      </c>
      <c r="I14" s="31">
        <v>11</v>
      </c>
      <c r="J14" s="79">
        <v>11</v>
      </c>
      <c r="K14" s="32">
        <v>0</v>
      </c>
    </row>
    <row r="15" spans="1:11" ht="19.5" thickTop="1" thickBot="1" x14ac:dyDescent="0.3">
      <c r="A15" s="142" t="s">
        <v>45</v>
      </c>
      <c r="B15" s="126" t="s">
        <v>500</v>
      </c>
      <c r="C15" s="124" t="s">
        <v>455</v>
      </c>
      <c r="D15" s="124">
        <f t="shared" ref="D15:I15" si="0">SUM(D3:D14)</f>
        <v>12</v>
      </c>
      <c r="E15" s="124">
        <f t="shared" si="0"/>
        <v>540</v>
      </c>
      <c r="F15" s="124">
        <f t="shared" si="0"/>
        <v>5</v>
      </c>
      <c r="G15" s="124">
        <f t="shared" si="0"/>
        <v>7</v>
      </c>
      <c r="H15" s="124">
        <f t="shared" si="0"/>
        <v>0</v>
      </c>
      <c r="I15" s="124">
        <f t="shared" si="0"/>
        <v>83</v>
      </c>
      <c r="J15" s="377">
        <f>SUM(I15/D15)</f>
        <v>6.916666666666667</v>
      </c>
      <c r="K15" s="248">
        <f>SUM(K3:K14)</f>
        <v>2</v>
      </c>
    </row>
    <row r="16" spans="1:11" ht="18.75" hidden="1" thickTop="1" x14ac:dyDescent="0.25">
      <c r="A16" s="631" t="s">
        <v>454</v>
      </c>
      <c r="B16" s="14">
        <v>43440</v>
      </c>
      <c r="C16" s="8" t="s">
        <v>9</v>
      </c>
      <c r="D16" s="8">
        <v>1</v>
      </c>
      <c r="E16" s="8">
        <v>45</v>
      </c>
      <c r="F16" s="8">
        <v>0</v>
      </c>
      <c r="G16" s="8">
        <v>1</v>
      </c>
      <c r="H16" s="8">
        <v>0</v>
      </c>
      <c r="I16" s="8">
        <v>9</v>
      </c>
      <c r="J16" s="406">
        <v>9</v>
      </c>
      <c r="K16" s="113">
        <v>0</v>
      </c>
    </row>
    <row r="17" spans="1:11" hidden="1" x14ac:dyDescent="0.25">
      <c r="A17" s="631"/>
      <c r="B17" s="13">
        <v>43433</v>
      </c>
      <c r="C17" s="9" t="s">
        <v>48</v>
      </c>
      <c r="D17" s="9">
        <v>1</v>
      </c>
      <c r="E17" s="9">
        <v>45</v>
      </c>
      <c r="F17" s="9">
        <v>0</v>
      </c>
      <c r="G17" s="9">
        <v>1</v>
      </c>
      <c r="H17" s="9">
        <v>0</v>
      </c>
      <c r="I17" s="9">
        <v>5</v>
      </c>
      <c r="J17" s="74">
        <v>5</v>
      </c>
      <c r="K17" s="29">
        <v>0</v>
      </c>
    </row>
    <row r="18" spans="1:11" hidden="1" x14ac:dyDescent="0.25">
      <c r="A18" s="631"/>
      <c r="B18" s="13">
        <v>43426</v>
      </c>
      <c r="C18" s="9" t="s">
        <v>8</v>
      </c>
      <c r="D18" s="9">
        <v>1</v>
      </c>
      <c r="E18" s="9">
        <v>45</v>
      </c>
      <c r="F18" s="9">
        <v>1</v>
      </c>
      <c r="G18" s="9">
        <v>0</v>
      </c>
      <c r="H18" s="9">
        <v>0</v>
      </c>
      <c r="I18" s="9">
        <v>5</v>
      </c>
      <c r="J18" s="74">
        <v>5</v>
      </c>
      <c r="K18" s="29">
        <v>0</v>
      </c>
    </row>
    <row r="19" spans="1:11" hidden="1" x14ac:dyDescent="0.25">
      <c r="A19" s="631"/>
      <c r="B19" s="13">
        <v>43419</v>
      </c>
      <c r="C19" s="9" t="s">
        <v>452</v>
      </c>
      <c r="D19" s="9">
        <v>1</v>
      </c>
      <c r="E19" s="9">
        <v>45</v>
      </c>
      <c r="F19" s="9">
        <v>0</v>
      </c>
      <c r="G19" s="9">
        <v>1</v>
      </c>
      <c r="H19" s="9">
        <v>0</v>
      </c>
      <c r="I19" s="9">
        <v>8</v>
      </c>
      <c r="J19" s="74">
        <v>8</v>
      </c>
      <c r="K19" s="29">
        <v>0</v>
      </c>
    </row>
    <row r="20" spans="1:11" hidden="1" x14ac:dyDescent="0.25">
      <c r="A20" s="631"/>
      <c r="B20" s="13">
        <v>43412</v>
      </c>
      <c r="C20" s="9" t="s">
        <v>453</v>
      </c>
      <c r="D20" s="9">
        <v>1</v>
      </c>
      <c r="E20" s="9">
        <v>45</v>
      </c>
      <c r="F20" s="9">
        <v>0</v>
      </c>
      <c r="G20" s="9">
        <v>1</v>
      </c>
      <c r="H20" s="9">
        <v>0</v>
      </c>
      <c r="I20" s="9">
        <v>11</v>
      </c>
      <c r="J20" s="74">
        <v>11</v>
      </c>
      <c r="K20" s="29">
        <v>0</v>
      </c>
    </row>
    <row r="21" spans="1:11" hidden="1" x14ac:dyDescent="0.25">
      <c r="A21" s="631"/>
      <c r="B21" s="13">
        <v>43405</v>
      </c>
      <c r="C21" s="9" t="s">
        <v>9</v>
      </c>
      <c r="D21" s="9">
        <v>1</v>
      </c>
      <c r="E21" s="9">
        <v>45</v>
      </c>
      <c r="F21" s="9">
        <v>0</v>
      </c>
      <c r="G21" s="9">
        <v>1</v>
      </c>
      <c r="H21" s="9">
        <v>0</v>
      </c>
      <c r="I21" s="9">
        <v>4</v>
      </c>
      <c r="J21" s="74">
        <v>4</v>
      </c>
      <c r="K21" s="29">
        <v>0</v>
      </c>
    </row>
    <row r="22" spans="1:11" hidden="1" x14ac:dyDescent="0.25">
      <c r="A22" s="631"/>
      <c r="B22" s="13">
        <v>43398</v>
      </c>
      <c r="C22" s="9" t="s">
        <v>48</v>
      </c>
      <c r="D22" s="9">
        <v>1</v>
      </c>
      <c r="E22" s="9">
        <v>45</v>
      </c>
      <c r="F22" s="9">
        <v>1</v>
      </c>
      <c r="G22" s="9">
        <v>0</v>
      </c>
      <c r="H22" s="9">
        <v>0</v>
      </c>
      <c r="I22" s="9">
        <v>4</v>
      </c>
      <c r="J22" s="74">
        <v>4</v>
      </c>
      <c r="K22" s="29">
        <v>0</v>
      </c>
    </row>
    <row r="23" spans="1:11" hidden="1" x14ac:dyDescent="0.25">
      <c r="A23" s="631"/>
      <c r="B23" s="13">
        <v>43391</v>
      </c>
      <c r="C23" s="9" t="s">
        <v>8</v>
      </c>
      <c r="D23" s="9">
        <v>1</v>
      </c>
      <c r="E23" s="9">
        <v>45</v>
      </c>
      <c r="F23" s="9">
        <v>0</v>
      </c>
      <c r="G23" s="9">
        <v>1</v>
      </c>
      <c r="H23" s="9">
        <v>0</v>
      </c>
      <c r="I23" s="9">
        <v>9</v>
      </c>
      <c r="J23" s="74">
        <v>9</v>
      </c>
      <c r="K23" s="29">
        <v>0</v>
      </c>
    </row>
    <row r="24" spans="1:11" hidden="1" x14ac:dyDescent="0.25">
      <c r="A24" s="631"/>
      <c r="B24" s="13">
        <v>43370</v>
      </c>
      <c r="C24" s="9" t="s">
        <v>9</v>
      </c>
      <c r="D24" s="9">
        <v>1</v>
      </c>
      <c r="E24" s="9">
        <v>45</v>
      </c>
      <c r="F24" s="9">
        <v>1</v>
      </c>
      <c r="G24" s="9">
        <v>0</v>
      </c>
      <c r="H24" s="9">
        <v>0</v>
      </c>
      <c r="I24" s="9">
        <v>6</v>
      </c>
      <c r="J24" s="74">
        <v>6</v>
      </c>
      <c r="K24" s="29">
        <v>0</v>
      </c>
    </row>
    <row r="25" spans="1:11" hidden="1" x14ac:dyDescent="0.25">
      <c r="A25" s="631"/>
      <c r="B25" s="13">
        <v>43363</v>
      </c>
      <c r="C25" s="9" t="s">
        <v>48</v>
      </c>
      <c r="D25" s="9">
        <v>1</v>
      </c>
      <c r="E25" s="9">
        <v>45</v>
      </c>
      <c r="F25" s="9">
        <v>0</v>
      </c>
      <c r="G25" s="9">
        <v>1</v>
      </c>
      <c r="H25" s="9">
        <v>0</v>
      </c>
      <c r="I25" s="9">
        <v>5</v>
      </c>
      <c r="J25" s="74">
        <v>5</v>
      </c>
      <c r="K25" s="29">
        <v>0</v>
      </c>
    </row>
    <row r="26" spans="1:11" ht="18.75" hidden="1" thickBot="1" x14ac:dyDescent="0.3">
      <c r="A26" s="630"/>
      <c r="B26" s="30">
        <v>43356</v>
      </c>
      <c r="C26" s="31" t="s">
        <v>8</v>
      </c>
      <c r="D26" s="31">
        <v>1</v>
      </c>
      <c r="E26" s="31">
        <v>45</v>
      </c>
      <c r="F26" s="31">
        <v>1</v>
      </c>
      <c r="G26" s="31">
        <v>0</v>
      </c>
      <c r="H26" s="31">
        <v>0</v>
      </c>
      <c r="I26" s="31">
        <v>4</v>
      </c>
      <c r="J26" s="79">
        <v>4</v>
      </c>
      <c r="K26" s="32">
        <v>0</v>
      </c>
    </row>
    <row r="27" spans="1:11" ht="19.5" thickTop="1" thickBot="1" x14ac:dyDescent="0.3">
      <c r="A27" s="142" t="s">
        <v>45</v>
      </c>
      <c r="B27" s="126" t="s">
        <v>454</v>
      </c>
      <c r="C27" s="124" t="s">
        <v>455</v>
      </c>
      <c r="D27" s="124">
        <f t="shared" ref="D27:I27" si="1">SUM(D16:D26)</f>
        <v>11</v>
      </c>
      <c r="E27" s="124">
        <f t="shared" si="1"/>
        <v>495</v>
      </c>
      <c r="F27" s="124">
        <f t="shared" si="1"/>
        <v>4</v>
      </c>
      <c r="G27" s="124">
        <f t="shared" si="1"/>
        <v>7</v>
      </c>
      <c r="H27" s="124">
        <f t="shared" si="1"/>
        <v>0</v>
      </c>
      <c r="I27" s="124">
        <f t="shared" si="1"/>
        <v>70</v>
      </c>
      <c r="J27" s="167">
        <f>SUM(I27/D27)</f>
        <v>6.3636363636363633</v>
      </c>
      <c r="K27" s="125">
        <f>SUM(K16:K26)</f>
        <v>0</v>
      </c>
    </row>
    <row r="28" spans="1:11" ht="18.75" hidden="1" thickTop="1" x14ac:dyDescent="0.25">
      <c r="A28" s="638" t="s">
        <v>285</v>
      </c>
      <c r="B28" s="26">
        <v>43153</v>
      </c>
      <c r="C28" s="27" t="s">
        <v>8</v>
      </c>
      <c r="D28" s="27">
        <v>1</v>
      </c>
      <c r="E28" s="27">
        <v>45</v>
      </c>
      <c r="F28" s="27">
        <v>0</v>
      </c>
      <c r="G28" s="27">
        <v>1</v>
      </c>
      <c r="H28" s="27">
        <v>0</v>
      </c>
      <c r="I28" s="27">
        <v>8</v>
      </c>
      <c r="J28" s="78">
        <v>8</v>
      </c>
      <c r="K28" s="28">
        <v>0</v>
      </c>
    </row>
    <row r="29" spans="1:11" hidden="1" x14ac:dyDescent="0.25">
      <c r="A29" s="639"/>
      <c r="B29" s="13">
        <v>43146</v>
      </c>
      <c r="C29" s="9" t="s">
        <v>9</v>
      </c>
      <c r="D29" s="9">
        <v>1</v>
      </c>
      <c r="E29" s="9">
        <v>45</v>
      </c>
      <c r="F29" s="9">
        <v>1</v>
      </c>
      <c r="G29" s="9">
        <v>0</v>
      </c>
      <c r="H29" s="9">
        <v>0</v>
      </c>
      <c r="I29" s="9">
        <v>4</v>
      </c>
      <c r="J29" s="74">
        <v>4</v>
      </c>
      <c r="K29" s="29">
        <v>0</v>
      </c>
    </row>
    <row r="30" spans="1:11" hidden="1" x14ac:dyDescent="0.25">
      <c r="A30" s="639"/>
      <c r="B30" s="13">
        <v>43139</v>
      </c>
      <c r="C30" s="9" t="s">
        <v>10</v>
      </c>
      <c r="D30" s="9">
        <v>1</v>
      </c>
      <c r="E30" s="9">
        <v>45</v>
      </c>
      <c r="F30" s="9">
        <v>0</v>
      </c>
      <c r="G30" s="9">
        <v>1</v>
      </c>
      <c r="H30" s="9">
        <v>0</v>
      </c>
      <c r="I30" s="9">
        <v>6</v>
      </c>
      <c r="J30" s="74">
        <v>6</v>
      </c>
      <c r="K30" s="29">
        <v>0</v>
      </c>
    </row>
    <row r="31" spans="1:11" hidden="1" x14ac:dyDescent="0.25">
      <c r="A31" s="639"/>
      <c r="B31" s="13">
        <v>43132</v>
      </c>
      <c r="C31" s="9" t="s">
        <v>11</v>
      </c>
      <c r="D31" s="9">
        <v>1</v>
      </c>
      <c r="E31" s="9">
        <v>45</v>
      </c>
      <c r="F31" s="9">
        <v>1</v>
      </c>
      <c r="G31" s="9">
        <v>0</v>
      </c>
      <c r="H31" s="9">
        <v>0</v>
      </c>
      <c r="I31" s="9">
        <v>3</v>
      </c>
      <c r="J31" s="74">
        <v>3</v>
      </c>
      <c r="K31" s="29">
        <v>0</v>
      </c>
    </row>
    <row r="32" spans="1:11" ht="18.75" hidden="1" thickTop="1" x14ac:dyDescent="0.25">
      <c r="A32" s="639"/>
      <c r="B32" s="13">
        <v>43125</v>
      </c>
      <c r="C32" s="9" t="s">
        <v>7</v>
      </c>
      <c r="D32" s="9">
        <v>1</v>
      </c>
      <c r="E32" s="9">
        <v>45</v>
      </c>
      <c r="F32" s="9">
        <v>0</v>
      </c>
      <c r="G32" s="9">
        <v>1</v>
      </c>
      <c r="H32" s="9">
        <v>0</v>
      </c>
      <c r="I32" s="9">
        <v>4</v>
      </c>
      <c r="J32" s="74">
        <v>4</v>
      </c>
      <c r="K32" s="29">
        <v>0</v>
      </c>
    </row>
    <row r="33" spans="1:11" hidden="1" x14ac:dyDescent="0.25">
      <c r="A33" s="639"/>
      <c r="B33" s="13">
        <v>43118</v>
      </c>
      <c r="C33" s="9" t="s">
        <v>8</v>
      </c>
      <c r="D33" s="9">
        <v>1</v>
      </c>
      <c r="E33" s="9">
        <v>45</v>
      </c>
      <c r="F33" s="9">
        <v>0</v>
      </c>
      <c r="G33" s="9">
        <v>1</v>
      </c>
      <c r="H33" s="9">
        <v>0</v>
      </c>
      <c r="I33" s="9">
        <v>6</v>
      </c>
      <c r="J33" s="74">
        <v>6</v>
      </c>
      <c r="K33" s="29">
        <v>0</v>
      </c>
    </row>
    <row r="34" spans="1:11" hidden="1" x14ac:dyDescent="0.25">
      <c r="A34" s="639"/>
      <c r="B34" s="13">
        <v>43104</v>
      </c>
      <c r="C34" s="9" t="s">
        <v>9</v>
      </c>
      <c r="D34" s="9">
        <v>1</v>
      </c>
      <c r="E34" s="9">
        <v>45</v>
      </c>
      <c r="F34" s="9">
        <v>0</v>
      </c>
      <c r="G34" s="9">
        <v>1</v>
      </c>
      <c r="H34" s="9">
        <v>0</v>
      </c>
      <c r="I34" s="9">
        <v>8</v>
      </c>
      <c r="J34" s="74">
        <v>8</v>
      </c>
      <c r="K34" s="29">
        <v>0</v>
      </c>
    </row>
    <row r="35" spans="1:11" hidden="1" x14ac:dyDescent="0.25">
      <c r="A35" s="639"/>
      <c r="B35" s="13">
        <v>43090</v>
      </c>
      <c r="C35" s="9" t="s">
        <v>10</v>
      </c>
      <c r="D35" s="9">
        <v>1</v>
      </c>
      <c r="E35" s="9">
        <v>45</v>
      </c>
      <c r="F35" s="9">
        <v>0</v>
      </c>
      <c r="G35" s="9">
        <v>1</v>
      </c>
      <c r="H35" s="9">
        <v>0</v>
      </c>
      <c r="I35" s="9">
        <v>3</v>
      </c>
      <c r="J35" s="74">
        <v>3</v>
      </c>
      <c r="K35" s="29">
        <v>0</v>
      </c>
    </row>
    <row r="36" spans="1:11" hidden="1" x14ac:dyDescent="0.25">
      <c r="A36" s="639"/>
      <c r="B36" s="13">
        <v>43083</v>
      </c>
      <c r="C36" s="9" t="s">
        <v>11</v>
      </c>
      <c r="D36" s="9">
        <v>1</v>
      </c>
      <c r="E36" s="9">
        <v>45</v>
      </c>
      <c r="F36" s="9">
        <v>0</v>
      </c>
      <c r="G36" s="9">
        <v>0</v>
      </c>
      <c r="H36" s="9">
        <v>1</v>
      </c>
      <c r="I36" s="9">
        <v>5</v>
      </c>
      <c r="J36" s="74">
        <v>5</v>
      </c>
      <c r="K36" s="29">
        <v>0</v>
      </c>
    </row>
    <row r="37" spans="1:11" hidden="1" x14ac:dyDescent="0.25">
      <c r="A37" s="639"/>
      <c r="B37" s="13">
        <v>43076</v>
      </c>
      <c r="C37" s="9" t="s">
        <v>7</v>
      </c>
      <c r="D37" s="9">
        <v>1</v>
      </c>
      <c r="E37" s="9">
        <v>45</v>
      </c>
      <c r="F37" s="9">
        <v>0</v>
      </c>
      <c r="G37" s="9">
        <v>1</v>
      </c>
      <c r="H37" s="9">
        <v>0</v>
      </c>
      <c r="I37" s="9">
        <v>7</v>
      </c>
      <c r="J37" s="74">
        <v>7</v>
      </c>
      <c r="K37" s="29">
        <v>0</v>
      </c>
    </row>
    <row r="38" spans="1:11" hidden="1" x14ac:dyDescent="0.25">
      <c r="A38" s="639"/>
      <c r="B38" s="13">
        <v>43055</v>
      </c>
      <c r="C38" s="9" t="s">
        <v>10</v>
      </c>
      <c r="D38" s="9">
        <v>1</v>
      </c>
      <c r="E38" s="9">
        <v>45</v>
      </c>
      <c r="F38" s="9">
        <v>0</v>
      </c>
      <c r="G38" s="9">
        <v>0</v>
      </c>
      <c r="H38" s="9">
        <v>1</v>
      </c>
      <c r="I38" s="9">
        <v>8</v>
      </c>
      <c r="J38" s="74">
        <v>8</v>
      </c>
      <c r="K38" s="29">
        <v>0</v>
      </c>
    </row>
    <row r="39" spans="1:11" hidden="1" x14ac:dyDescent="0.25">
      <c r="A39" s="639"/>
      <c r="B39" s="13">
        <v>43048</v>
      </c>
      <c r="C39" s="9" t="s">
        <v>11</v>
      </c>
      <c r="D39" s="9">
        <v>1</v>
      </c>
      <c r="E39" s="9">
        <v>45</v>
      </c>
      <c r="F39" s="9">
        <v>1</v>
      </c>
      <c r="G39" s="9">
        <v>0</v>
      </c>
      <c r="H39" s="9">
        <v>0</v>
      </c>
      <c r="I39" s="9">
        <v>4</v>
      </c>
      <c r="J39" s="74">
        <v>4</v>
      </c>
      <c r="K39" s="29">
        <v>0</v>
      </c>
    </row>
    <row r="40" spans="1:11" hidden="1" x14ac:dyDescent="0.25">
      <c r="A40" s="639"/>
      <c r="B40" s="13">
        <v>43041</v>
      </c>
      <c r="C40" s="9" t="s">
        <v>7</v>
      </c>
      <c r="D40" s="9">
        <v>1</v>
      </c>
      <c r="E40" s="9">
        <v>45</v>
      </c>
      <c r="F40" s="9">
        <v>0</v>
      </c>
      <c r="G40" s="9">
        <v>0</v>
      </c>
      <c r="H40" s="9">
        <v>1</v>
      </c>
      <c r="I40" s="9">
        <v>3</v>
      </c>
      <c r="J40" s="74">
        <v>3</v>
      </c>
      <c r="K40" s="29">
        <v>0</v>
      </c>
    </row>
    <row r="41" spans="1:11" hidden="1" x14ac:dyDescent="0.25">
      <c r="A41" s="639"/>
      <c r="B41" s="13">
        <v>43034</v>
      </c>
      <c r="C41" s="9" t="s">
        <v>8</v>
      </c>
      <c r="D41" s="9">
        <v>1</v>
      </c>
      <c r="E41" s="9">
        <v>45</v>
      </c>
      <c r="F41" s="9">
        <v>0</v>
      </c>
      <c r="G41" s="9">
        <v>0</v>
      </c>
      <c r="H41" s="9">
        <v>1</v>
      </c>
      <c r="I41" s="9">
        <v>4</v>
      </c>
      <c r="J41" s="74">
        <v>4</v>
      </c>
      <c r="K41" s="29">
        <v>0</v>
      </c>
    </row>
    <row r="42" spans="1:11" hidden="1" x14ac:dyDescent="0.25">
      <c r="A42" s="639"/>
      <c r="B42" s="13">
        <v>43027</v>
      </c>
      <c r="C42" s="9" t="s">
        <v>9</v>
      </c>
      <c r="D42" s="9">
        <v>1</v>
      </c>
      <c r="E42" s="9">
        <v>45</v>
      </c>
      <c r="F42" s="9">
        <v>0</v>
      </c>
      <c r="G42" s="9">
        <v>0</v>
      </c>
      <c r="H42" s="9">
        <v>1</v>
      </c>
      <c r="I42" s="9">
        <v>5</v>
      </c>
      <c r="J42" s="74">
        <v>5</v>
      </c>
      <c r="K42" s="29">
        <v>0</v>
      </c>
    </row>
    <row r="43" spans="1:11" hidden="1" x14ac:dyDescent="0.25">
      <c r="A43" s="639"/>
      <c r="B43" s="13">
        <v>43020</v>
      </c>
      <c r="C43" s="9" t="s">
        <v>10</v>
      </c>
      <c r="D43" s="9">
        <v>1</v>
      </c>
      <c r="E43" s="9">
        <v>45</v>
      </c>
      <c r="F43" s="9">
        <v>0</v>
      </c>
      <c r="G43" s="9">
        <v>1</v>
      </c>
      <c r="H43" s="9">
        <v>0</v>
      </c>
      <c r="I43" s="9">
        <v>8</v>
      </c>
      <c r="J43" s="74">
        <v>8</v>
      </c>
      <c r="K43" s="29">
        <v>0</v>
      </c>
    </row>
    <row r="44" spans="1:11" hidden="1" x14ac:dyDescent="0.25">
      <c r="A44" s="639"/>
      <c r="B44" s="13">
        <v>43013</v>
      </c>
      <c r="C44" s="9" t="s">
        <v>11</v>
      </c>
      <c r="D44" s="9">
        <v>1</v>
      </c>
      <c r="E44" s="9">
        <v>45</v>
      </c>
      <c r="F44" s="9">
        <v>0</v>
      </c>
      <c r="G44" s="9">
        <v>1</v>
      </c>
      <c r="H44" s="9">
        <v>0</v>
      </c>
      <c r="I44" s="9">
        <v>6</v>
      </c>
      <c r="J44" s="74">
        <v>6</v>
      </c>
      <c r="K44" s="29">
        <v>0</v>
      </c>
    </row>
    <row r="45" spans="1:11" hidden="1" x14ac:dyDescent="0.25">
      <c r="A45" s="639"/>
      <c r="B45" s="13">
        <v>43006</v>
      </c>
      <c r="C45" s="9" t="s">
        <v>7</v>
      </c>
      <c r="D45" s="9">
        <v>1</v>
      </c>
      <c r="E45" s="9">
        <v>45</v>
      </c>
      <c r="F45" s="9">
        <v>1</v>
      </c>
      <c r="G45" s="9">
        <v>0</v>
      </c>
      <c r="H45" s="9">
        <v>0</v>
      </c>
      <c r="I45" s="9">
        <v>6</v>
      </c>
      <c r="J45" s="74">
        <v>6</v>
      </c>
      <c r="K45" s="29">
        <v>0</v>
      </c>
    </row>
    <row r="46" spans="1:11" hidden="1" x14ac:dyDescent="0.25">
      <c r="A46" s="639"/>
      <c r="B46" s="13">
        <v>42999</v>
      </c>
      <c r="C46" s="9" t="s">
        <v>8</v>
      </c>
      <c r="D46" s="9">
        <v>1</v>
      </c>
      <c r="E46" s="9">
        <v>45</v>
      </c>
      <c r="F46" s="9">
        <v>0</v>
      </c>
      <c r="G46" s="9">
        <v>1</v>
      </c>
      <c r="H46" s="9">
        <v>0</v>
      </c>
      <c r="I46" s="9">
        <v>6</v>
      </c>
      <c r="J46" s="74">
        <v>6</v>
      </c>
      <c r="K46" s="29">
        <v>0</v>
      </c>
    </row>
    <row r="47" spans="1:11" ht="18.75" hidden="1" thickBot="1" x14ac:dyDescent="0.3">
      <c r="A47" s="640"/>
      <c r="B47" s="30">
        <v>42992</v>
      </c>
      <c r="C47" s="31" t="s">
        <v>9</v>
      </c>
      <c r="D47" s="31">
        <v>1</v>
      </c>
      <c r="E47" s="31">
        <v>45</v>
      </c>
      <c r="F47" s="31">
        <v>1</v>
      </c>
      <c r="G47" s="31">
        <v>0</v>
      </c>
      <c r="H47" s="31">
        <v>0</v>
      </c>
      <c r="I47" s="31">
        <v>7</v>
      </c>
      <c r="J47" s="79">
        <v>7</v>
      </c>
      <c r="K47" s="32">
        <v>0</v>
      </c>
    </row>
    <row r="48" spans="1:11" ht="19.5" thickTop="1" thickBot="1" x14ac:dyDescent="0.3">
      <c r="A48" s="142" t="s">
        <v>45</v>
      </c>
      <c r="B48" s="126" t="s">
        <v>285</v>
      </c>
      <c r="C48" s="124" t="s">
        <v>27</v>
      </c>
      <c r="D48" s="124">
        <f t="shared" ref="D48:I48" si="2">SUM(D28:D47)</f>
        <v>20</v>
      </c>
      <c r="E48" s="124">
        <f t="shared" si="2"/>
        <v>900</v>
      </c>
      <c r="F48" s="124">
        <f t="shared" si="2"/>
        <v>5</v>
      </c>
      <c r="G48" s="247">
        <f t="shared" si="2"/>
        <v>10</v>
      </c>
      <c r="H48" s="248">
        <f t="shared" si="2"/>
        <v>5</v>
      </c>
      <c r="I48" s="248">
        <f t="shared" si="2"/>
        <v>111</v>
      </c>
      <c r="J48" s="373">
        <f>SUM(I48/D48)</f>
        <v>5.55</v>
      </c>
      <c r="K48" s="125">
        <f>SUM(K28:K47)</f>
        <v>0</v>
      </c>
    </row>
    <row r="49" spans="1:11" ht="18.75" hidden="1" thickTop="1" x14ac:dyDescent="0.25">
      <c r="A49" s="659" t="s">
        <v>35</v>
      </c>
      <c r="B49" s="26">
        <v>42782</v>
      </c>
      <c r="C49" s="27" t="s">
        <v>9</v>
      </c>
      <c r="D49" s="27">
        <v>1</v>
      </c>
      <c r="E49" s="27">
        <v>45</v>
      </c>
      <c r="F49" s="27">
        <v>1</v>
      </c>
      <c r="G49" s="27">
        <v>0</v>
      </c>
      <c r="H49" s="27">
        <v>0</v>
      </c>
      <c r="I49" s="27">
        <v>4</v>
      </c>
      <c r="J49" s="78">
        <v>4</v>
      </c>
      <c r="K49" s="28">
        <v>0</v>
      </c>
    </row>
    <row r="50" spans="1:11" hidden="1" x14ac:dyDescent="0.25">
      <c r="A50" s="631"/>
      <c r="B50" s="13">
        <v>42775</v>
      </c>
      <c r="C50" s="9" t="s">
        <v>10</v>
      </c>
      <c r="D50" s="9">
        <v>1</v>
      </c>
      <c r="E50" s="9">
        <v>45</v>
      </c>
      <c r="F50" s="9">
        <v>1</v>
      </c>
      <c r="G50" s="9">
        <v>0</v>
      </c>
      <c r="H50" s="9">
        <v>0</v>
      </c>
      <c r="I50" s="9">
        <v>1</v>
      </c>
      <c r="J50" s="74">
        <v>1</v>
      </c>
      <c r="K50" s="29">
        <v>0</v>
      </c>
    </row>
    <row r="51" spans="1:11" hidden="1" x14ac:dyDescent="0.25">
      <c r="A51" s="631"/>
      <c r="B51" s="13">
        <v>42768</v>
      </c>
      <c r="C51" s="9" t="s">
        <v>11</v>
      </c>
      <c r="D51" s="9">
        <v>1</v>
      </c>
      <c r="E51" s="9">
        <v>45</v>
      </c>
      <c r="F51" s="9">
        <v>1</v>
      </c>
      <c r="G51" s="9">
        <v>0</v>
      </c>
      <c r="H51" s="9">
        <v>0</v>
      </c>
      <c r="I51" s="9">
        <v>4</v>
      </c>
      <c r="J51" s="74">
        <v>4</v>
      </c>
      <c r="K51" s="29">
        <v>0</v>
      </c>
    </row>
    <row r="52" spans="1:11" hidden="1" x14ac:dyDescent="0.25">
      <c r="A52" s="631"/>
      <c r="B52" s="13">
        <v>42761</v>
      </c>
      <c r="C52" s="9" t="s">
        <v>7</v>
      </c>
      <c r="D52" s="9">
        <v>1</v>
      </c>
      <c r="E52" s="9">
        <v>45</v>
      </c>
      <c r="F52" s="9">
        <v>1</v>
      </c>
      <c r="G52" s="9">
        <v>0</v>
      </c>
      <c r="H52" s="9">
        <v>0</v>
      </c>
      <c r="I52" s="9">
        <v>3</v>
      </c>
      <c r="J52" s="74">
        <v>3</v>
      </c>
      <c r="K52" s="29">
        <v>0</v>
      </c>
    </row>
    <row r="53" spans="1:11" hidden="1" x14ac:dyDescent="0.25">
      <c r="A53" s="631"/>
      <c r="B53" s="13">
        <v>42754</v>
      </c>
      <c r="C53" s="9" t="s">
        <v>8</v>
      </c>
      <c r="D53" s="9">
        <v>1</v>
      </c>
      <c r="E53" s="9">
        <v>45</v>
      </c>
      <c r="F53" s="9">
        <v>0</v>
      </c>
      <c r="G53" s="9">
        <v>1</v>
      </c>
      <c r="H53" s="9">
        <v>0</v>
      </c>
      <c r="I53" s="9">
        <v>6</v>
      </c>
      <c r="J53" s="74">
        <v>6</v>
      </c>
      <c r="K53" s="29">
        <v>0</v>
      </c>
    </row>
    <row r="54" spans="1:11" hidden="1" x14ac:dyDescent="0.25">
      <c r="A54" s="631"/>
      <c r="B54" s="13">
        <v>42747</v>
      </c>
      <c r="C54" s="9" t="s">
        <v>9</v>
      </c>
      <c r="D54" s="9">
        <v>1</v>
      </c>
      <c r="E54" s="9">
        <v>45</v>
      </c>
      <c r="F54" s="9">
        <v>1</v>
      </c>
      <c r="G54" s="9">
        <v>0</v>
      </c>
      <c r="H54" s="9">
        <v>0</v>
      </c>
      <c r="I54" s="9">
        <v>3</v>
      </c>
      <c r="J54" s="74">
        <v>3</v>
      </c>
      <c r="K54" s="29">
        <v>0</v>
      </c>
    </row>
    <row r="55" spans="1:11" hidden="1" x14ac:dyDescent="0.25">
      <c r="A55" s="631"/>
      <c r="B55" s="13">
        <v>42740</v>
      </c>
      <c r="C55" s="9" t="s">
        <v>10</v>
      </c>
      <c r="D55" s="9">
        <v>1</v>
      </c>
      <c r="E55" s="9">
        <v>45</v>
      </c>
      <c r="F55" s="9">
        <v>0</v>
      </c>
      <c r="G55" s="9">
        <v>1</v>
      </c>
      <c r="H55" s="9">
        <v>0</v>
      </c>
      <c r="I55" s="9">
        <v>3</v>
      </c>
      <c r="J55" s="74">
        <v>3</v>
      </c>
      <c r="K55" s="29">
        <v>0</v>
      </c>
    </row>
    <row r="56" spans="1:11" hidden="1" x14ac:dyDescent="0.25">
      <c r="A56" s="631"/>
      <c r="B56" s="13">
        <v>42712</v>
      </c>
      <c r="C56" s="9" t="s">
        <v>7</v>
      </c>
      <c r="D56" s="9">
        <v>1</v>
      </c>
      <c r="E56" s="9">
        <v>45</v>
      </c>
      <c r="F56" s="9">
        <v>0</v>
      </c>
      <c r="G56" s="9">
        <v>1</v>
      </c>
      <c r="H56" s="9">
        <v>0</v>
      </c>
      <c r="I56" s="9">
        <v>6</v>
      </c>
      <c r="J56" s="74">
        <v>6</v>
      </c>
      <c r="K56" s="29">
        <v>0</v>
      </c>
    </row>
    <row r="57" spans="1:11" hidden="1" x14ac:dyDescent="0.25">
      <c r="A57" s="631"/>
      <c r="B57" s="13">
        <v>42705</v>
      </c>
      <c r="C57" s="9" t="s">
        <v>8</v>
      </c>
      <c r="D57" s="9">
        <v>1</v>
      </c>
      <c r="E57" s="9">
        <v>45</v>
      </c>
      <c r="F57" s="9">
        <v>0</v>
      </c>
      <c r="G57" s="9">
        <v>1</v>
      </c>
      <c r="H57" s="9">
        <v>0</v>
      </c>
      <c r="I57" s="9">
        <v>5</v>
      </c>
      <c r="J57" s="74">
        <v>5</v>
      </c>
      <c r="K57" s="29">
        <v>0</v>
      </c>
    </row>
    <row r="58" spans="1:11" hidden="1" x14ac:dyDescent="0.25">
      <c r="A58" s="631"/>
      <c r="B58" s="13">
        <v>42691</v>
      </c>
      <c r="C58" s="9" t="s">
        <v>10</v>
      </c>
      <c r="D58" s="9">
        <v>1</v>
      </c>
      <c r="E58" s="9">
        <v>45</v>
      </c>
      <c r="F58" s="9">
        <v>0</v>
      </c>
      <c r="G58" s="9">
        <v>1</v>
      </c>
      <c r="H58" s="9">
        <v>0</v>
      </c>
      <c r="I58" s="9">
        <v>3</v>
      </c>
      <c r="J58" s="74">
        <v>3</v>
      </c>
      <c r="K58" s="29">
        <v>0</v>
      </c>
    </row>
    <row r="59" spans="1:11" hidden="1" x14ac:dyDescent="0.25">
      <c r="A59" s="631"/>
      <c r="B59" s="13">
        <v>42684</v>
      </c>
      <c r="C59" s="9" t="s">
        <v>11</v>
      </c>
      <c r="D59" s="9">
        <v>1</v>
      </c>
      <c r="E59" s="9">
        <v>45</v>
      </c>
      <c r="F59" s="9">
        <v>1</v>
      </c>
      <c r="G59" s="9">
        <v>0</v>
      </c>
      <c r="H59" s="9">
        <v>0</v>
      </c>
      <c r="I59" s="9">
        <v>5</v>
      </c>
      <c r="J59" s="74">
        <v>5</v>
      </c>
      <c r="K59" s="29">
        <v>0</v>
      </c>
    </row>
    <row r="60" spans="1:11" hidden="1" x14ac:dyDescent="0.25">
      <c r="A60" s="631"/>
      <c r="B60" s="13">
        <v>42677</v>
      </c>
      <c r="C60" s="9" t="s">
        <v>7</v>
      </c>
      <c r="D60" s="9">
        <v>1</v>
      </c>
      <c r="E60" s="9">
        <v>45</v>
      </c>
      <c r="F60" s="9">
        <v>0</v>
      </c>
      <c r="G60" s="9">
        <v>1</v>
      </c>
      <c r="H60" s="9">
        <v>0</v>
      </c>
      <c r="I60" s="9">
        <v>5</v>
      </c>
      <c r="J60" s="74">
        <v>5</v>
      </c>
      <c r="K60" s="29">
        <v>0</v>
      </c>
    </row>
    <row r="61" spans="1:11" hidden="1" x14ac:dyDescent="0.25">
      <c r="A61" s="631"/>
      <c r="B61" s="13">
        <v>42670</v>
      </c>
      <c r="C61" s="9" t="s">
        <v>8</v>
      </c>
      <c r="D61" s="9">
        <v>1</v>
      </c>
      <c r="E61" s="9">
        <v>45</v>
      </c>
      <c r="F61" s="9">
        <v>1</v>
      </c>
      <c r="G61" s="9">
        <v>0</v>
      </c>
      <c r="H61" s="9">
        <v>0</v>
      </c>
      <c r="I61" s="9">
        <v>3</v>
      </c>
      <c r="J61" s="74">
        <v>3</v>
      </c>
      <c r="K61" s="29">
        <v>0</v>
      </c>
    </row>
    <row r="62" spans="1:11" hidden="1" x14ac:dyDescent="0.25">
      <c r="A62" s="631"/>
      <c r="B62" s="13">
        <v>42663</v>
      </c>
      <c r="C62" s="9" t="s">
        <v>9</v>
      </c>
      <c r="D62" s="9">
        <v>1</v>
      </c>
      <c r="E62" s="9">
        <v>45</v>
      </c>
      <c r="F62" s="9">
        <v>1</v>
      </c>
      <c r="G62" s="9">
        <v>0</v>
      </c>
      <c r="H62" s="9">
        <v>0</v>
      </c>
      <c r="I62" s="9">
        <v>2</v>
      </c>
      <c r="J62" s="74">
        <v>2</v>
      </c>
      <c r="K62" s="29">
        <v>0</v>
      </c>
    </row>
    <row r="63" spans="1:11" hidden="1" x14ac:dyDescent="0.25">
      <c r="A63" s="631"/>
      <c r="B63" s="13">
        <v>42656</v>
      </c>
      <c r="C63" s="9" t="s">
        <v>10</v>
      </c>
      <c r="D63" s="9">
        <v>1</v>
      </c>
      <c r="E63" s="9">
        <v>45</v>
      </c>
      <c r="F63" s="9">
        <v>1</v>
      </c>
      <c r="G63" s="9">
        <v>0</v>
      </c>
      <c r="H63" s="9">
        <v>0</v>
      </c>
      <c r="I63" s="9">
        <v>3</v>
      </c>
      <c r="J63" s="74">
        <v>3</v>
      </c>
      <c r="K63" s="29">
        <v>0</v>
      </c>
    </row>
    <row r="64" spans="1:11" hidden="1" x14ac:dyDescent="0.25">
      <c r="A64" s="631"/>
      <c r="B64" s="13">
        <v>42649</v>
      </c>
      <c r="C64" s="9" t="s">
        <v>11</v>
      </c>
      <c r="D64" s="9">
        <v>1</v>
      </c>
      <c r="E64" s="9">
        <v>45</v>
      </c>
      <c r="F64" s="9">
        <v>0</v>
      </c>
      <c r="G64" s="9">
        <v>1</v>
      </c>
      <c r="H64" s="9">
        <v>0</v>
      </c>
      <c r="I64" s="9">
        <v>2</v>
      </c>
      <c r="J64" s="74">
        <v>2</v>
      </c>
      <c r="K64" s="29">
        <v>0</v>
      </c>
    </row>
    <row r="65" spans="1:11" hidden="1" x14ac:dyDescent="0.25">
      <c r="A65" s="631"/>
      <c r="B65" s="13">
        <v>42642</v>
      </c>
      <c r="C65" s="9" t="s">
        <v>7</v>
      </c>
      <c r="D65" s="9">
        <v>1</v>
      </c>
      <c r="E65" s="9">
        <v>45</v>
      </c>
      <c r="F65" s="9">
        <v>0</v>
      </c>
      <c r="G65" s="9">
        <v>1</v>
      </c>
      <c r="H65" s="9">
        <v>0</v>
      </c>
      <c r="I65" s="9">
        <v>10</v>
      </c>
      <c r="J65" s="74">
        <v>10</v>
      </c>
      <c r="K65" s="29">
        <v>0</v>
      </c>
    </row>
    <row r="66" spans="1:11" hidden="1" x14ac:dyDescent="0.25">
      <c r="A66" s="631"/>
      <c r="B66" s="13">
        <v>42635</v>
      </c>
      <c r="C66" s="9" t="s">
        <v>8</v>
      </c>
      <c r="D66" s="9">
        <v>1</v>
      </c>
      <c r="E66" s="9">
        <v>45</v>
      </c>
      <c r="F66" s="9">
        <v>0</v>
      </c>
      <c r="G66" s="9">
        <v>1</v>
      </c>
      <c r="H66" s="9">
        <v>0</v>
      </c>
      <c r="I66" s="9">
        <v>6</v>
      </c>
      <c r="J66" s="74">
        <v>6</v>
      </c>
      <c r="K66" s="29">
        <v>0</v>
      </c>
    </row>
    <row r="67" spans="1:11" ht="18.75" hidden="1" thickBot="1" x14ac:dyDescent="0.3">
      <c r="A67" s="630"/>
      <c r="B67" s="30">
        <v>42628</v>
      </c>
      <c r="C67" s="31" t="s">
        <v>9</v>
      </c>
      <c r="D67" s="31">
        <v>1</v>
      </c>
      <c r="E67" s="31">
        <v>45</v>
      </c>
      <c r="F67" s="31">
        <v>0</v>
      </c>
      <c r="G67" s="31">
        <v>1</v>
      </c>
      <c r="H67" s="31">
        <v>0</v>
      </c>
      <c r="I67" s="31">
        <v>6</v>
      </c>
      <c r="J67" s="79">
        <v>6</v>
      </c>
      <c r="K67" s="32">
        <v>0</v>
      </c>
    </row>
    <row r="68" spans="1:11" ht="19.5" thickTop="1" thickBot="1" x14ac:dyDescent="0.3">
      <c r="A68" s="142" t="s">
        <v>45</v>
      </c>
      <c r="B68" s="126" t="s">
        <v>18</v>
      </c>
      <c r="C68" s="247" t="s">
        <v>27</v>
      </c>
      <c r="D68" s="248">
        <f t="shared" ref="D68:I68" si="3">SUM(D49:D67)</f>
        <v>19</v>
      </c>
      <c r="E68" s="248">
        <f t="shared" si="3"/>
        <v>855</v>
      </c>
      <c r="F68" s="216">
        <f t="shared" si="3"/>
        <v>9</v>
      </c>
      <c r="G68" s="124">
        <f t="shared" si="3"/>
        <v>10</v>
      </c>
      <c r="H68" s="124">
        <f t="shared" si="3"/>
        <v>0</v>
      </c>
      <c r="I68" s="124">
        <f t="shared" si="3"/>
        <v>80</v>
      </c>
      <c r="J68" s="167">
        <f>SUM(I68/D68)</f>
        <v>4.2105263157894735</v>
      </c>
      <c r="K68" s="125">
        <f>SUM(K49:K67)</f>
        <v>0</v>
      </c>
    </row>
    <row r="69" spans="1:11" ht="18.75" hidden="1" thickTop="1" x14ac:dyDescent="0.25">
      <c r="A69" s="659" t="s">
        <v>17</v>
      </c>
      <c r="B69" s="26">
        <v>42432</v>
      </c>
      <c r="C69" s="27" t="s">
        <v>7</v>
      </c>
      <c r="D69" s="27">
        <v>1</v>
      </c>
      <c r="E69" s="27">
        <v>45</v>
      </c>
      <c r="F69" s="27">
        <v>1</v>
      </c>
      <c r="G69" s="27">
        <v>0</v>
      </c>
      <c r="H69" s="27">
        <v>0</v>
      </c>
      <c r="I69" s="27">
        <v>1</v>
      </c>
      <c r="J69" s="78">
        <v>1</v>
      </c>
      <c r="K69" s="28">
        <v>0</v>
      </c>
    </row>
    <row r="70" spans="1:11" hidden="1" x14ac:dyDescent="0.25">
      <c r="A70" s="631"/>
      <c r="B70" s="13">
        <v>42425</v>
      </c>
      <c r="C70" s="9" t="s">
        <v>13</v>
      </c>
      <c r="D70" s="9">
        <v>1</v>
      </c>
      <c r="E70" s="9">
        <v>45</v>
      </c>
      <c r="F70" s="9">
        <v>0</v>
      </c>
      <c r="G70" s="9">
        <v>1</v>
      </c>
      <c r="H70" s="9">
        <v>0</v>
      </c>
      <c r="I70" s="9">
        <v>6</v>
      </c>
      <c r="J70" s="74">
        <v>6</v>
      </c>
      <c r="K70" s="29">
        <v>0</v>
      </c>
    </row>
    <row r="71" spans="1:11" hidden="1" x14ac:dyDescent="0.25">
      <c r="A71" s="631"/>
      <c r="B71" s="13">
        <v>42397</v>
      </c>
      <c r="C71" s="9" t="s">
        <v>7</v>
      </c>
      <c r="D71" s="9">
        <v>1</v>
      </c>
      <c r="E71" s="9">
        <v>45</v>
      </c>
      <c r="F71" s="9">
        <v>1</v>
      </c>
      <c r="G71" s="9">
        <v>0</v>
      </c>
      <c r="H71" s="9">
        <v>0</v>
      </c>
      <c r="I71" s="9">
        <v>5</v>
      </c>
      <c r="J71" s="74">
        <v>5</v>
      </c>
      <c r="K71" s="29">
        <v>0</v>
      </c>
    </row>
    <row r="72" spans="1:11" hidden="1" x14ac:dyDescent="0.25">
      <c r="A72" s="631"/>
      <c r="B72" s="13">
        <v>42390</v>
      </c>
      <c r="C72" s="9" t="s">
        <v>13</v>
      </c>
      <c r="D72" s="9">
        <v>1</v>
      </c>
      <c r="E72" s="9">
        <v>45</v>
      </c>
      <c r="F72" s="9">
        <v>0</v>
      </c>
      <c r="G72" s="9">
        <v>1</v>
      </c>
      <c r="H72" s="9">
        <v>0</v>
      </c>
      <c r="I72" s="9">
        <v>7</v>
      </c>
      <c r="J72" s="74">
        <v>7</v>
      </c>
      <c r="K72" s="29">
        <v>0</v>
      </c>
    </row>
    <row r="73" spans="1:11" hidden="1" x14ac:dyDescent="0.25">
      <c r="A73" s="631"/>
      <c r="B73" s="13">
        <v>42383</v>
      </c>
      <c r="C73" s="9" t="s">
        <v>8</v>
      </c>
      <c r="D73" s="9">
        <v>1</v>
      </c>
      <c r="E73" s="9">
        <v>45</v>
      </c>
      <c r="F73" s="9">
        <v>0</v>
      </c>
      <c r="G73" s="9">
        <v>0</v>
      </c>
      <c r="H73" s="9">
        <v>1</v>
      </c>
      <c r="I73" s="9">
        <v>5</v>
      </c>
      <c r="J73" s="74">
        <v>5</v>
      </c>
      <c r="K73" s="29">
        <v>0</v>
      </c>
    </row>
    <row r="74" spans="1:11" hidden="1" x14ac:dyDescent="0.25">
      <c r="A74" s="631"/>
      <c r="B74" s="13">
        <v>42376</v>
      </c>
      <c r="C74" s="9" t="s">
        <v>10</v>
      </c>
      <c r="D74" s="9">
        <v>1</v>
      </c>
      <c r="E74" s="9">
        <v>45</v>
      </c>
      <c r="F74" s="9">
        <v>0</v>
      </c>
      <c r="G74" s="9">
        <v>1</v>
      </c>
      <c r="H74" s="9">
        <v>0</v>
      </c>
      <c r="I74" s="9">
        <v>5</v>
      </c>
      <c r="J74" s="74">
        <v>5</v>
      </c>
      <c r="K74" s="29">
        <v>0</v>
      </c>
    </row>
    <row r="75" spans="1:11" hidden="1" x14ac:dyDescent="0.25">
      <c r="A75" s="631"/>
      <c r="B75" s="13">
        <v>42355</v>
      </c>
      <c r="C75" s="9" t="s">
        <v>12</v>
      </c>
      <c r="D75" s="9">
        <v>1</v>
      </c>
      <c r="E75" s="9">
        <v>45</v>
      </c>
      <c r="F75" s="9">
        <v>0</v>
      </c>
      <c r="G75" s="9">
        <v>1</v>
      </c>
      <c r="H75" s="9">
        <v>0</v>
      </c>
      <c r="I75" s="9">
        <v>7</v>
      </c>
      <c r="J75" s="74">
        <v>7</v>
      </c>
      <c r="K75" s="29">
        <v>0</v>
      </c>
    </row>
    <row r="76" spans="1:11" hidden="1" x14ac:dyDescent="0.25">
      <c r="A76" s="631"/>
      <c r="B76" s="13">
        <v>42348</v>
      </c>
      <c r="C76" s="9" t="s">
        <v>7</v>
      </c>
      <c r="D76" s="9">
        <v>1</v>
      </c>
      <c r="E76" s="9">
        <v>45</v>
      </c>
      <c r="F76" s="9">
        <v>1</v>
      </c>
      <c r="G76" s="9">
        <v>0</v>
      </c>
      <c r="H76" s="9">
        <v>0</v>
      </c>
      <c r="I76" s="9">
        <v>4</v>
      </c>
      <c r="J76" s="74">
        <v>4</v>
      </c>
      <c r="K76" s="29">
        <v>0</v>
      </c>
    </row>
    <row r="77" spans="1:11" hidden="1" x14ac:dyDescent="0.25">
      <c r="A77" s="631"/>
      <c r="B77" s="13">
        <v>42341</v>
      </c>
      <c r="C77" s="9" t="s">
        <v>13</v>
      </c>
      <c r="D77" s="9">
        <v>1</v>
      </c>
      <c r="E77" s="9">
        <v>45</v>
      </c>
      <c r="F77" s="9">
        <v>0</v>
      </c>
      <c r="G77" s="9">
        <v>1</v>
      </c>
      <c r="H77" s="9">
        <v>0</v>
      </c>
      <c r="I77" s="9">
        <v>4</v>
      </c>
      <c r="J77" s="74">
        <v>4</v>
      </c>
      <c r="K77" s="29">
        <v>0</v>
      </c>
    </row>
    <row r="78" spans="1:11" hidden="1" x14ac:dyDescent="0.25">
      <c r="A78" s="631"/>
      <c r="B78" s="13">
        <v>42327</v>
      </c>
      <c r="C78" s="9" t="s">
        <v>10</v>
      </c>
      <c r="D78" s="9">
        <v>1</v>
      </c>
      <c r="E78" s="9">
        <v>45</v>
      </c>
      <c r="F78" s="9">
        <v>0</v>
      </c>
      <c r="G78" s="9">
        <v>0</v>
      </c>
      <c r="H78" s="9">
        <v>1</v>
      </c>
      <c r="I78" s="9">
        <v>3</v>
      </c>
      <c r="J78" s="74">
        <v>3</v>
      </c>
      <c r="K78" s="29">
        <v>0</v>
      </c>
    </row>
    <row r="79" spans="1:11" hidden="1" x14ac:dyDescent="0.25">
      <c r="A79" s="631"/>
      <c r="B79" s="13">
        <v>42320</v>
      </c>
      <c r="C79" s="9" t="s">
        <v>12</v>
      </c>
      <c r="D79" s="9">
        <v>1</v>
      </c>
      <c r="E79" s="9">
        <v>45</v>
      </c>
      <c r="F79" s="9">
        <v>0</v>
      </c>
      <c r="G79" s="9">
        <v>1</v>
      </c>
      <c r="H79" s="9">
        <v>0</v>
      </c>
      <c r="I79" s="9">
        <v>12</v>
      </c>
      <c r="J79" s="74">
        <v>12</v>
      </c>
      <c r="K79" s="29">
        <v>0</v>
      </c>
    </row>
    <row r="80" spans="1:11" hidden="1" x14ac:dyDescent="0.25">
      <c r="A80" s="631"/>
      <c r="B80" s="13">
        <v>42313</v>
      </c>
      <c r="C80" s="9" t="s">
        <v>7</v>
      </c>
      <c r="D80" s="9">
        <v>1</v>
      </c>
      <c r="E80" s="9">
        <v>45</v>
      </c>
      <c r="F80" s="9">
        <v>0</v>
      </c>
      <c r="G80" s="9">
        <v>1</v>
      </c>
      <c r="H80" s="9">
        <v>0</v>
      </c>
      <c r="I80" s="9">
        <v>7</v>
      </c>
      <c r="J80" s="74">
        <v>7</v>
      </c>
      <c r="K80" s="29">
        <v>0</v>
      </c>
    </row>
    <row r="81" spans="1:11" hidden="1" x14ac:dyDescent="0.25">
      <c r="A81" s="631"/>
      <c r="B81" s="13">
        <v>42306</v>
      </c>
      <c r="C81" s="9" t="s">
        <v>13</v>
      </c>
      <c r="D81" s="9">
        <v>1</v>
      </c>
      <c r="E81" s="9">
        <v>45</v>
      </c>
      <c r="F81" s="9">
        <v>0</v>
      </c>
      <c r="G81" s="9">
        <v>1</v>
      </c>
      <c r="H81" s="9">
        <v>0</v>
      </c>
      <c r="I81" s="9">
        <v>8</v>
      </c>
      <c r="J81" s="74">
        <v>8</v>
      </c>
      <c r="K81" s="29">
        <v>0</v>
      </c>
    </row>
    <row r="82" spans="1:11" hidden="1" x14ac:dyDescent="0.25">
      <c r="A82" s="631"/>
      <c r="B82" s="13">
        <v>42299</v>
      </c>
      <c r="C82" s="9" t="s">
        <v>8</v>
      </c>
      <c r="D82" s="9">
        <v>1</v>
      </c>
      <c r="E82" s="9">
        <v>45</v>
      </c>
      <c r="F82" s="9">
        <v>1</v>
      </c>
      <c r="G82" s="9">
        <v>0</v>
      </c>
      <c r="H82" s="9">
        <v>0</v>
      </c>
      <c r="I82" s="9">
        <v>4</v>
      </c>
      <c r="J82" s="74">
        <v>4</v>
      </c>
      <c r="K82" s="29">
        <v>0</v>
      </c>
    </row>
    <row r="83" spans="1:11" hidden="1" x14ac:dyDescent="0.25">
      <c r="A83" s="631"/>
      <c r="B83" s="13">
        <v>42292</v>
      </c>
      <c r="C83" s="9" t="s">
        <v>10</v>
      </c>
      <c r="D83" s="9">
        <v>1</v>
      </c>
      <c r="E83" s="9">
        <v>22</v>
      </c>
      <c r="F83" s="9">
        <v>0</v>
      </c>
      <c r="G83" s="9">
        <v>1</v>
      </c>
      <c r="H83" s="9">
        <v>0</v>
      </c>
      <c r="I83" s="9">
        <v>4</v>
      </c>
      <c r="J83" s="74">
        <v>8.18</v>
      </c>
      <c r="K83" s="29">
        <v>0</v>
      </c>
    </row>
    <row r="84" spans="1:11" hidden="1" x14ac:dyDescent="0.25">
      <c r="A84" s="631"/>
      <c r="B84" s="13">
        <v>42285</v>
      </c>
      <c r="C84" s="9" t="s">
        <v>12</v>
      </c>
      <c r="D84" s="9">
        <v>1</v>
      </c>
      <c r="E84" s="9">
        <v>45</v>
      </c>
      <c r="F84" s="9">
        <v>0</v>
      </c>
      <c r="G84" s="9">
        <v>1</v>
      </c>
      <c r="H84" s="9">
        <v>0</v>
      </c>
      <c r="I84" s="9">
        <v>8</v>
      </c>
      <c r="J84" s="74">
        <v>8</v>
      </c>
      <c r="K84" s="29">
        <v>0</v>
      </c>
    </row>
    <row r="85" spans="1:11" hidden="1" x14ac:dyDescent="0.25">
      <c r="A85" s="631"/>
      <c r="B85" s="13">
        <v>42278</v>
      </c>
      <c r="C85" s="9" t="s">
        <v>7</v>
      </c>
      <c r="D85" s="9">
        <v>1</v>
      </c>
      <c r="E85" s="9">
        <v>45</v>
      </c>
      <c r="F85" s="9">
        <v>0</v>
      </c>
      <c r="G85" s="9">
        <v>1</v>
      </c>
      <c r="H85" s="9">
        <v>0</v>
      </c>
      <c r="I85" s="9">
        <v>6</v>
      </c>
      <c r="J85" s="74">
        <v>6</v>
      </c>
      <c r="K85" s="29">
        <v>0</v>
      </c>
    </row>
    <row r="86" spans="1:11" hidden="1" x14ac:dyDescent="0.25">
      <c r="A86" s="631"/>
      <c r="B86" s="13">
        <v>42271</v>
      </c>
      <c r="C86" s="9" t="s">
        <v>13</v>
      </c>
      <c r="D86" s="9">
        <v>1</v>
      </c>
      <c r="E86" s="9">
        <v>45</v>
      </c>
      <c r="F86" s="9">
        <v>1</v>
      </c>
      <c r="G86" s="9">
        <v>0</v>
      </c>
      <c r="H86" s="9">
        <v>0</v>
      </c>
      <c r="I86" s="9">
        <v>2</v>
      </c>
      <c r="J86" s="74">
        <v>2</v>
      </c>
      <c r="K86" s="29">
        <v>0</v>
      </c>
    </row>
    <row r="87" spans="1:11" ht="18.75" hidden="1" thickBot="1" x14ac:dyDescent="0.3">
      <c r="A87" s="630"/>
      <c r="B87" s="30">
        <v>42264</v>
      </c>
      <c r="C87" s="31" t="s">
        <v>8</v>
      </c>
      <c r="D87" s="31">
        <v>1</v>
      </c>
      <c r="E87" s="31">
        <v>45</v>
      </c>
      <c r="F87" s="31">
        <v>0</v>
      </c>
      <c r="G87" s="31">
        <v>1</v>
      </c>
      <c r="H87" s="31">
        <v>0</v>
      </c>
      <c r="I87" s="31">
        <v>5</v>
      </c>
      <c r="J87" s="79">
        <v>5</v>
      </c>
      <c r="K87" s="32">
        <v>0</v>
      </c>
    </row>
    <row r="88" spans="1:11" ht="19.5" thickTop="1" thickBot="1" x14ac:dyDescent="0.3">
      <c r="A88" s="142" t="s">
        <v>45</v>
      </c>
      <c r="B88" s="126" t="s">
        <v>17</v>
      </c>
      <c r="C88" s="124" t="s">
        <v>14</v>
      </c>
      <c r="D88" s="124">
        <f t="shared" ref="D88:I88" si="4">SUM(D69:D87)</f>
        <v>19</v>
      </c>
      <c r="E88" s="124">
        <f t="shared" si="4"/>
        <v>832</v>
      </c>
      <c r="F88" s="247">
        <f t="shared" si="4"/>
        <v>5</v>
      </c>
      <c r="G88" s="248">
        <f t="shared" si="4"/>
        <v>12</v>
      </c>
      <c r="H88" s="249">
        <f t="shared" si="4"/>
        <v>2</v>
      </c>
      <c r="I88" s="248">
        <f t="shared" si="4"/>
        <v>103</v>
      </c>
      <c r="J88" s="373">
        <f>SUM(I88/D88)</f>
        <v>5.4210526315789478</v>
      </c>
      <c r="K88" s="125">
        <f>SUM(K69:K87)</f>
        <v>0</v>
      </c>
    </row>
    <row r="89" spans="1:11" ht="18.75" hidden="1" thickTop="1" x14ac:dyDescent="0.25">
      <c r="A89" s="659" t="s">
        <v>16</v>
      </c>
      <c r="B89" s="26">
        <v>42068</v>
      </c>
      <c r="C89" s="27" t="s">
        <v>12</v>
      </c>
      <c r="D89" s="27">
        <v>1</v>
      </c>
      <c r="E89" s="27">
        <v>45</v>
      </c>
      <c r="F89" s="27">
        <v>1</v>
      </c>
      <c r="G89" s="27">
        <v>0</v>
      </c>
      <c r="H89" s="27">
        <v>0</v>
      </c>
      <c r="I89" s="27">
        <v>2</v>
      </c>
      <c r="J89" s="78">
        <v>2</v>
      </c>
      <c r="K89" s="28">
        <v>0</v>
      </c>
    </row>
    <row r="90" spans="1:11" hidden="1" x14ac:dyDescent="0.25">
      <c r="A90" s="631"/>
      <c r="B90" s="13">
        <v>42040</v>
      </c>
      <c r="C90" s="9" t="s">
        <v>10</v>
      </c>
      <c r="D90" s="9">
        <v>1</v>
      </c>
      <c r="E90" s="9">
        <v>45</v>
      </c>
      <c r="F90" s="9">
        <v>0</v>
      </c>
      <c r="G90" s="9">
        <v>0</v>
      </c>
      <c r="H90" s="9">
        <v>1</v>
      </c>
      <c r="I90" s="9">
        <v>5</v>
      </c>
      <c r="J90" s="74">
        <v>5</v>
      </c>
      <c r="K90" s="29">
        <v>0</v>
      </c>
    </row>
    <row r="91" spans="1:11" hidden="1" x14ac:dyDescent="0.25">
      <c r="A91" s="631"/>
      <c r="B91" s="13">
        <v>42033</v>
      </c>
      <c r="C91" s="9" t="s">
        <v>12</v>
      </c>
      <c r="D91" s="9">
        <v>1</v>
      </c>
      <c r="E91" s="9">
        <v>45</v>
      </c>
      <c r="F91" s="9">
        <v>1</v>
      </c>
      <c r="G91" s="9">
        <v>0</v>
      </c>
      <c r="H91" s="9">
        <v>0</v>
      </c>
      <c r="I91" s="9">
        <v>2</v>
      </c>
      <c r="J91" s="74">
        <v>2</v>
      </c>
      <c r="K91" s="29">
        <v>0</v>
      </c>
    </row>
    <row r="92" spans="1:11" hidden="1" x14ac:dyDescent="0.25">
      <c r="A92" s="631"/>
      <c r="B92" s="13">
        <v>42026</v>
      </c>
      <c r="C92" s="9" t="s">
        <v>7</v>
      </c>
      <c r="D92" s="9">
        <v>1</v>
      </c>
      <c r="E92" s="9">
        <v>45</v>
      </c>
      <c r="F92" s="9">
        <v>0</v>
      </c>
      <c r="G92" s="9">
        <v>1</v>
      </c>
      <c r="H92" s="9">
        <v>0</v>
      </c>
      <c r="I92" s="9">
        <v>6</v>
      </c>
      <c r="J92" s="74">
        <v>6</v>
      </c>
      <c r="K92" s="29">
        <v>0</v>
      </c>
    </row>
    <row r="93" spans="1:11" hidden="1" x14ac:dyDescent="0.25">
      <c r="A93" s="631"/>
      <c r="B93" s="13">
        <v>42019</v>
      </c>
      <c r="C93" s="9" t="s">
        <v>13</v>
      </c>
      <c r="D93" s="9">
        <v>1</v>
      </c>
      <c r="E93" s="9">
        <v>45</v>
      </c>
      <c r="F93" s="9">
        <v>1</v>
      </c>
      <c r="G93" s="9">
        <v>0</v>
      </c>
      <c r="H93" s="9">
        <v>0</v>
      </c>
      <c r="I93" s="9">
        <v>2</v>
      </c>
      <c r="J93" s="74">
        <v>2</v>
      </c>
      <c r="K93" s="29">
        <v>0</v>
      </c>
    </row>
    <row r="94" spans="1:11" hidden="1" x14ac:dyDescent="0.25">
      <c r="A94" s="631"/>
      <c r="B94" s="13">
        <v>42012</v>
      </c>
      <c r="C94" s="9" t="s">
        <v>8</v>
      </c>
      <c r="D94" s="9">
        <v>1</v>
      </c>
      <c r="E94" s="9">
        <v>45</v>
      </c>
      <c r="F94" s="9">
        <v>0</v>
      </c>
      <c r="G94" s="9">
        <v>0</v>
      </c>
      <c r="H94" s="9">
        <v>1</v>
      </c>
      <c r="I94" s="9">
        <v>3</v>
      </c>
      <c r="J94" s="74">
        <v>3</v>
      </c>
      <c r="K94" s="29">
        <v>0</v>
      </c>
    </row>
    <row r="95" spans="1:11" hidden="1" x14ac:dyDescent="0.25">
      <c r="A95" s="631"/>
      <c r="B95" s="13">
        <v>41991</v>
      </c>
      <c r="C95" s="9" t="s">
        <v>10</v>
      </c>
      <c r="D95" s="9">
        <v>1</v>
      </c>
      <c r="E95" s="9">
        <v>45</v>
      </c>
      <c r="F95" s="9">
        <v>0</v>
      </c>
      <c r="G95" s="9">
        <v>0</v>
      </c>
      <c r="H95" s="9">
        <v>1</v>
      </c>
      <c r="I95" s="9">
        <v>5</v>
      </c>
      <c r="J95" s="74">
        <v>5</v>
      </c>
      <c r="K95" s="29">
        <v>0</v>
      </c>
    </row>
    <row r="96" spans="1:11" hidden="1" x14ac:dyDescent="0.25">
      <c r="A96" s="631"/>
      <c r="B96" s="13">
        <v>41963</v>
      </c>
      <c r="C96" s="9" t="s">
        <v>8</v>
      </c>
      <c r="D96" s="9">
        <v>1</v>
      </c>
      <c r="E96" s="9">
        <v>45</v>
      </c>
      <c r="F96" s="9">
        <v>1</v>
      </c>
      <c r="G96" s="9">
        <v>0</v>
      </c>
      <c r="H96" s="9">
        <v>0</v>
      </c>
      <c r="I96" s="9">
        <v>3</v>
      </c>
      <c r="J96" s="74">
        <v>3</v>
      </c>
      <c r="K96" s="29">
        <v>0</v>
      </c>
    </row>
    <row r="97" spans="1:11" hidden="1" x14ac:dyDescent="0.25">
      <c r="A97" s="631"/>
      <c r="B97" s="13">
        <v>41956</v>
      </c>
      <c r="C97" s="9" t="s">
        <v>10</v>
      </c>
      <c r="D97" s="9">
        <v>1</v>
      </c>
      <c r="E97" s="9">
        <v>45</v>
      </c>
      <c r="F97" s="9">
        <v>0</v>
      </c>
      <c r="G97" s="9">
        <v>0</v>
      </c>
      <c r="H97" s="9">
        <v>1</v>
      </c>
      <c r="I97" s="9">
        <v>6</v>
      </c>
      <c r="J97" s="74">
        <v>6</v>
      </c>
      <c r="K97" s="29">
        <v>0</v>
      </c>
    </row>
    <row r="98" spans="1:11" hidden="1" x14ac:dyDescent="0.25">
      <c r="A98" s="631"/>
      <c r="B98" s="13">
        <v>41949</v>
      </c>
      <c r="C98" s="9" t="s">
        <v>12</v>
      </c>
      <c r="D98" s="9">
        <v>1</v>
      </c>
      <c r="E98" s="9">
        <v>45</v>
      </c>
      <c r="F98" s="9">
        <v>1</v>
      </c>
      <c r="G98" s="9">
        <v>0</v>
      </c>
      <c r="H98" s="9">
        <v>0</v>
      </c>
      <c r="I98" s="9">
        <v>1</v>
      </c>
      <c r="J98" s="74">
        <v>1</v>
      </c>
      <c r="K98" s="29">
        <v>0</v>
      </c>
    </row>
    <row r="99" spans="1:11" hidden="1" x14ac:dyDescent="0.25">
      <c r="A99" s="631"/>
      <c r="B99" s="13">
        <v>41942</v>
      </c>
      <c r="C99" s="9" t="s">
        <v>7</v>
      </c>
      <c r="D99" s="9">
        <v>1</v>
      </c>
      <c r="E99" s="9">
        <v>45</v>
      </c>
      <c r="F99" s="9">
        <v>0</v>
      </c>
      <c r="G99" s="9">
        <v>1</v>
      </c>
      <c r="H99" s="9">
        <v>0</v>
      </c>
      <c r="I99" s="9">
        <v>8</v>
      </c>
      <c r="J99" s="74">
        <v>8</v>
      </c>
      <c r="K99" s="29">
        <v>0</v>
      </c>
    </row>
    <row r="100" spans="1:11" hidden="1" x14ac:dyDescent="0.25">
      <c r="A100" s="631"/>
      <c r="B100" s="13">
        <v>41935</v>
      </c>
      <c r="C100" s="9" t="s">
        <v>13</v>
      </c>
      <c r="D100" s="9">
        <v>1</v>
      </c>
      <c r="E100" s="9">
        <v>45</v>
      </c>
      <c r="F100" s="9">
        <v>0</v>
      </c>
      <c r="G100" s="9">
        <v>1</v>
      </c>
      <c r="H100" s="9">
        <v>0</v>
      </c>
      <c r="I100" s="9">
        <v>6</v>
      </c>
      <c r="J100" s="74">
        <v>6</v>
      </c>
      <c r="K100" s="29">
        <v>0</v>
      </c>
    </row>
    <row r="101" spans="1:11" hidden="1" x14ac:dyDescent="0.25">
      <c r="A101" s="631"/>
      <c r="B101" s="13">
        <v>41928</v>
      </c>
      <c r="C101" s="9" t="s">
        <v>8</v>
      </c>
      <c r="D101" s="9">
        <v>1</v>
      </c>
      <c r="E101" s="9">
        <v>45</v>
      </c>
      <c r="F101" s="9">
        <v>0</v>
      </c>
      <c r="G101" s="9">
        <v>1</v>
      </c>
      <c r="H101" s="9">
        <v>0</v>
      </c>
      <c r="I101" s="9">
        <v>10</v>
      </c>
      <c r="J101" s="74">
        <v>10</v>
      </c>
      <c r="K101" s="29">
        <v>0</v>
      </c>
    </row>
    <row r="102" spans="1:11" hidden="1" x14ac:dyDescent="0.25">
      <c r="A102" s="631"/>
      <c r="B102" s="13">
        <v>41921</v>
      </c>
      <c r="C102" s="9" t="s">
        <v>10</v>
      </c>
      <c r="D102" s="9">
        <v>1</v>
      </c>
      <c r="E102" s="9">
        <v>45</v>
      </c>
      <c r="F102" s="9">
        <v>0</v>
      </c>
      <c r="G102" s="9">
        <v>1</v>
      </c>
      <c r="H102" s="9">
        <v>0</v>
      </c>
      <c r="I102" s="9">
        <v>4</v>
      </c>
      <c r="J102" s="74">
        <v>4</v>
      </c>
      <c r="K102" s="29">
        <v>0</v>
      </c>
    </row>
    <row r="103" spans="1:11" hidden="1" x14ac:dyDescent="0.25">
      <c r="A103" s="631"/>
      <c r="B103" s="13">
        <v>41907</v>
      </c>
      <c r="C103" s="9" t="s">
        <v>7</v>
      </c>
      <c r="D103" s="9">
        <v>1</v>
      </c>
      <c r="E103" s="9">
        <v>45</v>
      </c>
      <c r="F103" s="9">
        <v>1</v>
      </c>
      <c r="G103" s="9">
        <v>0</v>
      </c>
      <c r="H103" s="9">
        <v>0</v>
      </c>
      <c r="I103" s="9">
        <v>5</v>
      </c>
      <c r="J103" s="74">
        <v>5</v>
      </c>
      <c r="K103" s="29">
        <v>0</v>
      </c>
    </row>
    <row r="104" spans="1:11" hidden="1" x14ac:dyDescent="0.25">
      <c r="A104" s="631"/>
      <c r="B104" s="13">
        <v>41900</v>
      </c>
      <c r="C104" s="9" t="s">
        <v>13</v>
      </c>
      <c r="D104" s="9">
        <v>1</v>
      </c>
      <c r="E104" s="9">
        <v>45</v>
      </c>
      <c r="F104" s="9">
        <v>0</v>
      </c>
      <c r="G104" s="9">
        <v>1</v>
      </c>
      <c r="H104" s="9">
        <v>0</v>
      </c>
      <c r="I104" s="9">
        <v>10</v>
      </c>
      <c r="J104" s="74">
        <v>10</v>
      </c>
      <c r="K104" s="29">
        <v>0</v>
      </c>
    </row>
    <row r="105" spans="1:11" ht="18.75" hidden="1" thickBot="1" x14ac:dyDescent="0.3">
      <c r="A105" s="630"/>
      <c r="B105" s="30">
        <v>41893</v>
      </c>
      <c r="C105" s="31" t="s">
        <v>8</v>
      </c>
      <c r="D105" s="31">
        <v>1</v>
      </c>
      <c r="E105" s="31">
        <v>45</v>
      </c>
      <c r="F105" s="31">
        <v>0</v>
      </c>
      <c r="G105" s="31">
        <v>1</v>
      </c>
      <c r="H105" s="31">
        <v>0</v>
      </c>
      <c r="I105" s="31">
        <v>6</v>
      </c>
      <c r="J105" s="79">
        <v>6</v>
      </c>
      <c r="K105" s="32">
        <v>0</v>
      </c>
    </row>
    <row r="106" spans="1:11" ht="19.5" thickTop="1" thickBot="1" x14ac:dyDescent="0.3">
      <c r="A106" s="142" t="s">
        <v>45</v>
      </c>
      <c r="B106" s="126" t="s">
        <v>16</v>
      </c>
      <c r="C106" s="124" t="s">
        <v>14</v>
      </c>
      <c r="D106" s="124">
        <f t="shared" ref="D106:I106" si="5">SUM(D89:D105)</f>
        <v>17</v>
      </c>
      <c r="E106" s="124">
        <f t="shared" si="5"/>
        <v>765</v>
      </c>
      <c r="F106" s="124">
        <f t="shared" si="5"/>
        <v>6</v>
      </c>
      <c r="G106" s="247">
        <f t="shared" si="5"/>
        <v>7</v>
      </c>
      <c r="H106" s="248">
        <f t="shared" si="5"/>
        <v>4</v>
      </c>
      <c r="I106" s="216">
        <f t="shared" si="5"/>
        <v>84</v>
      </c>
      <c r="J106" s="167">
        <f>SUM(I106/D106)</f>
        <v>4.9411764705882355</v>
      </c>
      <c r="K106" s="125">
        <f>SUM(K89:K105)</f>
        <v>0</v>
      </c>
    </row>
    <row r="107" spans="1:11" ht="18.75" hidden="1" thickTop="1" x14ac:dyDescent="0.25">
      <c r="A107" s="659" t="s">
        <v>15</v>
      </c>
      <c r="B107" s="26">
        <v>41690</v>
      </c>
      <c r="C107" s="27" t="s">
        <v>10</v>
      </c>
      <c r="D107" s="27">
        <v>1</v>
      </c>
      <c r="E107" s="27">
        <v>45</v>
      </c>
      <c r="F107" s="27">
        <v>0</v>
      </c>
      <c r="G107" s="27">
        <v>0</v>
      </c>
      <c r="H107" s="27">
        <v>1</v>
      </c>
      <c r="I107" s="27">
        <v>2</v>
      </c>
      <c r="J107" s="78">
        <v>2</v>
      </c>
      <c r="K107" s="28">
        <v>0</v>
      </c>
    </row>
    <row r="108" spans="1:11" hidden="1" x14ac:dyDescent="0.25">
      <c r="A108" s="631"/>
      <c r="B108" s="13">
        <v>41683</v>
      </c>
      <c r="C108" s="9" t="s">
        <v>7</v>
      </c>
      <c r="D108" s="9">
        <v>1</v>
      </c>
      <c r="E108" s="9">
        <v>45</v>
      </c>
      <c r="F108" s="9">
        <v>0</v>
      </c>
      <c r="G108" s="9">
        <v>0</v>
      </c>
      <c r="H108" s="9">
        <v>1</v>
      </c>
      <c r="I108" s="9">
        <v>3</v>
      </c>
      <c r="J108" s="74">
        <v>3</v>
      </c>
      <c r="K108" s="29">
        <v>0</v>
      </c>
    </row>
    <row r="109" spans="1:11" hidden="1" x14ac:dyDescent="0.25">
      <c r="A109" s="631"/>
      <c r="B109" s="13">
        <v>41676</v>
      </c>
      <c r="C109" s="9" t="s">
        <v>8</v>
      </c>
      <c r="D109" s="9">
        <v>1</v>
      </c>
      <c r="E109" s="9">
        <v>45</v>
      </c>
      <c r="F109" s="9">
        <v>1</v>
      </c>
      <c r="G109" s="9">
        <v>0</v>
      </c>
      <c r="H109" s="9">
        <v>0</v>
      </c>
      <c r="I109" s="9">
        <v>2</v>
      </c>
      <c r="J109" s="74">
        <v>2</v>
      </c>
      <c r="K109" s="29">
        <v>0</v>
      </c>
    </row>
    <row r="110" spans="1:11" hidden="1" x14ac:dyDescent="0.25">
      <c r="A110" s="631"/>
      <c r="B110" s="13">
        <v>41669</v>
      </c>
      <c r="C110" s="9" t="s">
        <v>14</v>
      </c>
      <c r="D110" s="9">
        <v>1</v>
      </c>
      <c r="E110" s="9">
        <v>45</v>
      </c>
      <c r="F110" s="9">
        <v>0</v>
      </c>
      <c r="G110" s="9">
        <v>1</v>
      </c>
      <c r="H110" s="9">
        <v>0</v>
      </c>
      <c r="I110" s="9">
        <v>8</v>
      </c>
      <c r="J110" s="74">
        <v>8</v>
      </c>
      <c r="K110" s="29">
        <v>0</v>
      </c>
    </row>
    <row r="111" spans="1:11" hidden="1" x14ac:dyDescent="0.25">
      <c r="A111" s="631"/>
      <c r="B111" s="13">
        <v>41662</v>
      </c>
      <c r="C111" s="9" t="s">
        <v>13</v>
      </c>
      <c r="D111" s="9">
        <v>1</v>
      </c>
      <c r="E111" s="9">
        <v>45</v>
      </c>
      <c r="F111" s="9">
        <v>0</v>
      </c>
      <c r="G111" s="9">
        <v>1</v>
      </c>
      <c r="H111" s="9">
        <v>0</v>
      </c>
      <c r="I111" s="9">
        <v>3</v>
      </c>
      <c r="J111" s="74">
        <v>3</v>
      </c>
      <c r="K111" s="29">
        <v>0</v>
      </c>
    </row>
    <row r="112" spans="1:11" hidden="1" x14ac:dyDescent="0.25">
      <c r="A112" s="631"/>
      <c r="B112" s="13">
        <v>41655</v>
      </c>
      <c r="C112" s="9" t="s">
        <v>10</v>
      </c>
      <c r="D112" s="9">
        <v>1</v>
      </c>
      <c r="E112" s="9">
        <v>45</v>
      </c>
      <c r="F112" s="9">
        <v>1</v>
      </c>
      <c r="G112" s="9">
        <v>0</v>
      </c>
      <c r="H112" s="9">
        <v>0</v>
      </c>
      <c r="I112" s="9">
        <v>5</v>
      </c>
      <c r="J112" s="74">
        <v>5</v>
      </c>
      <c r="K112" s="29">
        <v>0</v>
      </c>
    </row>
    <row r="113" spans="1:11" hidden="1" x14ac:dyDescent="0.25">
      <c r="A113" s="631"/>
      <c r="B113" s="13">
        <v>41648</v>
      </c>
      <c r="C113" s="9" t="s">
        <v>7</v>
      </c>
      <c r="D113" s="9">
        <v>1</v>
      </c>
      <c r="E113" s="9">
        <v>45</v>
      </c>
      <c r="F113" s="9">
        <v>0</v>
      </c>
      <c r="G113" s="9">
        <v>1</v>
      </c>
      <c r="H113" s="9">
        <v>0</v>
      </c>
      <c r="I113" s="9">
        <v>5</v>
      </c>
      <c r="J113" s="74">
        <v>5</v>
      </c>
      <c r="K113" s="29">
        <v>0</v>
      </c>
    </row>
    <row r="114" spans="1:11" hidden="1" x14ac:dyDescent="0.25">
      <c r="A114" s="631"/>
      <c r="B114" s="13">
        <v>41627</v>
      </c>
      <c r="C114" s="9" t="s">
        <v>8</v>
      </c>
      <c r="D114" s="9">
        <v>1</v>
      </c>
      <c r="E114" s="9">
        <v>45</v>
      </c>
      <c r="F114" s="9">
        <v>0</v>
      </c>
      <c r="G114" s="9">
        <v>1</v>
      </c>
      <c r="H114" s="9">
        <v>0</v>
      </c>
      <c r="I114" s="9">
        <v>5</v>
      </c>
      <c r="J114" s="74">
        <v>5</v>
      </c>
      <c r="K114" s="29">
        <v>0</v>
      </c>
    </row>
    <row r="115" spans="1:11" hidden="1" x14ac:dyDescent="0.25">
      <c r="A115" s="631"/>
      <c r="B115" s="13">
        <v>41620</v>
      </c>
      <c r="C115" s="9" t="s">
        <v>14</v>
      </c>
      <c r="D115" s="9">
        <v>1</v>
      </c>
      <c r="E115" s="9">
        <v>45</v>
      </c>
      <c r="F115" s="9">
        <v>1</v>
      </c>
      <c r="G115" s="9">
        <v>0</v>
      </c>
      <c r="H115" s="9">
        <v>0</v>
      </c>
      <c r="I115" s="9">
        <v>4</v>
      </c>
      <c r="J115" s="74">
        <v>4</v>
      </c>
      <c r="K115" s="29">
        <v>0</v>
      </c>
    </row>
    <row r="116" spans="1:11" hidden="1" x14ac:dyDescent="0.25">
      <c r="A116" s="631"/>
      <c r="B116" s="13">
        <v>41613</v>
      </c>
      <c r="C116" s="9" t="s">
        <v>13</v>
      </c>
      <c r="D116" s="9">
        <v>1</v>
      </c>
      <c r="E116" s="9">
        <v>45</v>
      </c>
      <c r="F116" s="9">
        <v>1</v>
      </c>
      <c r="G116" s="9">
        <v>0</v>
      </c>
      <c r="H116" s="9">
        <v>0</v>
      </c>
      <c r="I116" s="9">
        <v>1</v>
      </c>
      <c r="J116" s="74">
        <v>1</v>
      </c>
      <c r="K116" s="29">
        <v>0</v>
      </c>
    </row>
    <row r="117" spans="1:11" hidden="1" x14ac:dyDescent="0.25">
      <c r="A117" s="631"/>
      <c r="B117" s="13">
        <v>41599</v>
      </c>
      <c r="C117" s="9" t="s">
        <v>7</v>
      </c>
      <c r="D117" s="9">
        <v>1</v>
      </c>
      <c r="E117" s="9">
        <v>45</v>
      </c>
      <c r="F117" s="9">
        <v>0</v>
      </c>
      <c r="G117" s="9">
        <v>1</v>
      </c>
      <c r="H117" s="9">
        <v>0</v>
      </c>
      <c r="I117" s="9">
        <v>5</v>
      </c>
      <c r="J117" s="74">
        <v>5</v>
      </c>
      <c r="K117" s="29">
        <v>0</v>
      </c>
    </row>
    <row r="118" spans="1:11" hidden="1" x14ac:dyDescent="0.25">
      <c r="A118" s="631"/>
      <c r="B118" s="13">
        <v>41592</v>
      </c>
      <c r="C118" s="9" t="s">
        <v>8</v>
      </c>
      <c r="D118" s="9">
        <v>1</v>
      </c>
      <c r="E118" s="9">
        <v>45</v>
      </c>
      <c r="F118" s="9">
        <v>0</v>
      </c>
      <c r="G118" s="9">
        <v>0</v>
      </c>
      <c r="H118" s="9">
        <v>1</v>
      </c>
      <c r="I118" s="9">
        <v>4</v>
      </c>
      <c r="J118" s="74">
        <v>4</v>
      </c>
      <c r="K118" s="29">
        <v>0</v>
      </c>
    </row>
    <row r="119" spans="1:11" hidden="1" x14ac:dyDescent="0.25">
      <c r="A119" s="631"/>
      <c r="B119" s="13">
        <v>41585</v>
      </c>
      <c r="C119" s="9" t="s">
        <v>14</v>
      </c>
      <c r="D119" s="9">
        <v>1</v>
      </c>
      <c r="E119" s="9">
        <v>45</v>
      </c>
      <c r="F119" s="9">
        <v>0</v>
      </c>
      <c r="G119" s="9">
        <v>1</v>
      </c>
      <c r="H119" s="9">
        <v>0</v>
      </c>
      <c r="I119" s="9">
        <v>8</v>
      </c>
      <c r="J119" s="74">
        <v>8</v>
      </c>
      <c r="K119" s="29">
        <v>0</v>
      </c>
    </row>
    <row r="120" spans="1:11" hidden="1" x14ac:dyDescent="0.25">
      <c r="A120" s="631"/>
      <c r="B120" s="13">
        <v>41578</v>
      </c>
      <c r="C120" s="9" t="s">
        <v>13</v>
      </c>
      <c r="D120" s="9">
        <v>1</v>
      </c>
      <c r="E120" s="9">
        <v>45</v>
      </c>
      <c r="F120" s="9">
        <v>0</v>
      </c>
      <c r="G120" s="9">
        <v>1</v>
      </c>
      <c r="H120" s="9">
        <v>0</v>
      </c>
      <c r="I120" s="9">
        <v>4</v>
      </c>
      <c r="J120" s="74">
        <v>4</v>
      </c>
      <c r="K120" s="29">
        <v>0</v>
      </c>
    </row>
    <row r="121" spans="1:11" hidden="1" x14ac:dyDescent="0.25">
      <c r="A121" s="631"/>
      <c r="B121" s="13">
        <v>41564</v>
      </c>
      <c r="C121" s="9" t="s">
        <v>7</v>
      </c>
      <c r="D121" s="9">
        <v>1</v>
      </c>
      <c r="E121" s="9">
        <v>45</v>
      </c>
      <c r="F121" s="9">
        <v>0</v>
      </c>
      <c r="G121" s="9">
        <v>1</v>
      </c>
      <c r="H121" s="9">
        <v>0</v>
      </c>
      <c r="I121" s="9">
        <v>6</v>
      </c>
      <c r="J121" s="74">
        <v>6</v>
      </c>
      <c r="K121" s="29">
        <v>0</v>
      </c>
    </row>
    <row r="122" spans="1:11" hidden="1" x14ac:dyDescent="0.25">
      <c r="A122" s="631"/>
      <c r="B122" s="13">
        <v>41557</v>
      </c>
      <c r="C122" s="9" t="s">
        <v>8</v>
      </c>
      <c r="D122" s="9">
        <v>1</v>
      </c>
      <c r="E122" s="9">
        <v>45</v>
      </c>
      <c r="F122" s="9">
        <v>0</v>
      </c>
      <c r="G122" s="9">
        <v>0</v>
      </c>
      <c r="H122" s="9">
        <v>1</v>
      </c>
      <c r="I122" s="9">
        <v>4</v>
      </c>
      <c r="J122" s="74">
        <v>4</v>
      </c>
      <c r="K122" s="29">
        <v>0</v>
      </c>
    </row>
    <row r="123" spans="1:11" hidden="1" x14ac:dyDescent="0.25">
      <c r="A123" s="631"/>
      <c r="B123" s="13">
        <v>41550</v>
      </c>
      <c r="C123" s="9" t="s">
        <v>14</v>
      </c>
      <c r="D123" s="9">
        <v>1</v>
      </c>
      <c r="E123" s="9">
        <v>45</v>
      </c>
      <c r="F123" s="9">
        <v>0</v>
      </c>
      <c r="G123" s="9">
        <v>0</v>
      </c>
      <c r="H123" s="9">
        <v>1</v>
      </c>
      <c r="I123" s="9">
        <v>4</v>
      </c>
      <c r="J123" s="74">
        <v>4</v>
      </c>
      <c r="K123" s="29">
        <v>0</v>
      </c>
    </row>
    <row r="124" spans="1:11" hidden="1" x14ac:dyDescent="0.25">
      <c r="A124" s="631"/>
      <c r="B124" s="13">
        <v>41543</v>
      </c>
      <c r="C124" s="9" t="s">
        <v>13</v>
      </c>
      <c r="D124" s="9">
        <v>1</v>
      </c>
      <c r="E124" s="9">
        <v>45</v>
      </c>
      <c r="F124" s="9">
        <v>1</v>
      </c>
      <c r="G124" s="9">
        <v>0</v>
      </c>
      <c r="H124" s="9">
        <v>0</v>
      </c>
      <c r="I124" s="9">
        <v>3</v>
      </c>
      <c r="J124" s="74">
        <v>3</v>
      </c>
      <c r="K124" s="29">
        <v>0</v>
      </c>
    </row>
    <row r="125" spans="1:11" hidden="1" x14ac:dyDescent="0.25">
      <c r="A125" s="631"/>
      <c r="B125" s="13">
        <v>41536</v>
      </c>
      <c r="C125" s="9" t="s">
        <v>10</v>
      </c>
      <c r="D125" s="9">
        <v>1</v>
      </c>
      <c r="E125" s="9">
        <v>45</v>
      </c>
      <c r="F125" s="9">
        <v>0</v>
      </c>
      <c r="G125" s="9">
        <v>0</v>
      </c>
      <c r="H125" s="9">
        <v>1</v>
      </c>
      <c r="I125" s="9">
        <v>3</v>
      </c>
      <c r="J125" s="74">
        <v>3</v>
      </c>
      <c r="K125" s="29">
        <v>0</v>
      </c>
    </row>
    <row r="126" spans="1:11" ht="18.75" hidden="1" thickBot="1" x14ac:dyDescent="0.3">
      <c r="A126" s="630"/>
      <c r="B126" s="30">
        <v>41529</v>
      </c>
      <c r="C126" s="31" t="s">
        <v>7</v>
      </c>
      <c r="D126" s="31">
        <v>1</v>
      </c>
      <c r="E126" s="31">
        <v>45</v>
      </c>
      <c r="F126" s="31">
        <v>0</v>
      </c>
      <c r="G126" s="31">
        <v>1</v>
      </c>
      <c r="H126" s="31">
        <v>0</v>
      </c>
      <c r="I126" s="31">
        <v>3</v>
      </c>
      <c r="J126" s="79">
        <v>3</v>
      </c>
      <c r="K126" s="32">
        <v>0</v>
      </c>
    </row>
    <row r="127" spans="1:11" ht="19.5" thickTop="1" thickBot="1" x14ac:dyDescent="0.3">
      <c r="A127" s="142" t="s">
        <v>45</v>
      </c>
      <c r="B127" s="126" t="s">
        <v>15</v>
      </c>
      <c r="C127" s="247" t="s">
        <v>21</v>
      </c>
      <c r="D127" s="248">
        <f t="shared" ref="D127:I127" si="6">SUM(D107:D126)</f>
        <v>20</v>
      </c>
      <c r="E127" s="248">
        <f t="shared" si="6"/>
        <v>900</v>
      </c>
      <c r="F127" s="216">
        <f t="shared" si="6"/>
        <v>5</v>
      </c>
      <c r="G127" s="247">
        <f t="shared" si="6"/>
        <v>9</v>
      </c>
      <c r="H127" s="248">
        <f t="shared" si="6"/>
        <v>6</v>
      </c>
      <c r="I127" s="216">
        <f t="shared" si="6"/>
        <v>82</v>
      </c>
      <c r="J127" s="167">
        <f>SUM(I127/D127)</f>
        <v>4.0999999999999996</v>
      </c>
      <c r="K127" s="125">
        <f>SUM(K107:K126)</f>
        <v>0</v>
      </c>
    </row>
    <row r="128" spans="1:11" ht="18.75" hidden="1" thickTop="1" x14ac:dyDescent="0.25">
      <c r="A128" s="659" t="s">
        <v>22</v>
      </c>
      <c r="B128" s="26">
        <v>41333</v>
      </c>
      <c r="C128" s="27" t="s">
        <v>13</v>
      </c>
      <c r="D128" s="27">
        <v>1</v>
      </c>
      <c r="E128" s="27">
        <v>45</v>
      </c>
      <c r="F128" s="27">
        <v>0</v>
      </c>
      <c r="G128" s="27">
        <v>1</v>
      </c>
      <c r="H128" s="27">
        <v>0</v>
      </c>
      <c r="I128" s="27">
        <v>4</v>
      </c>
      <c r="J128" s="78">
        <v>4</v>
      </c>
      <c r="K128" s="28">
        <v>0</v>
      </c>
    </row>
    <row r="129" spans="1:11" hidden="1" x14ac:dyDescent="0.25">
      <c r="A129" s="631"/>
      <c r="B129" s="13">
        <v>41305</v>
      </c>
      <c r="C129" s="9" t="s">
        <v>21</v>
      </c>
      <c r="D129" s="9">
        <v>1</v>
      </c>
      <c r="E129" s="9">
        <v>45</v>
      </c>
      <c r="F129" s="9">
        <v>1</v>
      </c>
      <c r="G129" s="9">
        <v>0</v>
      </c>
      <c r="H129" s="9">
        <v>0</v>
      </c>
      <c r="I129" s="9">
        <v>5</v>
      </c>
      <c r="J129" s="74">
        <v>5</v>
      </c>
      <c r="K129" s="29">
        <v>0</v>
      </c>
    </row>
    <row r="130" spans="1:11" hidden="1" x14ac:dyDescent="0.25">
      <c r="A130" s="631"/>
      <c r="B130" s="13">
        <v>41298</v>
      </c>
      <c r="C130" s="9" t="s">
        <v>13</v>
      </c>
      <c r="D130" s="9">
        <v>1</v>
      </c>
      <c r="E130" s="9">
        <v>45</v>
      </c>
      <c r="F130" s="9">
        <v>1</v>
      </c>
      <c r="G130" s="9">
        <v>0</v>
      </c>
      <c r="H130" s="9">
        <v>0</v>
      </c>
      <c r="I130" s="9">
        <v>3</v>
      </c>
      <c r="J130" s="74">
        <v>3</v>
      </c>
      <c r="K130" s="29">
        <v>0</v>
      </c>
    </row>
    <row r="131" spans="1:11" hidden="1" x14ac:dyDescent="0.25">
      <c r="A131" s="631"/>
      <c r="B131" s="13">
        <v>41291</v>
      </c>
      <c r="C131" s="9" t="s">
        <v>20</v>
      </c>
      <c r="D131" s="9">
        <v>1</v>
      </c>
      <c r="E131" s="9">
        <v>45</v>
      </c>
      <c r="F131" s="9">
        <v>1</v>
      </c>
      <c r="G131" s="9">
        <v>0</v>
      </c>
      <c r="H131" s="9">
        <v>0</v>
      </c>
      <c r="I131" s="9">
        <v>4</v>
      </c>
      <c r="J131" s="74">
        <v>4</v>
      </c>
      <c r="K131" s="29">
        <v>0</v>
      </c>
    </row>
    <row r="132" spans="1:11" hidden="1" x14ac:dyDescent="0.25">
      <c r="A132" s="631"/>
      <c r="B132" s="13">
        <v>41284</v>
      </c>
      <c r="C132" s="9" t="s">
        <v>7</v>
      </c>
      <c r="D132" s="9">
        <v>1</v>
      </c>
      <c r="E132" s="9">
        <v>45</v>
      </c>
      <c r="F132" s="9">
        <v>0</v>
      </c>
      <c r="G132" s="9">
        <v>1</v>
      </c>
      <c r="H132" s="9">
        <v>0</v>
      </c>
      <c r="I132" s="9">
        <v>7</v>
      </c>
      <c r="J132" s="74">
        <v>7</v>
      </c>
      <c r="K132" s="29">
        <v>0</v>
      </c>
    </row>
    <row r="133" spans="1:11" hidden="1" x14ac:dyDescent="0.25">
      <c r="A133" s="631"/>
      <c r="B133" s="13">
        <v>41263</v>
      </c>
      <c r="C133" s="9" t="s">
        <v>19</v>
      </c>
      <c r="D133" s="9">
        <v>1</v>
      </c>
      <c r="E133" s="9">
        <v>45</v>
      </c>
      <c r="F133" s="9">
        <v>0</v>
      </c>
      <c r="G133" s="9">
        <v>1</v>
      </c>
      <c r="H133" s="9">
        <v>0</v>
      </c>
      <c r="I133" s="9">
        <v>4</v>
      </c>
      <c r="J133" s="74">
        <v>4</v>
      </c>
      <c r="K133" s="29">
        <v>0</v>
      </c>
    </row>
    <row r="134" spans="1:11" hidden="1" x14ac:dyDescent="0.25">
      <c r="A134" s="631"/>
      <c r="B134" s="13">
        <v>41256</v>
      </c>
      <c r="C134" s="9" t="s">
        <v>21</v>
      </c>
      <c r="D134" s="9">
        <v>1</v>
      </c>
      <c r="E134" s="9">
        <v>45</v>
      </c>
      <c r="F134" s="9">
        <v>1</v>
      </c>
      <c r="G134" s="9">
        <v>0</v>
      </c>
      <c r="H134" s="9">
        <v>0</v>
      </c>
      <c r="I134" s="9">
        <v>4</v>
      </c>
      <c r="J134" s="74">
        <v>4</v>
      </c>
      <c r="K134" s="29">
        <v>0</v>
      </c>
    </row>
    <row r="135" spans="1:11" hidden="1" x14ac:dyDescent="0.25">
      <c r="A135" s="631"/>
      <c r="B135" s="13">
        <v>41249</v>
      </c>
      <c r="C135" s="9" t="s">
        <v>13</v>
      </c>
      <c r="D135" s="9">
        <v>1</v>
      </c>
      <c r="E135" s="9">
        <v>45</v>
      </c>
      <c r="F135" s="9">
        <v>0</v>
      </c>
      <c r="G135" s="9">
        <v>1</v>
      </c>
      <c r="H135" s="9">
        <v>0</v>
      </c>
      <c r="I135" s="9">
        <v>4</v>
      </c>
      <c r="J135" s="74">
        <v>4</v>
      </c>
      <c r="K135" s="29">
        <v>0</v>
      </c>
    </row>
    <row r="136" spans="1:11" hidden="1" x14ac:dyDescent="0.25">
      <c r="A136" s="631"/>
      <c r="B136" s="13">
        <v>41242</v>
      </c>
      <c r="C136" s="9" t="s">
        <v>20</v>
      </c>
      <c r="D136" s="9">
        <v>1</v>
      </c>
      <c r="E136" s="9">
        <v>45</v>
      </c>
      <c r="F136" s="9">
        <v>1</v>
      </c>
      <c r="G136" s="9">
        <v>0</v>
      </c>
      <c r="H136" s="9">
        <v>0</v>
      </c>
      <c r="I136" s="9">
        <v>6</v>
      </c>
      <c r="J136" s="74">
        <v>6</v>
      </c>
      <c r="K136" s="29">
        <v>0</v>
      </c>
    </row>
    <row r="137" spans="1:11" hidden="1" x14ac:dyDescent="0.25">
      <c r="A137" s="631"/>
      <c r="B137" s="13">
        <v>41228</v>
      </c>
      <c r="C137" s="9" t="s">
        <v>19</v>
      </c>
      <c r="D137" s="9">
        <v>1</v>
      </c>
      <c r="E137" s="9">
        <v>45</v>
      </c>
      <c r="F137" s="9">
        <v>0</v>
      </c>
      <c r="G137" s="9">
        <v>1</v>
      </c>
      <c r="H137" s="9">
        <v>0</v>
      </c>
      <c r="I137" s="9">
        <v>7</v>
      </c>
      <c r="J137" s="74">
        <v>7</v>
      </c>
      <c r="K137" s="29">
        <v>0</v>
      </c>
    </row>
    <row r="138" spans="1:11" hidden="1" x14ac:dyDescent="0.25">
      <c r="A138" s="631"/>
      <c r="B138" s="13">
        <v>41221</v>
      </c>
      <c r="C138" s="9" t="s">
        <v>21</v>
      </c>
      <c r="D138" s="9">
        <v>1</v>
      </c>
      <c r="E138" s="9">
        <v>45</v>
      </c>
      <c r="F138" s="9">
        <v>0</v>
      </c>
      <c r="G138" s="9">
        <v>1</v>
      </c>
      <c r="H138" s="9">
        <v>0</v>
      </c>
      <c r="I138" s="9">
        <v>2</v>
      </c>
      <c r="J138" s="74">
        <v>2</v>
      </c>
      <c r="K138" s="29">
        <v>0</v>
      </c>
    </row>
    <row r="139" spans="1:11" hidden="1" x14ac:dyDescent="0.25">
      <c r="A139" s="631"/>
      <c r="B139" s="13">
        <v>41214</v>
      </c>
      <c r="C139" s="9" t="s">
        <v>13</v>
      </c>
      <c r="D139" s="9">
        <v>1</v>
      </c>
      <c r="E139" s="9">
        <v>45</v>
      </c>
      <c r="F139" s="9">
        <v>0</v>
      </c>
      <c r="G139" s="9">
        <v>0</v>
      </c>
      <c r="H139" s="9">
        <v>1</v>
      </c>
      <c r="I139" s="9">
        <v>3</v>
      </c>
      <c r="J139" s="74">
        <v>3</v>
      </c>
      <c r="K139" s="29">
        <v>0</v>
      </c>
    </row>
    <row r="140" spans="1:11" hidden="1" x14ac:dyDescent="0.25">
      <c r="A140" s="631"/>
      <c r="B140" s="13">
        <v>41207</v>
      </c>
      <c r="C140" s="9" t="s">
        <v>20</v>
      </c>
      <c r="D140" s="9">
        <v>1</v>
      </c>
      <c r="E140" s="9">
        <v>45</v>
      </c>
      <c r="F140" s="9">
        <v>0</v>
      </c>
      <c r="G140" s="9">
        <v>1</v>
      </c>
      <c r="H140" s="9">
        <v>0</v>
      </c>
      <c r="I140" s="9">
        <v>4</v>
      </c>
      <c r="J140" s="74">
        <v>4</v>
      </c>
      <c r="K140" s="29">
        <v>0</v>
      </c>
    </row>
    <row r="141" spans="1:11" hidden="1" x14ac:dyDescent="0.25">
      <c r="A141" s="631"/>
      <c r="B141" s="13">
        <v>41193</v>
      </c>
      <c r="C141" s="9" t="s">
        <v>19</v>
      </c>
      <c r="D141" s="9">
        <v>1</v>
      </c>
      <c r="E141" s="9">
        <v>45</v>
      </c>
      <c r="F141" s="9">
        <v>0</v>
      </c>
      <c r="G141" s="9">
        <v>1</v>
      </c>
      <c r="H141" s="9">
        <v>0</v>
      </c>
      <c r="I141" s="9">
        <v>4</v>
      </c>
      <c r="J141" s="74">
        <v>4</v>
      </c>
      <c r="K141" s="29">
        <v>0</v>
      </c>
    </row>
    <row r="142" spans="1:11" hidden="1" x14ac:dyDescent="0.25">
      <c r="A142" s="631"/>
      <c r="B142" s="13">
        <v>41186</v>
      </c>
      <c r="C142" s="9" t="s">
        <v>21</v>
      </c>
      <c r="D142" s="9">
        <v>1</v>
      </c>
      <c r="E142" s="9">
        <v>45</v>
      </c>
      <c r="F142" s="9">
        <v>1</v>
      </c>
      <c r="G142" s="9">
        <v>0</v>
      </c>
      <c r="H142" s="9">
        <v>0</v>
      </c>
      <c r="I142" s="9">
        <v>3</v>
      </c>
      <c r="J142" s="74">
        <v>3</v>
      </c>
      <c r="K142" s="29">
        <v>0</v>
      </c>
    </row>
    <row r="143" spans="1:11" hidden="1" x14ac:dyDescent="0.25">
      <c r="A143" s="631"/>
      <c r="B143" s="13">
        <v>41179</v>
      </c>
      <c r="C143" s="9" t="s">
        <v>13</v>
      </c>
      <c r="D143" s="9">
        <v>1</v>
      </c>
      <c r="E143" s="9">
        <v>45</v>
      </c>
      <c r="F143" s="9">
        <v>1</v>
      </c>
      <c r="G143" s="9">
        <v>0</v>
      </c>
      <c r="H143" s="9">
        <v>0</v>
      </c>
      <c r="I143" s="9">
        <v>4</v>
      </c>
      <c r="J143" s="74">
        <v>4</v>
      </c>
      <c r="K143" s="29">
        <v>0</v>
      </c>
    </row>
    <row r="144" spans="1:11" ht="18.75" hidden="1" thickBot="1" x14ac:dyDescent="0.3">
      <c r="A144" s="630"/>
      <c r="B144" s="30">
        <v>41165</v>
      </c>
      <c r="C144" s="31" t="s">
        <v>7</v>
      </c>
      <c r="D144" s="31">
        <v>1</v>
      </c>
      <c r="E144" s="31">
        <v>45</v>
      </c>
      <c r="F144" s="31">
        <v>0</v>
      </c>
      <c r="G144" s="31">
        <v>1</v>
      </c>
      <c r="H144" s="31">
        <v>0</v>
      </c>
      <c r="I144" s="31">
        <v>8</v>
      </c>
      <c r="J144" s="79">
        <v>8</v>
      </c>
      <c r="K144" s="32">
        <v>0</v>
      </c>
    </row>
    <row r="145" spans="1:11" ht="19.5" thickTop="1" thickBot="1" x14ac:dyDescent="0.3">
      <c r="A145" s="142" t="s">
        <v>45</v>
      </c>
      <c r="B145" s="126" t="s">
        <v>22</v>
      </c>
      <c r="C145" s="124" t="s">
        <v>12</v>
      </c>
      <c r="D145" s="124">
        <f t="shared" ref="D145:I145" si="7">SUM(D128:D144)</f>
        <v>17</v>
      </c>
      <c r="E145" s="124">
        <f t="shared" si="7"/>
        <v>765</v>
      </c>
      <c r="F145" s="124">
        <f t="shared" si="7"/>
        <v>7</v>
      </c>
      <c r="G145" s="124">
        <f t="shared" si="7"/>
        <v>9</v>
      </c>
      <c r="H145" s="124">
        <f t="shared" si="7"/>
        <v>1</v>
      </c>
      <c r="I145" s="124">
        <f t="shared" si="7"/>
        <v>76</v>
      </c>
      <c r="J145" s="167">
        <f>SUM(I145/D145)</f>
        <v>4.4705882352941178</v>
      </c>
      <c r="K145" s="125">
        <f>SUM(K128:K144)</f>
        <v>0</v>
      </c>
    </row>
    <row r="146" spans="1:11" ht="18.75" hidden="1" thickTop="1" x14ac:dyDescent="0.25">
      <c r="A146" s="659" t="s">
        <v>23</v>
      </c>
      <c r="B146" s="26">
        <v>40969</v>
      </c>
      <c r="C146" s="27" t="s">
        <v>12</v>
      </c>
      <c r="D146" s="27">
        <v>1</v>
      </c>
      <c r="E146" s="27">
        <v>45</v>
      </c>
      <c r="F146" s="27">
        <v>1</v>
      </c>
      <c r="G146" s="27">
        <v>0</v>
      </c>
      <c r="H146" s="27">
        <v>0</v>
      </c>
      <c r="I146" s="27">
        <v>5</v>
      </c>
      <c r="J146" s="78">
        <v>5</v>
      </c>
      <c r="K146" s="28">
        <v>0</v>
      </c>
    </row>
    <row r="147" spans="1:11" hidden="1" x14ac:dyDescent="0.25">
      <c r="A147" s="631"/>
      <c r="B147" s="13">
        <v>40948</v>
      </c>
      <c r="C147" s="9" t="s">
        <v>7</v>
      </c>
      <c r="D147" s="9">
        <v>1</v>
      </c>
      <c r="E147" s="9">
        <v>45</v>
      </c>
      <c r="F147" s="9">
        <v>0</v>
      </c>
      <c r="G147" s="9">
        <v>1</v>
      </c>
      <c r="H147" s="9">
        <v>0</v>
      </c>
      <c r="I147" s="9">
        <v>8</v>
      </c>
      <c r="J147" s="74">
        <v>8</v>
      </c>
      <c r="K147" s="29">
        <v>0</v>
      </c>
    </row>
    <row r="148" spans="1:11" hidden="1" x14ac:dyDescent="0.25">
      <c r="A148" s="631"/>
      <c r="B148" s="13">
        <v>40941</v>
      </c>
      <c r="C148" s="9" t="s">
        <v>19</v>
      </c>
      <c r="D148" s="9">
        <v>1</v>
      </c>
      <c r="E148" s="9">
        <v>45</v>
      </c>
      <c r="F148" s="9">
        <v>0</v>
      </c>
      <c r="G148" s="9">
        <v>1</v>
      </c>
      <c r="H148" s="9">
        <v>0</v>
      </c>
      <c r="I148" s="9">
        <v>8</v>
      </c>
      <c r="J148" s="74">
        <v>8</v>
      </c>
      <c r="K148" s="29">
        <v>0</v>
      </c>
    </row>
    <row r="149" spans="1:11" hidden="1" x14ac:dyDescent="0.25">
      <c r="A149" s="631"/>
      <c r="B149" s="13">
        <v>40934</v>
      </c>
      <c r="C149" s="9" t="s">
        <v>12</v>
      </c>
      <c r="D149" s="9">
        <v>1</v>
      </c>
      <c r="E149" s="9">
        <v>45</v>
      </c>
      <c r="F149" s="9">
        <v>0</v>
      </c>
      <c r="G149" s="9">
        <v>0</v>
      </c>
      <c r="H149" s="9">
        <v>1</v>
      </c>
      <c r="I149" s="9">
        <v>6</v>
      </c>
      <c r="J149" s="74">
        <v>6</v>
      </c>
      <c r="K149" s="29">
        <v>0</v>
      </c>
    </row>
    <row r="150" spans="1:11" hidden="1" x14ac:dyDescent="0.25">
      <c r="A150" s="631"/>
      <c r="B150" s="13">
        <v>40927</v>
      </c>
      <c r="C150" s="9" t="s">
        <v>21</v>
      </c>
      <c r="D150" s="9">
        <v>1</v>
      </c>
      <c r="E150" s="9">
        <v>45</v>
      </c>
      <c r="F150" s="9">
        <v>1</v>
      </c>
      <c r="G150" s="9">
        <v>0</v>
      </c>
      <c r="H150" s="9">
        <v>0</v>
      </c>
      <c r="I150" s="9">
        <v>0</v>
      </c>
      <c r="J150" s="74">
        <v>0</v>
      </c>
      <c r="K150" s="29">
        <v>1</v>
      </c>
    </row>
    <row r="151" spans="1:11" hidden="1" x14ac:dyDescent="0.25">
      <c r="A151" s="631"/>
      <c r="B151" s="13">
        <v>40920</v>
      </c>
      <c r="C151" s="9" t="s">
        <v>20</v>
      </c>
      <c r="D151" s="9">
        <v>1</v>
      </c>
      <c r="E151" s="9">
        <v>45</v>
      </c>
      <c r="F151" s="9">
        <v>1</v>
      </c>
      <c r="G151" s="9">
        <v>0</v>
      </c>
      <c r="H151" s="9">
        <v>0</v>
      </c>
      <c r="I151" s="9">
        <v>3</v>
      </c>
      <c r="J151" s="74">
        <v>3</v>
      </c>
      <c r="K151" s="29">
        <v>0</v>
      </c>
    </row>
    <row r="152" spans="1:11" hidden="1" x14ac:dyDescent="0.25">
      <c r="A152" s="631"/>
      <c r="B152" s="13">
        <v>40899</v>
      </c>
      <c r="C152" s="9" t="s">
        <v>7</v>
      </c>
      <c r="D152" s="9">
        <v>1</v>
      </c>
      <c r="E152" s="9">
        <v>45</v>
      </c>
      <c r="F152" s="9">
        <v>0</v>
      </c>
      <c r="G152" s="9">
        <v>1</v>
      </c>
      <c r="H152" s="9">
        <v>0</v>
      </c>
      <c r="I152" s="9">
        <v>10</v>
      </c>
      <c r="J152" s="74">
        <v>10</v>
      </c>
      <c r="K152" s="29">
        <v>0</v>
      </c>
    </row>
    <row r="153" spans="1:11" hidden="1" x14ac:dyDescent="0.25">
      <c r="A153" s="631"/>
      <c r="B153" s="13">
        <v>40892</v>
      </c>
      <c r="C153" s="9" t="s">
        <v>19</v>
      </c>
      <c r="D153" s="9">
        <v>1</v>
      </c>
      <c r="E153" s="9">
        <v>45</v>
      </c>
      <c r="F153" s="9">
        <v>1</v>
      </c>
      <c r="G153" s="9">
        <v>0</v>
      </c>
      <c r="H153" s="9">
        <v>0</v>
      </c>
      <c r="I153" s="9">
        <v>0</v>
      </c>
      <c r="J153" s="74">
        <v>0</v>
      </c>
      <c r="K153" s="29">
        <v>1</v>
      </c>
    </row>
    <row r="154" spans="1:11" hidden="1" x14ac:dyDescent="0.25">
      <c r="A154" s="631"/>
      <c r="B154" s="13">
        <v>40885</v>
      </c>
      <c r="C154" s="9" t="s">
        <v>12</v>
      </c>
      <c r="D154" s="9">
        <v>1</v>
      </c>
      <c r="E154" s="9">
        <v>45</v>
      </c>
      <c r="F154" s="9">
        <v>1</v>
      </c>
      <c r="G154" s="9">
        <v>0</v>
      </c>
      <c r="H154" s="9">
        <v>0</v>
      </c>
      <c r="I154" s="9">
        <v>6</v>
      </c>
      <c r="J154" s="74">
        <v>6</v>
      </c>
      <c r="K154" s="29">
        <v>0</v>
      </c>
    </row>
    <row r="155" spans="1:11" hidden="1" x14ac:dyDescent="0.25">
      <c r="A155" s="631"/>
      <c r="B155" s="13">
        <v>40871</v>
      </c>
      <c r="C155" s="9" t="s">
        <v>20</v>
      </c>
      <c r="D155" s="9">
        <v>1</v>
      </c>
      <c r="E155" s="9">
        <v>45</v>
      </c>
      <c r="F155" s="9">
        <v>0</v>
      </c>
      <c r="G155" s="9">
        <v>1</v>
      </c>
      <c r="H155" s="9">
        <v>0</v>
      </c>
      <c r="I155" s="9">
        <v>6</v>
      </c>
      <c r="J155" s="74">
        <v>6</v>
      </c>
      <c r="K155" s="29">
        <v>0</v>
      </c>
    </row>
    <row r="156" spans="1:11" hidden="1" x14ac:dyDescent="0.25">
      <c r="A156" s="631"/>
      <c r="B156" s="13">
        <v>40864</v>
      </c>
      <c r="C156" s="9" t="s">
        <v>7</v>
      </c>
      <c r="D156" s="9">
        <v>1</v>
      </c>
      <c r="E156" s="9">
        <v>45</v>
      </c>
      <c r="F156" s="9">
        <v>0</v>
      </c>
      <c r="G156" s="9">
        <v>1</v>
      </c>
      <c r="H156" s="9">
        <v>0</v>
      </c>
      <c r="I156" s="9">
        <v>6</v>
      </c>
      <c r="J156" s="74">
        <v>6</v>
      </c>
      <c r="K156" s="29">
        <v>0</v>
      </c>
    </row>
    <row r="157" spans="1:11" hidden="1" x14ac:dyDescent="0.25">
      <c r="A157" s="631"/>
      <c r="B157" s="13">
        <v>40857</v>
      </c>
      <c r="C157" s="9" t="s">
        <v>19</v>
      </c>
      <c r="D157" s="9">
        <v>1</v>
      </c>
      <c r="E157" s="9">
        <v>45</v>
      </c>
      <c r="F157" s="9">
        <v>0</v>
      </c>
      <c r="G157" s="9">
        <v>0</v>
      </c>
      <c r="H157" s="9">
        <v>1</v>
      </c>
      <c r="I157" s="9">
        <v>4</v>
      </c>
      <c r="J157" s="74">
        <v>4</v>
      </c>
      <c r="K157" s="29">
        <v>0</v>
      </c>
    </row>
    <row r="158" spans="1:11" hidden="1" x14ac:dyDescent="0.25">
      <c r="A158" s="631"/>
      <c r="B158" s="13">
        <v>40850</v>
      </c>
      <c r="C158" s="9" t="s">
        <v>12</v>
      </c>
      <c r="D158" s="9">
        <v>1</v>
      </c>
      <c r="E158" s="9">
        <v>45</v>
      </c>
      <c r="F158" s="9">
        <v>0</v>
      </c>
      <c r="G158" s="9">
        <v>1</v>
      </c>
      <c r="H158" s="9">
        <v>0</v>
      </c>
      <c r="I158" s="9">
        <v>4</v>
      </c>
      <c r="J158" s="74">
        <v>4</v>
      </c>
      <c r="K158" s="29">
        <v>0</v>
      </c>
    </row>
    <row r="159" spans="1:11" hidden="1" x14ac:dyDescent="0.25">
      <c r="A159" s="631"/>
      <c r="B159" s="13">
        <v>40843</v>
      </c>
      <c r="C159" s="9" t="s">
        <v>21</v>
      </c>
      <c r="D159" s="9">
        <v>1</v>
      </c>
      <c r="E159" s="9">
        <v>45</v>
      </c>
      <c r="F159" s="9">
        <v>0</v>
      </c>
      <c r="G159" s="9">
        <v>1</v>
      </c>
      <c r="H159" s="9">
        <v>0</v>
      </c>
      <c r="I159" s="9">
        <v>7</v>
      </c>
      <c r="J159" s="74">
        <v>7</v>
      </c>
      <c r="K159" s="29">
        <v>0</v>
      </c>
    </row>
    <row r="160" spans="1:11" hidden="1" x14ac:dyDescent="0.25">
      <c r="A160" s="631"/>
      <c r="B160" s="13">
        <v>40836</v>
      </c>
      <c r="C160" s="9" t="s">
        <v>20</v>
      </c>
      <c r="D160" s="9">
        <v>1</v>
      </c>
      <c r="E160" s="9">
        <v>45</v>
      </c>
      <c r="F160" s="9">
        <v>1</v>
      </c>
      <c r="G160" s="9">
        <v>0</v>
      </c>
      <c r="H160" s="9">
        <v>0</v>
      </c>
      <c r="I160" s="9">
        <v>5</v>
      </c>
      <c r="J160" s="74">
        <v>5</v>
      </c>
      <c r="K160" s="29">
        <v>0</v>
      </c>
    </row>
    <row r="161" spans="1:11" hidden="1" x14ac:dyDescent="0.25">
      <c r="A161" s="631"/>
      <c r="B161" s="13">
        <v>40829</v>
      </c>
      <c r="C161" s="9" t="s">
        <v>7</v>
      </c>
      <c r="D161" s="9">
        <v>1</v>
      </c>
      <c r="E161" s="9">
        <v>45</v>
      </c>
      <c r="F161" s="9">
        <v>1</v>
      </c>
      <c r="G161" s="9">
        <v>0</v>
      </c>
      <c r="H161" s="9">
        <v>0</v>
      </c>
      <c r="I161" s="9">
        <v>7</v>
      </c>
      <c r="J161" s="74">
        <v>7</v>
      </c>
      <c r="K161" s="29">
        <v>0</v>
      </c>
    </row>
    <row r="162" spans="1:11" hidden="1" x14ac:dyDescent="0.25">
      <c r="A162" s="631"/>
      <c r="B162" s="13">
        <v>40822</v>
      </c>
      <c r="C162" s="9" t="s">
        <v>19</v>
      </c>
      <c r="D162" s="9">
        <v>1</v>
      </c>
      <c r="E162" s="9">
        <v>45</v>
      </c>
      <c r="F162" s="9">
        <v>0</v>
      </c>
      <c r="G162" s="9">
        <v>1</v>
      </c>
      <c r="H162" s="9">
        <v>0</v>
      </c>
      <c r="I162" s="9">
        <v>6</v>
      </c>
      <c r="J162" s="74">
        <v>6</v>
      </c>
      <c r="K162" s="29">
        <v>0</v>
      </c>
    </row>
    <row r="163" spans="1:11" hidden="1" x14ac:dyDescent="0.25">
      <c r="A163" s="631"/>
      <c r="B163" s="13">
        <v>40815</v>
      </c>
      <c r="C163" s="9" t="s">
        <v>12</v>
      </c>
      <c r="D163" s="9">
        <v>1</v>
      </c>
      <c r="E163" s="9">
        <v>40</v>
      </c>
      <c r="F163" s="9">
        <v>0</v>
      </c>
      <c r="G163" s="9">
        <v>1</v>
      </c>
      <c r="H163" s="9">
        <v>0</v>
      </c>
      <c r="I163" s="9">
        <v>8</v>
      </c>
      <c r="J163" s="74">
        <v>9</v>
      </c>
      <c r="K163" s="29">
        <v>0</v>
      </c>
    </row>
    <row r="164" spans="1:11" hidden="1" x14ac:dyDescent="0.25">
      <c r="A164" s="631"/>
      <c r="B164" s="13">
        <v>40808</v>
      </c>
      <c r="C164" s="9" t="s">
        <v>21</v>
      </c>
      <c r="D164" s="9">
        <v>1</v>
      </c>
      <c r="E164" s="9">
        <v>45</v>
      </c>
      <c r="F164" s="9">
        <v>0</v>
      </c>
      <c r="G164" s="9">
        <v>1</v>
      </c>
      <c r="H164" s="9">
        <v>0</v>
      </c>
      <c r="I164" s="9">
        <v>3</v>
      </c>
      <c r="J164" s="74">
        <v>3</v>
      </c>
      <c r="K164" s="29">
        <v>0</v>
      </c>
    </row>
    <row r="165" spans="1:11" ht="18.75" hidden="1" thickBot="1" x14ac:dyDescent="0.3">
      <c r="A165" s="630"/>
      <c r="B165" s="30">
        <v>40801</v>
      </c>
      <c r="C165" s="31" t="s">
        <v>20</v>
      </c>
      <c r="D165" s="31">
        <v>1</v>
      </c>
      <c r="E165" s="31">
        <v>45</v>
      </c>
      <c r="F165" s="31">
        <v>0</v>
      </c>
      <c r="G165" s="31">
        <v>0</v>
      </c>
      <c r="H165" s="31">
        <v>1</v>
      </c>
      <c r="I165" s="31">
        <v>3</v>
      </c>
      <c r="J165" s="79">
        <v>3</v>
      </c>
      <c r="K165" s="32">
        <v>0</v>
      </c>
    </row>
    <row r="166" spans="1:11" ht="19.5" thickTop="1" thickBot="1" x14ac:dyDescent="0.3">
      <c r="A166" s="142" t="s">
        <v>45</v>
      </c>
      <c r="B166" s="126" t="s">
        <v>23</v>
      </c>
      <c r="C166" s="124" t="s">
        <v>13</v>
      </c>
      <c r="D166" s="124">
        <f t="shared" ref="D166:I166" si="8">SUM(D146:D165)</f>
        <v>20</v>
      </c>
      <c r="E166" s="124">
        <f t="shared" si="8"/>
        <v>895</v>
      </c>
      <c r="F166" s="124">
        <f t="shared" si="8"/>
        <v>7</v>
      </c>
      <c r="G166" s="124">
        <f t="shared" si="8"/>
        <v>10</v>
      </c>
      <c r="H166" s="124">
        <f t="shared" si="8"/>
        <v>3</v>
      </c>
      <c r="I166" s="124">
        <f t="shared" si="8"/>
        <v>105</v>
      </c>
      <c r="J166" s="377">
        <f>SUM(I166/D166)</f>
        <v>5.25</v>
      </c>
      <c r="K166" s="248">
        <f>SUM(K146:K165)</f>
        <v>2</v>
      </c>
    </row>
    <row r="167" spans="1:11" ht="18.75" thickTop="1" x14ac:dyDescent="0.25">
      <c r="C167" s="90" t="s">
        <v>24</v>
      </c>
      <c r="D167" s="91">
        <f>SUM(D27+D48+D68+D88+D106+D127+D145+D166+D15)</f>
        <v>155</v>
      </c>
      <c r="E167" s="91">
        <f t="shared" ref="E167:I167" si="9">SUM(E27+E48+E68+E88+E106+E127+E145+E166+E15)</f>
        <v>6947</v>
      </c>
      <c r="F167" s="91">
        <f t="shared" si="9"/>
        <v>53</v>
      </c>
      <c r="G167" s="91">
        <f t="shared" si="9"/>
        <v>81</v>
      </c>
      <c r="H167" s="91">
        <f t="shared" si="9"/>
        <v>21</v>
      </c>
      <c r="I167" s="91">
        <f t="shared" si="9"/>
        <v>794</v>
      </c>
      <c r="J167" s="92">
        <f>SUM(I167/D167)</f>
        <v>5.1225806451612907</v>
      </c>
      <c r="K167" s="93">
        <f>SUM(K27+K48+K68+K88+K106+K127+K145+K166+K15)</f>
        <v>4</v>
      </c>
    </row>
    <row r="168" spans="1:11" x14ac:dyDescent="0.25">
      <c r="C168" s="94" t="s">
        <v>25</v>
      </c>
      <c r="D168" s="75"/>
      <c r="E168" s="76">
        <f>SUM(E167/D167)</f>
        <v>44.819354838709678</v>
      </c>
      <c r="F168" s="76">
        <f>SUM(F167/D167)</f>
        <v>0.34193548387096773</v>
      </c>
      <c r="G168" s="76">
        <f>SUM(G167/D167)</f>
        <v>0.52258064516129032</v>
      </c>
      <c r="H168" s="77">
        <f>SUM(H167/D167)</f>
        <v>0.13548387096774195</v>
      </c>
      <c r="I168" s="77">
        <f>SUM(I167/D167)</f>
        <v>5.1225806451612907</v>
      </c>
      <c r="J168" s="77">
        <f>SUM(I167/D167)</f>
        <v>5.1225806451612907</v>
      </c>
      <c r="K168" s="95">
        <f>SUM(K167/D167)</f>
        <v>2.5806451612903226E-2</v>
      </c>
    </row>
    <row r="169" spans="1:11" ht="18.75" thickBot="1" x14ac:dyDescent="0.3">
      <c r="C169" s="96" t="s">
        <v>26</v>
      </c>
      <c r="D169" s="97">
        <f>SUM(D167/9)</f>
        <v>17.222222222222221</v>
      </c>
      <c r="E169" s="97">
        <f>SUM(E168*D169)</f>
        <v>771.88888888888891</v>
      </c>
      <c r="F169" s="97">
        <f>SUM(F168*D169)</f>
        <v>5.8888888888888884</v>
      </c>
      <c r="G169" s="97">
        <f>SUM(G168*D169)</f>
        <v>9</v>
      </c>
      <c r="H169" s="97">
        <f>SUM(H168*D169)</f>
        <v>2.3333333333333335</v>
      </c>
      <c r="I169" s="97">
        <f>SUM(J167*D169)</f>
        <v>88.222222222222229</v>
      </c>
      <c r="J169" s="97">
        <f>SUM(I169/D169)</f>
        <v>5.1225806451612907</v>
      </c>
      <c r="K169" s="98">
        <f>SUM(K167/6)</f>
        <v>0.66666666666666663</v>
      </c>
    </row>
    <row r="170" spans="1:11" ht="18.75" thickTop="1" x14ac:dyDescent="0.25"/>
  </sheetData>
  <mergeCells count="10">
    <mergeCell ref="A1:K1"/>
    <mergeCell ref="A28:A47"/>
    <mergeCell ref="A146:A165"/>
    <mergeCell ref="A49:A67"/>
    <mergeCell ref="A69:A87"/>
    <mergeCell ref="A89:A105"/>
    <mergeCell ref="A107:A126"/>
    <mergeCell ref="A128:A144"/>
    <mergeCell ref="A16:A26"/>
    <mergeCell ref="A3:A14"/>
  </mergeCells>
  <printOptions horizontalCentered="1" verticalCentered="1"/>
  <pageMargins left="0.2" right="0.2" top="0.25" bottom="0.25" header="0.25" footer="0.3"/>
  <pageSetup scale="99" orientation="landscape" r:id="rId1"/>
  <rowBreaks count="1" manualBreakCount="1">
    <brk id="10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22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28515625" bestFit="1" customWidth="1"/>
    <col min="2" max="2" width="25.28515625" bestFit="1" customWidth="1"/>
    <col min="3" max="3" width="19.7109375" customWidth="1"/>
    <col min="4" max="9" width="9.42578125" bestFit="1" customWidth="1"/>
  </cols>
  <sheetData>
    <row r="1" spans="1:13" ht="19.5" thickTop="1" thickBot="1" x14ac:dyDescent="0.3">
      <c r="A1" s="626" t="s">
        <v>411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3</v>
      </c>
      <c r="F3" s="27">
        <v>1</v>
      </c>
      <c r="G3" s="27">
        <v>4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t="18" x14ac:dyDescent="0.25">
      <c r="A4" s="636"/>
      <c r="B4" s="255">
        <v>45708</v>
      </c>
      <c r="C4" s="9" t="s">
        <v>453</v>
      </c>
      <c r="D4" s="9">
        <v>1</v>
      </c>
      <c r="E4" s="9">
        <v>2</v>
      </c>
      <c r="F4" s="9">
        <v>3</v>
      </c>
      <c r="G4" s="9">
        <v>5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" x14ac:dyDescent="0.25">
      <c r="A5" s="636"/>
      <c r="B5" s="255">
        <v>45694</v>
      </c>
      <c r="C5" s="9" t="s">
        <v>553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t="18" x14ac:dyDescent="0.25">
      <c r="A6" s="636"/>
      <c r="B6" s="255">
        <v>45687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t="18" x14ac:dyDescent="0.25">
      <c r="A7" s="636"/>
      <c r="B7" s="255">
        <v>45680</v>
      </c>
      <c r="C7" s="9" t="s">
        <v>10</v>
      </c>
      <c r="D7" s="9">
        <v>1</v>
      </c>
      <c r="E7" s="9">
        <v>2</v>
      </c>
      <c r="F7" s="9">
        <v>2</v>
      </c>
      <c r="G7" s="15">
        <v>4</v>
      </c>
      <c r="H7" s="9">
        <v>1</v>
      </c>
      <c r="I7" s="29">
        <v>0</v>
      </c>
      <c r="J7" s="365">
        <v>1</v>
      </c>
      <c r="K7" s="9"/>
      <c r="L7" s="9"/>
      <c r="M7" s="29"/>
    </row>
    <row r="8" spans="1:13" ht="18" x14ac:dyDescent="0.25">
      <c r="A8" s="636"/>
      <c r="B8" s="255">
        <v>45673</v>
      </c>
      <c r="C8" s="9" t="s">
        <v>453</v>
      </c>
      <c r="D8" s="9">
        <v>1</v>
      </c>
      <c r="E8" s="9">
        <v>2</v>
      </c>
      <c r="F8" s="9">
        <v>3</v>
      </c>
      <c r="G8" s="15">
        <v>5</v>
      </c>
      <c r="H8" s="9">
        <v>1</v>
      </c>
      <c r="I8" s="29">
        <v>0</v>
      </c>
      <c r="J8" s="365">
        <v>1</v>
      </c>
      <c r="K8" s="9"/>
      <c r="L8" s="9"/>
      <c r="M8" s="29"/>
    </row>
    <row r="9" spans="1:13" ht="18" x14ac:dyDescent="0.25">
      <c r="A9" s="636"/>
      <c r="B9" s="255">
        <v>45666</v>
      </c>
      <c r="C9" s="9" t="s">
        <v>625</v>
      </c>
      <c r="D9" s="9">
        <v>1</v>
      </c>
      <c r="E9" s="9">
        <v>1</v>
      </c>
      <c r="F9" s="9">
        <v>0</v>
      </c>
      <c r="G9" s="15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ht="18" x14ac:dyDescent="0.25">
      <c r="A10" s="636"/>
      <c r="B10" s="255">
        <v>45645</v>
      </c>
      <c r="C10" s="9" t="s">
        <v>553</v>
      </c>
      <c r="D10" s="9">
        <v>1</v>
      </c>
      <c r="E10" s="9">
        <v>0</v>
      </c>
      <c r="F10" s="9">
        <v>2</v>
      </c>
      <c r="G10" s="15">
        <v>2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t="18" x14ac:dyDescent="0.25">
      <c r="A11" s="636"/>
      <c r="B11" s="255">
        <v>45638</v>
      </c>
      <c r="C11" s="9" t="s">
        <v>8</v>
      </c>
      <c r="D11" s="9">
        <v>1</v>
      </c>
      <c r="E11" s="9">
        <v>0</v>
      </c>
      <c r="F11" s="9">
        <v>1</v>
      </c>
      <c r="G11" s="15">
        <v>1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ht="18" x14ac:dyDescent="0.25">
      <c r="A12" s="636"/>
      <c r="B12" s="255">
        <v>45631</v>
      </c>
      <c r="C12" s="9" t="s">
        <v>10</v>
      </c>
      <c r="D12" s="9">
        <v>1</v>
      </c>
      <c r="E12" s="9">
        <v>2</v>
      </c>
      <c r="F12" s="9">
        <v>2</v>
      </c>
      <c r="G12" s="15">
        <v>4</v>
      </c>
      <c r="H12" s="9">
        <v>1</v>
      </c>
      <c r="I12" s="29">
        <v>0</v>
      </c>
      <c r="J12" s="365">
        <v>1</v>
      </c>
      <c r="K12" s="9"/>
      <c r="L12" s="9"/>
      <c r="M12" s="29"/>
    </row>
    <row r="13" spans="1:13" ht="18" x14ac:dyDescent="0.25">
      <c r="A13" s="636"/>
      <c r="B13" s="255">
        <v>45617</v>
      </c>
      <c r="C13" s="9" t="s">
        <v>625</v>
      </c>
      <c r="D13" s="9">
        <v>1</v>
      </c>
      <c r="E13" s="9">
        <v>1</v>
      </c>
      <c r="F13" s="9">
        <v>4</v>
      </c>
      <c r="G13" s="15">
        <v>5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ht="18" x14ac:dyDescent="0.25">
      <c r="A14" s="636"/>
      <c r="B14" s="255">
        <v>45603</v>
      </c>
      <c r="C14" s="9" t="s">
        <v>8</v>
      </c>
      <c r="D14" s="9">
        <v>1</v>
      </c>
      <c r="E14" s="9">
        <v>1</v>
      </c>
      <c r="F14" s="9">
        <v>1</v>
      </c>
      <c r="G14" s="15">
        <v>2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" x14ac:dyDescent="0.25">
      <c r="A15" s="636"/>
      <c r="B15" s="255">
        <v>45589</v>
      </c>
      <c r="C15" s="9" t="s">
        <v>453</v>
      </c>
      <c r="D15" s="9">
        <v>1</v>
      </c>
      <c r="E15" s="9">
        <v>0</v>
      </c>
      <c r="F15" s="9">
        <v>2</v>
      </c>
      <c r="G15" s="15">
        <v>2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ht="18" x14ac:dyDescent="0.25">
      <c r="A16" s="636"/>
      <c r="B16" s="255">
        <v>45582</v>
      </c>
      <c r="C16" s="9" t="s">
        <v>625</v>
      </c>
      <c r="D16" s="9">
        <v>1</v>
      </c>
      <c r="E16" s="9">
        <v>0</v>
      </c>
      <c r="F16" s="9">
        <v>1</v>
      </c>
      <c r="G16" s="15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" x14ac:dyDescent="0.25">
      <c r="A17" s="636"/>
      <c r="B17" s="255">
        <v>45575</v>
      </c>
      <c r="C17" s="9" t="s">
        <v>553</v>
      </c>
      <c r="D17" s="9">
        <v>1</v>
      </c>
      <c r="E17" s="9">
        <v>1</v>
      </c>
      <c r="F17" s="9">
        <v>0</v>
      </c>
      <c r="G17" s="15">
        <v>1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t="18" x14ac:dyDescent="0.25">
      <c r="A18" s="636"/>
      <c r="B18" s="255">
        <v>45568</v>
      </c>
      <c r="C18" s="9" t="s">
        <v>8</v>
      </c>
      <c r="D18" s="9">
        <v>1</v>
      </c>
      <c r="E18" s="9">
        <v>1</v>
      </c>
      <c r="F18" s="9">
        <v>1</v>
      </c>
      <c r="G18" s="15">
        <v>2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t="18" x14ac:dyDescent="0.25">
      <c r="A19" s="636"/>
      <c r="B19" s="255">
        <v>45561</v>
      </c>
      <c r="C19" s="9" t="s">
        <v>10</v>
      </c>
      <c r="D19" s="9">
        <v>1</v>
      </c>
      <c r="E19" s="9">
        <v>1</v>
      </c>
      <c r="F19" s="9">
        <v>3</v>
      </c>
      <c r="G19" s="15">
        <v>4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t="18.75" thickBot="1" x14ac:dyDescent="0.3">
      <c r="A20" s="648"/>
      <c r="B20" s="470">
        <v>45554</v>
      </c>
      <c r="C20" s="23" t="s">
        <v>453</v>
      </c>
      <c r="D20" s="23">
        <v>1</v>
      </c>
      <c r="E20" s="23">
        <v>1</v>
      </c>
      <c r="F20" s="23">
        <v>1</v>
      </c>
      <c r="G20" s="390">
        <v>2</v>
      </c>
      <c r="H20" s="23">
        <v>0</v>
      </c>
      <c r="I20" s="48">
        <v>0</v>
      </c>
      <c r="J20" s="511"/>
      <c r="K20" s="23">
        <v>1</v>
      </c>
      <c r="L20" s="23"/>
      <c r="M20" s="48"/>
    </row>
    <row r="21" spans="1:13" ht="19.5" thickTop="1" thickBot="1" x14ac:dyDescent="0.3">
      <c r="A21" s="410" t="s">
        <v>45</v>
      </c>
      <c r="B21" s="404" t="s">
        <v>624</v>
      </c>
      <c r="C21" s="165" t="s">
        <v>20</v>
      </c>
      <c r="D21" s="165">
        <f t="shared" ref="D21:L21" si="0">SUM(D3:D20)</f>
        <v>18</v>
      </c>
      <c r="E21" s="165">
        <f t="shared" si="0"/>
        <v>18</v>
      </c>
      <c r="F21" s="165">
        <f t="shared" si="0"/>
        <v>27</v>
      </c>
      <c r="G21" s="165">
        <f t="shared" si="0"/>
        <v>45</v>
      </c>
      <c r="H21" s="165">
        <f t="shared" si="0"/>
        <v>3</v>
      </c>
      <c r="I21" s="166">
        <f t="shared" si="0"/>
        <v>0</v>
      </c>
      <c r="J21" s="468">
        <f t="shared" si="0"/>
        <v>4</v>
      </c>
      <c r="K21" s="165">
        <f t="shared" si="0"/>
        <v>13</v>
      </c>
      <c r="L21" s="165">
        <f t="shared" si="0"/>
        <v>1</v>
      </c>
      <c r="M21" s="402">
        <f>SUM(J21/(J21+K21))</f>
        <v>0.23529411764705882</v>
      </c>
    </row>
    <row r="22" spans="1:13" ht="18.75" hidden="1" thickTop="1" x14ac:dyDescent="0.25">
      <c r="A22" s="646" t="s">
        <v>580</v>
      </c>
      <c r="B22" s="14">
        <v>45351</v>
      </c>
      <c r="C22" s="8" t="s">
        <v>8</v>
      </c>
      <c r="D22" s="8">
        <v>1</v>
      </c>
      <c r="E22" s="8">
        <v>1</v>
      </c>
      <c r="F22" s="8">
        <v>2</v>
      </c>
      <c r="G22" s="123">
        <v>3</v>
      </c>
      <c r="H22" s="8">
        <v>0</v>
      </c>
      <c r="I22" s="399">
        <v>0</v>
      </c>
      <c r="J22" s="282">
        <v>1</v>
      </c>
      <c r="K22" s="8"/>
      <c r="L22" s="8"/>
      <c r="M22" s="113"/>
    </row>
    <row r="23" spans="1:13" ht="18" hidden="1" x14ac:dyDescent="0.25">
      <c r="A23" s="639"/>
      <c r="B23" s="13">
        <v>45344</v>
      </c>
      <c r="C23" s="9" t="s">
        <v>555</v>
      </c>
      <c r="D23" s="9">
        <v>1</v>
      </c>
      <c r="E23" s="9">
        <v>0</v>
      </c>
      <c r="F23" s="9">
        <v>2</v>
      </c>
      <c r="G23" s="15">
        <v>2</v>
      </c>
      <c r="H23" s="9">
        <v>0</v>
      </c>
      <c r="I23" s="298">
        <v>0</v>
      </c>
      <c r="J23" s="280"/>
      <c r="K23" s="9"/>
      <c r="L23" s="9">
        <v>1</v>
      </c>
      <c r="M23" s="29"/>
    </row>
    <row r="24" spans="1:13" ht="18" hidden="1" x14ac:dyDescent="0.25">
      <c r="A24" s="639"/>
      <c r="B24" s="13">
        <v>45337</v>
      </c>
      <c r="C24" s="9" t="s">
        <v>453</v>
      </c>
      <c r="D24" s="9">
        <v>1</v>
      </c>
      <c r="E24" s="15">
        <v>1</v>
      </c>
      <c r="F24" s="9">
        <v>0</v>
      </c>
      <c r="G24" s="15">
        <v>1</v>
      </c>
      <c r="H24" s="9">
        <v>1</v>
      </c>
      <c r="I24" s="298">
        <v>0</v>
      </c>
      <c r="J24" s="280">
        <v>1</v>
      </c>
      <c r="K24" s="9"/>
      <c r="L24" s="9"/>
      <c r="M24" s="29"/>
    </row>
    <row r="25" spans="1:13" ht="18" hidden="1" x14ac:dyDescent="0.25">
      <c r="A25" s="639"/>
      <c r="B25" s="13">
        <v>45330</v>
      </c>
      <c r="C25" s="9" t="s">
        <v>552</v>
      </c>
      <c r="D25" s="9">
        <v>1</v>
      </c>
      <c r="E25" s="15">
        <v>1</v>
      </c>
      <c r="F25" s="15">
        <v>2</v>
      </c>
      <c r="G25" s="15">
        <v>3</v>
      </c>
      <c r="H25" s="9">
        <v>0</v>
      </c>
      <c r="I25" s="298">
        <v>0</v>
      </c>
      <c r="J25" s="280"/>
      <c r="K25" s="9">
        <v>1</v>
      </c>
      <c r="L25" s="9"/>
      <c r="M25" s="29"/>
    </row>
    <row r="26" spans="1:13" ht="18" hidden="1" x14ac:dyDescent="0.25">
      <c r="A26" s="639"/>
      <c r="B26" s="13">
        <v>45323</v>
      </c>
      <c r="C26" s="9" t="s">
        <v>452</v>
      </c>
      <c r="D26" s="9">
        <v>1</v>
      </c>
      <c r="E26" s="15">
        <v>1</v>
      </c>
      <c r="F26" s="15">
        <v>1</v>
      </c>
      <c r="G26" s="15">
        <v>2</v>
      </c>
      <c r="H26" s="9">
        <v>0</v>
      </c>
      <c r="I26" s="298">
        <v>0</v>
      </c>
      <c r="J26" s="280">
        <v>1</v>
      </c>
      <c r="K26" s="9"/>
      <c r="L26" s="9"/>
      <c r="M26" s="29"/>
    </row>
    <row r="27" spans="1:13" ht="18" hidden="1" x14ac:dyDescent="0.25">
      <c r="A27" s="639"/>
      <c r="B27" s="13">
        <v>45316</v>
      </c>
      <c r="C27" s="9" t="s">
        <v>8</v>
      </c>
      <c r="D27" s="9">
        <v>1</v>
      </c>
      <c r="E27" s="15">
        <v>3</v>
      </c>
      <c r="F27" s="15">
        <v>2</v>
      </c>
      <c r="G27" s="15">
        <v>5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t="18" hidden="1" x14ac:dyDescent="0.25">
      <c r="A28" s="639"/>
      <c r="B28" s="13">
        <v>45309</v>
      </c>
      <c r="C28" s="9" t="s">
        <v>555</v>
      </c>
      <c r="D28" s="9">
        <v>1</v>
      </c>
      <c r="E28" s="15">
        <v>1</v>
      </c>
      <c r="F28" s="15">
        <v>2</v>
      </c>
      <c r="G28" s="15">
        <v>3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t="18" hidden="1" x14ac:dyDescent="0.25">
      <c r="A29" s="639"/>
      <c r="B29" s="13">
        <v>45302</v>
      </c>
      <c r="C29" s="9" t="s">
        <v>453</v>
      </c>
      <c r="D29" s="9">
        <v>1</v>
      </c>
      <c r="E29" s="15">
        <v>2</v>
      </c>
      <c r="F29" s="15">
        <v>1</v>
      </c>
      <c r="G29" s="15">
        <v>3</v>
      </c>
      <c r="H29" s="9">
        <v>0</v>
      </c>
      <c r="I29" s="298">
        <v>0</v>
      </c>
      <c r="J29" s="280">
        <v>1</v>
      </c>
      <c r="K29" s="9"/>
      <c r="L29" s="9"/>
      <c r="M29" s="29"/>
    </row>
    <row r="30" spans="1:13" ht="18" hidden="1" x14ac:dyDescent="0.25">
      <c r="A30" s="639"/>
      <c r="B30" s="13">
        <v>45281</v>
      </c>
      <c r="C30" s="9" t="s">
        <v>552</v>
      </c>
      <c r="D30" s="9">
        <v>1</v>
      </c>
      <c r="E30" s="15">
        <v>2</v>
      </c>
      <c r="F30" s="15">
        <v>3</v>
      </c>
      <c r="G30" s="15">
        <v>5</v>
      </c>
      <c r="H30" s="9">
        <v>0</v>
      </c>
      <c r="I30" s="298">
        <v>0</v>
      </c>
      <c r="J30" s="280">
        <v>1</v>
      </c>
      <c r="K30" s="9"/>
      <c r="L30" s="9"/>
      <c r="M30" s="29"/>
    </row>
    <row r="31" spans="1:13" ht="18" hidden="1" x14ac:dyDescent="0.25">
      <c r="A31" s="639"/>
      <c r="B31" s="13">
        <v>45274</v>
      </c>
      <c r="C31" s="9" t="s">
        <v>452</v>
      </c>
      <c r="D31" s="9">
        <v>1</v>
      </c>
      <c r="E31" s="15">
        <v>4</v>
      </c>
      <c r="F31" s="15">
        <v>1</v>
      </c>
      <c r="G31" s="15">
        <v>5</v>
      </c>
      <c r="H31" s="9">
        <v>1</v>
      </c>
      <c r="I31" s="298">
        <v>0</v>
      </c>
      <c r="J31" s="280">
        <v>1</v>
      </c>
      <c r="K31" s="9"/>
      <c r="L31" s="9"/>
      <c r="M31" s="29"/>
    </row>
    <row r="32" spans="1:13" ht="18" hidden="1" x14ac:dyDescent="0.25">
      <c r="A32" s="639"/>
      <c r="B32" s="13">
        <v>45267</v>
      </c>
      <c r="C32" s="9" t="s">
        <v>8</v>
      </c>
      <c r="D32" s="9">
        <v>1</v>
      </c>
      <c r="E32" s="15">
        <v>1</v>
      </c>
      <c r="F32" s="15">
        <v>2</v>
      </c>
      <c r="G32" s="15">
        <v>3</v>
      </c>
      <c r="H32" s="9">
        <v>0</v>
      </c>
      <c r="I32" s="298">
        <v>0</v>
      </c>
      <c r="J32" s="280">
        <v>1</v>
      </c>
      <c r="K32" s="9"/>
      <c r="L32" s="9"/>
      <c r="M32" s="29"/>
    </row>
    <row r="33" spans="1:13" ht="18" hidden="1" x14ac:dyDescent="0.25">
      <c r="A33" s="639"/>
      <c r="B33" s="13">
        <v>45260</v>
      </c>
      <c r="C33" s="9" t="s">
        <v>555</v>
      </c>
      <c r="D33" s="9">
        <v>1</v>
      </c>
      <c r="E33" s="15">
        <v>3</v>
      </c>
      <c r="F33" s="15">
        <v>1</v>
      </c>
      <c r="G33" s="15">
        <v>4</v>
      </c>
      <c r="H33" s="9">
        <v>0</v>
      </c>
      <c r="I33" s="298">
        <v>0</v>
      </c>
      <c r="J33" s="280">
        <v>1</v>
      </c>
      <c r="K33" s="9"/>
      <c r="L33" s="9"/>
      <c r="M33" s="29"/>
    </row>
    <row r="34" spans="1:13" ht="18" hidden="1" x14ac:dyDescent="0.25">
      <c r="A34" s="639"/>
      <c r="B34" s="13">
        <v>45253</v>
      </c>
      <c r="C34" s="9" t="s">
        <v>453</v>
      </c>
      <c r="D34" s="9">
        <v>1</v>
      </c>
      <c r="E34" s="15">
        <v>2</v>
      </c>
      <c r="F34" s="15">
        <v>1</v>
      </c>
      <c r="G34" s="15">
        <v>3</v>
      </c>
      <c r="H34" s="9">
        <v>0</v>
      </c>
      <c r="I34" s="298">
        <v>0</v>
      </c>
      <c r="J34" s="280"/>
      <c r="K34" s="9">
        <v>1</v>
      </c>
      <c r="L34" s="9"/>
      <c r="M34" s="29"/>
    </row>
    <row r="35" spans="1:13" ht="18" hidden="1" x14ac:dyDescent="0.25">
      <c r="A35" s="639"/>
      <c r="B35" s="13">
        <v>45246</v>
      </c>
      <c r="C35" s="9" t="s">
        <v>552</v>
      </c>
      <c r="D35" s="9">
        <v>1</v>
      </c>
      <c r="E35" s="9">
        <v>1</v>
      </c>
      <c r="F35" s="15">
        <v>2</v>
      </c>
      <c r="G35" s="15">
        <v>3</v>
      </c>
      <c r="H35" s="9">
        <v>0</v>
      </c>
      <c r="I35" s="298">
        <v>0</v>
      </c>
      <c r="J35" s="280"/>
      <c r="K35" s="9"/>
      <c r="L35" s="9">
        <v>1</v>
      </c>
      <c r="M35" s="29"/>
    </row>
    <row r="36" spans="1:13" ht="18" hidden="1" x14ac:dyDescent="0.25">
      <c r="A36" s="639"/>
      <c r="B36" s="13">
        <v>45239</v>
      </c>
      <c r="C36" s="9" t="s">
        <v>452</v>
      </c>
      <c r="D36" s="9">
        <v>1</v>
      </c>
      <c r="E36" s="9">
        <v>1</v>
      </c>
      <c r="F36" s="9">
        <v>0</v>
      </c>
      <c r="G36" s="15">
        <v>1</v>
      </c>
      <c r="H36" s="9">
        <v>0</v>
      </c>
      <c r="I36" s="298">
        <v>0</v>
      </c>
      <c r="J36" s="280"/>
      <c r="K36" s="9">
        <v>1</v>
      </c>
      <c r="L36" s="9"/>
      <c r="M36" s="29"/>
    </row>
    <row r="37" spans="1:13" ht="18" hidden="1" x14ac:dyDescent="0.25">
      <c r="A37" s="639"/>
      <c r="B37" s="13">
        <v>45232</v>
      </c>
      <c r="C37" s="9" t="s">
        <v>8</v>
      </c>
      <c r="D37" s="9">
        <v>1</v>
      </c>
      <c r="E37" s="9">
        <v>0</v>
      </c>
      <c r="F37" s="9">
        <v>2</v>
      </c>
      <c r="G37" s="15">
        <v>2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t="18" hidden="1" x14ac:dyDescent="0.25">
      <c r="A38" s="639"/>
      <c r="B38" s="13">
        <v>45225</v>
      </c>
      <c r="C38" s="9" t="s">
        <v>555</v>
      </c>
      <c r="D38" s="9">
        <v>1</v>
      </c>
      <c r="E38" s="9">
        <v>2</v>
      </c>
      <c r="F38" s="9">
        <v>3</v>
      </c>
      <c r="G38" s="15">
        <v>5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t="18" hidden="1" x14ac:dyDescent="0.25">
      <c r="A39" s="639"/>
      <c r="B39" s="13">
        <v>45218</v>
      </c>
      <c r="C39" s="9" t="s">
        <v>453</v>
      </c>
      <c r="D39" s="9">
        <v>1</v>
      </c>
      <c r="E39" s="9">
        <v>1</v>
      </c>
      <c r="F39" s="9">
        <v>1</v>
      </c>
      <c r="G39" s="15">
        <v>2</v>
      </c>
      <c r="H39" s="9">
        <v>0</v>
      </c>
      <c r="I39" s="298">
        <v>1</v>
      </c>
      <c r="J39" s="280"/>
      <c r="K39" s="9"/>
      <c r="L39" s="9">
        <v>1</v>
      </c>
      <c r="M39" s="29"/>
    </row>
    <row r="40" spans="1:13" ht="18" hidden="1" x14ac:dyDescent="0.25">
      <c r="A40" s="639"/>
      <c r="B40" s="13">
        <v>45211</v>
      </c>
      <c r="C40" s="9" t="s">
        <v>552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t="18" hidden="1" x14ac:dyDescent="0.25">
      <c r="A41" s="639"/>
      <c r="B41" s="13">
        <v>45204</v>
      </c>
      <c r="C41" s="9" t="s">
        <v>452</v>
      </c>
      <c r="D41" s="9">
        <v>1</v>
      </c>
      <c r="E41" s="9">
        <v>2</v>
      </c>
      <c r="F41" s="9">
        <v>2</v>
      </c>
      <c r="G41" s="9">
        <v>4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t="18" hidden="1" x14ac:dyDescent="0.25">
      <c r="A42" s="639"/>
      <c r="B42" s="13">
        <v>45190</v>
      </c>
      <c r="C42" s="9" t="s">
        <v>555</v>
      </c>
      <c r="D42" s="9">
        <v>1</v>
      </c>
      <c r="E42" s="9">
        <v>0</v>
      </c>
      <c r="F42" s="9">
        <v>3</v>
      </c>
      <c r="G42" s="9">
        <v>3</v>
      </c>
      <c r="H42" s="9">
        <v>0</v>
      </c>
      <c r="I42" s="298">
        <v>0</v>
      </c>
      <c r="J42" s="280"/>
      <c r="K42" s="9"/>
      <c r="L42" s="9">
        <v>1</v>
      </c>
      <c r="M42" s="29"/>
    </row>
    <row r="43" spans="1:13" ht="18.75" hidden="1" thickBot="1" x14ac:dyDescent="0.3">
      <c r="A43" s="647"/>
      <c r="B43" s="122">
        <v>45183</v>
      </c>
      <c r="C43" s="23" t="s">
        <v>453</v>
      </c>
      <c r="D43" s="23">
        <v>1</v>
      </c>
      <c r="E43" s="23">
        <v>0</v>
      </c>
      <c r="F43" s="23">
        <v>0</v>
      </c>
      <c r="G43" s="23">
        <v>0</v>
      </c>
      <c r="H43" s="23">
        <v>0</v>
      </c>
      <c r="I43" s="443">
        <v>0</v>
      </c>
      <c r="J43" s="281">
        <v>1</v>
      </c>
      <c r="K43" s="23"/>
      <c r="L43" s="23"/>
      <c r="M43" s="48"/>
    </row>
    <row r="44" spans="1:13" ht="19.5" thickTop="1" thickBot="1" x14ac:dyDescent="0.3">
      <c r="A44" s="410" t="s">
        <v>45</v>
      </c>
      <c r="B44" s="164" t="s">
        <v>580</v>
      </c>
      <c r="C44" s="455" t="s">
        <v>553</v>
      </c>
      <c r="D44" s="248">
        <f t="shared" ref="D44:L44" si="1">SUM(D22:D43)</f>
        <v>22</v>
      </c>
      <c r="E44" s="248">
        <f t="shared" si="1"/>
        <v>29</v>
      </c>
      <c r="F44" s="248">
        <f t="shared" si="1"/>
        <v>33</v>
      </c>
      <c r="G44" s="248">
        <f t="shared" si="1"/>
        <v>62</v>
      </c>
      <c r="H44" s="469">
        <f t="shared" si="1"/>
        <v>2</v>
      </c>
      <c r="I44" s="455">
        <f t="shared" si="1"/>
        <v>1</v>
      </c>
      <c r="J44" s="468">
        <f t="shared" si="1"/>
        <v>12</v>
      </c>
      <c r="K44" s="165">
        <f t="shared" si="1"/>
        <v>6</v>
      </c>
      <c r="L44" s="165">
        <f t="shared" si="1"/>
        <v>4</v>
      </c>
      <c r="M44" s="402">
        <f>SUM(J44/(J44+K44))</f>
        <v>0.66666666666666663</v>
      </c>
    </row>
    <row r="45" spans="1:13" ht="18.75" hidden="1" thickTop="1" x14ac:dyDescent="0.25">
      <c r="A45" s="638" t="s">
        <v>554</v>
      </c>
      <c r="B45" s="26">
        <v>44966</v>
      </c>
      <c r="C45" s="27" t="s">
        <v>552</v>
      </c>
      <c r="D45" s="27">
        <v>1</v>
      </c>
      <c r="E45" s="27">
        <v>0</v>
      </c>
      <c r="F45" s="27">
        <v>1</v>
      </c>
      <c r="G45" s="27">
        <v>1</v>
      </c>
      <c r="H45" s="27">
        <v>0</v>
      </c>
      <c r="I45" s="297">
        <v>0</v>
      </c>
      <c r="J45" s="279"/>
      <c r="K45" s="27">
        <v>1</v>
      </c>
      <c r="L45" s="27"/>
      <c r="M45" s="28"/>
    </row>
    <row r="46" spans="1:13" ht="18" hidden="1" x14ac:dyDescent="0.25">
      <c r="A46" s="639"/>
      <c r="B46" s="13">
        <v>44952</v>
      </c>
      <c r="C46" s="9" t="s">
        <v>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/>
      <c r="L46" s="9">
        <v>1</v>
      </c>
      <c r="M46" s="29"/>
    </row>
    <row r="47" spans="1:13" ht="18" hidden="1" x14ac:dyDescent="0.25">
      <c r="A47" s="639"/>
      <c r="B47" s="13">
        <v>44945</v>
      </c>
      <c r="C47" s="9" t="s">
        <v>555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t="18" hidden="1" x14ac:dyDescent="0.25">
      <c r="A48" s="639"/>
      <c r="B48" s="13">
        <v>44938</v>
      </c>
      <c r="C48" s="9" t="s">
        <v>453</v>
      </c>
      <c r="D48" s="9">
        <v>1</v>
      </c>
      <c r="E48" s="9">
        <v>1</v>
      </c>
      <c r="F48" s="9">
        <v>1</v>
      </c>
      <c r="G48" s="9">
        <v>2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t="18" hidden="1" x14ac:dyDescent="0.25">
      <c r="A49" s="639"/>
      <c r="B49" s="13">
        <v>44917</v>
      </c>
      <c r="C49" s="9" t="s">
        <v>552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t="18" hidden="1" x14ac:dyDescent="0.25">
      <c r="A50" s="639"/>
      <c r="B50" s="13">
        <v>44910</v>
      </c>
      <c r="C50" s="9" t="s">
        <v>452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t="18" hidden="1" x14ac:dyDescent="0.25">
      <c r="A51" s="639"/>
      <c r="B51" s="13">
        <v>44903</v>
      </c>
      <c r="C51" s="9" t="s">
        <v>8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t="18" hidden="1" x14ac:dyDescent="0.25">
      <c r="A52" s="639"/>
      <c r="B52" s="13">
        <v>44896</v>
      </c>
      <c r="C52" s="9" t="s">
        <v>555</v>
      </c>
      <c r="D52" s="9">
        <v>1</v>
      </c>
      <c r="E52" s="9">
        <v>2</v>
      </c>
      <c r="F52" s="9">
        <v>0</v>
      </c>
      <c r="G52" s="9">
        <v>2</v>
      </c>
      <c r="H52" s="9">
        <v>0</v>
      </c>
      <c r="I52" s="298">
        <v>1</v>
      </c>
      <c r="J52" s="280"/>
      <c r="K52" s="9"/>
      <c r="L52" s="9">
        <v>1</v>
      </c>
      <c r="M52" s="29"/>
    </row>
    <row r="53" spans="1:13" ht="18" hidden="1" x14ac:dyDescent="0.25">
      <c r="A53" s="639"/>
      <c r="B53" s="13">
        <v>44889</v>
      </c>
      <c r="C53" s="9" t="s">
        <v>453</v>
      </c>
      <c r="D53" s="9">
        <v>1</v>
      </c>
      <c r="E53" s="9">
        <v>1</v>
      </c>
      <c r="F53" s="9">
        <v>0</v>
      </c>
      <c r="G53" s="9">
        <v>1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t="18" hidden="1" x14ac:dyDescent="0.25">
      <c r="A54" s="639"/>
      <c r="B54" s="13">
        <v>44882</v>
      </c>
      <c r="C54" s="9" t="s">
        <v>552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t="18" hidden="1" x14ac:dyDescent="0.25">
      <c r="A55" s="639"/>
      <c r="B55" s="13">
        <v>44868</v>
      </c>
      <c r="C55" s="9" t="s">
        <v>8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/>
      <c r="K55" s="9"/>
      <c r="L55" s="9">
        <v>1</v>
      </c>
      <c r="M55" s="29"/>
    </row>
    <row r="56" spans="1:13" ht="18" hidden="1" x14ac:dyDescent="0.25">
      <c r="A56" s="639"/>
      <c r="B56" s="13">
        <v>44861</v>
      </c>
      <c r="C56" s="9" t="s">
        <v>555</v>
      </c>
      <c r="D56" s="9">
        <v>1</v>
      </c>
      <c r="E56" s="9">
        <v>1</v>
      </c>
      <c r="F56" s="9">
        <v>0</v>
      </c>
      <c r="G56" s="9">
        <v>1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t="18" hidden="1" x14ac:dyDescent="0.25">
      <c r="A57" s="639"/>
      <c r="B57" s="13">
        <v>44854</v>
      </c>
      <c r="C57" s="9" t="s">
        <v>453</v>
      </c>
      <c r="D57" s="9">
        <v>1</v>
      </c>
      <c r="E57" s="9">
        <v>5</v>
      </c>
      <c r="F57" s="9">
        <v>3</v>
      </c>
      <c r="G57" s="9">
        <v>8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t="18" hidden="1" x14ac:dyDescent="0.25">
      <c r="A58" s="639"/>
      <c r="B58" s="13">
        <v>44840</v>
      </c>
      <c r="C58" s="9" t="s">
        <v>452</v>
      </c>
      <c r="D58" s="9">
        <v>1</v>
      </c>
      <c r="E58" s="9">
        <v>1</v>
      </c>
      <c r="F58" s="9">
        <v>2</v>
      </c>
      <c r="G58" s="9">
        <v>3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t="18" hidden="1" x14ac:dyDescent="0.25">
      <c r="A59" s="639"/>
      <c r="B59" s="13">
        <v>44833</v>
      </c>
      <c r="C59" s="9" t="s">
        <v>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t="18" hidden="1" x14ac:dyDescent="0.25">
      <c r="A60" s="639"/>
      <c r="B60" s="13">
        <v>44826</v>
      </c>
      <c r="C60" s="9" t="s">
        <v>555</v>
      </c>
      <c r="D60" s="9">
        <v>1</v>
      </c>
      <c r="E60" s="9">
        <v>0</v>
      </c>
      <c r="F60" s="9">
        <v>1</v>
      </c>
      <c r="G60" s="9">
        <v>1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t="18.75" hidden="1" thickBot="1" x14ac:dyDescent="0.3">
      <c r="A61" s="640"/>
      <c r="B61" s="30">
        <v>44819</v>
      </c>
      <c r="C61" s="31" t="s">
        <v>453</v>
      </c>
      <c r="D61" s="31">
        <v>1</v>
      </c>
      <c r="E61" s="31">
        <v>0</v>
      </c>
      <c r="F61" s="31">
        <v>0</v>
      </c>
      <c r="G61" s="31">
        <v>0</v>
      </c>
      <c r="H61" s="31">
        <v>0</v>
      </c>
      <c r="I61" s="299">
        <v>0</v>
      </c>
      <c r="J61" s="341"/>
      <c r="K61" s="31">
        <v>1</v>
      </c>
      <c r="L61" s="31"/>
      <c r="M61" s="32"/>
    </row>
    <row r="62" spans="1:13" ht="19.5" thickTop="1" thickBot="1" x14ac:dyDescent="0.3">
      <c r="A62" s="503" t="s">
        <v>45</v>
      </c>
      <c r="B62" s="502" t="s">
        <v>554</v>
      </c>
      <c r="C62" s="498" t="s">
        <v>553</v>
      </c>
      <c r="D62" s="498">
        <f t="shared" ref="D62:L62" si="2">SUM(D45:D61)</f>
        <v>17</v>
      </c>
      <c r="E62" s="498">
        <f t="shared" si="2"/>
        <v>14</v>
      </c>
      <c r="F62" s="498">
        <f t="shared" si="2"/>
        <v>10</v>
      </c>
      <c r="G62" s="498">
        <f t="shared" si="2"/>
        <v>24</v>
      </c>
      <c r="H62" s="498">
        <f t="shared" si="2"/>
        <v>0</v>
      </c>
      <c r="I62" s="499">
        <f t="shared" si="2"/>
        <v>1</v>
      </c>
      <c r="J62" s="468">
        <f t="shared" si="2"/>
        <v>3</v>
      </c>
      <c r="K62" s="165">
        <f t="shared" si="2"/>
        <v>11</v>
      </c>
      <c r="L62" s="165">
        <f t="shared" si="2"/>
        <v>3</v>
      </c>
      <c r="M62" s="402">
        <f>SUM(J62/(J62+K62))</f>
        <v>0.21428571428571427</v>
      </c>
    </row>
    <row r="63" spans="1:13" ht="18.75" hidden="1" thickTop="1" x14ac:dyDescent="0.25">
      <c r="A63" s="633" t="s">
        <v>500</v>
      </c>
      <c r="B63" s="432">
        <v>43888</v>
      </c>
      <c r="C63" s="8" t="s">
        <v>48</v>
      </c>
      <c r="D63" s="8">
        <v>1</v>
      </c>
      <c r="E63" s="8">
        <v>2</v>
      </c>
      <c r="F63" s="8">
        <v>1</v>
      </c>
      <c r="G63" s="8">
        <v>3</v>
      </c>
      <c r="H63" s="8">
        <v>0</v>
      </c>
      <c r="I63" s="113">
        <v>0</v>
      </c>
      <c r="J63" s="282">
        <v>1</v>
      </c>
      <c r="K63" s="8"/>
      <c r="L63" s="8"/>
      <c r="M63" s="113"/>
    </row>
    <row r="64" spans="1:13" ht="18" hidden="1" x14ac:dyDescent="0.25">
      <c r="A64" s="633"/>
      <c r="B64" s="255">
        <v>43881</v>
      </c>
      <c r="C64" s="9" t="s">
        <v>452</v>
      </c>
      <c r="D64" s="9">
        <v>1</v>
      </c>
      <c r="E64" s="9">
        <v>2</v>
      </c>
      <c r="F64" s="9">
        <v>3</v>
      </c>
      <c r="G64" s="9">
        <v>5</v>
      </c>
      <c r="H64" s="9">
        <v>1</v>
      </c>
      <c r="I64" s="29">
        <v>0</v>
      </c>
      <c r="J64" s="280">
        <v>1</v>
      </c>
      <c r="K64" s="9"/>
      <c r="L64" s="9"/>
      <c r="M64" s="29"/>
    </row>
    <row r="65" spans="1:13" ht="18" hidden="1" x14ac:dyDescent="0.25">
      <c r="A65" s="633"/>
      <c r="B65" s="255">
        <v>43874</v>
      </c>
      <c r="C65" s="9" t="s">
        <v>455</v>
      </c>
      <c r="D65" s="9">
        <v>1</v>
      </c>
      <c r="E65" s="9">
        <v>1</v>
      </c>
      <c r="F65" s="9">
        <v>0</v>
      </c>
      <c r="G65" s="9">
        <v>1</v>
      </c>
      <c r="H65" s="9">
        <v>0</v>
      </c>
      <c r="I65" s="29">
        <v>0</v>
      </c>
      <c r="J65" s="280"/>
      <c r="K65" s="9"/>
      <c r="L65" s="9">
        <v>1</v>
      </c>
      <c r="M65" s="29"/>
    </row>
    <row r="66" spans="1:13" ht="18" hidden="1" x14ac:dyDescent="0.25">
      <c r="A66" s="633"/>
      <c r="B66" s="255">
        <v>43867</v>
      </c>
      <c r="C66" s="9" t="s">
        <v>453</v>
      </c>
      <c r="D66" s="9">
        <v>1</v>
      </c>
      <c r="E66" s="9">
        <v>2</v>
      </c>
      <c r="F66" s="9">
        <v>0</v>
      </c>
      <c r="G66" s="9">
        <v>2</v>
      </c>
      <c r="H66" s="9">
        <v>0</v>
      </c>
      <c r="I66" s="29">
        <v>1</v>
      </c>
      <c r="J66" s="280"/>
      <c r="K66" s="9"/>
      <c r="L66" s="9">
        <v>1</v>
      </c>
      <c r="M66" s="29"/>
    </row>
    <row r="67" spans="1:13" ht="18" hidden="1" x14ac:dyDescent="0.25">
      <c r="A67" s="633"/>
      <c r="B67" s="255">
        <v>43860</v>
      </c>
      <c r="C67" s="9" t="s">
        <v>9</v>
      </c>
      <c r="D67" s="9">
        <v>1</v>
      </c>
      <c r="E67" s="9">
        <v>3</v>
      </c>
      <c r="F67" s="9">
        <v>0</v>
      </c>
      <c r="G67" s="9">
        <v>3</v>
      </c>
      <c r="H67" s="9">
        <v>1</v>
      </c>
      <c r="I67" s="29">
        <v>0</v>
      </c>
      <c r="J67" s="280">
        <v>1</v>
      </c>
      <c r="K67" s="9"/>
      <c r="L67" s="9"/>
      <c r="M67" s="29"/>
    </row>
    <row r="68" spans="1:13" ht="18" hidden="1" x14ac:dyDescent="0.25">
      <c r="A68" s="633"/>
      <c r="B68" s="255">
        <v>43853</v>
      </c>
      <c r="C68" s="9" t="s">
        <v>48</v>
      </c>
      <c r="D68" s="9">
        <v>1</v>
      </c>
      <c r="E68" s="9">
        <v>1</v>
      </c>
      <c r="F68" s="9">
        <v>5</v>
      </c>
      <c r="G68" s="9">
        <v>6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t="18" hidden="1" x14ac:dyDescent="0.25">
      <c r="A69" s="633"/>
      <c r="B69" s="255">
        <v>43839</v>
      </c>
      <c r="C69" s="9" t="s">
        <v>452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t="18" hidden="1" x14ac:dyDescent="0.25">
      <c r="A70" s="633"/>
      <c r="B70" s="255">
        <v>43832</v>
      </c>
      <c r="C70" s="9" t="s">
        <v>455</v>
      </c>
      <c r="D70" s="9">
        <v>1</v>
      </c>
      <c r="E70" s="9">
        <v>2</v>
      </c>
      <c r="F70" s="9">
        <v>0</v>
      </c>
      <c r="G70" s="9">
        <v>2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t="18" hidden="1" x14ac:dyDescent="0.25">
      <c r="A71" s="633"/>
      <c r="B71" s="255">
        <v>43818</v>
      </c>
      <c r="C71" s="9" t="s">
        <v>453</v>
      </c>
      <c r="D71" s="9">
        <v>1</v>
      </c>
      <c r="E71" s="9">
        <v>1</v>
      </c>
      <c r="F71" s="9">
        <v>2</v>
      </c>
      <c r="G71" s="9">
        <v>3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t="18" hidden="1" x14ac:dyDescent="0.25">
      <c r="A72" s="633"/>
      <c r="B72" s="255">
        <v>43811</v>
      </c>
      <c r="C72" s="9" t="s">
        <v>9</v>
      </c>
      <c r="D72" s="9">
        <v>1</v>
      </c>
      <c r="E72" s="9">
        <v>2</v>
      </c>
      <c r="F72" s="9">
        <v>4</v>
      </c>
      <c r="G72" s="9">
        <v>6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t="18" hidden="1" x14ac:dyDescent="0.25">
      <c r="A73" s="633"/>
      <c r="B73" s="255">
        <v>43804</v>
      </c>
      <c r="C73" s="9" t="s">
        <v>48</v>
      </c>
      <c r="D73" s="9">
        <v>1</v>
      </c>
      <c r="E73" s="9">
        <v>4</v>
      </c>
      <c r="F73" s="9">
        <v>3</v>
      </c>
      <c r="G73" s="9">
        <v>7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t="18" hidden="1" x14ac:dyDescent="0.25">
      <c r="A74" s="633"/>
      <c r="B74" s="255">
        <v>43797</v>
      </c>
      <c r="C74" s="9" t="s">
        <v>452</v>
      </c>
      <c r="D74" s="9">
        <v>1</v>
      </c>
      <c r="E74" s="9">
        <v>0</v>
      </c>
      <c r="F74" s="9">
        <v>3</v>
      </c>
      <c r="G74" s="9">
        <v>3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t="18" hidden="1" x14ac:dyDescent="0.25">
      <c r="A75" s="633"/>
      <c r="B75" s="255">
        <v>43790</v>
      </c>
      <c r="C75" s="9" t="s">
        <v>455</v>
      </c>
      <c r="D75" s="9">
        <v>1</v>
      </c>
      <c r="E75" s="9">
        <v>1</v>
      </c>
      <c r="F75" s="9">
        <v>4</v>
      </c>
      <c r="G75" s="9">
        <v>5</v>
      </c>
      <c r="H75" s="9">
        <v>1</v>
      </c>
      <c r="I75" s="29">
        <v>0</v>
      </c>
      <c r="J75" s="280">
        <v>1</v>
      </c>
      <c r="K75" s="9"/>
      <c r="L75" s="9"/>
      <c r="M75" s="29"/>
    </row>
    <row r="76" spans="1:13" ht="18" hidden="1" x14ac:dyDescent="0.25">
      <c r="A76" s="633"/>
      <c r="B76" s="255">
        <v>43783</v>
      </c>
      <c r="C76" s="9" t="s">
        <v>453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t="18" hidden="1" x14ac:dyDescent="0.25">
      <c r="A77" s="633"/>
      <c r="B77" s="255">
        <v>43776</v>
      </c>
      <c r="C77" s="9" t="s">
        <v>9</v>
      </c>
      <c r="D77" s="9">
        <v>1</v>
      </c>
      <c r="E77" s="9">
        <v>3</v>
      </c>
      <c r="F77" s="15">
        <v>1</v>
      </c>
      <c r="G77" s="15">
        <v>4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t="18" hidden="1" x14ac:dyDescent="0.25">
      <c r="A78" s="633"/>
      <c r="B78" s="255">
        <v>43769</v>
      </c>
      <c r="C78" s="9" t="s">
        <v>48</v>
      </c>
      <c r="D78" s="9">
        <v>1</v>
      </c>
      <c r="E78" s="9">
        <v>3</v>
      </c>
      <c r="F78" s="15">
        <v>1</v>
      </c>
      <c r="G78" s="15">
        <v>4</v>
      </c>
      <c r="H78" s="9">
        <v>1</v>
      </c>
      <c r="I78" s="29">
        <v>0</v>
      </c>
      <c r="J78" s="280">
        <v>1</v>
      </c>
      <c r="K78" s="9"/>
      <c r="L78" s="9"/>
      <c r="M78" s="29"/>
    </row>
    <row r="79" spans="1:13" ht="18" hidden="1" x14ac:dyDescent="0.25">
      <c r="A79" s="633"/>
      <c r="B79" s="255">
        <v>43762</v>
      </c>
      <c r="C79" s="9" t="s">
        <v>452</v>
      </c>
      <c r="D79" s="9">
        <v>1</v>
      </c>
      <c r="E79" s="9">
        <v>0</v>
      </c>
      <c r="F79" s="15">
        <v>3</v>
      </c>
      <c r="G79" s="15">
        <v>3</v>
      </c>
      <c r="H79" s="9">
        <v>0</v>
      </c>
      <c r="I79" s="29">
        <v>0</v>
      </c>
      <c r="J79" s="280"/>
      <c r="K79" s="9"/>
      <c r="L79" s="9">
        <v>1</v>
      </c>
      <c r="M79" s="29"/>
    </row>
    <row r="80" spans="1:13" ht="18" hidden="1" x14ac:dyDescent="0.25">
      <c r="A80" s="633"/>
      <c r="B80" s="255">
        <v>43755</v>
      </c>
      <c r="C80" s="9" t="s">
        <v>455</v>
      </c>
      <c r="D80" s="9">
        <v>1</v>
      </c>
      <c r="E80" s="9">
        <v>2</v>
      </c>
      <c r="F80" s="15">
        <v>5</v>
      </c>
      <c r="G80" s="15">
        <v>7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t="18" hidden="1" x14ac:dyDescent="0.25">
      <c r="A81" s="633"/>
      <c r="B81" s="255">
        <v>43748</v>
      </c>
      <c r="C81" s="9" t="s">
        <v>453</v>
      </c>
      <c r="D81" s="9">
        <v>1</v>
      </c>
      <c r="E81" s="9">
        <v>0</v>
      </c>
      <c r="F81" s="15">
        <v>2</v>
      </c>
      <c r="G81" s="15">
        <v>2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t="18" hidden="1" x14ac:dyDescent="0.25">
      <c r="A82" s="633"/>
      <c r="B82" s="255">
        <v>43741</v>
      </c>
      <c r="C82" s="9" t="s">
        <v>9</v>
      </c>
      <c r="D82" s="9">
        <v>1</v>
      </c>
      <c r="E82" s="9">
        <v>3</v>
      </c>
      <c r="F82" s="15">
        <v>5</v>
      </c>
      <c r="G82" s="15">
        <v>8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t="18" hidden="1" x14ac:dyDescent="0.25">
      <c r="A83" s="633"/>
      <c r="B83" s="255">
        <v>43734</v>
      </c>
      <c r="C83" s="9" t="s">
        <v>48</v>
      </c>
      <c r="D83" s="9">
        <v>1</v>
      </c>
      <c r="E83" s="9">
        <v>1</v>
      </c>
      <c r="F83" s="15">
        <v>3</v>
      </c>
      <c r="G83" s="15">
        <v>4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t="18" hidden="1" x14ac:dyDescent="0.25">
      <c r="A84" s="633"/>
      <c r="B84" s="255">
        <v>43727</v>
      </c>
      <c r="C84" s="9" t="s">
        <v>452</v>
      </c>
      <c r="D84" s="9">
        <v>1</v>
      </c>
      <c r="E84" s="9">
        <v>2</v>
      </c>
      <c r="F84" s="15">
        <v>1</v>
      </c>
      <c r="G84" s="15">
        <v>3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t="18.75" hidden="1" thickBot="1" x14ac:dyDescent="0.3">
      <c r="A85" s="634"/>
      <c r="B85" s="256">
        <v>43720</v>
      </c>
      <c r="C85" s="31" t="s">
        <v>455</v>
      </c>
      <c r="D85" s="31">
        <v>1</v>
      </c>
      <c r="E85" s="31">
        <v>2</v>
      </c>
      <c r="F85" s="33">
        <v>6</v>
      </c>
      <c r="G85" s="33">
        <v>8</v>
      </c>
      <c r="H85" s="31">
        <v>0</v>
      </c>
      <c r="I85" s="32">
        <v>0</v>
      </c>
      <c r="J85" s="341">
        <v>1</v>
      </c>
      <c r="K85" s="31"/>
      <c r="L85" s="31"/>
      <c r="M85" s="32"/>
    </row>
    <row r="86" spans="1:13" s="1" customFormat="1" ht="18" customHeight="1" thickTop="1" thickBot="1" x14ac:dyDescent="0.3">
      <c r="A86" s="403" t="s">
        <v>45</v>
      </c>
      <c r="B86" s="404" t="s">
        <v>500</v>
      </c>
      <c r="C86" s="455" t="s">
        <v>8</v>
      </c>
      <c r="D86" s="248">
        <f t="shared" ref="D86:L86" si="3">SUM(D63:D85)</f>
        <v>23</v>
      </c>
      <c r="E86" s="456">
        <f t="shared" si="3"/>
        <v>37</v>
      </c>
      <c r="F86" s="248">
        <f t="shared" si="3"/>
        <v>52</v>
      </c>
      <c r="G86" s="248">
        <f t="shared" si="3"/>
        <v>89</v>
      </c>
      <c r="H86" s="469">
        <f t="shared" si="3"/>
        <v>4</v>
      </c>
      <c r="I86" s="455">
        <f t="shared" si="3"/>
        <v>1</v>
      </c>
      <c r="J86" s="468">
        <f t="shared" si="3"/>
        <v>16</v>
      </c>
      <c r="K86" s="165">
        <f t="shared" si="3"/>
        <v>4</v>
      </c>
      <c r="L86" s="165">
        <f t="shared" si="3"/>
        <v>3</v>
      </c>
      <c r="M86" s="402">
        <f>SUM(J86/(J86+K86))</f>
        <v>0.8</v>
      </c>
    </row>
    <row r="87" spans="1:13" ht="18.75" hidden="1" thickTop="1" x14ac:dyDescent="0.25">
      <c r="A87" s="631" t="s">
        <v>454</v>
      </c>
      <c r="B87" s="14">
        <v>43524</v>
      </c>
      <c r="C87" s="8" t="s">
        <v>48</v>
      </c>
      <c r="D87" s="8">
        <v>1</v>
      </c>
      <c r="E87" s="8">
        <v>2</v>
      </c>
      <c r="F87" s="123">
        <v>4</v>
      </c>
      <c r="G87" s="123">
        <v>6</v>
      </c>
      <c r="H87" s="8">
        <v>0</v>
      </c>
      <c r="I87" s="113">
        <v>0</v>
      </c>
      <c r="J87" s="272">
        <v>1</v>
      </c>
      <c r="K87" s="4"/>
      <c r="L87" s="4"/>
      <c r="M87" s="190"/>
    </row>
    <row r="88" spans="1:13" ht="18" hidden="1" x14ac:dyDescent="0.25">
      <c r="A88" s="631"/>
      <c r="B88" s="13">
        <v>43517</v>
      </c>
      <c r="C88" s="9" t="s">
        <v>452</v>
      </c>
      <c r="D88" s="9">
        <v>1</v>
      </c>
      <c r="E88" s="9">
        <v>1</v>
      </c>
      <c r="F88" s="15">
        <v>2</v>
      </c>
      <c r="G88" s="15">
        <v>3</v>
      </c>
      <c r="H88" s="9">
        <v>0</v>
      </c>
      <c r="I88" s="29">
        <v>0</v>
      </c>
      <c r="J88" s="266"/>
      <c r="K88" s="5">
        <v>1</v>
      </c>
      <c r="L88" s="5"/>
      <c r="M88" s="86"/>
    </row>
    <row r="89" spans="1:13" ht="18" hidden="1" x14ac:dyDescent="0.25">
      <c r="A89" s="631"/>
      <c r="B89" s="13">
        <v>43510</v>
      </c>
      <c r="C89" s="9" t="s">
        <v>455</v>
      </c>
      <c r="D89" s="9">
        <v>1</v>
      </c>
      <c r="E89" s="9">
        <v>3</v>
      </c>
      <c r="F89" s="15">
        <v>2</v>
      </c>
      <c r="G89" s="15">
        <v>5</v>
      </c>
      <c r="H89" s="9">
        <v>1</v>
      </c>
      <c r="I89" s="29">
        <v>0</v>
      </c>
      <c r="J89" s="266">
        <v>1</v>
      </c>
      <c r="K89" s="5"/>
      <c r="L89" s="5"/>
      <c r="M89" s="86"/>
    </row>
    <row r="90" spans="1:13" ht="18" hidden="1" x14ac:dyDescent="0.25">
      <c r="A90" s="631"/>
      <c r="B90" s="13">
        <v>43503</v>
      </c>
      <c r="C90" s="9" t="s">
        <v>453</v>
      </c>
      <c r="D90" s="9">
        <v>1</v>
      </c>
      <c r="E90" s="9">
        <v>1</v>
      </c>
      <c r="F90" s="15">
        <v>2</v>
      </c>
      <c r="G90" s="15">
        <v>3</v>
      </c>
      <c r="H90" s="9">
        <v>0</v>
      </c>
      <c r="I90" s="29">
        <v>0</v>
      </c>
      <c r="J90" s="266">
        <v>1</v>
      </c>
      <c r="K90" s="5"/>
      <c r="L90" s="5"/>
      <c r="M90" s="86"/>
    </row>
    <row r="91" spans="1:13" ht="18" hidden="1" x14ac:dyDescent="0.25">
      <c r="A91" s="631"/>
      <c r="B91" s="13">
        <v>43496</v>
      </c>
      <c r="C91" s="9" t="s">
        <v>9</v>
      </c>
      <c r="D91" s="9">
        <v>1</v>
      </c>
      <c r="E91" s="9">
        <v>0</v>
      </c>
      <c r="F91" s="15">
        <v>2</v>
      </c>
      <c r="G91" s="15">
        <v>2</v>
      </c>
      <c r="H91" s="9">
        <v>0</v>
      </c>
      <c r="I91" s="29">
        <v>0</v>
      </c>
      <c r="J91" s="266"/>
      <c r="K91" s="5">
        <v>1</v>
      </c>
      <c r="L91" s="5"/>
      <c r="M91" s="86"/>
    </row>
    <row r="92" spans="1:13" ht="18" hidden="1" x14ac:dyDescent="0.25">
      <c r="A92" s="631"/>
      <c r="B92" s="13">
        <v>43489</v>
      </c>
      <c r="C92" s="9" t="s">
        <v>48</v>
      </c>
      <c r="D92" s="9">
        <v>1</v>
      </c>
      <c r="E92" s="9">
        <v>1</v>
      </c>
      <c r="F92" s="15">
        <v>1</v>
      </c>
      <c r="G92" s="15">
        <v>2</v>
      </c>
      <c r="H92" s="9">
        <v>0</v>
      </c>
      <c r="I92" s="29">
        <v>0</v>
      </c>
      <c r="J92" s="266">
        <v>1</v>
      </c>
      <c r="K92" s="5"/>
      <c r="L92" s="5"/>
      <c r="M92" s="86"/>
    </row>
    <row r="93" spans="1:13" ht="18" hidden="1" x14ac:dyDescent="0.25">
      <c r="A93" s="631"/>
      <c r="B93" s="13">
        <v>43475</v>
      </c>
      <c r="C93" s="9" t="s">
        <v>452</v>
      </c>
      <c r="D93" s="9">
        <v>1</v>
      </c>
      <c r="E93" s="9">
        <v>1</v>
      </c>
      <c r="F93" s="15">
        <v>2</v>
      </c>
      <c r="G93" s="15">
        <v>3</v>
      </c>
      <c r="H93" s="9">
        <v>0</v>
      </c>
      <c r="I93" s="29">
        <v>0</v>
      </c>
      <c r="J93" s="266">
        <v>1</v>
      </c>
      <c r="K93" s="5"/>
      <c r="L93" s="5"/>
      <c r="M93" s="86"/>
    </row>
    <row r="94" spans="1:13" ht="18" hidden="1" x14ac:dyDescent="0.25">
      <c r="A94" s="631"/>
      <c r="B94" s="13">
        <v>43468</v>
      </c>
      <c r="C94" s="9" t="s">
        <v>455</v>
      </c>
      <c r="D94" s="9">
        <v>1</v>
      </c>
      <c r="E94" s="9">
        <v>3</v>
      </c>
      <c r="F94" s="15">
        <v>4</v>
      </c>
      <c r="G94" s="15">
        <v>7</v>
      </c>
      <c r="H94" s="9">
        <v>1</v>
      </c>
      <c r="I94" s="29">
        <v>0</v>
      </c>
      <c r="J94" s="266">
        <v>1</v>
      </c>
      <c r="K94" s="5"/>
      <c r="L94" s="5"/>
      <c r="M94" s="86"/>
    </row>
    <row r="95" spans="1:13" ht="18" hidden="1" x14ac:dyDescent="0.25">
      <c r="A95" s="631"/>
      <c r="B95" s="13">
        <v>43454</v>
      </c>
      <c r="C95" s="9" t="s">
        <v>453</v>
      </c>
      <c r="D95" s="9">
        <v>1</v>
      </c>
      <c r="E95" s="9">
        <v>2</v>
      </c>
      <c r="F95" s="15">
        <v>1</v>
      </c>
      <c r="G95" s="15">
        <v>3</v>
      </c>
      <c r="H95" s="9">
        <v>1</v>
      </c>
      <c r="I95" s="29">
        <v>0</v>
      </c>
      <c r="J95" s="266">
        <v>1</v>
      </c>
      <c r="K95" s="5"/>
      <c r="L95" s="5"/>
      <c r="M95" s="86"/>
    </row>
    <row r="96" spans="1:13" ht="18" hidden="1" x14ac:dyDescent="0.25">
      <c r="A96" s="631"/>
      <c r="B96" s="13">
        <v>43447</v>
      </c>
      <c r="C96" s="9" t="s">
        <v>9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66"/>
      <c r="K96" s="5">
        <v>1</v>
      </c>
      <c r="L96" s="5"/>
      <c r="M96" s="86"/>
    </row>
    <row r="97" spans="1:13" ht="18" hidden="1" x14ac:dyDescent="0.25">
      <c r="A97" s="631"/>
      <c r="B97" s="13">
        <v>43440</v>
      </c>
      <c r="C97" s="9" t="s">
        <v>48</v>
      </c>
      <c r="D97" s="9">
        <v>1</v>
      </c>
      <c r="E97" s="9">
        <v>0</v>
      </c>
      <c r="F97" s="9">
        <v>1</v>
      </c>
      <c r="G97" s="9">
        <v>1</v>
      </c>
      <c r="H97" s="9">
        <v>0</v>
      </c>
      <c r="I97" s="29">
        <v>0</v>
      </c>
      <c r="J97" s="266"/>
      <c r="K97" s="5">
        <v>1</v>
      </c>
      <c r="L97" s="5"/>
      <c r="M97" s="86"/>
    </row>
    <row r="98" spans="1:13" ht="18" hidden="1" x14ac:dyDescent="0.25">
      <c r="A98" s="631"/>
      <c r="B98" s="13">
        <v>43433</v>
      </c>
      <c r="C98" s="9" t="s">
        <v>452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66"/>
      <c r="K98" s="5">
        <v>1</v>
      </c>
      <c r="L98" s="5"/>
      <c r="M98" s="86"/>
    </row>
    <row r="99" spans="1:13" ht="18" hidden="1" x14ac:dyDescent="0.25">
      <c r="A99" s="631"/>
      <c r="B99" s="13">
        <v>43426</v>
      </c>
      <c r="C99" s="9" t="s">
        <v>455</v>
      </c>
      <c r="D99" s="9">
        <v>1</v>
      </c>
      <c r="E99" s="9">
        <v>0</v>
      </c>
      <c r="F99" s="9">
        <v>2</v>
      </c>
      <c r="G99" s="9">
        <v>2</v>
      </c>
      <c r="H99" s="9">
        <v>0</v>
      </c>
      <c r="I99" s="29">
        <v>0</v>
      </c>
      <c r="J99" s="266"/>
      <c r="K99" s="5">
        <v>1</v>
      </c>
      <c r="L99" s="5"/>
      <c r="M99" s="86"/>
    </row>
    <row r="100" spans="1:13" ht="18" hidden="1" x14ac:dyDescent="0.25">
      <c r="A100" s="631"/>
      <c r="B100" s="13">
        <v>43419</v>
      </c>
      <c r="C100" s="9" t="s">
        <v>453</v>
      </c>
      <c r="D100" s="9">
        <v>1</v>
      </c>
      <c r="E100" s="9">
        <v>1</v>
      </c>
      <c r="F100" s="9">
        <v>2</v>
      </c>
      <c r="G100" s="9">
        <v>3</v>
      </c>
      <c r="H100" s="9">
        <v>0</v>
      </c>
      <c r="I100" s="29">
        <v>0</v>
      </c>
      <c r="J100" s="266"/>
      <c r="K100" s="5">
        <v>1</v>
      </c>
      <c r="L100" s="5"/>
      <c r="M100" s="86"/>
    </row>
    <row r="101" spans="1:13" ht="18" hidden="1" x14ac:dyDescent="0.25">
      <c r="A101" s="631"/>
      <c r="B101" s="13">
        <v>43412</v>
      </c>
      <c r="C101" s="9" t="s">
        <v>9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66">
        <v>1</v>
      </c>
      <c r="K101" s="5"/>
      <c r="L101" s="5"/>
      <c r="M101" s="86"/>
    </row>
    <row r="102" spans="1:13" ht="18" hidden="1" x14ac:dyDescent="0.25">
      <c r="A102" s="631"/>
      <c r="B102" s="13">
        <v>43405</v>
      </c>
      <c r="C102" s="9" t="s">
        <v>48</v>
      </c>
      <c r="D102" s="9">
        <v>1</v>
      </c>
      <c r="E102" s="9">
        <v>0</v>
      </c>
      <c r="F102" s="9">
        <v>2</v>
      </c>
      <c r="G102" s="9">
        <v>2</v>
      </c>
      <c r="H102" s="9">
        <v>0</v>
      </c>
      <c r="I102" s="29">
        <v>0</v>
      </c>
      <c r="J102" s="266"/>
      <c r="K102" s="5">
        <v>1</v>
      </c>
      <c r="L102" s="5"/>
      <c r="M102" s="86"/>
    </row>
    <row r="103" spans="1:13" ht="18" hidden="1" x14ac:dyDescent="0.25">
      <c r="A103" s="631"/>
      <c r="B103" s="13">
        <v>43398</v>
      </c>
      <c r="C103" s="9" t="s">
        <v>452</v>
      </c>
      <c r="D103" s="9">
        <v>1</v>
      </c>
      <c r="E103" s="9">
        <v>2</v>
      </c>
      <c r="F103" s="9">
        <v>2</v>
      </c>
      <c r="G103" s="9">
        <v>4</v>
      </c>
      <c r="H103" s="9">
        <v>0</v>
      </c>
      <c r="I103" s="29">
        <v>0</v>
      </c>
      <c r="J103" s="266"/>
      <c r="K103" s="5">
        <v>1</v>
      </c>
      <c r="L103" s="5"/>
      <c r="M103" s="86"/>
    </row>
    <row r="104" spans="1:13" ht="18" hidden="1" x14ac:dyDescent="0.25">
      <c r="A104" s="631"/>
      <c r="B104" s="13">
        <v>43391</v>
      </c>
      <c r="C104" s="9" t="s">
        <v>455</v>
      </c>
      <c r="D104" s="9">
        <v>1</v>
      </c>
      <c r="E104" s="9">
        <v>2</v>
      </c>
      <c r="F104" s="9">
        <v>4</v>
      </c>
      <c r="G104" s="9">
        <v>6</v>
      </c>
      <c r="H104" s="9">
        <v>0</v>
      </c>
      <c r="I104" s="29">
        <v>0</v>
      </c>
      <c r="J104" s="266">
        <v>1</v>
      </c>
      <c r="K104" s="5"/>
      <c r="L104" s="5"/>
      <c r="M104" s="86"/>
    </row>
    <row r="105" spans="1:13" ht="18" hidden="1" x14ac:dyDescent="0.25">
      <c r="A105" s="631"/>
      <c r="B105" s="13">
        <v>43384</v>
      </c>
      <c r="C105" s="9" t="s">
        <v>453</v>
      </c>
      <c r="D105" s="9">
        <v>1</v>
      </c>
      <c r="E105" s="9">
        <v>1</v>
      </c>
      <c r="F105" s="9">
        <v>0</v>
      </c>
      <c r="G105" s="9">
        <v>1</v>
      </c>
      <c r="H105" s="9">
        <v>0</v>
      </c>
      <c r="I105" s="29">
        <v>0</v>
      </c>
      <c r="J105" s="266"/>
      <c r="K105" s="5">
        <v>1</v>
      </c>
      <c r="L105" s="5"/>
      <c r="M105" s="86"/>
    </row>
    <row r="106" spans="1:13" ht="18" hidden="1" x14ac:dyDescent="0.25">
      <c r="A106" s="631"/>
      <c r="B106" s="13">
        <v>43377</v>
      </c>
      <c r="C106" s="9" t="s">
        <v>9</v>
      </c>
      <c r="D106" s="9">
        <v>1</v>
      </c>
      <c r="E106" s="9">
        <v>3</v>
      </c>
      <c r="F106" s="9">
        <v>1</v>
      </c>
      <c r="G106" s="9">
        <v>4</v>
      </c>
      <c r="H106" s="9">
        <v>0</v>
      </c>
      <c r="I106" s="29">
        <v>0</v>
      </c>
      <c r="J106" s="266">
        <v>1</v>
      </c>
      <c r="K106" s="5"/>
      <c r="L106" s="5"/>
      <c r="M106" s="86"/>
    </row>
    <row r="107" spans="1:13" ht="18" hidden="1" x14ac:dyDescent="0.25">
      <c r="A107" s="631"/>
      <c r="B107" s="13">
        <v>43370</v>
      </c>
      <c r="C107" s="9" t="s">
        <v>48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66"/>
      <c r="K107" s="5">
        <v>1</v>
      </c>
      <c r="L107" s="5"/>
      <c r="M107" s="86"/>
    </row>
    <row r="108" spans="1:13" ht="18" hidden="1" x14ac:dyDescent="0.25">
      <c r="A108" s="631"/>
      <c r="B108" s="13">
        <v>43363</v>
      </c>
      <c r="C108" s="9" t="s">
        <v>452</v>
      </c>
      <c r="D108" s="9">
        <v>1</v>
      </c>
      <c r="E108" s="9">
        <v>1</v>
      </c>
      <c r="F108" s="9">
        <v>0</v>
      </c>
      <c r="G108" s="9">
        <v>1</v>
      </c>
      <c r="H108" s="9">
        <v>0</v>
      </c>
      <c r="I108" s="29">
        <v>0</v>
      </c>
      <c r="J108" s="266"/>
      <c r="K108" s="5">
        <v>1</v>
      </c>
      <c r="L108" s="5"/>
      <c r="M108" s="86"/>
    </row>
    <row r="109" spans="1:13" ht="18.75" hidden="1" thickBot="1" x14ac:dyDescent="0.3">
      <c r="A109" s="630"/>
      <c r="B109" s="30">
        <v>43356</v>
      </c>
      <c r="C109" s="31" t="s">
        <v>455</v>
      </c>
      <c r="D109" s="31">
        <v>1</v>
      </c>
      <c r="E109" s="31">
        <v>3</v>
      </c>
      <c r="F109" s="31">
        <v>1</v>
      </c>
      <c r="G109" s="31">
        <v>4</v>
      </c>
      <c r="H109" s="31">
        <v>0</v>
      </c>
      <c r="I109" s="32">
        <v>0</v>
      </c>
      <c r="J109" s="267"/>
      <c r="K109" s="88">
        <v>1</v>
      </c>
      <c r="L109" s="88"/>
      <c r="M109" s="89"/>
    </row>
    <row r="110" spans="1:13" s="1" customFormat="1" ht="18" customHeight="1" thickTop="1" thickBot="1" x14ac:dyDescent="0.3">
      <c r="A110" s="142" t="s">
        <v>45</v>
      </c>
      <c r="B110" s="126" t="s">
        <v>454</v>
      </c>
      <c r="C110" s="247" t="s">
        <v>8</v>
      </c>
      <c r="D110" s="248">
        <f t="shared" ref="D110:I110" si="4">SUM(D87:D109)</f>
        <v>23</v>
      </c>
      <c r="E110" s="249">
        <f t="shared" si="4"/>
        <v>27</v>
      </c>
      <c r="F110" s="248">
        <f t="shared" si="4"/>
        <v>35</v>
      </c>
      <c r="G110" s="248">
        <f t="shared" si="4"/>
        <v>62</v>
      </c>
      <c r="H110" s="216">
        <f t="shared" si="4"/>
        <v>3</v>
      </c>
      <c r="I110" s="124">
        <f t="shared" si="4"/>
        <v>0</v>
      </c>
      <c r="J110" s="191">
        <f>SUM(J87:J109)</f>
        <v>10</v>
      </c>
      <c r="K110" s="124">
        <f>SUM(K87:K109)</f>
        <v>13</v>
      </c>
      <c r="L110" s="124">
        <f>SUM(L87:L109)</f>
        <v>0</v>
      </c>
      <c r="M110" s="294">
        <f>SUM(J110/(J110+K110))</f>
        <v>0.43478260869565216</v>
      </c>
    </row>
    <row r="111" spans="1:13" ht="19.5" thickTop="1" thickBot="1" x14ac:dyDescent="0.3">
      <c r="C111" s="136" t="s">
        <v>24</v>
      </c>
      <c r="D111" s="137">
        <f t="shared" ref="D111:L111" si="5">SUM(D110+D86+D62+D44+D21)</f>
        <v>103</v>
      </c>
      <c r="E111" s="137">
        <f t="shared" si="5"/>
        <v>125</v>
      </c>
      <c r="F111" s="137">
        <f t="shared" si="5"/>
        <v>157</v>
      </c>
      <c r="G111" s="137">
        <f t="shared" si="5"/>
        <v>282</v>
      </c>
      <c r="H111" s="137">
        <f t="shared" si="5"/>
        <v>12</v>
      </c>
      <c r="I111" s="139">
        <f t="shared" si="5"/>
        <v>3</v>
      </c>
      <c r="J111" s="444">
        <f t="shared" si="5"/>
        <v>45</v>
      </c>
      <c r="K111" s="91">
        <f t="shared" si="5"/>
        <v>47</v>
      </c>
      <c r="L111" s="450">
        <f t="shared" si="5"/>
        <v>11</v>
      </c>
      <c r="M111" s="396">
        <f>SUM(J111/(J111+K111))</f>
        <v>0.4891304347826087</v>
      </c>
    </row>
    <row r="112" spans="1:13" ht="18.75" thickBot="1" x14ac:dyDescent="0.3">
      <c r="C112" s="131" t="s">
        <v>25</v>
      </c>
      <c r="D112" s="18"/>
      <c r="E112" s="19">
        <f>SUM(E111/D111)</f>
        <v>1.2135922330097086</v>
      </c>
      <c r="F112" s="19">
        <f>SUM(F111/D111)</f>
        <v>1.5242718446601942</v>
      </c>
      <c r="G112" s="138">
        <f>SUM(G111/D111)</f>
        <v>2.737864077669903</v>
      </c>
      <c r="H112" s="20"/>
      <c r="I112" s="20"/>
      <c r="J112" s="307">
        <f>SUM(J111/D111)</f>
        <v>0.43689320388349512</v>
      </c>
      <c r="K112" s="77">
        <f>SUM(K111/D111)</f>
        <v>0.4563106796116505</v>
      </c>
      <c r="L112" s="95">
        <f>SUM(L111/D111)</f>
        <v>0.10679611650485436</v>
      </c>
      <c r="M112" s="1"/>
    </row>
    <row r="113" spans="1:13" ht="18.75" thickBot="1" x14ac:dyDescent="0.3">
      <c r="C113" s="133" t="s">
        <v>26</v>
      </c>
      <c r="D113" s="134">
        <f>SUM(D111/5)</f>
        <v>20.6</v>
      </c>
      <c r="E113" s="134">
        <f>SUM(E112*D113)</f>
        <v>25</v>
      </c>
      <c r="F113" s="134">
        <f>SUM(F112*D113)</f>
        <v>31.400000000000002</v>
      </c>
      <c r="G113" s="135">
        <f>SUM(G112*D113)</f>
        <v>56.400000000000006</v>
      </c>
      <c r="H113" s="16"/>
      <c r="I113" s="16"/>
      <c r="J113" s="308">
        <f>SUM(J111/5)</f>
        <v>9</v>
      </c>
      <c r="K113" s="97">
        <f>SUM(K111/5)</f>
        <v>9.4</v>
      </c>
      <c r="L113" s="98">
        <f>SUM(L111/5)</f>
        <v>2.2000000000000002</v>
      </c>
      <c r="M113" s="1"/>
    </row>
    <row r="114" spans="1:13" ht="16.5" thickTop="1" thickBot="1" x14ac:dyDescent="0.3"/>
    <row r="115" spans="1:13" ht="18.75" thickBot="1" x14ac:dyDescent="0.3">
      <c r="A115" s="617" t="s">
        <v>507</v>
      </c>
      <c r="B115" s="618"/>
      <c r="C115" s="618"/>
      <c r="D115" s="618"/>
      <c r="E115" s="618"/>
      <c r="F115" s="618"/>
      <c r="G115" s="618"/>
      <c r="H115" s="618"/>
      <c r="I115" s="618"/>
      <c r="J115" s="618"/>
      <c r="K115" s="618"/>
      <c r="L115" s="618"/>
      <c r="M115" s="619"/>
    </row>
    <row r="116" spans="1:13" ht="18" x14ac:dyDescent="0.25">
      <c r="A116" s="623" t="s">
        <v>454</v>
      </c>
      <c r="B116" s="624"/>
      <c r="C116" s="624" t="s">
        <v>510</v>
      </c>
      <c r="D116" s="624"/>
      <c r="E116" s="624"/>
      <c r="F116" s="624"/>
      <c r="G116" s="624"/>
      <c r="H116" s="624" t="s">
        <v>515</v>
      </c>
      <c r="I116" s="624"/>
      <c r="J116" s="624"/>
      <c r="K116" s="624"/>
      <c r="L116" s="624"/>
      <c r="M116" s="625"/>
    </row>
    <row r="117" spans="1:13" ht="18" x14ac:dyDescent="0.25">
      <c r="A117" s="645" t="s">
        <v>454</v>
      </c>
      <c r="B117" s="643"/>
      <c r="C117" s="643" t="s">
        <v>511</v>
      </c>
      <c r="D117" s="643"/>
      <c r="E117" s="643"/>
      <c r="F117" s="643"/>
      <c r="G117" s="643"/>
      <c r="H117" s="643" t="s">
        <v>514</v>
      </c>
      <c r="I117" s="643"/>
      <c r="J117" s="643"/>
      <c r="K117" s="643"/>
      <c r="L117" s="643"/>
      <c r="M117" s="644"/>
    </row>
    <row r="118" spans="1:13" ht="18.75" thickBot="1" x14ac:dyDescent="0.3">
      <c r="A118" s="620" t="s">
        <v>454</v>
      </c>
      <c r="B118" s="621"/>
      <c r="C118" s="621" t="s">
        <v>512</v>
      </c>
      <c r="D118" s="621"/>
      <c r="E118" s="621"/>
      <c r="F118" s="621"/>
      <c r="G118" s="621"/>
      <c r="H118" s="621" t="s">
        <v>513</v>
      </c>
      <c r="I118" s="621"/>
      <c r="J118" s="621"/>
      <c r="K118" s="621"/>
      <c r="L118" s="621"/>
      <c r="M118" s="622"/>
    </row>
    <row r="119" spans="1:13" x14ac:dyDescent="0.25">
      <c r="A119" s="436"/>
      <c r="B119" s="436"/>
      <c r="C119" s="436"/>
      <c r="D119" s="436"/>
      <c r="E119" s="436"/>
      <c r="F119" s="436"/>
      <c r="G119" s="436"/>
      <c r="H119" s="436"/>
      <c r="I119" s="436"/>
      <c r="J119" s="436"/>
      <c r="K119" s="436"/>
      <c r="L119" s="436"/>
      <c r="M119" s="436"/>
    </row>
    <row r="120" spans="1:13" ht="18" x14ac:dyDescent="0.25">
      <c r="A120" s="435"/>
    </row>
    <row r="121" spans="1:13" ht="18" x14ac:dyDescent="0.25">
      <c r="A121" s="435"/>
    </row>
    <row r="122" spans="1:13" ht="18" x14ac:dyDescent="0.25">
      <c r="A122" s="435"/>
    </row>
  </sheetData>
  <mergeCells count="16">
    <mergeCell ref="H116:M116"/>
    <mergeCell ref="H117:M117"/>
    <mergeCell ref="H118:M118"/>
    <mergeCell ref="A87:A109"/>
    <mergeCell ref="A1:M1"/>
    <mergeCell ref="A115:M115"/>
    <mergeCell ref="A116:B116"/>
    <mergeCell ref="A117:B117"/>
    <mergeCell ref="A118:B118"/>
    <mergeCell ref="C116:G116"/>
    <mergeCell ref="C117:G117"/>
    <mergeCell ref="C118:G118"/>
    <mergeCell ref="A63:A85"/>
    <mergeCell ref="A45:A61"/>
    <mergeCell ref="A22:A43"/>
    <mergeCell ref="A3:A20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M13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42578125" style="17" bestFit="1" customWidth="1"/>
    <col min="3" max="3" width="19.7109375" style="16" customWidth="1"/>
    <col min="4" max="9" width="9.7109375" style="16" bestFit="1" customWidth="1"/>
    <col min="10" max="12" width="9.28515625" style="6" bestFit="1" customWidth="1"/>
    <col min="13" max="13" width="11.7109375" style="7" bestFit="1" customWidth="1"/>
    <col min="14" max="16384" width="9.140625" style="7"/>
  </cols>
  <sheetData>
    <row r="1" spans="1:13" ht="19.5" thickTop="1" thickBot="1" x14ac:dyDescent="0.3">
      <c r="A1" s="626" t="s">
        <v>394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453</v>
      </c>
      <c r="D3" s="27">
        <v>1</v>
      </c>
      <c r="E3" s="27">
        <v>0</v>
      </c>
      <c r="F3" s="27">
        <v>3</v>
      </c>
      <c r="G3" s="27">
        <v>3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20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45694</v>
      </c>
      <c r="C6" s="9" t="s">
        <v>10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45687</v>
      </c>
      <c r="C7" s="9" t="s">
        <v>553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45680</v>
      </c>
      <c r="C8" s="9" t="s">
        <v>453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45673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45666</v>
      </c>
      <c r="C10" s="9" t="s">
        <v>20</v>
      </c>
      <c r="D10" s="9">
        <v>1</v>
      </c>
      <c r="E10" s="9">
        <v>0</v>
      </c>
      <c r="F10" s="9">
        <v>1</v>
      </c>
      <c r="G10" s="15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45645</v>
      </c>
      <c r="C11" s="9" t="s">
        <v>10</v>
      </c>
      <c r="D11" s="9">
        <v>1</v>
      </c>
      <c r="E11" s="9">
        <v>0</v>
      </c>
      <c r="F11" s="9">
        <v>1</v>
      </c>
      <c r="G11" s="15">
        <v>1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45631</v>
      </c>
      <c r="C12" s="9" t="s">
        <v>453</v>
      </c>
      <c r="D12" s="9">
        <v>1</v>
      </c>
      <c r="E12" s="9">
        <v>0</v>
      </c>
      <c r="F12" s="9">
        <v>1</v>
      </c>
      <c r="G12" s="15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45617</v>
      </c>
      <c r="C13" s="9" t="s">
        <v>20</v>
      </c>
      <c r="D13" s="9">
        <v>1</v>
      </c>
      <c r="E13" s="9">
        <v>0</v>
      </c>
      <c r="F13" s="9">
        <v>1</v>
      </c>
      <c r="G13" s="15">
        <v>1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45610</v>
      </c>
      <c r="C14" s="9" t="s">
        <v>10</v>
      </c>
      <c r="D14" s="9">
        <v>1</v>
      </c>
      <c r="E14" s="9">
        <v>0</v>
      </c>
      <c r="F14" s="9">
        <v>1</v>
      </c>
      <c r="G14" s="15">
        <v>1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45603</v>
      </c>
      <c r="C15" s="9" t="s">
        <v>553</v>
      </c>
      <c r="D15" s="9">
        <v>1</v>
      </c>
      <c r="E15" s="9">
        <v>0</v>
      </c>
      <c r="F15" s="9">
        <v>2</v>
      </c>
      <c r="G15" s="15">
        <v>2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45596</v>
      </c>
      <c r="C16" s="9" t="s">
        <v>453</v>
      </c>
      <c r="D16" s="9">
        <v>1</v>
      </c>
      <c r="E16" s="9">
        <v>0</v>
      </c>
      <c r="F16" s="9">
        <v>3</v>
      </c>
      <c r="G16" s="15">
        <v>3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45589</v>
      </c>
      <c r="C17" s="9" t="s">
        <v>8</v>
      </c>
      <c r="D17" s="9">
        <v>1</v>
      </c>
      <c r="E17" s="9">
        <v>0</v>
      </c>
      <c r="F17" s="9">
        <v>1</v>
      </c>
      <c r="G17" s="15">
        <v>1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x14ac:dyDescent="0.25">
      <c r="A18" s="636"/>
      <c r="B18" s="255">
        <v>45582</v>
      </c>
      <c r="C18" s="9" t="s">
        <v>20</v>
      </c>
      <c r="D18" s="9">
        <v>1</v>
      </c>
      <c r="E18" s="9">
        <v>0</v>
      </c>
      <c r="F18" s="9">
        <v>1</v>
      </c>
      <c r="G18" s="15">
        <v>1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x14ac:dyDescent="0.25">
      <c r="A19" s="636"/>
      <c r="B19" s="255">
        <v>45575</v>
      </c>
      <c r="C19" s="9" t="s">
        <v>10</v>
      </c>
      <c r="D19" s="9">
        <v>1</v>
      </c>
      <c r="E19" s="9">
        <v>0</v>
      </c>
      <c r="F19" s="9">
        <v>1</v>
      </c>
      <c r="G19" s="15">
        <v>1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x14ac:dyDescent="0.25">
      <c r="A20" s="636"/>
      <c r="B20" s="255">
        <v>45568</v>
      </c>
      <c r="C20" s="9" t="s">
        <v>553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t="18.75" thickBot="1" x14ac:dyDescent="0.3">
      <c r="A21" s="637"/>
      <c r="B21" s="256">
        <v>45554</v>
      </c>
      <c r="C21" s="31" t="s">
        <v>8</v>
      </c>
      <c r="D21" s="31">
        <v>1</v>
      </c>
      <c r="E21" s="31">
        <v>0</v>
      </c>
      <c r="F21" s="31">
        <v>0</v>
      </c>
      <c r="G21" s="31">
        <v>0</v>
      </c>
      <c r="H21" s="31">
        <v>0</v>
      </c>
      <c r="I21" s="32">
        <v>0</v>
      </c>
      <c r="J21" s="366"/>
      <c r="K21" s="31">
        <v>1</v>
      </c>
      <c r="L21" s="31"/>
      <c r="M21" s="32"/>
    </row>
    <row r="22" spans="1:13" ht="19.5" thickTop="1" thickBot="1" x14ac:dyDescent="0.3">
      <c r="A22" s="487" t="s">
        <v>45</v>
      </c>
      <c r="B22" s="488" t="s">
        <v>624</v>
      </c>
      <c r="C22" s="355" t="s">
        <v>625</v>
      </c>
      <c r="D22" s="355">
        <f t="shared" ref="D22:L22" si="0">SUM(D3:D21)</f>
        <v>19</v>
      </c>
      <c r="E22" s="355">
        <f t="shared" si="0"/>
        <v>0</v>
      </c>
      <c r="F22" s="355">
        <f t="shared" si="0"/>
        <v>18</v>
      </c>
      <c r="G22" s="355">
        <f t="shared" si="0"/>
        <v>18</v>
      </c>
      <c r="H22" s="355">
        <f t="shared" si="0"/>
        <v>0</v>
      </c>
      <c r="I22" s="489">
        <f t="shared" si="0"/>
        <v>0</v>
      </c>
      <c r="J22" s="458">
        <f t="shared" si="0"/>
        <v>9</v>
      </c>
      <c r="K22" s="355">
        <f t="shared" si="0"/>
        <v>6</v>
      </c>
      <c r="L22" s="355">
        <f t="shared" si="0"/>
        <v>4</v>
      </c>
      <c r="M22" s="415">
        <f>SUM(J22/(J22+K22))</f>
        <v>0.6</v>
      </c>
    </row>
    <row r="23" spans="1:13" ht="18.75" hidden="1" thickTop="1" x14ac:dyDescent="0.25">
      <c r="A23" s="642" t="s">
        <v>580</v>
      </c>
      <c r="B23" s="254">
        <v>45351</v>
      </c>
      <c r="C23" s="27" t="s">
        <v>453</v>
      </c>
      <c r="D23" s="27">
        <v>1</v>
      </c>
      <c r="E23" s="27">
        <v>1</v>
      </c>
      <c r="F23" s="27">
        <v>1</v>
      </c>
      <c r="G23" s="27">
        <v>2</v>
      </c>
      <c r="H23" s="27">
        <v>0</v>
      </c>
      <c r="I23" s="28">
        <v>0</v>
      </c>
      <c r="J23" s="364">
        <v>1</v>
      </c>
      <c r="K23" s="27"/>
      <c r="L23" s="27"/>
      <c r="M23" s="28"/>
    </row>
    <row r="24" spans="1:13" hidden="1" x14ac:dyDescent="0.25">
      <c r="A24" s="636"/>
      <c r="B24" s="255">
        <v>45344</v>
      </c>
      <c r="C24" s="9" t="s">
        <v>8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45330</v>
      </c>
      <c r="C25" s="9" t="s">
        <v>555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6"/>
      <c r="B26" s="255">
        <v>45316</v>
      </c>
      <c r="C26" s="9" t="s">
        <v>453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45274</v>
      </c>
      <c r="C27" s="9" t="s">
        <v>553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45267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45260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6"/>
      <c r="B30" s="255">
        <v>45246</v>
      </c>
      <c r="C30" s="9" t="s">
        <v>555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6"/>
      <c r="B31" s="255">
        <v>45239</v>
      </c>
      <c r="C31" s="9" t="s">
        <v>553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t="18.75" hidden="1" thickBot="1" x14ac:dyDescent="0.3">
      <c r="A32" s="637"/>
      <c r="B32" s="256">
        <v>45218</v>
      </c>
      <c r="C32" s="31" t="s">
        <v>552</v>
      </c>
      <c r="D32" s="31">
        <v>1</v>
      </c>
      <c r="E32" s="31">
        <v>0</v>
      </c>
      <c r="F32" s="31">
        <v>0</v>
      </c>
      <c r="G32" s="31">
        <v>0</v>
      </c>
      <c r="H32" s="31">
        <v>0</v>
      </c>
      <c r="I32" s="32">
        <v>0</v>
      </c>
      <c r="J32" s="366"/>
      <c r="K32" s="31">
        <v>1</v>
      </c>
      <c r="L32" s="31"/>
      <c r="M32" s="32"/>
    </row>
    <row r="33" spans="1:13" ht="19.5" thickTop="1" thickBot="1" x14ac:dyDescent="0.3">
      <c r="A33" s="433" t="s">
        <v>45</v>
      </c>
      <c r="B33" s="414" t="s">
        <v>580</v>
      </c>
      <c r="C33" s="355" t="s">
        <v>452</v>
      </c>
      <c r="D33" s="355">
        <f t="shared" ref="D33:L33" si="1">SUM(D23:D32)</f>
        <v>10</v>
      </c>
      <c r="E33" s="355">
        <f t="shared" si="1"/>
        <v>1</v>
      </c>
      <c r="F33" s="355">
        <f t="shared" si="1"/>
        <v>3</v>
      </c>
      <c r="G33" s="355">
        <f t="shared" si="1"/>
        <v>4</v>
      </c>
      <c r="H33" s="355">
        <f t="shared" si="1"/>
        <v>0</v>
      </c>
      <c r="I33" s="467">
        <f t="shared" si="1"/>
        <v>0</v>
      </c>
      <c r="J33" s="191">
        <f t="shared" si="1"/>
        <v>5</v>
      </c>
      <c r="K33" s="124">
        <f t="shared" si="1"/>
        <v>5</v>
      </c>
      <c r="L33" s="124">
        <f t="shared" si="1"/>
        <v>0</v>
      </c>
      <c r="M33" s="302">
        <f>SUM(J33/(J33+K33))</f>
        <v>0.5</v>
      </c>
    </row>
    <row r="34" spans="1:13" ht="18.75" hidden="1" thickTop="1" x14ac:dyDescent="0.25">
      <c r="A34" s="632" t="s">
        <v>554</v>
      </c>
      <c r="B34" s="254">
        <v>44966</v>
      </c>
      <c r="C34" s="27" t="s">
        <v>555</v>
      </c>
      <c r="D34" s="27">
        <v>1</v>
      </c>
      <c r="E34" s="27">
        <v>0</v>
      </c>
      <c r="F34" s="27">
        <v>1</v>
      </c>
      <c r="G34" s="27">
        <v>1</v>
      </c>
      <c r="H34" s="27">
        <v>0</v>
      </c>
      <c r="I34" s="297">
        <v>0</v>
      </c>
      <c r="J34" s="279">
        <v>1</v>
      </c>
      <c r="K34" s="27"/>
      <c r="L34" s="27"/>
      <c r="M34" s="28"/>
    </row>
    <row r="35" spans="1:13" hidden="1" x14ac:dyDescent="0.25">
      <c r="A35" s="633"/>
      <c r="B35" s="255">
        <v>44952</v>
      </c>
      <c r="C35" s="9" t="s">
        <v>453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8">
        <v>0</v>
      </c>
      <c r="J35" s="280"/>
      <c r="K35" s="9">
        <v>1</v>
      </c>
      <c r="L35" s="9"/>
      <c r="M35" s="29"/>
    </row>
    <row r="36" spans="1:13" hidden="1" x14ac:dyDescent="0.25">
      <c r="A36" s="633"/>
      <c r="B36" s="255">
        <v>44945</v>
      </c>
      <c r="C36" s="9" t="s">
        <v>8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8">
        <v>0</v>
      </c>
      <c r="J36" s="280">
        <v>1</v>
      </c>
      <c r="K36" s="9"/>
      <c r="L36" s="9"/>
      <c r="M36" s="29"/>
    </row>
    <row r="37" spans="1:13" hidden="1" x14ac:dyDescent="0.25">
      <c r="A37" s="633"/>
      <c r="B37" s="255">
        <v>44938</v>
      </c>
      <c r="C37" s="9" t="s">
        <v>552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8">
        <v>0</v>
      </c>
      <c r="J37" s="280">
        <v>1</v>
      </c>
      <c r="K37" s="9"/>
      <c r="L37" s="9"/>
      <c r="M37" s="29"/>
    </row>
    <row r="38" spans="1:13" hidden="1" x14ac:dyDescent="0.25">
      <c r="A38" s="633"/>
      <c r="B38" s="255">
        <v>44882</v>
      </c>
      <c r="C38" s="9" t="s">
        <v>555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3"/>
      <c r="B39" s="255">
        <v>44875</v>
      </c>
      <c r="C39" s="9" t="s">
        <v>553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3"/>
      <c r="B40" s="255">
        <v>44868</v>
      </c>
      <c r="C40" s="9" t="s">
        <v>453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3"/>
      <c r="B41" s="255">
        <v>44847</v>
      </c>
      <c r="C41" s="9" t="s">
        <v>555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t="18.75" hidden="1" thickBot="1" x14ac:dyDescent="0.3">
      <c r="A42" s="634"/>
      <c r="B42" s="256">
        <v>44833</v>
      </c>
      <c r="C42" s="31" t="s">
        <v>453</v>
      </c>
      <c r="D42" s="31">
        <v>1</v>
      </c>
      <c r="E42" s="31">
        <v>0</v>
      </c>
      <c r="F42" s="31">
        <v>0</v>
      </c>
      <c r="G42" s="31">
        <v>0</v>
      </c>
      <c r="H42" s="31">
        <v>0</v>
      </c>
      <c r="I42" s="299">
        <v>0</v>
      </c>
      <c r="J42" s="341"/>
      <c r="K42" s="31">
        <v>1</v>
      </c>
      <c r="L42" s="31"/>
      <c r="M42" s="32"/>
    </row>
    <row r="43" spans="1:13" ht="19.5" thickTop="1" thickBot="1" x14ac:dyDescent="0.3">
      <c r="A43" s="433" t="s">
        <v>45</v>
      </c>
      <c r="B43" s="414" t="s">
        <v>554</v>
      </c>
      <c r="C43" s="355" t="s">
        <v>452</v>
      </c>
      <c r="D43" s="355">
        <f t="shared" ref="D43:L43" si="2">SUM(D34:D42)</f>
        <v>9</v>
      </c>
      <c r="E43" s="355">
        <f t="shared" si="2"/>
        <v>0</v>
      </c>
      <c r="F43" s="355">
        <f t="shared" si="2"/>
        <v>3</v>
      </c>
      <c r="G43" s="355">
        <f t="shared" si="2"/>
        <v>3</v>
      </c>
      <c r="H43" s="355">
        <f t="shared" si="2"/>
        <v>0</v>
      </c>
      <c r="I43" s="467">
        <f t="shared" si="2"/>
        <v>0</v>
      </c>
      <c r="J43" s="191">
        <f t="shared" si="2"/>
        <v>5</v>
      </c>
      <c r="K43" s="124">
        <f t="shared" si="2"/>
        <v>4</v>
      </c>
      <c r="L43" s="124">
        <f t="shared" si="2"/>
        <v>0</v>
      </c>
      <c r="M43" s="302">
        <f>SUM(J43/(J43+K43))</f>
        <v>0.55555555555555558</v>
      </c>
    </row>
    <row r="44" spans="1:13" ht="18.75" hidden="1" thickTop="1" x14ac:dyDescent="0.25">
      <c r="A44" s="659" t="s">
        <v>500</v>
      </c>
      <c r="B44" s="254">
        <v>43881</v>
      </c>
      <c r="C44" s="27" t="s">
        <v>8</v>
      </c>
      <c r="D44" s="27">
        <v>1</v>
      </c>
      <c r="E44" s="27">
        <v>1</v>
      </c>
      <c r="F44" s="27">
        <v>0</v>
      </c>
      <c r="G44" s="27">
        <v>1</v>
      </c>
      <c r="H44" s="27">
        <v>0</v>
      </c>
      <c r="I44" s="28">
        <v>0</v>
      </c>
      <c r="J44" s="279"/>
      <c r="K44" s="27">
        <v>1</v>
      </c>
      <c r="L44" s="27"/>
      <c r="M44" s="28"/>
    </row>
    <row r="45" spans="1:13" hidden="1" x14ac:dyDescent="0.25">
      <c r="A45" s="631"/>
      <c r="B45" s="255">
        <v>43867</v>
      </c>
      <c r="C45" s="9" t="s">
        <v>455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255">
        <v>43860</v>
      </c>
      <c r="C46" s="9" t="s">
        <v>48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255">
        <v>43853</v>
      </c>
      <c r="C47" s="9" t="s">
        <v>453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255">
        <v>43839</v>
      </c>
      <c r="C48" s="9" t="s">
        <v>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idden="1" x14ac:dyDescent="0.25">
      <c r="A49" s="631"/>
      <c r="B49" s="255">
        <v>43832</v>
      </c>
      <c r="C49" s="9" t="s">
        <v>9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255">
        <v>43811</v>
      </c>
      <c r="C50" s="9" t="s">
        <v>48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255">
        <v>43790</v>
      </c>
      <c r="C51" s="9" t="s">
        <v>9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255">
        <v>43783</v>
      </c>
      <c r="C52" s="9" t="s">
        <v>455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255">
        <v>43776</v>
      </c>
      <c r="C53" s="9" t="s">
        <v>48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255">
        <v>43762</v>
      </c>
      <c r="C54" s="9" t="s">
        <v>8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/>
      <c r="L54" s="9">
        <v>1</v>
      </c>
      <c r="M54" s="29"/>
    </row>
    <row r="55" spans="1:13" hidden="1" x14ac:dyDescent="0.25">
      <c r="A55" s="631"/>
      <c r="B55" s="255">
        <v>43755</v>
      </c>
      <c r="C55" s="9" t="s">
        <v>9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">
        <v>0</v>
      </c>
      <c r="J55" s="280"/>
      <c r="K55" s="9"/>
      <c r="L55" s="9">
        <v>1</v>
      </c>
      <c r="M55" s="29"/>
    </row>
    <row r="56" spans="1:13" hidden="1" x14ac:dyDescent="0.25">
      <c r="A56" s="631"/>
      <c r="B56" s="255">
        <v>43748</v>
      </c>
      <c r="C56" s="9" t="s">
        <v>455</v>
      </c>
      <c r="D56" s="9">
        <v>1</v>
      </c>
      <c r="E56" s="9">
        <v>1</v>
      </c>
      <c r="F56" s="9">
        <v>2</v>
      </c>
      <c r="G56" s="9">
        <v>3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43741</v>
      </c>
      <c r="C57" s="9" t="s">
        <v>48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43727</v>
      </c>
      <c r="C58" s="9" t="s">
        <v>8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t="18.75" hidden="1" thickBot="1" x14ac:dyDescent="0.3">
      <c r="A59" s="630"/>
      <c r="B59" s="256">
        <v>43720</v>
      </c>
      <c r="C59" s="31" t="s">
        <v>9</v>
      </c>
      <c r="D59" s="31">
        <v>1</v>
      </c>
      <c r="E59" s="31">
        <v>0</v>
      </c>
      <c r="F59" s="31">
        <v>1</v>
      </c>
      <c r="G59" s="31">
        <v>1</v>
      </c>
      <c r="H59" s="31">
        <v>0</v>
      </c>
      <c r="I59" s="32">
        <v>0</v>
      </c>
      <c r="J59" s="341"/>
      <c r="K59" s="31">
        <v>1</v>
      </c>
      <c r="L59" s="31"/>
      <c r="M59" s="32"/>
    </row>
    <row r="60" spans="1:13" s="16" customFormat="1" ht="19.5" thickTop="1" thickBot="1" x14ac:dyDescent="0.3">
      <c r="A60" s="142" t="s">
        <v>45</v>
      </c>
      <c r="B60" s="126" t="s">
        <v>500</v>
      </c>
      <c r="C60" s="124" t="s">
        <v>452</v>
      </c>
      <c r="D60" s="124">
        <f t="shared" ref="D60:L60" si="3">SUM(D44:D59)</f>
        <v>16</v>
      </c>
      <c r="E60" s="124">
        <f t="shared" si="3"/>
        <v>2</v>
      </c>
      <c r="F60" s="124">
        <f t="shared" si="3"/>
        <v>5</v>
      </c>
      <c r="G60" s="124">
        <f t="shared" si="3"/>
        <v>7</v>
      </c>
      <c r="H60" s="124">
        <f t="shared" si="3"/>
        <v>0</v>
      </c>
      <c r="I60" s="247">
        <f t="shared" si="3"/>
        <v>0</v>
      </c>
      <c r="J60" s="191">
        <f t="shared" si="3"/>
        <v>4</v>
      </c>
      <c r="K60" s="124">
        <f t="shared" si="3"/>
        <v>10</v>
      </c>
      <c r="L60" s="124">
        <f t="shared" si="3"/>
        <v>2</v>
      </c>
      <c r="M60" s="302">
        <f>SUM(J60/(J60+K60))</f>
        <v>0.2857142857142857</v>
      </c>
    </row>
    <row r="61" spans="1:13" ht="18.75" hidden="1" thickTop="1" x14ac:dyDescent="0.25">
      <c r="A61" s="638" t="s">
        <v>454</v>
      </c>
      <c r="B61" s="26">
        <v>43524</v>
      </c>
      <c r="C61" s="27" t="s">
        <v>453</v>
      </c>
      <c r="D61" s="27">
        <v>1</v>
      </c>
      <c r="E61" s="27">
        <v>0</v>
      </c>
      <c r="F61" s="27">
        <v>1</v>
      </c>
      <c r="G61" s="27">
        <v>1</v>
      </c>
      <c r="H61" s="27">
        <v>0</v>
      </c>
      <c r="I61" s="297">
        <v>0</v>
      </c>
      <c r="J61" s="279"/>
      <c r="K61" s="27">
        <v>1</v>
      </c>
      <c r="L61" s="27"/>
      <c r="M61" s="28"/>
    </row>
    <row r="62" spans="1:13" hidden="1" x14ac:dyDescent="0.25">
      <c r="A62" s="639"/>
      <c r="B62" s="13">
        <v>43517</v>
      </c>
      <c r="C62" s="9" t="s">
        <v>8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9"/>
      <c r="B63" s="13">
        <v>43510</v>
      </c>
      <c r="C63" s="9" t="s">
        <v>9</v>
      </c>
      <c r="D63" s="9">
        <v>1</v>
      </c>
      <c r="E63" s="9">
        <v>1</v>
      </c>
      <c r="F63" s="9">
        <v>2</v>
      </c>
      <c r="G63" s="9">
        <v>3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9"/>
      <c r="B64" s="13">
        <v>43503</v>
      </c>
      <c r="C64" s="9" t="s">
        <v>455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idden="1" x14ac:dyDescent="0.25">
      <c r="A65" s="639"/>
      <c r="B65" s="13">
        <v>43496</v>
      </c>
      <c r="C65" s="9" t="s">
        <v>48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9"/>
      <c r="B66" s="13">
        <v>43489</v>
      </c>
      <c r="C66" s="9" t="s">
        <v>453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9"/>
      <c r="B67" s="13">
        <v>43475</v>
      </c>
      <c r="C67" s="9" t="s">
        <v>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9"/>
      <c r="B68" s="13">
        <v>43468</v>
      </c>
      <c r="C68" s="9" t="s">
        <v>9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9"/>
      <c r="B69" s="13">
        <v>43454</v>
      </c>
      <c r="C69" s="9" t="s">
        <v>455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9"/>
      <c r="B70" s="13">
        <v>43447</v>
      </c>
      <c r="C70" s="9" t="s">
        <v>48</v>
      </c>
      <c r="D70" s="9">
        <v>1</v>
      </c>
      <c r="E70" s="9">
        <v>1</v>
      </c>
      <c r="F70" s="9">
        <v>1</v>
      </c>
      <c r="G70" s="9">
        <v>2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9"/>
      <c r="B71" s="13">
        <v>43440</v>
      </c>
      <c r="C71" s="9" t="s">
        <v>453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39"/>
      <c r="B72" s="13">
        <v>43433</v>
      </c>
      <c r="C72" s="9" t="s">
        <v>8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idden="1" x14ac:dyDescent="0.25">
      <c r="A73" s="639"/>
      <c r="B73" s="13">
        <v>43412</v>
      </c>
      <c r="C73" s="9" t="s">
        <v>48</v>
      </c>
      <c r="D73" s="9">
        <v>1</v>
      </c>
      <c r="E73" s="9">
        <v>0</v>
      </c>
      <c r="F73" s="9">
        <v>2</v>
      </c>
      <c r="G73" s="9">
        <v>2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9"/>
      <c r="B74" s="13">
        <v>43405</v>
      </c>
      <c r="C74" s="9" t="s">
        <v>453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9"/>
      <c r="B75" s="13">
        <v>43398</v>
      </c>
      <c r="C75" s="9" t="s">
        <v>8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idden="1" x14ac:dyDescent="0.25">
      <c r="A76" s="639"/>
      <c r="B76" s="13">
        <v>43391</v>
      </c>
      <c r="C76" s="9" t="s">
        <v>9</v>
      </c>
      <c r="D76" s="9">
        <v>1</v>
      </c>
      <c r="E76" s="9">
        <v>1</v>
      </c>
      <c r="F76" s="9">
        <v>0</v>
      </c>
      <c r="G76" s="9">
        <v>1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9"/>
      <c r="B77" s="13">
        <v>43384</v>
      </c>
      <c r="C77" s="9" t="s">
        <v>455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8">
        <v>0</v>
      </c>
      <c r="J77" s="280"/>
      <c r="K77" s="9"/>
      <c r="L77" s="9">
        <v>1</v>
      </c>
      <c r="M77" s="29"/>
    </row>
    <row r="78" spans="1:13" hidden="1" x14ac:dyDescent="0.25">
      <c r="A78" s="639"/>
      <c r="B78" s="13">
        <v>43377</v>
      </c>
      <c r="C78" s="9" t="s">
        <v>48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idden="1" x14ac:dyDescent="0.25">
      <c r="A79" s="639"/>
      <c r="B79" s="13">
        <v>43370</v>
      </c>
      <c r="C79" s="9" t="s">
        <v>453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/>
      <c r="K79" s="9">
        <v>1</v>
      </c>
      <c r="L79" s="9"/>
      <c r="M79" s="29"/>
    </row>
    <row r="80" spans="1:13" hidden="1" x14ac:dyDescent="0.25">
      <c r="A80" s="639"/>
      <c r="B80" s="13">
        <v>43363</v>
      </c>
      <c r="C80" s="9" t="s">
        <v>8</v>
      </c>
      <c r="D80" s="9">
        <v>1</v>
      </c>
      <c r="E80" s="9">
        <v>1</v>
      </c>
      <c r="F80" s="9">
        <v>0</v>
      </c>
      <c r="G80" s="9">
        <v>1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t="18.75" hidden="1" thickBot="1" x14ac:dyDescent="0.3">
      <c r="A81" s="640"/>
      <c r="B81" s="30">
        <v>43356</v>
      </c>
      <c r="C81" s="31" t="s">
        <v>9</v>
      </c>
      <c r="D81" s="31">
        <v>1</v>
      </c>
      <c r="E81" s="31">
        <v>0</v>
      </c>
      <c r="F81" s="31">
        <v>0</v>
      </c>
      <c r="G81" s="31">
        <v>0</v>
      </c>
      <c r="H81" s="31">
        <v>0</v>
      </c>
      <c r="I81" s="299">
        <v>0</v>
      </c>
      <c r="J81" s="341"/>
      <c r="K81" s="31"/>
      <c r="L81" s="31">
        <v>1</v>
      </c>
      <c r="M81" s="32"/>
    </row>
    <row r="82" spans="1:13" s="16" customFormat="1" ht="19.5" thickTop="1" thickBot="1" x14ac:dyDescent="0.3">
      <c r="A82" s="142" t="s">
        <v>45</v>
      </c>
      <c r="B82" s="126" t="s">
        <v>454</v>
      </c>
      <c r="C82" s="124" t="s">
        <v>452</v>
      </c>
      <c r="D82" s="124">
        <f t="shared" ref="D82:I82" si="4">SUM(D61:D81)</f>
        <v>21</v>
      </c>
      <c r="E82" s="124">
        <f t="shared" si="4"/>
        <v>4</v>
      </c>
      <c r="F82" s="124">
        <f t="shared" si="4"/>
        <v>11</v>
      </c>
      <c r="G82" s="124">
        <f t="shared" si="4"/>
        <v>15</v>
      </c>
      <c r="H82" s="124">
        <f t="shared" si="4"/>
        <v>0</v>
      </c>
      <c r="I82" s="124">
        <f t="shared" si="4"/>
        <v>0</v>
      </c>
      <c r="J82" s="191">
        <f>SUM(J61:J81)</f>
        <v>13</v>
      </c>
      <c r="K82" s="124">
        <f>SUM(K61:K81)</f>
        <v>6</v>
      </c>
      <c r="L82" s="124">
        <f>SUM(L61:L81)</f>
        <v>2</v>
      </c>
      <c r="M82" s="302">
        <f>SUM(J82/(J82+K82))</f>
        <v>0.68421052631578949</v>
      </c>
    </row>
    <row r="83" spans="1:13" ht="18.75" hidden="1" thickTop="1" x14ac:dyDescent="0.25">
      <c r="A83" s="659" t="s">
        <v>285</v>
      </c>
      <c r="B83" s="26">
        <v>43146</v>
      </c>
      <c r="C83" s="27" t="s">
        <v>9</v>
      </c>
      <c r="D83" s="27">
        <v>1</v>
      </c>
      <c r="E83" s="27">
        <v>0</v>
      </c>
      <c r="F83" s="27">
        <v>1</v>
      </c>
      <c r="G83" s="27">
        <v>1</v>
      </c>
      <c r="H83" s="27">
        <v>0</v>
      </c>
      <c r="I83" s="28">
        <v>0</v>
      </c>
      <c r="J83" s="265">
        <v>1</v>
      </c>
      <c r="K83" s="46"/>
      <c r="L83" s="46"/>
      <c r="M83" s="319"/>
    </row>
    <row r="84" spans="1:13" hidden="1" x14ac:dyDescent="0.25">
      <c r="A84" s="631"/>
      <c r="B84" s="13">
        <v>43139</v>
      </c>
      <c r="C84" s="9" t="s">
        <v>10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266"/>
      <c r="K84" s="5">
        <v>1</v>
      </c>
      <c r="L84" s="5"/>
      <c r="M84" s="304"/>
    </row>
    <row r="85" spans="1:13" hidden="1" x14ac:dyDescent="0.25">
      <c r="A85" s="631"/>
      <c r="B85" s="13">
        <v>43125</v>
      </c>
      <c r="C85" s="9" t="s">
        <v>7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66"/>
      <c r="K85" s="5">
        <v>1</v>
      </c>
      <c r="L85" s="5"/>
      <c r="M85" s="304"/>
    </row>
    <row r="86" spans="1:13" hidden="1" x14ac:dyDescent="0.25">
      <c r="A86" s="631"/>
      <c r="B86" s="13">
        <v>43118</v>
      </c>
      <c r="C86" s="9" t="s">
        <v>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66"/>
      <c r="K86" s="5">
        <v>1</v>
      </c>
      <c r="L86" s="5"/>
      <c r="M86" s="304"/>
    </row>
    <row r="87" spans="1:13" hidden="1" x14ac:dyDescent="0.25">
      <c r="A87" s="631"/>
      <c r="B87" s="13">
        <v>43104</v>
      </c>
      <c r="C87" s="9" t="s">
        <v>9</v>
      </c>
      <c r="D87" s="9">
        <v>1</v>
      </c>
      <c r="E87" s="9">
        <v>0</v>
      </c>
      <c r="F87" s="9">
        <v>2</v>
      </c>
      <c r="G87" s="9">
        <v>2</v>
      </c>
      <c r="H87" s="9">
        <v>0</v>
      </c>
      <c r="I87" s="29">
        <v>0</v>
      </c>
      <c r="J87" s="266"/>
      <c r="K87" s="5">
        <v>1</v>
      </c>
      <c r="L87" s="5"/>
      <c r="M87" s="304"/>
    </row>
    <row r="88" spans="1:13" hidden="1" x14ac:dyDescent="0.25">
      <c r="A88" s="631"/>
      <c r="B88" s="13">
        <v>43090</v>
      </c>
      <c r="C88" s="9" t="s">
        <v>10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66"/>
      <c r="K88" s="5">
        <v>1</v>
      </c>
      <c r="L88" s="5"/>
      <c r="M88" s="304"/>
    </row>
    <row r="89" spans="1:13" hidden="1" x14ac:dyDescent="0.25">
      <c r="A89" s="631"/>
      <c r="B89" s="13">
        <v>43083</v>
      </c>
      <c r="C89" s="9" t="s">
        <v>11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66"/>
      <c r="K89" s="5"/>
      <c r="L89" s="5">
        <v>1</v>
      </c>
      <c r="M89" s="304"/>
    </row>
    <row r="90" spans="1:13" hidden="1" x14ac:dyDescent="0.25">
      <c r="A90" s="631"/>
      <c r="B90" s="13">
        <v>43069</v>
      </c>
      <c r="C90" s="9" t="s">
        <v>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66">
        <v>1</v>
      </c>
      <c r="K90" s="5"/>
      <c r="L90" s="5"/>
      <c r="M90" s="304"/>
    </row>
    <row r="91" spans="1:13" hidden="1" x14ac:dyDescent="0.25">
      <c r="A91" s="631"/>
      <c r="B91" s="13">
        <v>43055</v>
      </c>
      <c r="C91" s="9" t="s">
        <v>10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">
        <v>0</v>
      </c>
      <c r="J91" s="266"/>
      <c r="K91" s="5"/>
      <c r="L91" s="5">
        <v>1</v>
      </c>
      <c r="M91" s="304"/>
    </row>
    <row r="92" spans="1:13" hidden="1" x14ac:dyDescent="0.25">
      <c r="A92" s="631"/>
      <c r="B92" s="13">
        <v>43048</v>
      </c>
      <c r="C92" s="9" t="s">
        <v>11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">
        <v>0</v>
      </c>
      <c r="J92" s="266">
        <v>1</v>
      </c>
      <c r="K92" s="5"/>
      <c r="L92" s="5"/>
      <c r="M92" s="304"/>
    </row>
    <row r="93" spans="1:13" hidden="1" x14ac:dyDescent="0.25">
      <c r="A93" s="631"/>
      <c r="B93" s="13">
        <v>43041</v>
      </c>
      <c r="C93" s="9" t="s">
        <v>7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66"/>
      <c r="K93" s="5"/>
      <c r="L93" s="5">
        <v>1</v>
      </c>
      <c r="M93" s="304"/>
    </row>
    <row r="94" spans="1:13" hidden="1" x14ac:dyDescent="0.25">
      <c r="A94" s="631"/>
      <c r="B94" s="13">
        <v>43027</v>
      </c>
      <c r="C94" s="9" t="s">
        <v>9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66"/>
      <c r="K94" s="5"/>
      <c r="L94" s="5">
        <v>1</v>
      </c>
      <c r="M94" s="304"/>
    </row>
    <row r="95" spans="1:13" hidden="1" x14ac:dyDescent="0.25">
      <c r="A95" s="631"/>
      <c r="B95" s="13">
        <v>43020</v>
      </c>
      <c r="C95" s="9" t="s">
        <v>10</v>
      </c>
      <c r="D95" s="9">
        <v>1</v>
      </c>
      <c r="E95" s="9">
        <v>1</v>
      </c>
      <c r="F95" s="9">
        <v>2</v>
      </c>
      <c r="G95" s="9">
        <v>3</v>
      </c>
      <c r="H95" s="9">
        <v>0</v>
      </c>
      <c r="I95" s="29">
        <v>0</v>
      </c>
      <c r="J95" s="266"/>
      <c r="K95" s="5">
        <v>1</v>
      </c>
      <c r="L95" s="5"/>
      <c r="M95" s="304"/>
    </row>
    <row r="96" spans="1:13" hidden="1" x14ac:dyDescent="0.25">
      <c r="A96" s="631"/>
      <c r="B96" s="13">
        <v>43013</v>
      </c>
      <c r="C96" s="9" t="s">
        <v>11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">
        <v>0</v>
      </c>
      <c r="J96" s="266"/>
      <c r="K96" s="5">
        <v>1</v>
      </c>
      <c r="L96" s="5"/>
      <c r="M96" s="304"/>
    </row>
    <row r="97" spans="1:13" hidden="1" x14ac:dyDescent="0.25">
      <c r="A97" s="631"/>
      <c r="B97" s="13">
        <v>43006</v>
      </c>
      <c r="C97" s="9" t="s">
        <v>7</v>
      </c>
      <c r="D97" s="9">
        <v>1</v>
      </c>
      <c r="E97" s="9">
        <v>0</v>
      </c>
      <c r="F97" s="9">
        <v>1</v>
      </c>
      <c r="G97" s="9">
        <v>1</v>
      </c>
      <c r="H97" s="9">
        <v>0</v>
      </c>
      <c r="I97" s="29">
        <v>0</v>
      </c>
      <c r="J97" s="266">
        <v>1</v>
      </c>
      <c r="K97" s="5"/>
      <c r="L97" s="5"/>
      <c r="M97" s="304"/>
    </row>
    <row r="98" spans="1:13" hidden="1" x14ac:dyDescent="0.25">
      <c r="A98" s="631"/>
      <c r="B98" s="13">
        <v>42999</v>
      </c>
      <c r="C98" s="9" t="s">
        <v>8</v>
      </c>
      <c r="D98" s="9">
        <v>1</v>
      </c>
      <c r="E98" s="9">
        <v>1</v>
      </c>
      <c r="F98" s="9">
        <v>0</v>
      </c>
      <c r="G98" s="9">
        <v>1</v>
      </c>
      <c r="H98" s="9">
        <v>0</v>
      </c>
      <c r="I98" s="29">
        <v>0</v>
      </c>
      <c r="J98" s="266"/>
      <c r="K98" s="5">
        <v>1</v>
      </c>
      <c r="L98" s="5"/>
      <c r="M98" s="304"/>
    </row>
    <row r="99" spans="1:13" ht="18.75" hidden="1" thickBot="1" x14ac:dyDescent="0.3">
      <c r="A99" s="630"/>
      <c r="B99" s="30">
        <v>42992</v>
      </c>
      <c r="C99" s="31" t="s">
        <v>9</v>
      </c>
      <c r="D99" s="31">
        <v>1</v>
      </c>
      <c r="E99" s="31">
        <v>0</v>
      </c>
      <c r="F99" s="31">
        <v>0</v>
      </c>
      <c r="G99" s="31">
        <v>0</v>
      </c>
      <c r="H99" s="31">
        <v>0</v>
      </c>
      <c r="I99" s="32">
        <v>0</v>
      </c>
      <c r="J99" s="269">
        <v>1</v>
      </c>
      <c r="K99" s="39"/>
      <c r="L99" s="39"/>
      <c r="M99" s="320"/>
    </row>
    <row r="100" spans="1:13" ht="19.5" thickTop="1" thickBot="1" x14ac:dyDescent="0.3">
      <c r="A100" s="142" t="s">
        <v>45</v>
      </c>
      <c r="B100" s="126" t="s">
        <v>285</v>
      </c>
      <c r="C100" s="124" t="s">
        <v>27</v>
      </c>
      <c r="D100" s="124">
        <f t="shared" ref="D100:L100" si="5">SUM(D83:D99)</f>
        <v>17</v>
      </c>
      <c r="E100" s="124">
        <f t="shared" si="5"/>
        <v>3</v>
      </c>
      <c r="F100" s="124">
        <f t="shared" si="5"/>
        <v>8</v>
      </c>
      <c r="G100" s="124">
        <f t="shared" si="5"/>
        <v>11</v>
      </c>
      <c r="H100" s="124">
        <f t="shared" si="5"/>
        <v>0</v>
      </c>
      <c r="I100" s="124">
        <f t="shared" si="5"/>
        <v>0</v>
      </c>
      <c r="J100" s="268">
        <f t="shared" si="5"/>
        <v>5</v>
      </c>
      <c r="K100" s="185">
        <f t="shared" si="5"/>
        <v>8</v>
      </c>
      <c r="L100" s="185">
        <f t="shared" si="5"/>
        <v>4</v>
      </c>
      <c r="M100" s="302">
        <f>SUM(J100/(J100+K100))</f>
        <v>0.38461538461538464</v>
      </c>
    </row>
    <row r="101" spans="1:13" ht="18.75" hidden="1" thickTop="1" x14ac:dyDescent="0.25">
      <c r="A101" s="659" t="s">
        <v>18</v>
      </c>
      <c r="B101" s="26">
        <v>42796</v>
      </c>
      <c r="C101" s="27" t="s">
        <v>7</v>
      </c>
      <c r="D101" s="73">
        <v>1</v>
      </c>
      <c r="E101" s="73">
        <v>0</v>
      </c>
      <c r="F101" s="73">
        <v>0</v>
      </c>
      <c r="G101" s="73">
        <v>0</v>
      </c>
      <c r="H101" s="73">
        <v>0</v>
      </c>
      <c r="I101" s="80">
        <v>0</v>
      </c>
      <c r="J101" s="272">
        <v>1</v>
      </c>
      <c r="K101" s="4"/>
      <c r="L101" s="4"/>
      <c r="M101" s="321"/>
    </row>
    <row r="102" spans="1:13" hidden="1" x14ac:dyDescent="0.25">
      <c r="A102" s="631"/>
      <c r="B102" s="13">
        <v>42789</v>
      </c>
      <c r="C102" s="9" t="s">
        <v>8</v>
      </c>
      <c r="D102" s="71">
        <v>1</v>
      </c>
      <c r="E102" s="71">
        <v>0</v>
      </c>
      <c r="F102" s="71">
        <v>0</v>
      </c>
      <c r="G102" s="71">
        <v>0</v>
      </c>
      <c r="H102" s="71">
        <v>0</v>
      </c>
      <c r="I102" s="81">
        <v>0</v>
      </c>
      <c r="J102" s="266"/>
      <c r="K102" s="5">
        <v>1</v>
      </c>
      <c r="L102" s="5"/>
      <c r="M102" s="304"/>
    </row>
    <row r="103" spans="1:13" hidden="1" x14ac:dyDescent="0.25">
      <c r="A103" s="631"/>
      <c r="B103" s="13">
        <v>42782</v>
      </c>
      <c r="C103" s="9" t="s">
        <v>9</v>
      </c>
      <c r="D103" s="71">
        <v>1</v>
      </c>
      <c r="E103" s="71">
        <v>1</v>
      </c>
      <c r="F103" s="71">
        <v>0</v>
      </c>
      <c r="G103" s="71">
        <v>1</v>
      </c>
      <c r="H103" s="71">
        <v>0</v>
      </c>
      <c r="I103" s="81">
        <v>0</v>
      </c>
      <c r="J103" s="266">
        <v>1</v>
      </c>
      <c r="K103" s="5"/>
      <c r="L103" s="5"/>
      <c r="M103" s="304"/>
    </row>
    <row r="104" spans="1:13" hidden="1" x14ac:dyDescent="0.25">
      <c r="A104" s="631"/>
      <c r="B104" s="13">
        <v>42775</v>
      </c>
      <c r="C104" s="9" t="s">
        <v>10</v>
      </c>
      <c r="D104" s="71">
        <v>1</v>
      </c>
      <c r="E104" s="71">
        <v>0</v>
      </c>
      <c r="F104" s="71">
        <v>0</v>
      </c>
      <c r="G104" s="71">
        <v>0</v>
      </c>
      <c r="H104" s="71">
        <v>0</v>
      </c>
      <c r="I104" s="81">
        <v>0</v>
      </c>
      <c r="J104" s="266">
        <v>1</v>
      </c>
      <c r="K104" s="5"/>
      <c r="L104" s="5"/>
      <c r="M104" s="304"/>
    </row>
    <row r="105" spans="1:13" hidden="1" x14ac:dyDescent="0.25">
      <c r="A105" s="631"/>
      <c r="B105" s="13">
        <v>42768</v>
      </c>
      <c r="C105" s="9" t="s">
        <v>11</v>
      </c>
      <c r="D105" s="71">
        <v>1</v>
      </c>
      <c r="E105" s="71">
        <v>0</v>
      </c>
      <c r="F105" s="71">
        <v>0</v>
      </c>
      <c r="G105" s="71">
        <v>0</v>
      </c>
      <c r="H105" s="71">
        <v>0</v>
      </c>
      <c r="I105" s="81">
        <v>0</v>
      </c>
      <c r="J105" s="266">
        <v>1</v>
      </c>
      <c r="K105" s="5"/>
      <c r="L105" s="5"/>
      <c r="M105" s="304"/>
    </row>
    <row r="106" spans="1:13" hidden="1" x14ac:dyDescent="0.25">
      <c r="A106" s="631"/>
      <c r="B106" s="13">
        <v>42761</v>
      </c>
      <c r="C106" s="9" t="s">
        <v>7</v>
      </c>
      <c r="D106" s="71">
        <v>1</v>
      </c>
      <c r="E106" s="71">
        <v>0</v>
      </c>
      <c r="F106" s="71">
        <v>0</v>
      </c>
      <c r="G106" s="71">
        <v>0</v>
      </c>
      <c r="H106" s="71">
        <v>0</v>
      </c>
      <c r="I106" s="81">
        <v>0</v>
      </c>
      <c r="J106" s="266">
        <v>1</v>
      </c>
      <c r="K106" s="5"/>
      <c r="L106" s="5"/>
      <c r="M106" s="304"/>
    </row>
    <row r="107" spans="1:13" hidden="1" x14ac:dyDescent="0.25">
      <c r="A107" s="631"/>
      <c r="B107" s="13">
        <v>42754</v>
      </c>
      <c r="C107" s="9" t="s">
        <v>8</v>
      </c>
      <c r="D107" s="71">
        <v>1</v>
      </c>
      <c r="E107" s="71">
        <v>0</v>
      </c>
      <c r="F107" s="71">
        <v>0</v>
      </c>
      <c r="G107" s="71">
        <v>0</v>
      </c>
      <c r="H107" s="71">
        <v>0</v>
      </c>
      <c r="I107" s="81">
        <v>0</v>
      </c>
      <c r="J107" s="266"/>
      <c r="K107" s="5">
        <v>1</v>
      </c>
      <c r="L107" s="5"/>
      <c r="M107" s="304"/>
    </row>
    <row r="108" spans="1:13" hidden="1" x14ac:dyDescent="0.25">
      <c r="A108" s="631"/>
      <c r="B108" s="13">
        <v>42740</v>
      </c>
      <c r="C108" s="9" t="s">
        <v>10</v>
      </c>
      <c r="D108" s="71">
        <v>1</v>
      </c>
      <c r="E108" s="71">
        <v>0</v>
      </c>
      <c r="F108" s="71">
        <v>0</v>
      </c>
      <c r="G108" s="71">
        <v>0</v>
      </c>
      <c r="H108" s="71">
        <v>0</v>
      </c>
      <c r="I108" s="81">
        <v>0</v>
      </c>
      <c r="J108" s="266"/>
      <c r="K108" s="5">
        <v>1</v>
      </c>
      <c r="L108" s="5"/>
      <c r="M108" s="304"/>
    </row>
    <row r="109" spans="1:13" hidden="1" x14ac:dyDescent="0.25">
      <c r="A109" s="631"/>
      <c r="B109" s="13">
        <v>42712</v>
      </c>
      <c r="C109" s="9" t="s">
        <v>7</v>
      </c>
      <c r="D109" s="71">
        <v>1</v>
      </c>
      <c r="E109" s="71">
        <v>0</v>
      </c>
      <c r="F109" s="71">
        <v>1</v>
      </c>
      <c r="G109" s="71">
        <v>1</v>
      </c>
      <c r="H109" s="71">
        <v>0</v>
      </c>
      <c r="I109" s="81">
        <v>0</v>
      </c>
      <c r="J109" s="266"/>
      <c r="K109" s="5">
        <v>1</v>
      </c>
      <c r="L109" s="5"/>
      <c r="M109" s="304"/>
    </row>
    <row r="110" spans="1:13" hidden="1" x14ac:dyDescent="0.25">
      <c r="A110" s="631"/>
      <c r="B110" s="13">
        <v>42684</v>
      </c>
      <c r="C110" s="9" t="s">
        <v>11</v>
      </c>
      <c r="D110" s="71">
        <v>1</v>
      </c>
      <c r="E110" s="71">
        <v>0</v>
      </c>
      <c r="F110" s="71">
        <v>1</v>
      </c>
      <c r="G110" s="71">
        <v>1</v>
      </c>
      <c r="H110" s="71">
        <v>0</v>
      </c>
      <c r="I110" s="81">
        <v>0</v>
      </c>
      <c r="J110" s="266">
        <v>1</v>
      </c>
      <c r="K110" s="5"/>
      <c r="L110" s="5"/>
      <c r="M110" s="304"/>
    </row>
    <row r="111" spans="1:13" hidden="1" x14ac:dyDescent="0.25">
      <c r="A111" s="631"/>
      <c r="B111" s="13">
        <v>42670</v>
      </c>
      <c r="C111" s="9" t="s">
        <v>8</v>
      </c>
      <c r="D111" s="71">
        <v>1</v>
      </c>
      <c r="E111" s="71">
        <v>0</v>
      </c>
      <c r="F111" s="71">
        <v>1</v>
      </c>
      <c r="G111" s="71">
        <v>1</v>
      </c>
      <c r="H111" s="71">
        <v>0</v>
      </c>
      <c r="I111" s="81">
        <v>0</v>
      </c>
      <c r="J111" s="266">
        <v>1</v>
      </c>
      <c r="K111" s="5"/>
      <c r="L111" s="5"/>
      <c r="M111" s="304"/>
    </row>
    <row r="112" spans="1:13" hidden="1" x14ac:dyDescent="0.25">
      <c r="A112" s="631"/>
      <c r="B112" s="13">
        <v>42663</v>
      </c>
      <c r="C112" s="9" t="s">
        <v>9</v>
      </c>
      <c r="D112" s="71">
        <v>1</v>
      </c>
      <c r="E112" s="71">
        <v>0</v>
      </c>
      <c r="F112" s="71">
        <v>1</v>
      </c>
      <c r="G112" s="71">
        <v>1</v>
      </c>
      <c r="H112" s="71">
        <v>0</v>
      </c>
      <c r="I112" s="81">
        <v>0</v>
      </c>
      <c r="J112" s="266">
        <v>1</v>
      </c>
      <c r="K112" s="5"/>
      <c r="L112" s="5"/>
      <c r="M112" s="304"/>
    </row>
    <row r="113" spans="1:13" hidden="1" x14ac:dyDescent="0.25">
      <c r="A113" s="631"/>
      <c r="B113" s="13">
        <v>42656</v>
      </c>
      <c r="C113" s="9" t="s">
        <v>10</v>
      </c>
      <c r="D113" s="71">
        <v>1</v>
      </c>
      <c r="E113" s="71">
        <v>0</v>
      </c>
      <c r="F113" s="71">
        <v>2</v>
      </c>
      <c r="G113" s="71">
        <v>2</v>
      </c>
      <c r="H113" s="71">
        <v>0</v>
      </c>
      <c r="I113" s="81">
        <v>0</v>
      </c>
      <c r="J113" s="266">
        <v>1</v>
      </c>
      <c r="K113" s="5"/>
      <c r="L113" s="5"/>
      <c r="M113" s="304"/>
    </row>
    <row r="114" spans="1:13" hidden="1" x14ac:dyDescent="0.25">
      <c r="A114" s="631"/>
      <c r="B114" s="13">
        <v>42642</v>
      </c>
      <c r="C114" s="9" t="s">
        <v>7</v>
      </c>
      <c r="D114" s="71">
        <v>1</v>
      </c>
      <c r="E114" s="71">
        <v>1</v>
      </c>
      <c r="F114" s="71">
        <v>0</v>
      </c>
      <c r="G114" s="71">
        <v>1</v>
      </c>
      <c r="H114" s="71">
        <v>0</v>
      </c>
      <c r="I114" s="81">
        <v>0</v>
      </c>
      <c r="J114" s="266"/>
      <c r="K114" s="5">
        <v>1</v>
      </c>
      <c r="L114" s="5"/>
      <c r="M114" s="304"/>
    </row>
    <row r="115" spans="1:13" hidden="1" x14ac:dyDescent="0.25">
      <c r="A115" s="631"/>
      <c r="B115" s="13">
        <v>42635</v>
      </c>
      <c r="C115" s="9" t="s">
        <v>8</v>
      </c>
      <c r="D115" s="71">
        <v>1</v>
      </c>
      <c r="E115" s="71">
        <v>0</v>
      </c>
      <c r="F115" s="71">
        <v>1</v>
      </c>
      <c r="G115" s="71">
        <v>1</v>
      </c>
      <c r="H115" s="71">
        <v>0</v>
      </c>
      <c r="I115" s="81">
        <v>0</v>
      </c>
      <c r="J115" s="266"/>
      <c r="K115" s="5">
        <v>1</v>
      </c>
      <c r="L115" s="5"/>
      <c r="M115" s="304"/>
    </row>
    <row r="116" spans="1:13" ht="18.75" hidden="1" thickBot="1" x14ac:dyDescent="0.3">
      <c r="A116" s="630"/>
      <c r="B116" s="30">
        <v>42628</v>
      </c>
      <c r="C116" s="31" t="s">
        <v>9</v>
      </c>
      <c r="D116" s="82">
        <v>1</v>
      </c>
      <c r="E116" s="82">
        <v>1</v>
      </c>
      <c r="F116" s="82">
        <v>1</v>
      </c>
      <c r="G116" s="82">
        <v>2</v>
      </c>
      <c r="H116" s="82">
        <v>0</v>
      </c>
      <c r="I116" s="83">
        <v>0</v>
      </c>
      <c r="J116" s="269"/>
      <c r="K116" s="39">
        <v>1</v>
      </c>
      <c r="L116" s="39"/>
      <c r="M116" s="320"/>
    </row>
    <row r="117" spans="1:13" ht="19.5" thickTop="1" thickBot="1" x14ac:dyDescent="0.3">
      <c r="A117" s="142" t="s">
        <v>45</v>
      </c>
      <c r="B117" s="126" t="s">
        <v>18</v>
      </c>
      <c r="C117" s="124" t="s">
        <v>27</v>
      </c>
      <c r="D117" s="124">
        <f t="shared" ref="D117:I117" si="6">SUM(D101:D116)</f>
        <v>16</v>
      </c>
      <c r="E117" s="124">
        <f t="shared" si="6"/>
        <v>3</v>
      </c>
      <c r="F117" s="124">
        <f t="shared" si="6"/>
        <v>8</v>
      </c>
      <c r="G117" s="124">
        <f t="shared" si="6"/>
        <v>11</v>
      </c>
      <c r="H117" s="124">
        <f t="shared" si="6"/>
        <v>0</v>
      </c>
      <c r="I117" s="125">
        <f t="shared" si="6"/>
        <v>0</v>
      </c>
      <c r="J117" s="268">
        <f>SUM(J101:J116)</f>
        <v>9</v>
      </c>
      <c r="K117" s="185">
        <f>SUM(K101:K116)</f>
        <v>7</v>
      </c>
      <c r="L117" s="185">
        <f>SUM(L101:L116)</f>
        <v>0</v>
      </c>
      <c r="M117" s="302">
        <f>SUM(J117/(J117+K117))</f>
        <v>0.5625</v>
      </c>
    </row>
    <row r="118" spans="1:13" ht="18.75" hidden="1" thickTop="1" x14ac:dyDescent="0.25">
      <c r="A118" s="659" t="s">
        <v>17</v>
      </c>
      <c r="B118" s="26">
        <v>42404</v>
      </c>
      <c r="C118" s="27" t="s">
        <v>12</v>
      </c>
      <c r="D118" s="73">
        <v>1</v>
      </c>
      <c r="E118" s="73">
        <v>0</v>
      </c>
      <c r="F118" s="73">
        <v>0</v>
      </c>
      <c r="G118" s="73">
        <v>0</v>
      </c>
      <c r="H118" s="73">
        <v>0</v>
      </c>
      <c r="I118" s="80">
        <v>0</v>
      </c>
      <c r="J118" s="272">
        <v>1</v>
      </c>
      <c r="K118" s="4"/>
      <c r="L118" s="4"/>
      <c r="M118" s="321"/>
    </row>
    <row r="119" spans="1:13" hidden="1" x14ac:dyDescent="0.25">
      <c r="A119" s="631"/>
      <c r="B119" s="13">
        <v>42397</v>
      </c>
      <c r="C119" s="9" t="s">
        <v>7</v>
      </c>
      <c r="D119" s="71">
        <v>1</v>
      </c>
      <c r="E119" s="71">
        <v>4</v>
      </c>
      <c r="F119" s="71">
        <v>0</v>
      </c>
      <c r="G119" s="71">
        <v>4</v>
      </c>
      <c r="H119" s="71">
        <v>0</v>
      </c>
      <c r="I119" s="81">
        <v>0</v>
      </c>
      <c r="J119" s="266">
        <v>1</v>
      </c>
      <c r="K119" s="5"/>
      <c r="L119" s="5"/>
      <c r="M119" s="304"/>
    </row>
    <row r="120" spans="1:13" hidden="1" x14ac:dyDescent="0.25">
      <c r="A120" s="631"/>
      <c r="B120" s="13">
        <v>42390</v>
      </c>
      <c r="C120" s="9" t="s">
        <v>13</v>
      </c>
      <c r="D120" s="71">
        <v>1</v>
      </c>
      <c r="E120" s="71">
        <v>0</v>
      </c>
      <c r="F120" s="71">
        <v>1</v>
      </c>
      <c r="G120" s="71">
        <v>1</v>
      </c>
      <c r="H120" s="71">
        <v>0</v>
      </c>
      <c r="I120" s="81">
        <v>0</v>
      </c>
      <c r="J120" s="266"/>
      <c r="K120" s="5">
        <v>1</v>
      </c>
      <c r="L120" s="5"/>
      <c r="M120" s="304"/>
    </row>
    <row r="121" spans="1:13" hidden="1" x14ac:dyDescent="0.25">
      <c r="A121" s="631"/>
      <c r="B121" s="13">
        <v>42376</v>
      </c>
      <c r="C121" s="9" t="s">
        <v>10</v>
      </c>
      <c r="D121" s="71">
        <v>1</v>
      </c>
      <c r="E121" s="71">
        <v>0</v>
      </c>
      <c r="F121" s="71">
        <v>1</v>
      </c>
      <c r="G121" s="71">
        <v>1</v>
      </c>
      <c r="H121" s="71">
        <v>0</v>
      </c>
      <c r="I121" s="81">
        <v>0</v>
      </c>
      <c r="J121" s="266"/>
      <c r="K121" s="5">
        <v>1</v>
      </c>
      <c r="L121" s="5"/>
      <c r="M121" s="304"/>
    </row>
    <row r="122" spans="1:13" hidden="1" x14ac:dyDescent="0.25">
      <c r="A122" s="631"/>
      <c r="B122" s="13">
        <v>42348</v>
      </c>
      <c r="C122" s="9" t="s">
        <v>7</v>
      </c>
      <c r="D122" s="71">
        <v>1</v>
      </c>
      <c r="E122" s="71">
        <v>3</v>
      </c>
      <c r="F122" s="71">
        <v>0</v>
      </c>
      <c r="G122" s="71">
        <v>3</v>
      </c>
      <c r="H122" s="71">
        <v>0</v>
      </c>
      <c r="I122" s="81">
        <v>0</v>
      </c>
      <c r="J122" s="266">
        <v>1</v>
      </c>
      <c r="K122" s="5"/>
      <c r="L122" s="5"/>
      <c r="M122" s="304"/>
    </row>
    <row r="123" spans="1:13" hidden="1" x14ac:dyDescent="0.25">
      <c r="A123" s="631"/>
      <c r="B123" s="13">
        <v>42341</v>
      </c>
      <c r="C123" s="9" t="s">
        <v>13</v>
      </c>
      <c r="D123" s="71">
        <v>1</v>
      </c>
      <c r="E123" s="71">
        <v>0</v>
      </c>
      <c r="F123" s="71">
        <v>2</v>
      </c>
      <c r="G123" s="71">
        <v>2</v>
      </c>
      <c r="H123" s="71">
        <v>0</v>
      </c>
      <c r="I123" s="81">
        <v>0</v>
      </c>
      <c r="J123" s="266"/>
      <c r="K123" s="5">
        <v>1</v>
      </c>
      <c r="L123" s="5"/>
      <c r="M123" s="304"/>
    </row>
    <row r="124" spans="1:13" hidden="1" x14ac:dyDescent="0.25">
      <c r="A124" s="631"/>
      <c r="B124" s="13">
        <v>42334</v>
      </c>
      <c r="C124" s="9" t="s">
        <v>8</v>
      </c>
      <c r="D124" s="71">
        <v>1</v>
      </c>
      <c r="E124" s="71">
        <v>0</v>
      </c>
      <c r="F124" s="71">
        <v>0</v>
      </c>
      <c r="G124" s="71">
        <v>0</v>
      </c>
      <c r="H124" s="71">
        <v>0</v>
      </c>
      <c r="I124" s="81">
        <v>0</v>
      </c>
      <c r="J124" s="266">
        <v>1</v>
      </c>
      <c r="K124" s="5"/>
      <c r="L124" s="5"/>
      <c r="M124" s="304"/>
    </row>
    <row r="125" spans="1:13" hidden="1" x14ac:dyDescent="0.25">
      <c r="A125" s="631"/>
      <c r="B125" s="13">
        <v>42327</v>
      </c>
      <c r="C125" s="9" t="s">
        <v>10</v>
      </c>
      <c r="D125" s="71">
        <v>1</v>
      </c>
      <c r="E125" s="71">
        <v>0</v>
      </c>
      <c r="F125" s="71">
        <v>0</v>
      </c>
      <c r="G125" s="71">
        <v>0</v>
      </c>
      <c r="H125" s="71">
        <v>0</v>
      </c>
      <c r="I125" s="81">
        <v>0</v>
      </c>
      <c r="J125" s="266"/>
      <c r="K125" s="5"/>
      <c r="L125" s="5">
        <v>1</v>
      </c>
      <c r="M125" s="304"/>
    </row>
    <row r="126" spans="1:13" ht="18.75" hidden="1" thickBot="1" x14ac:dyDescent="0.3">
      <c r="A126" s="630"/>
      <c r="B126" s="30">
        <v>42320</v>
      </c>
      <c r="C126" s="31" t="s">
        <v>12</v>
      </c>
      <c r="D126" s="82">
        <v>1</v>
      </c>
      <c r="E126" s="82">
        <v>0</v>
      </c>
      <c r="F126" s="82">
        <v>0</v>
      </c>
      <c r="G126" s="82">
        <v>0</v>
      </c>
      <c r="H126" s="82">
        <v>0</v>
      </c>
      <c r="I126" s="83">
        <v>0</v>
      </c>
      <c r="J126" s="269"/>
      <c r="K126" s="39">
        <v>1</v>
      </c>
      <c r="L126" s="39"/>
      <c r="M126" s="320"/>
    </row>
    <row r="127" spans="1:13" ht="19.5" thickTop="1" thickBot="1" x14ac:dyDescent="0.3">
      <c r="A127" s="142" t="s">
        <v>45</v>
      </c>
      <c r="B127" s="126" t="s">
        <v>17</v>
      </c>
      <c r="C127" s="124" t="s">
        <v>14</v>
      </c>
      <c r="D127" s="124">
        <f t="shared" ref="D127:I127" si="7">SUM(D118:D126)</f>
        <v>9</v>
      </c>
      <c r="E127" s="124">
        <f t="shared" si="7"/>
        <v>7</v>
      </c>
      <c r="F127" s="124">
        <f t="shared" si="7"/>
        <v>4</v>
      </c>
      <c r="G127" s="124">
        <f t="shared" si="7"/>
        <v>11</v>
      </c>
      <c r="H127" s="124">
        <f t="shared" si="7"/>
        <v>0</v>
      </c>
      <c r="I127" s="125">
        <f t="shared" si="7"/>
        <v>0</v>
      </c>
      <c r="J127" s="268">
        <f>SUM(J118:J126)</f>
        <v>4</v>
      </c>
      <c r="K127" s="185">
        <f>SUM(K118:K126)</f>
        <v>4</v>
      </c>
      <c r="L127" s="185">
        <f>SUM(L118:L126)</f>
        <v>1</v>
      </c>
      <c r="M127" s="302">
        <f>SUM(J127/(J127+K127))</f>
        <v>0.5</v>
      </c>
    </row>
    <row r="128" spans="1:13" ht="19.5" thickTop="1" thickBot="1" x14ac:dyDescent="0.3">
      <c r="C128" s="136" t="s">
        <v>24</v>
      </c>
      <c r="D128" s="168">
        <f t="shared" ref="D128:L128" si="8">SUM(D82+D100+D117+D127+D60+D43+D33+D22)</f>
        <v>117</v>
      </c>
      <c r="E128" s="168">
        <f t="shared" si="8"/>
        <v>20</v>
      </c>
      <c r="F128" s="168">
        <f t="shared" si="8"/>
        <v>60</v>
      </c>
      <c r="G128" s="168">
        <f t="shared" si="8"/>
        <v>80</v>
      </c>
      <c r="H128" s="168">
        <f t="shared" si="8"/>
        <v>0</v>
      </c>
      <c r="I128" s="169">
        <f t="shared" si="8"/>
        <v>0</v>
      </c>
      <c r="J128" s="90">
        <f t="shared" si="8"/>
        <v>54</v>
      </c>
      <c r="K128" s="306">
        <f t="shared" si="8"/>
        <v>50</v>
      </c>
      <c r="L128" s="522">
        <f t="shared" si="8"/>
        <v>13</v>
      </c>
      <c r="M128" s="313">
        <f>SUM(J128/(J128+K128))</f>
        <v>0.51923076923076927</v>
      </c>
    </row>
    <row r="129" spans="3:12" ht="18.75" thickBot="1" x14ac:dyDescent="0.3">
      <c r="C129" s="131" t="s">
        <v>25</v>
      </c>
      <c r="D129" s="21"/>
      <c r="E129" s="21">
        <f>SUM(E128/D128)</f>
        <v>0.17094017094017094</v>
      </c>
      <c r="F129" s="21">
        <f>SUM(F128/D128)</f>
        <v>0.51282051282051277</v>
      </c>
      <c r="G129" s="132">
        <f>SUM(G128/D128)</f>
        <v>0.68376068376068377</v>
      </c>
      <c r="J129" s="445">
        <f>SUM(J128/D128)</f>
        <v>0.46153846153846156</v>
      </c>
      <c r="K129" s="441">
        <f>SUM(K128/D128)</f>
        <v>0.42735042735042733</v>
      </c>
      <c r="L129" s="446">
        <f>SUM(L128/D128)</f>
        <v>0.1111111111111111</v>
      </c>
    </row>
    <row r="130" spans="3:12" ht="18.75" thickBot="1" x14ac:dyDescent="0.3">
      <c r="C130" s="133" t="s">
        <v>26</v>
      </c>
      <c r="D130" s="134">
        <f>SUM(D128/8)</f>
        <v>14.625</v>
      </c>
      <c r="E130" s="134">
        <f>SUM(E129*D130)</f>
        <v>2.5</v>
      </c>
      <c r="F130" s="134">
        <f>SUM(F129*D130)</f>
        <v>7.4999999999999991</v>
      </c>
      <c r="G130" s="135">
        <f>SUM(G129*D130)</f>
        <v>10</v>
      </c>
      <c r="J130" s="447">
        <f>SUM(J128/8)</f>
        <v>6.75</v>
      </c>
      <c r="K130" s="448">
        <f>SUM(K128/8)</f>
        <v>6.25</v>
      </c>
      <c r="L130" s="449">
        <f>SUM(L128/8)</f>
        <v>1.625</v>
      </c>
    </row>
    <row r="131" spans="3:12" ht="18.75" thickTop="1" x14ac:dyDescent="0.25"/>
  </sheetData>
  <mergeCells count="9">
    <mergeCell ref="A118:A126"/>
    <mergeCell ref="A101:A116"/>
    <mergeCell ref="A83:A99"/>
    <mergeCell ref="A1:M1"/>
    <mergeCell ref="A61:A81"/>
    <mergeCell ref="A44:A59"/>
    <mergeCell ref="A34:A42"/>
    <mergeCell ref="A23:A32"/>
    <mergeCell ref="A3:A21"/>
  </mergeCells>
  <printOptions horizontalCentered="1" verticalCentered="1"/>
  <pageMargins left="0.2" right="0.2" top="0.25" bottom="0.25" header="0.25" footer="0.3"/>
  <pageSetup scale="8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M25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6.1406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315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45687</v>
      </c>
      <c r="C3" s="27" t="s">
        <v>625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45666</v>
      </c>
      <c r="C4" s="9" t="s">
        <v>453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45645</v>
      </c>
      <c r="C5" s="9" t="s">
        <v>20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45638</v>
      </c>
      <c r="C6" s="9" t="s">
        <v>625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/>
      <c r="L6" s="9">
        <v>1</v>
      </c>
      <c r="M6" s="29"/>
    </row>
    <row r="7" spans="1:13" x14ac:dyDescent="0.25">
      <c r="A7" s="636"/>
      <c r="B7" s="255">
        <v>45631</v>
      </c>
      <c r="C7" s="9" t="s">
        <v>8</v>
      </c>
      <c r="D7" s="9">
        <v>1</v>
      </c>
      <c r="E7" s="9">
        <v>0</v>
      </c>
      <c r="F7" s="9">
        <v>2</v>
      </c>
      <c r="G7" s="9">
        <v>2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45624</v>
      </c>
      <c r="C8" s="9" t="s">
        <v>10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45617</v>
      </c>
      <c r="C9" s="9" t="s">
        <v>453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45610</v>
      </c>
      <c r="C10" s="9" t="s">
        <v>20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45603</v>
      </c>
      <c r="C11" s="9" t="s">
        <v>625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x14ac:dyDescent="0.25">
      <c r="A12" s="636"/>
      <c r="B12" s="255">
        <v>45596</v>
      </c>
      <c r="C12" s="9" t="s">
        <v>8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45575</v>
      </c>
      <c r="C13" s="9" t="s">
        <v>20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45568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6"/>
      <c r="B15" s="255">
        <v>45561</v>
      </c>
      <c r="C15" s="9" t="s">
        <v>8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45554</v>
      </c>
      <c r="C16" s="9" t="s">
        <v>10</v>
      </c>
      <c r="D16" s="9">
        <v>1</v>
      </c>
      <c r="E16" s="9">
        <v>1</v>
      </c>
      <c r="F16" s="9">
        <v>1</v>
      </c>
      <c r="G16" s="9">
        <v>2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t="18.75" thickBot="1" x14ac:dyDescent="0.3">
      <c r="A17" s="637"/>
      <c r="B17" s="256">
        <v>45547</v>
      </c>
      <c r="C17" s="31" t="s">
        <v>453</v>
      </c>
      <c r="D17" s="31">
        <v>1</v>
      </c>
      <c r="E17" s="31">
        <v>0</v>
      </c>
      <c r="F17" s="31">
        <v>2</v>
      </c>
      <c r="G17" s="31">
        <v>2</v>
      </c>
      <c r="H17" s="31">
        <v>0</v>
      </c>
      <c r="I17" s="32">
        <v>0</v>
      </c>
      <c r="J17" s="366">
        <v>1</v>
      </c>
      <c r="K17" s="31"/>
      <c r="L17" s="31"/>
      <c r="M17" s="32"/>
    </row>
    <row r="18" spans="1:13" ht="19.5" thickTop="1" thickBot="1" x14ac:dyDescent="0.3">
      <c r="A18" s="487" t="s">
        <v>45</v>
      </c>
      <c r="B18" s="488" t="s">
        <v>624</v>
      </c>
      <c r="C18" s="355" t="s">
        <v>553</v>
      </c>
      <c r="D18" s="355">
        <f t="shared" ref="D18:L18" si="0">SUM(D3:D17)</f>
        <v>15</v>
      </c>
      <c r="E18" s="355">
        <f t="shared" si="0"/>
        <v>1</v>
      </c>
      <c r="F18" s="355">
        <f t="shared" si="0"/>
        <v>12</v>
      </c>
      <c r="G18" s="355">
        <f t="shared" si="0"/>
        <v>13</v>
      </c>
      <c r="H18" s="355">
        <f t="shared" si="0"/>
        <v>0</v>
      </c>
      <c r="I18" s="489">
        <f t="shared" si="0"/>
        <v>0</v>
      </c>
      <c r="J18" s="458">
        <f t="shared" si="0"/>
        <v>9</v>
      </c>
      <c r="K18" s="355">
        <f t="shared" si="0"/>
        <v>3</v>
      </c>
      <c r="L18" s="355">
        <f t="shared" si="0"/>
        <v>3</v>
      </c>
      <c r="M18" s="415">
        <f>SUM(J18/(J18+K18))</f>
        <v>0.75</v>
      </c>
    </row>
    <row r="19" spans="1:13" ht="18.75" hidden="1" thickTop="1" x14ac:dyDescent="0.25">
      <c r="A19" s="659" t="s">
        <v>580</v>
      </c>
      <c r="B19" s="254">
        <v>45351</v>
      </c>
      <c r="C19" s="27" t="s">
        <v>452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8">
        <v>0</v>
      </c>
      <c r="J19" s="364"/>
      <c r="K19" s="27">
        <v>1</v>
      </c>
      <c r="L19" s="27"/>
      <c r="M19" s="28"/>
    </row>
    <row r="20" spans="1:13" hidden="1" x14ac:dyDescent="0.25">
      <c r="A20" s="631"/>
      <c r="B20" s="255">
        <v>45344</v>
      </c>
      <c r="C20" s="9" t="s">
        <v>552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hidden="1" x14ac:dyDescent="0.25">
      <c r="A21" s="631"/>
      <c r="B21" s="255">
        <v>45337</v>
      </c>
      <c r="C21" s="9" t="s">
        <v>553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1"/>
      <c r="B22" s="255">
        <v>45323</v>
      </c>
      <c r="C22" s="9" t="s">
        <v>555</v>
      </c>
      <c r="D22" s="9">
        <v>1</v>
      </c>
      <c r="E22" s="9">
        <v>0</v>
      </c>
      <c r="F22" s="9">
        <v>3</v>
      </c>
      <c r="G22" s="9">
        <v>3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1"/>
      <c r="B23" s="255">
        <v>45309</v>
      </c>
      <c r="C23" s="9" t="s">
        <v>552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1"/>
      <c r="B24" s="255">
        <v>45302</v>
      </c>
      <c r="C24" s="9" t="s">
        <v>553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255">
        <v>45274</v>
      </c>
      <c r="C25" s="9" t="s">
        <v>555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45267</v>
      </c>
      <c r="C26" s="9" t="s">
        <v>452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1"/>
      <c r="B27" s="255">
        <v>45260</v>
      </c>
      <c r="C27" s="9" t="s">
        <v>552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1"/>
      <c r="B28" s="255">
        <v>45253</v>
      </c>
      <c r="C28" s="9" t="s">
        <v>553</v>
      </c>
      <c r="D28" s="9">
        <v>1</v>
      </c>
      <c r="E28" s="9">
        <v>0</v>
      </c>
      <c r="F28" s="9">
        <v>2</v>
      </c>
      <c r="G28" s="9">
        <v>2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255">
        <v>45246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45232</v>
      </c>
      <c r="C30" s="9" t="s">
        <v>452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1"/>
      <c r="B31" s="255">
        <v>45225</v>
      </c>
      <c r="C31" s="9" t="s">
        <v>552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1"/>
      <c r="B32" s="255">
        <v>45218</v>
      </c>
      <c r="C32" s="9" t="s">
        <v>553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/>
      <c r="K32" s="9"/>
      <c r="L32" s="9">
        <v>1</v>
      </c>
      <c r="M32" s="29"/>
    </row>
    <row r="33" spans="1:13" hidden="1" x14ac:dyDescent="0.25">
      <c r="A33" s="631"/>
      <c r="B33" s="255">
        <v>45211</v>
      </c>
      <c r="C33" s="9" t="s">
        <v>8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1"/>
      <c r="B34" s="255">
        <v>45204</v>
      </c>
      <c r="C34" s="9" t="s">
        <v>555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1"/>
      <c r="B35" s="255">
        <v>45190</v>
      </c>
      <c r="C35" s="9" t="s">
        <v>552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t="18.75" hidden="1" thickBot="1" x14ac:dyDescent="0.3">
      <c r="A36" s="630"/>
      <c r="B36" s="256">
        <v>45183</v>
      </c>
      <c r="C36" s="31" t="s">
        <v>553</v>
      </c>
      <c r="D36" s="31">
        <v>1</v>
      </c>
      <c r="E36" s="31">
        <v>0</v>
      </c>
      <c r="F36" s="31">
        <v>1</v>
      </c>
      <c r="G36" s="31">
        <v>1</v>
      </c>
      <c r="H36" s="31">
        <v>0</v>
      </c>
      <c r="I36" s="32">
        <v>0</v>
      </c>
      <c r="J36" s="366"/>
      <c r="K36" s="31">
        <v>1</v>
      </c>
      <c r="L36" s="31"/>
      <c r="M36" s="32"/>
    </row>
    <row r="37" spans="1:13" ht="19.5" thickTop="1" thickBot="1" x14ac:dyDescent="0.3">
      <c r="A37" s="487" t="s">
        <v>45</v>
      </c>
      <c r="B37" s="488" t="s">
        <v>580</v>
      </c>
      <c r="C37" s="355" t="s">
        <v>453</v>
      </c>
      <c r="D37" s="355">
        <f t="shared" ref="D37:L37" si="1">SUM(D19:D36)</f>
        <v>18</v>
      </c>
      <c r="E37" s="355">
        <f t="shared" si="1"/>
        <v>1</v>
      </c>
      <c r="F37" s="355">
        <f t="shared" si="1"/>
        <v>8</v>
      </c>
      <c r="G37" s="355">
        <f t="shared" si="1"/>
        <v>9</v>
      </c>
      <c r="H37" s="355">
        <f t="shared" si="1"/>
        <v>0</v>
      </c>
      <c r="I37" s="489">
        <f t="shared" si="1"/>
        <v>0</v>
      </c>
      <c r="J37" s="458">
        <f t="shared" si="1"/>
        <v>4</v>
      </c>
      <c r="K37" s="355">
        <f t="shared" si="1"/>
        <v>12</v>
      </c>
      <c r="L37" s="355">
        <f t="shared" si="1"/>
        <v>2</v>
      </c>
      <c r="M37" s="415">
        <f>SUM(J37/(J37+K37))</f>
        <v>0.25</v>
      </c>
    </row>
    <row r="38" spans="1:13" ht="18.75" hidden="1" thickTop="1" x14ac:dyDescent="0.25">
      <c r="A38" s="632" t="s">
        <v>554</v>
      </c>
      <c r="B38" s="254">
        <v>44966</v>
      </c>
      <c r="C38" s="27" t="s">
        <v>8</v>
      </c>
      <c r="D38" s="27">
        <v>1</v>
      </c>
      <c r="E38" s="27">
        <v>0</v>
      </c>
      <c r="F38" s="27">
        <v>0</v>
      </c>
      <c r="G38" s="27">
        <v>0</v>
      </c>
      <c r="H38" s="27">
        <v>0</v>
      </c>
      <c r="I38" s="297">
        <v>0</v>
      </c>
      <c r="J38" s="279">
        <v>1</v>
      </c>
      <c r="K38" s="27"/>
      <c r="L38" s="27"/>
      <c r="M38" s="28"/>
    </row>
    <row r="39" spans="1:13" hidden="1" x14ac:dyDescent="0.25">
      <c r="A39" s="633"/>
      <c r="B39" s="255">
        <v>44938</v>
      </c>
      <c r="C39" s="9" t="s">
        <v>553</v>
      </c>
      <c r="D39" s="9">
        <v>1</v>
      </c>
      <c r="E39" s="9">
        <v>1</v>
      </c>
      <c r="F39" s="9">
        <v>0</v>
      </c>
      <c r="G39" s="9">
        <v>1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44917</v>
      </c>
      <c r="C40" s="9" t="s">
        <v>8</v>
      </c>
      <c r="D40" s="9">
        <v>1</v>
      </c>
      <c r="E40" s="9">
        <v>0</v>
      </c>
      <c r="F40" s="9">
        <v>3</v>
      </c>
      <c r="G40" s="9">
        <v>3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44896</v>
      </c>
      <c r="C41" s="9" t="s">
        <v>552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44889</v>
      </c>
      <c r="C42" s="9" t="s">
        <v>553</v>
      </c>
      <c r="D42" s="9">
        <v>1</v>
      </c>
      <c r="E42" s="9">
        <v>1</v>
      </c>
      <c r="F42" s="9">
        <v>0</v>
      </c>
      <c r="G42" s="9">
        <v>1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44882</v>
      </c>
      <c r="C43" s="9" t="s">
        <v>8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/>
      <c r="K43" s="9"/>
      <c r="L43" s="9">
        <v>1</v>
      </c>
      <c r="M43" s="29"/>
    </row>
    <row r="44" spans="1:13" hidden="1" x14ac:dyDescent="0.25">
      <c r="A44" s="633"/>
      <c r="B44" s="255">
        <v>44875</v>
      </c>
      <c r="C44" s="9" t="s">
        <v>555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44868</v>
      </c>
      <c r="C45" s="9" t="s">
        <v>452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3"/>
      <c r="B46" s="255">
        <v>44861</v>
      </c>
      <c r="C46" s="9" t="s">
        <v>552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>
        <v>1</v>
      </c>
      <c r="K46" s="9"/>
      <c r="L46" s="9"/>
      <c r="M46" s="29"/>
    </row>
    <row r="47" spans="1:13" hidden="1" x14ac:dyDescent="0.25">
      <c r="A47" s="633"/>
      <c r="B47" s="255">
        <v>44854</v>
      </c>
      <c r="C47" s="9" t="s">
        <v>553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idden="1" x14ac:dyDescent="0.25">
      <c r="A48" s="633"/>
      <c r="B48" s="255">
        <v>44826</v>
      </c>
      <c r="C48" s="9" t="s">
        <v>552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t="18.75" hidden="1" thickBot="1" x14ac:dyDescent="0.3">
      <c r="A49" s="634"/>
      <c r="B49" s="256">
        <v>44819</v>
      </c>
      <c r="C49" s="31" t="s">
        <v>553</v>
      </c>
      <c r="D49" s="31">
        <v>1</v>
      </c>
      <c r="E49" s="31">
        <v>0</v>
      </c>
      <c r="F49" s="31">
        <v>0</v>
      </c>
      <c r="G49" s="31">
        <v>0</v>
      </c>
      <c r="H49" s="31">
        <v>0</v>
      </c>
      <c r="I49" s="299">
        <v>0</v>
      </c>
      <c r="J49" s="341">
        <v>1</v>
      </c>
      <c r="K49" s="31"/>
      <c r="L49" s="31"/>
      <c r="M49" s="32"/>
    </row>
    <row r="50" spans="1:13" ht="19.5" thickTop="1" thickBot="1" x14ac:dyDescent="0.3">
      <c r="A50" s="433" t="s">
        <v>45</v>
      </c>
      <c r="B50" s="414" t="s">
        <v>554</v>
      </c>
      <c r="C50" s="355" t="s">
        <v>453</v>
      </c>
      <c r="D50" s="355">
        <f t="shared" ref="D50:L50" si="2">SUM(D38:D49)</f>
        <v>12</v>
      </c>
      <c r="E50" s="355">
        <f t="shared" si="2"/>
        <v>3</v>
      </c>
      <c r="F50" s="355">
        <f t="shared" si="2"/>
        <v>6</v>
      </c>
      <c r="G50" s="355">
        <f t="shared" si="2"/>
        <v>9</v>
      </c>
      <c r="H50" s="355">
        <f t="shared" si="2"/>
        <v>0</v>
      </c>
      <c r="I50" s="467">
        <f t="shared" si="2"/>
        <v>0</v>
      </c>
      <c r="J50" s="191">
        <f t="shared" si="2"/>
        <v>8</v>
      </c>
      <c r="K50" s="124">
        <f t="shared" si="2"/>
        <v>3</v>
      </c>
      <c r="L50" s="124">
        <f t="shared" si="2"/>
        <v>1</v>
      </c>
      <c r="M50" s="302">
        <f>SUM(J50/(J50+K50))</f>
        <v>0.72727272727272729</v>
      </c>
    </row>
    <row r="51" spans="1:13" ht="18.75" hidden="1" thickTop="1" x14ac:dyDescent="0.25">
      <c r="A51" s="659" t="s">
        <v>540</v>
      </c>
      <c r="B51" s="254">
        <v>44641</v>
      </c>
      <c r="C51" s="27" t="s">
        <v>453</v>
      </c>
      <c r="D51" s="27">
        <v>1</v>
      </c>
      <c r="E51" s="27">
        <v>0</v>
      </c>
      <c r="F51" s="27">
        <v>1</v>
      </c>
      <c r="G51" s="27">
        <v>1</v>
      </c>
      <c r="H51" s="27">
        <v>0</v>
      </c>
      <c r="I51" s="297">
        <v>0</v>
      </c>
      <c r="J51" s="279">
        <v>1</v>
      </c>
      <c r="K51" s="27"/>
      <c r="L51" s="27"/>
      <c r="M51" s="28"/>
    </row>
    <row r="52" spans="1:13" hidden="1" x14ac:dyDescent="0.25">
      <c r="A52" s="631"/>
      <c r="B52" s="255">
        <v>44637</v>
      </c>
      <c r="C52" s="9" t="s">
        <v>8</v>
      </c>
      <c r="D52" s="9">
        <v>1</v>
      </c>
      <c r="E52" s="9">
        <v>1</v>
      </c>
      <c r="F52" s="9">
        <v>1</v>
      </c>
      <c r="G52" s="9">
        <v>2</v>
      </c>
      <c r="H52" s="9">
        <v>0</v>
      </c>
      <c r="I52" s="298">
        <v>0</v>
      </c>
      <c r="J52" s="280"/>
      <c r="K52" s="9"/>
      <c r="L52" s="9">
        <v>1</v>
      </c>
      <c r="M52" s="29"/>
    </row>
    <row r="53" spans="1:13" hidden="1" x14ac:dyDescent="0.25">
      <c r="A53" s="631"/>
      <c r="B53" s="255">
        <v>44623</v>
      </c>
      <c r="C53" s="9" t="s">
        <v>453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255">
        <v>44616</v>
      </c>
      <c r="C54" s="9" t="s">
        <v>8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255">
        <v>44609</v>
      </c>
      <c r="C55" s="9" t="s">
        <v>455</v>
      </c>
      <c r="D55" s="9">
        <v>1</v>
      </c>
      <c r="E55" s="9">
        <v>0</v>
      </c>
      <c r="F55" s="9">
        <v>2</v>
      </c>
      <c r="G55" s="9">
        <v>2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255">
        <v>44595</v>
      </c>
      <c r="C56" s="9" t="s">
        <v>8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/>
      <c r="L56" s="9">
        <v>1</v>
      </c>
      <c r="M56" s="29"/>
    </row>
    <row r="57" spans="1:13" hidden="1" x14ac:dyDescent="0.25">
      <c r="A57" s="631"/>
      <c r="B57" s="255">
        <v>44546</v>
      </c>
      <c r="C57" s="9" t="s">
        <v>455</v>
      </c>
      <c r="D57" s="9">
        <v>1</v>
      </c>
      <c r="E57" s="9">
        <v>1</v>
      </c>
      <c r="F57" s="9">
        <v>2</v>
      </c>
      <c r="G57" s="9">
        <v>3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255">
        <v>44539</v>
      </c>
      <c r="C58" s="9" t="s">
        <v>453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255">
        <v>44532</v>
      </c>
      <c r="C59" s="9" t="s">
        <v>8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255">
        <v>44525</v>
      </c>
      <c r="C60" s="9" t="s">
        <v>455</v>
      </c>
      <c r="D60" s="9">
        <v>1</v>
      </c>
      <c r="E60" s="9">
        <v>1</v>
      </c>
      <c r="F60" s="9">
        <v>1</v>
      </c>
      <c r="G60" s="9">
        <v>2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255">
        <v>44518</v>
      </c>
      <c r="C61" s="9" t="s">
        <v>453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255">
        <v>44511</v>
      </c>
      <c r="C62" s="9" t="s">
        <v>8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255">
        <v>44504</v>
      </c>
      <c r="C63" s="9" t="s">
        <v>455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255">
        <v>44497</v>
      </c>
      <c r="C64" s="9" t="s">
        <v>453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44490</v>
      </c>
      <c r="C65" s="9" t="s">
        <v>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t="18.75" hidden="1" thickBot="1" x14ac:dyDescent="0.3">
      <c r="A66" s="630"/>
      <c r="B66" s="256">
        <v>44483</v>
      </c>
      <c r="C66" s="31" t="s">
        <v>455</v>
      </c>
      <c r="D66" s="31">
        <v>1</v>
      </c>
      <c r="E66" s="31">
        <v>0</v>
      </c>
      <c r="F66" s="31">
        <v>2</v>
      </c>
      <c r="G66" s="31">
        <v>2</v>
      </c>
      <c r="H66" s="31">
        <v>0</v>
      </c>
      <c r="I66" s="299">
        <v>0</v>
      </c>
      <c r="J66" s="341">
        <v>1</v>
      </c>
      <c r="K66" s="31"/>
      <c r="L66" s="31"/>
      <c r="M66" s="32"/>
    </row>
    <row r="67" spans="1:13" ht="19.5" thickTop="1" thickBot="1" x14ac:dyDescent="0.3">
      <c r="A67" s="142" t="s">
        <v>45</v>
      </c>
      <c r="B67" s="126" t="s">
        <v>540</v>
      </c>
      <c r="C67" s="124" t="s">
        <v>48</v>
      </c>
      <c r="D67" s="124">
        <f t="shared" ref="D67:L67" si="3">SUM(D51:D66)</f>
        <v>16</v>
      </c>
      <c r="E67" s="124">
        <f t="shared" si="3"/>
        <v>3</v>
      </c>
      <c r="F67" s="124">
        <f t="shared" si="3"/>
        <v>11</v>
      </c>
      <c r="G67" s="124">
        <f t="shared" si="3"/>
        <v>14</v>
      </c>
      <c r="H67" s="124">
        <f t="shared" si="3"/>
        <v>0</v>
      </c>
      <c r="I67" s="247">
        <f t="shared" si="3"/>
        <v>0</v>
      </c>
      <c r="J67" s="191">
        <f t="shared" si="3"/>
        <v>8</v>
      </c>
      <c r="K67" s="124">
        <f t="shared" si="3"/>
        <v>6</v>
      </c>
      <c r="L67" s="124">
        <f t="shared" si="3"/>
        <v>2</v>
      </c>
      <c r="M67" s="302">
        <f>SUM(J67/(J67+K67))</f>
        <v>0.5714285714285714</v>
      </c>
    </row>
    <row r="68" spans="1:13" ht="18.75" hidden="1" thickTop="1" x14ac:dyDescent="0.25">
      <c r="A68" s="659" t="s">
        <v>500</v>
      </c>
      <c r="B68" s="254">
        <v>43888</v>
      </c>
      <c r="C68" s="27" t="s">
        <v>8</v>
      </c>
      <c r="D68" s="27">
        <v>1</v>
      </c>
      <c r="E68" s="27">
        <v>1</v>
      </c>
      <c r="F68" s="27">
        <v>0</v>
      </c>
      <c r="G68" s="27">
        <v>1</v>
      </c>
      <c r="H68" s="27">
        <v>0</v>
      </c>
      <c r="I68" s="297">
        <v>0</v>
      </c>
      <c r="J68" s="279"/>
      <c r="K68" s="27">
        <v>1</v>
      </c>
      <c r="L68" s="27"/>
      <c r="M68" s="28"/>
    </row>
    <row r="69" spans="1:13" hidden="1" x14ac:dyDescent="0.25">
      <c r="A69" s="631"/>
      <c r="B69" s="255">
        <v>43881</v>
      </c>
      <c r="C69" s="9" t="s">
        <v>455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255">
        <v>43874</v>
      </c>
      <c r="C70" s="9" t="s">
        <v>453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255">
        <v>43867</v>
      </c>
      <c r="C71" s="9" t="s">
        <v>9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255">
        <v>43860</v>
      </c>
      <c r="C72" s="9" t="s">
        <v>452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/>
      <c r="K72" s="9">
        <v>1</v>
      </c>
      <c r="L72" s="9"/>
      <c r="M72" s="29"/>
    </row>
    <row r="73" spans="1:13" hidden="1" x14ac:dyDescent="0.25">
      <c r="A73" s="631"/>
      <c r="B73" s="255">
        <v>43839</v>
      </c>
      <c r="C73" s="9" t="s">
        <v>455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255">
        <v>43832</v>
      </c>
      <c r="C74" s="9" t="s">
        <v>453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/>
      <c r="K74" s="9"/>
      <c r="L74" s="9">
        <v>1</v>
      </c>
      <c r="M74" s="29"/>
    </row>
    <row r="75" spans="1:13" hidden="1" x14ac:dyDescent="0.25">
      <c r="A75" s="631"/>
      <c r="B75" s="255">
        <v>43818</v>
      </c>
      <c r="C75" s="9" t="s">
        <v>9</v>
      </c>
      <c r="D75" s="9">
        <v>1</v>
      </c>
      <c r="E75" s="9">
        <v>1</v>
      </c>
      <c r="F75" s="9">
        <v>2</v>
      </c>
      <c r="G75" s="9">
        <v>3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255">
        <v>43811</v>
      </c>
      <c r="C76" s="9" t="s">
        <v>452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255">
        <v>43804</v>
      </c>
      <c r="C77" s="9" t="s">
        <v>8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255">
        <v>43797</v>
      </c>
      <c r="C78" s="9" t="s">
        <v>455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255">
        <v>43790</v>
      </c>
      <c r="C79" s="9" t="s">
        <v>453</v>
      </c>
      <c r="D79" s="9">
        <v>1</v>
      </c>
      <c r="E79" s="9">
        <v>1</v>
      </c>
      <c r="F79" s="9">
        <v>0</v>
      </c>
      <c r="G79" s="9">
        <v>1</v>
      </c>
      <c r="H79" s="9">
        <v>1</v>
      </c>
      <c r="I79" s="298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255">
        <v>43783</v>
      </c>
      <c r="C80" s="9" t="s">
        <v>9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255">
        <v>43769</v>
      </c>
      <c r="C81" s="9" t="s">
        <v>8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255">
        <v>43762</v>
      </c>
      <c r="C82" s="9" t="s">
        <v>455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8">
        <v>0</v>
      </c>
      <c r="J82" s="280"/>
      <c r="K82" s="9"/>
      <c r="L82" s="9">
        <v>1</v>
      </c>
      <c r="M82" s="29"/>
    </row>
    <row r="83" spans="1:13" hidden="1" x14ac:dyDescent="0.25">
      <c r="A83" s="631"/>
      <c r="B83" s="255">
        <v>43755</v>
      </c>
      <c r="C83" s="9" t="s">
        <v>453</v>
      </c>
      <c r="D83" s="9">
        <v>1</v>
      </c>
      <c r="E83" s="9">
        <v>1</v>
      </c>
      <c r="F83" s="9">
        <v>0</v>
      </c>
      <c r="G83" s="9">
        <v>1</v>
      </c>
      <c r="H83" s="9">
        <v>0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255">
        <v>43748</v>
      </c>
      <c r="C84" s="9" t="s">
        <v>9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255">
        <v>43741</v>
      </c>
      <c r="C85" s="9" t="s">
        <v>452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8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255">
        <v>43734</v>
      </c>
      <c r="C86" s="9" t="s">
        <v>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255">
        <v>43727</v>
      </c>
      <c r="C87" s="9" t="s">
        <v>455</v>
      </c>
      <c r="D87" s="9">
        <v>1</v>
      </c>
      <c r="E87" s="9">
        <v>1</v>
      </c>
      <c r="F87" s="9">
        <v>1</v>
      </c>
      <c r="G87" s="9">
        <v>2</v>
      </c>
      <c r="H87" s="9">
        <v>0</v>
      </c>
      <c r="I87" s="298">
        <v>0</v>
      </c>
      <c r="J87" s="280"/>
      <c r="K87" s="9">
        <v>1</v>
      </c>
      <c r="L87" s="9"/>
      <c r="M87" s="29"/>
    </row>
    <row r="88" spans="1:13" ht="18.75" hidden="1" thickBot="1" x14ac:dyDescent="0.3">
      <c r="A88" s="630"/>
      <c r="B88" s="256">
        <v>43720</v>
      </c>
      <c r="C88" s="31" t="s">
        <v>453</v>
      </c>
      <c r="D88" s="31">
        <v>1</v>
      </c>
      <c r="E88" s="31">
        <v>0</v>
      </c>
      <c r="F88" s="31">
        <v>0</v>
      </c>
      <c r="G88" s="31">
        <v>0</v>
      </c>
      <c r="H88" s="31">
        <v>0</v>
      </c>
      <c r="I88" s="299">
        <v>0</v>
      </c>
      <c r="J88" s="341"/>
      <c r="K88" s="31">
        <v>1</v>
      </c>
      <c r="L88" s="31"/>
      <c r="M88" s="32"/>
    </row>
    <row r="89" spans="1:13" ht="19.5" thickTop="1" thickBot="1" x14ac:dyDescent="0.3">
      <c r="A89" s="142" t="s">
        <v>45</v>
      </c>
      <c r="B89" s="126" t="s">
        <v>500</v>
      </c>
      <c r="C89" s="124" t="s">
        <v>48</v>
      </c>
      <c r="D89" s="124">
        <f t="shared" ref="D89:L89" si="4">SUM(D68:D88)</f>
        <v>21</v>
      </c>
      <c r="E89" s="124">
        <f t="shared" si="4"/>
        <v>5</v>
      </c>
      <c r="F89" s="124">
        <f t="shared" si="4"/>
        <v>7</v>
      </c>
      <c r="G89" s="124">
        <f t="shared" si="4"/>
        <v>12</v>
      </c>
      <c r="H89" s="124">
        <f t="shared" si="4"/>
        <v>1</v>
      </c>
      <c r="I89" s="124">
        <f t="shared" si="4"/>
        <v>0</v>
      </c>
      <c r="J89" s="191">
        <f t="shared" si="4"/>
        <v>6</v>
      </c>
      <c r="K89" s="124">
        <f t="shared" si="4"/>
        <v>12</v>
      </c>
      <c r="L89" s="124">
        <f t="shared" si="4"/>
        <v>3</v>
      </c>
      <c r="M89" s="302">
        <f>SUM(J89/(J89+K89))</f>
        <v>0.33333333333333331</v>
      </c>
    </row>
    <row r="90" spans="1:13" ht="18.75" hidden="1" thickTop="1" x14ac:dyDescent="0.25">
      <c r="A90" s="659" t="s">
        <v>454</v>
      </c>
      <c r="B90" s="26">
        <v>43517</v>
      </c>
      <c r="C90" s="27" t="s">
        <v>455</v>
      </c>
      <c r="D90" s="27">
        <v>1</v>
      </c>
      <c r="E90" s="27">
        <v>0</v>
      </c>
      <c r="F90" s="27">
        <v>1</v>
      </c>
      <c r="G90" s="27">
        <v>1</v>
      </c>
      <c r="H90" s="27">
        <v>0</v>
      </c>
      <c r="I90" s="297">
        <v>0</v>
      </c>
      <c r="J90" s="279">
        <v>1</v>
      </c>
      <c r="K90" s="27"/>
      <c r="L90" s="27"/>
      <c r="M90" s="28"/>
    </row>
    <row r="91" spans="1:13" hidden="1" x14ac:dyDescent="0.25">
      <c r="A91" s="631"/>
      <c r="B91" s="13">
        <v>43496</v>
      </c>
      <c r="C91" s="9" t="s">
        <v>452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8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43489</v>
      </c>
      <c r="C92" s="9" t="s">
        <v>8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8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43468</v>
      </c>
      <c r="C93" s="9" t="s">
        <v>453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8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43454</v>
      </c>
      <c r="C94" s="9" t="s">
        <v>9</v>
      </c>
      <c r="D94" s="9">
        <v>1</v>
      </c>
      <c r="E94" s="9">
        <v>1</v>
      </c>
      <c r="F94" s="9">
        <v>1</v>
      </c>
      <c r="G94" s="9">
        <v>2</v>
      </c>
      <c r="H94" s="9">
        <v>0</v>
      </c>
      <c r="I94" s="298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43426</v>
      </c>
      <c r="C95" s="9" t="s">
        <v>453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8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43419</v>
      </c>
      <c r="C96" s="9" t="s">
        <v>9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8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43398</v>
      </c>
      <c r="C97" s="9" t="s">
        <v>455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8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43391</v>
      </c>
      <c r="C98" s="9" t="s">
        <v>453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8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43384</v>
      </c>
      <c r="C99" s="9" t="s">
        <v>9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8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43377</v>
      </c>
      <c r="C100" s="9" t="s">
        <v>452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8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43370</v>
      </c>
      <c r="C101" s="9" t="s">
        <v>8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8">
        <v>0</v>
      </c>
      <c r="J101" s="280">
        <v>1</v>
      </c>
      <c r="K101" s="9"/>
      <c r="L101" s="9"/>
      <c r="M101" s="29"/>
    </row>
    <row r="102" spans="1:13" ht="18.75" hidden="1" thickBot="1" x14ac:dyDescent="0.3">
      <c r="A102" s="630"/>
      <c r="B102" s="30">
        <v>43356</v>
      </c>
      <c r="C102" s="31" t="s">
        <v>453</v>
      </c>
      <c r="D102" s="31">
        <v>1</v>
      </c>
      <c r="E102" s="31">
        <v>1</v>
      </c>
      <c r="F102" s="31">
        <v>0</v>
      </c>
      <c r="G102" s="31">
        <v>1</v>
      </c>
      <c r="H102" s="31">
        <v>0</v>
      </c>
      <c r="I102" s="299">
        <v>0</v>
      </c>
      <c r="J102" s="341"/>
      <c r="K102" s="31">
        <v>1</v>
      </c>
      <c r="L102" s="31"/>
      <c r="M102" s="32"/>
    </row>
    <row r="103" spans="1:13" ht="19.5" thickTop="1" thickBot="1" x14ac:dyDescent="0.3">
      <c r="A103" s="142" t="s">
        <v>45</v>
      </c>
      <c r="B103" s="126" t="s">
        <v>454</v>
      </c>
      <c r="C103" s="124" t="s">
        <v>48</v>
      </c>
      <c r="D103" s="124">
        <f t="shared" ref="D103:I103" si="5">SUM(D90:D102)</f>
        <v>13</v>
      </c>
      <c r="E103" s="124">
        <f t="shared" si="5"/>
        <v>2</v>
      </c>
      <c r="F103" s="124">
        <f t="shared" si="5"/>
        <v>5</v>
      </c>
      <c r="G103" s="124">
        <f t="shared" si="5"/>
        <v>7</v>
      </c>
      <c r="H103" s="124">
        <f t="shared" si="5"/>
        <v>0</v>
      </c>
      <c r="I103" s="124">
        <f t="shared" si="5"/>
        <v>0</v>
      </c>
      <c r="J103" s="191">
        <f>SUM(J90:J102)</f>
        <v>3</v>
      </c>
      <c r="K103" s="124">
        <f>SUM(K90:K102)</f>
        <v>10</v>
      </c>
      <c r="L103" s="124">
        <f>SUM(L90:L102)</f>
        <v>0</v>
      </c>
      <c r="M103" s="302">
        <f>SUM(J103/(J103+K103))</f>
        <v>0.23076923076923078</v>
      </c>
    </row>
    <row r="104" spans="1:13" ht="18.75" hidden="1" thickTop="1" x14ac:dyDescent="0.25">
      <c r="A104" s="659" t="s">
        <v>285</v>
      </c>
      <c r="B104" s="26">
        <v>43160</v>
      </c>
      <c r="C104" s="27" t="s">
        <v>7</v>
      </c>
      <c r="D104" s="27">
        <v>1</v>
      </c>
      <c r="E104" s="27">
        <v>0</v>
      </c>
      <c r="F104" s="27">
        <v>0</v>
      </c>
      <c r="G104" s="27">
        <v>0</v>
      </c>
      <c r="H104" s="27">
        <v>0</v>
      </c>
      <c r="I104" s="28">
        <v>0</v>
      </c>
      <c r="J104" s="279">
        <v>1</v>
      </c>
      <c r="K104" s="27"/>
      <c r="L104" s="27"/>
      <c r="M104" s="28"/>
    </row>
    <row r="105" spans="1:13" hidden="1" x14ac:dyDescent="0.25">
      <c r="A105" s="631"/>
      <c r="B105" s="13">
        <v>43139</v>
      </c>
      <c r="C105" s="9" t="s">
        <v>10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43118</v>
      </c>
      <c r="C106" s="9" t="s">
        <v>8</v>
      </c>
      <c r="D106" s="9">
        <v>1</v>
      </c>
      <c r="E106" s="9">
        <v>1</v>
      </c>
      <c r="F106" s="9">
        <v>0</v>
      </c>
      <c r="G106" s="9">
        <v>1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idden="1" x14ac:dyDescent="0.25">
      <c r="A107" s="631"/>
      <c r="B107" s="13">
        <v>43104</v>
      </c>
      <c r="C107" s="9" t="s">
        <v>9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43090</v>
      </c>
      <c r="C108" s="9" t="s">
        <v>10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43076</v>
      </c>
      <c r="C109" s="9" t="s">
        <v>7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43069</v>
      </c>
      <c r="C110" s="9" t="s">
        <v>8</v>
      </c>
      <c r="D110" s="9">
        <v>1</v>
      </c>
      <c r="E110" s="9">
        <v>0</v>
      </c>
      <c r="F110" s="9">
        <v>3</v>
      </c>
      <c r="G110" s="9">
        <v>3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43062</v>
      </c>
      <c r="C111" s="9" t="s">
        <v>9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43055</v>
      </c>
      <c r="C112" s="9" t="s">
        <v>10</v>
      </c>
      <c r="D112" s="9">
        <v>1</v>
      </c>
      <c r="E112" s="9">
        <v>0</v>
      </c>
      <c r="F112" s="9">
        <v>3</v>
      </c>
      <c r="G112" s="9">
        <v>3</v>
      </c>
      <c r="H112" s="9">
        <v>0</v>
      </c>
      <c r="I112" s="29">
        <v>0</v>
      </c>
      <c r="J112" s="280"/>
      <c r="K112" s="9"/>
      <c r="L112" s="9">
        <v>1</v>
      </c>
      <c r="M112" s="29"/>
    </row>
    <row r="113" spans="1:13" hidden="1" x14ac:dyDescent="0.25">
      <c r="A113" s="631"/>
      <c r="B113" s="13">
        <v>43048</v>
      </c>
      <c r="C113" s="9" t="s">
        <v>11</v>
      </c>
      <c r="D113" s="9">
        <v>1</v>
      </c>
      <c r="E113" s="9">
        <v>0</v>
      </c>
      <c r="F113" s="9">
        <v>1</v>
      </c>
      <c r="G113" s="9">
        <v>1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43034</v>
      </c>
      <c r="C114" s="9" t="s">
        <v>8</v>
      </c>
      <c r="D114" s="9">
        <v>1</v>
      </c>
      <c r="E114" s="9">
        <v>1</v>
      </c>
      <c r="F114" s="9">
        <v>0</v>
      </c>
      <c r="G114" s="9">
        <v>1</v>
      </c>
      <c r="H114" s="9">
        <v>0</v>
      </c>
      <c r="I114" s="29">
        <v>1</v>
      </c>
      <c r="J114" s="280"/>
      <c r="K114" s="9"/>
      <c r="L114" s="9">
        <v>1</v>
      </c>
      <c r="M114" s="29"/>
    </row>
    <row r="115" spans="1:13" hidden="1" x14ac:dyDescent="0.25">
      <c r="A115" s="631"/>
      <c r="B115" s="13">
        <v>43027</v>
      </c>
      <c r="C115" s="9" t="s">
        <v>9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/>
      <c r="K115" s="9"/>
      <c r="L115" s="9">
        <v>1</v>
      </c>
      <c r="M115" s="29"/>
    </row>
    <row r="116" spans="1:13" hidden="1" x14ac:dyDescent="0.25">
      <c r="A116" s="631"/>
      <c r="B116" s="13">
        <v>43020</v>
      </c>
      <c r="C116" s="9" t="s">
        <v>10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43006</v>
      </c>
      <c r="C117" s="9" t="s">
        <v>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42999</v>
      </c>
      <c r="C118" s="9" t="s">
        <v>8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t="18.75" hidden="1" thickBot="1" x14ac:dyDescent="0.3">
      <c r="A119" s="631"/>
      <c r="B119" s="122">
        <v>42992</v>
      </c>
      <c r="C119" s="23" t="s">
        <v>9</v>
      </c>
      <c r="D119" s="23">
        <v>1</v>
      </c>
      <c r="E119" s="23">
        <v>0</v>
      </c>
      <c r="F119" s="23">
        <v>0</v>
      </c>
      <c r="G119" s="23">
        <v>0</v>
      </c>
      <c r="H119" s="23">
        <v>0</v>
      </c>
      <c r="I119" s="48">
        <v>0</v>
      </c>
      <c r="J119" s="281">
        <v>1</v>
      </c>
      <c r="K119" s="23"/>
      <c r="L119" s="23"/>
      <c r="M119" s="48"/>
    </row>
    <row r="120" spans="1:13" ht="19.5" thickTop="1" thickBot="1" x14ac:dyDescent="0.3">
      <c r="A120" s="142" t="s">
        <v>45</v>
      </c>
      <c r="B120" s="126" t="s">
        <v>285</v>
      </c>
      <c r="C120" s="124" t="s">
        <v>27</v>
      </c>
      <c r="D120" s="124">
        <f t="shared" ref="D120:I120" si="6">SUM(D104:D119)</f>
        <v>16</v>
      </c>
      <c r="E120" s="124">
        <f t="shared" si="6"/>
        <v>2</v>
      </c>
      <c r="F120" s="124">
        <f t="shared" si="6"/>
        <v>7</v>
      </c>
      <c r="G120" s="124">
        <f t="shared" si="6"/>
        <v>9</v>
      </c>
      <c r="H120" s="124">
        <f t="shared" si="6"/>
        <v>0</v>
      </c>
      <c r="I120" s="125">
        <f t="shared" si="6"/>
        <v>1</v>
      </c>
      <c r="J120" s="191">
        <f>SUM(J104:J119)</f>
        <v>5</v>
      </c>
      <c r="K120" s="124">
        <f>SUM(K104:K119)</f>
        <v>8</v>
      </c>
      <c r="L120" s="124">
        <f>SUM(L104:L119)</f>
        <v>3</v>
      </c>
      <c r="M120" s="302">
        <f>SUM(J120/(J120+K120))</f>
        <v>0.38461538461538464</v>
      </c>
    </row>
    <row r="121" spans="1:13" ht="18.75" hidden="1" thickTop="1" x14ac:dyDescent="0.25">
      <c r="A121" s="631" t="s">
        <v>18</v>
      </c>
      <c r="B121" s="14">
        <v>42796</v>
      </c>
      <c r="C121" s="8" t="s">
        <v>9</v>
      </c>
      <c r="D121" s="8">
        <v>1</v>
      </c>
      <c r="E121" s="8">
        <v>0</v>
      </c>
      <c r="F121" s="8">
        <v>0</v>
      </c>
      <c r="G121" s="8">
        <v>0</v>
      </c>
      <c r="H121" s="8">
        <v>0</v>
      </c>
      <c r="I121" s="113">
        <v>0</v>
      </c>
      <c r="J121" s="282"/>
      <c r="K121" s="8">
        <v>1</v>
      </c>
      <c r="L121" s="8"/>
      <c r="M121" s="113"/>
    </row>
    <row r="122" spans="1:13" hidden="1" x14ac:dyDescent="0.25">
      <c r="A122" s="631"/>
      <c r="B122" s="13">
        <v>42789</v>
      </c>
      <c r="C122" s="9" t="s">
        <v>11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42782</v>
      </c>
      <c r="C123" s="9" t="s">
        <v>8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42775</v>
      </c>
      <c r="C124" s="9" t="s">
        <v>27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42768</v>
      </c>
      <c r="C125" s="9" t="s">
        <v>7</v>
      </c>
      <c r="D125" s="9">
        <v>1</v>
      </c>
      <c r="E125" s="9">
        <v>0</v>
      </c>
      <c r="F125" s="9">
        <v>1</v>
      </c>
      <c r="G125" s="9">
        <v>1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42761</v>
      </c>
      <c r="C126" s="9" t="s">
        <v>9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42747</v>
      </c>
      <c r="C127" s="9" t="s">
        <v>8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42740</v>
      </c>
      <c r="C128" s="9" t="s">
        <v>27</v>
      </c>
      <c r="D128" s="9">
        <v>1</v>
      </c>
      <c r="E128" s="9">
        <v>0</v>
      </c>
      <c r="F128" s="9">
        <v>1</v>
      </c>
      <c r="G128" s="9">
        <v>1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42712</v>
      </c>
      <c r="C129" s="9" t="s">
        <v>9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42705</v>
      </c>
      <c r="C130" s="9" t="s">
        <v>11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42698</v>
      </c>
      <c r="C131" s="9" t="s">
        <v>8</v>
      </c>
      <c r="D131" s="9">
        <v>1</v>
      </c>
      <c r="E131" s="9">
        <v>1</v>
      </c>
      <c r="F131" s="9">
        <v>0</v>
      </c>
      <c r="G131" s="9">
        <v>1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42691</v>
      </c>
      <c r="C132" s="9" t="s">
        <v>27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42684</v>
      </c>
      <c r="C133" s="9" t="s">
        <v>7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42677</v>
      </c>
      <c r="C134" s="9" t="s">
        <v>9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/>
      <c r="L134" s="9">
        <v>1</v>
      </c>
      <c r="M134" s="29"/>
    </row>
    <row r="135" spans="1:13" hidden="1" x14ac:dyDescent="0.25">
      <c r="A135" s="631"/>
      <c r="B135" s="13">
        <v>42670</v>
      </c>
      <c r="C135" s="9" t="s">
        <v>11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42663</v>
      </c>
      <c r="C136" s="9" t="s">
        <v>8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42656</v>
      </c>
      <c r="C137" s="9" t="s">
        <v>27</v>
      </c>
      <c r="D137" s="9">
        <v>1</v>
      </c>
      <c r="E137" s="9">
        <v>1</v>
      </c>
      <c r="F137" s="9">
        <v>0</v>
      </c>
      <c r="G137" s="9">
        <v>1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42642</v>
      </c>
      <c r="C138" s="9" t="s">
        <v>9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42635</v>
      </c>
      <c r="C139" s="9" t="s">
        <v>11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t="18.75" hidden="1" thickBot="1" x14ac:dyDescent="0.3">
      <c r="A140" s="630"/>
      <c r="B140" s="30">
        <v>42628</v>
      </c>
      <c r="C140" s="31" t="s">
        <v>8</v>
      </c>
      <c r="D140" s="31">
        <v>1</v>
      </c>
      <c r="E140" s="31">
        <v>1</v>
      </c>
      <c r="F140" s="31">
        <v>0</v>
      </c>
      <c r="G140" s="31">
        <v>1</v>
      </c>
      <c r="H140" s="31">
        <v>0</v>
      </c>
      <c r="I140" s="32">
        <v>0</v>
      </c>
      <c r="J140" s="281"/>
      <c r="K140" s="23">
        <v>1</v>
      </c>
      <c r="L140" s="23"/>
      <c r="M140" s="48"/>
    </row>
    <row r="141" spans="1:13" ht="19.5" thickTop="1" thickBot="1" x14ac:dyDescent="0.3">
      <c r="A141" s="142" t="s">
        <v>45</v>
      </c>
      <c r="B141" s="126" t="s">
        <v>18</v>
      </c>
      <c r="C141" s="124" t="s">
        <v>10</v>
      </c>
      <c r="D141" s="124">
        <f t="shared" ref="D141:I141" si="7">SUM(D121:D140)</f>
        <v>20</v>
      </c>
      <c r="E141" s="124">
        <f t="shared" si="7"/>
        <v>3</v>
      </c>
      <c r="F141" s="124">
        <f t="shared" si="7"/>
        <v>3</v>
      </c>
      <c r="G141" s="124">
        <f t="shared" si="7"/>
        <v>6</v>
      </c>
      <c r="H141" s="124">
        <f t="shared" si="7"/>
        <v>0</v>
      </c>
      <c r="I141" s="125">
        <f t="shared" si="7"/>
        <v>0</v>
      </c>
      <c r="J141" s="191">
        <f>SUM(J121:J140)</f>
        <v>5</v>
      </c>
      <c r="K141" s="124">
        <f>SUM(K121:K140)</f>
        <v>14</v>
      </c>
      <c r="L141" s="124">
        <f>SUM(L121:L140)</f>
        <v>1</v>
      </c>
      <c r="M141" s="302">
        <f>SUM(J141/(J141+K141))</f>
        <v>0.26315789473684209</v>
      </c>
    </row>
    <row r="142" spans="1:13" ht="18.75" hidden="1" thickTop="1" x14ac:dyDescent="0.25">
      <c r="A142" s="659" t="s">
        <v>17</v>
      </c>
      <c r="B142" s="26">
        <v>42425</v>
      </c>
      <c r="C142" s="27" t="s">
        <v>7</v>
      </c>
      <c r="D142" s="27">
        <v>1</v>
      </c>
      <c r="E142" s="27">
        <v>0</v>
      </c>
      <c r="F142" s="27">
        <v>0</v>
      </c>
      <c r="G142" s="27">
        <v>0</v>
      </c>
      <c r="H142" s="27">
        <v>0</v>
      </c>
      <c r="I142" s="28">
        <v>0</v>
      </c>
      <c r="J142" s="282"/>
      <c r="K142" s="8">
        <v>1</v>
      </c>
      <c r="L142" s="8"/>
      <c r="M142" s="113"/>
    </row>
    <row r="143" spans="1:13" hidden="1" x14ac:dyDescent="0.25">
      <c r="A143" s="631"/>
      <c r="B143" s="13">
        <v>42418</v>
      </c>
      <c r="C143" s="9" t="s">
        <v>14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42411</v>
      </c>
      <c r="C144" s="9" t="s">
        <v>12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42404</v>
      </c>
      <c r="C145" s="9" t="s">
        <v>13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42397</v>
      </c>
      <c r="C146" s="9" t="s">
        <v>10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42390</v>
      </c>
      <c r="C147" s="9" t="s">
        <v>7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42383</v>
      </c>
      <c r="C148" s="9" t="s">
        <v>14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/>
      <c r="L148" s="9">
        <v>1</v>
      </c>
      <c r="M148" s="29"/>
    </row>
    <row r="149" spans="1:13" hidden="1" x14ac:dyDescent="0.25">
      <c r="A149" s="631"/>
      <c r="B149" s="13">
        <v>42376</v>
      </c>
      <c r="C149" s="9" t="s">
        <v>12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80"/>
      <c r="K149" s="9"/>
      <c r="L149" s="9">
        <v>1</v>
      </c>
      <c r="M149" s="29"/>
    </row>
    <row r="150" spans="1:13" hidden="1" x14ac:dyDescent="0.25">
      <c r="A150" s="631"/>
      <c r="B150" s="13">
        <v>42348</v>
      </c>
      <c r="C150" s="9" t="s">
        <v>10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42341</v>
      </c>
      <c r="C151" s="9" t="s">
        <v>7</v>
      </c>
      <c r="D151" s="9">
        <v>1</v>
      </c>
      <c r="E151" s="9">
        <v>0</v>
      </c>
      <c r="F151" s="9">
        <v>1</v>
      </c>
      <c r="G151" s="9">
        <v>1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42334</v>
      </c>
      <c r="C152" s="9" t="s">
        <v>14</v>
      </c>
      <c r="D152" s="9">
        <v>1</v>
      </c>
      <c r="E152" s="9">
        <v>0</v>
      </c>
      <c r="F152" s="9">
        <v>1</v>
      </c>
      <c r="G152" s="9">
        <v>1</v>
      </c>
      <c r="H152" s="9">
        <v>0</v>
      </c>
      <c r="I152" s="29">
        <v>0</v>
      </c>
      <c r="J152" s="280"/>
      <c r="K152" s="9">
        <v>1</v>
      </c>
      <c r="L152" s="9"/>
      <c r="M152" s="29"/>
    </row>
    <row r="153" spans="1:13" hidden="1" x14ac:dyDescent="0.25">
      <c r="A153" s="631"/>
      <c r="B153" s="13">
        <v>42327</v>
      </c>
      <c r="C153" s="9" t="s">
        <v>12</v>
      </c>
      <c r="D153" s="9">
        <v>1</v>
      </c>
      <c r="E153" s="9">
        <v>0</v>
      </c>
      <c r="F153" s="9">
        <v>1</v>
      </c>
      <c r="G153" s="9">
        <v>1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42320</v>
      </c>
      <c r="C154" s="9" t="s">
        <v>13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42306</v>
      </c>
      <c r="C155" s="9" t="s">
        <v>7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42292</v>
      </c>
      <c r="C156" s="9" t="s">
        <v>12</v>
      </c>
      <c r="D156" s="9">
        <v>1</v>
      </c>
      <c r="E156" s="9">
        <v>0</v>
      </c>
      <c r="F156" s="9">
        <v>1</v>
      </c>
      <c r="G156" s="9">
        <v>1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31"/>
      <c r="B157" s="13">
        <v>42278</v>
      </c>
      <c r="C157" s="9" t="s">
        <v>10</v>
      </c>
      <c r="D157" s="9">
        <v>1</v>
      </c>
      <c r="E157" s="9">
        <v>1</v>
      </c>
      <c r="F157" s="9">
        <v>0</v>
      </c>
      <c r="G157" s="9">
        <v>1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42271</v>
      </c>
      <c r="C158" s="9" t="s">
        <v>7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t="18.75" hidden="1" thickBot="1" x14ac:dyDescent="0.3">
      <c r="A159" s="630"/>
      <c r="B159" s="30">
        <v>42264</v>
      </c>
      <c r="C159" s="31" t="s">
        <v>14</v>
      </c>
      <c r="D159" s="31">
        <v>1</v>
      </c>
      <c r="E159" s="31">
        <v>0</v>
      </c>
      <c r="F159" s="31">
        <v>0</v>
      </c>
      <c r="G159" s="31">
        <v>0</v>
      </c>
      <c r="H159" s="31">
        <v>0</v>
      </c>
      <c r="I159" s="32">
        <v>0</v>
      </c>
      <c r="J159" s="281">
        <v>1</v>
      </c>
      <c r="K159" s="23"/>
      <c r="L159" s="23"/>
      <c r="M159" s="48"/>
    </row>
    <row r="160" spans="1:13" ht="19.5" thickTop="1" thickBot="1" x14ac:dyDescent="0.3">
      <c r="A160" s="142" t="s">
        <v>45</v>
      </c>
      <c r="B160" s="126" t="s">
        <v>17</v>
      </c>
      <c r="C160" s="124" t="s">
        <v>8</v>
      </c>
      <c r="D160" s="124">
        <f t="shared" ref="D160:I160" si="8">SUM(D142:D159)</f>
        <v>18</v>
      </c>
      <c r="E160" s="124">
        <f t="shared" si="8"/>
        <v>1</v>
      </c>
      <c r="F160" s="124">
        <f t="shared" si="8"/>
        <v>7</v>
      </c>
      <c r="G160" s="124">
        <f t="shared" si="8"/>
        <v>8</v>
      </c>
      <c r="H160" s="124">
        <f t="shared" si="8"/>
        <v>0</v>
      </c>
      <c r="I160" s="125">
        <f t="shared" si="8"/>
        <v>0</v>
      </c>
      <c r="J160" s="191">
        <f>SUM(J142:J159)</f>
        <v>7</v>
      </c>
      <c r="K160" s="124">
        <f>SUM(K142:K159)</f>
        <v>9</v>
      </c>
      <c r="L160" s="124">
        <f>SUM(L142:L159)</f>
        <v>2</v>
      </c>
      <c r="M160" s="302">
        <f>SUM(J160/(J160+K160))</f>
        <v>0.4375</v>
      </c>
    </row>
    <row r="161" spans="1:13" ht="18.75" hidden="1" thickTop="1" x14ac:dyDescent="0.25">
      <c r="A161" s="659" t="s">
        <v>16</v>
      </c>
      <c r="B161" s="26">
        <v>42068</v>
      </c>
      <c r="C161" s="27" t="s">
        <v>13</v>
      </c>
      <c r="D161" s="27">
        <v>1</v>
      </c>
      <c r="E161" s="27">
        <v>1</v>
      </c>
      <c r="F161" s="27">
        <v>0</v>
      </c>
      <c r="G161" s="27">
        <v>1</v>
      </c>
      <c r="H161" s="27">
        <v>0</v>
      </c>
      <c r="I161" s="28">
        <v>0</v>
      </c>
      <c r="J161" s="282">
        <v>1</v>
      </c>
      <c r="K161" s="8"/>
      <c r="L161" s="8"/>
      <c r="M161" s="113"/>
    </row>
    <row r="162" spans="1:13" hidden="1" x14ac:dyDescent="0.25">
      <c r="A162" s="631"/>
      <c r="B162" s="13">
        <v>42061</v>
      </c>
      <c r="C162" s="9" t="s">
        <v>10</v>
      </c>
      <c r="D162" s="9">
        <v>1</v>
      </c>
      <c r="E162" s="9">
        <v>1</v>
      </c>
      <c r="F162" s="9">
        <v>1</v>
      </c>
      <c r="G162" s="9">
        <v>2</v>
      </c>
      <c r="H162" s="9">
        <v>0</v>
      </c>
      <c r="I162" s="29">
        <v>0</v>
      </c>
      <c r="J162" s="280">
        <v>1</v>
      </c>
      <c r="K162" s="9"/>
      <c r="L162" s="9"/>
      <c r="M162" s="29"/>
    </row>
    <row r="163" spans="1:13" hidden="1" x14ac:dyDescent="0.25">
      <c r="A163" s="631"/>
      <c r="B163" s="13">
        <v>42047</v>
      </c>
      <c r="C163" s="9" t="s">
        <v>14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42040</v>
      </c>
      <c r="C164" s="9" t="s">
        <v>12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42033</v>
      </c>
      <c r="C165" s="9" t="s">
        <v>13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42026</v>
      </c>
      <c r="C166" s="9" t="s">
        <v>10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42019</v>
      </c>
      <c r="C167" s="9" t="s">
        <v>7</v>
      </c>
      <c r="D167" s="9">
        <v>1</v>
      </c>
      <c r="E167" s="9">
        <v>1</v>
      </c>
      <c r="F167" s="9">
        <v>0</v>
      </c>
      <c r="G167" s="9">
        <v>1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42012</v>
      </c>
      <c r="C168" s="9" t="s">
        <v>14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/>
      <c r="L168" s="9">
        <v>1</v>
      </c>
      <c r="M168" s="29"/>
    </row>
    <row r="169" spans="1:13" hidden="1" x14ac:dyDescent="0.25">
      <c r="A169" s="631"/>
      <c r="B169" s="13">
        <v>41991</v>
      </c>
      <c r="C169" s="9" t="s">
        <v>12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41977</v>
      </c>
      <c r="C170" s="9" t="s">
        <v>10</v>
      </c>
      <c r="D170" s="9">
        <v>1</v>
      </c>
      <c r="E170" s="9">
        <v>1</v>
      </c>
      <c r="F170" s="9">
        <v>1</v>
      </c>
      <c r="G170" s="9">
        <v>2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41963</v>
      </c>
      <c r="C171" s="9" t="s">
        <v>14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41956</v>
      </c>
      <c r="C172" s="9" t="s">
        <v>12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41942</v>
      </c>
      <c r="C173" s="9" t="s">
        <v>10</v>
      </c>
      <c r="D173" s="9">
        <v>1</v>
      </c>
      <c r="E173" s="9">
        <v>0</v>
      </c>
      <c r="F173" s="9">
        <v>1</v>
      </c>
      <c r="G173" s="9">
        <v>1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41935</v>
      </c>
      <c r="C174" s="9" t="s">
        <v>7</v>
      </c>
      <c r="D174" s="9">
        <v>1</v>
      </c>
      <c r="E174" s="9">
        <v>0</v>
      </c>
      <c r="F174" s="9">
        <v>1</v>
      </c>
      <c r="G174" s="9">
        <v>1</v>
      </c>
      <c r="H174" s="9">
        <v>0</v>
      </c>
      <c r="I174" s="29">
        <v>0</v>
      </c>
      <c r="J174" s="280"/>
      <c r="K174" s="9"/>
      <c r="L174" s="9">
        <v>1</v>
      </c>
      <c r="M174" s="29"/>
    </row>
    <row r="175" spans="1:13" hidden="1" x14ac:dyDescent="0.25">
      <c r="A175" s="631"/>
      <c r="B175" s="13">
        <v>41928</v>
      </c>
      <c r="C175" s="9" t="s">
        <v>14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31"/>
      <c r="B176" s="13">
        <v>41921</v>
      </c>
      <c r="C176" s="9" t="s">
        <v>12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41914</v>
      </c>
      <c r="C177" s="9" t="s">
        <v>13</v>
      </c>
      <c r="D177" s="9">
        <v>1</v>
      </c>
      <c r="E177" s="9">
        <v>0</v>
      </c>
      <c r="F177" s="9">
        <v>1</v>
      </c>
      <c r="G177" s="9">
        <v>1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t="18.75" hidden="1" thickBot="1" x14ac:dyDescent="0.3">
      <c r="A178" s="630"/>
      <c r="B178" s="30">
        <v>41893</v>
      </c>
      <c r="C178" s="31" t="s">
        <v>14</v>
      </c>
      <c r="D178" s="31">
        <v>1</v>
      </c>
      <c r="E178" s="31">
        <v>0</v>
      </c>
      <c r="F178" s="31">
        <v>1</v>
      </c>
      <c r="G178" s="31">
        <v>1</v>
      </c>
      <c r="H178" s="31">
        <v>0</v>
      </c>
      <c r="I178" s="32">
        <v>0</v>
      </c>
      <c r="J178" s="281">
        <v>1</v>
      </c>
      <c r="K178" s="23"/>
      <c r="L178" s="23"/>
      <c r="M178" s="48"/>
    </row>
    <row r="179" spans="1:13" ht="19.5" thickTop="1" thickBot="1" x14ac:dyDescent="0.3">
      <c r="A179" s="142" t="s">
        <v>45</v>
      </c>
      <c r="B179" s="126" t="s">
        <v>16</v>
      </c>
      <c r="C179" s="124" t="s">
        <v>8</v>
      </c>
      <c r="D179" s="124">
        <f t="shared" ref="D179:I179" si="9">SUM(D161:D178)</f>
        <v>18</v>
      </c>
      <c r="E179" s="124">
        <f t="shared" si="9"/>
        <v>4</v>
      </c>
      <c r="F179" s="124">
        <f t="shared" si="9"/>
        <v>8</v>
      </c>
      <c r="G179" s="124">
        <f t="shared" si="9"/>
        <v>12</v>
      </c>
      <c r="H179" s="124">
        <f t="shared" si="9"/>
        <v>0</v>
      </c>
      <c r="I179" s="125">
        <f t="shared" si="9"/>
        <v>0</v>
      </c>
      <c r="J179" s="191">
        <f>SUM(J161:J178)</f>
        <v>9</v>
      </c>
      <c r="K179" s="124">
        <f>SUM(K161:K178)</f>
        <v>7</v>
      </c>
      <c r="L179" s="124">
        <f>SUM(L161:L178)</f>
        <v>2</v>
      </c>
      <c r="M179" s="302">
        <f>SUM(J179/(J179+K179))</f>
        <v>0.5625</v>
      </c>
    </row>
    <row r="180" spans="1:13" ht="18.75" hidden="1" thickTop="1" x14ac:dyDescent="0.25">
      <c r="A180" s="659" t="s">
        <v>15</v>
      </c>
      <c r="B180" s="26">
        <v>41690</v>
      </c>
      <c r="C180" s="27" t="s">
        <v>7</v>
      </c>
      <c r="D180" s="27">
        <v>1</v>
      </c>
      <c r="E180" s="27">
        <v>0</v>
      </c>
      <c r="F180" s="27">
        <v>0</v>
      </c>
      <c r="G180" s="27">
        <v>0</v>
      </c>
      <c r="H180" s="27">
        <v>0</v>
      </c>
      <c r="I180" s="28">
        <v>0</v>
      </c>
      <c r="J180" s="282">
        <v>1</v>
      </c>
      <c r="K180" s="8"/>
      <c r="L180" s="8"/>
      <c r="M180" s="113"/>
    </row>
    <row r="181" spans="1:13" hidden="1" x14ac:dyDescent="0.25">
      <c r="A181" s="631"/>
      <c r="B181" s="13">
        <v>41683</v>
      </c>
      <c r="C181" s="9" t="s">
        <v>14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idden="1" x14ac:dyDescent="0.25">
      <c r="A182" s="631"/>
      <c r="B182" s="13">
        <v>41676</v>
      </c>
      <c r="C182" s="9" t="s">
        <v>12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/>
      <c r="K182" s="9">
        <v>1</v>
      </c>
      <c r="L182" s="9"/>
      <c r="M182" s="29"/>
    </row>
    <row r="183" spans="1:13" hidden="1" x14ac:dyDescent="0.25">
      <c r="A183" s="631"/>
      <c r="B183" s="13">
        <v>41669</v>
      </c>
      <c r="C183" s="9" t="s">
        <v>13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41662</v>
      </c>
      <c r="C184" s="9" t="s">
        <v>10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idden="1" x14ac:dyDescent="0.25">
      <c r="A185" s="631"/>
      <c r="B185" s="13">
        <v>41655</v>
      </c>
      <c r="C185" s="9" t="s">
        <v>7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41648</v>
      </c>
      <c r="C186" s="9" t="s">
        <v>14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idden="1" x14ac:dyDescent="0.25">
      <c r="A187" s="631"/>
      <c r="B187" s="13">
        <v>41627</v>
      </c>
      <c r="C187" s="9" t="s">
        <v>12</v>
      </c>
      <c r="D187" s="9">
        <v>1</v>
      </c>
      <c r="E187" s="9">
        <v>1</v>
      </c>
      <c r="F187" s="9">
        <v>0</v>
      </c>
      <c r="G187" s="9">
        <v>1</v>
      </c>
      <c r="H187" s="9">
        <v>0</v>
      </c>
      <c r="I187" s="29">
        <v>0</v>
      </c>
      <c r="J187" s="280">
        <v>1</v>
      </c>
      <c r="K187" s="9"/>
      <c r="L187" s="9"/>
      <c r="M187" s="29"/>
    </row>
    <row r="188" spans="1:13" hidden="1" x14ac:dyDescent="0.25">
      <c r="A188" s="631"/>
      <c r="B188" s="13">
        <v>41620</v>
      </c>
      <c r="C188" s="9" t="s">
        <v>13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/>
      <c r="K188" s="9">
        <v>1</v>
      </c>
      <c r="L188" s="9"/>
      <c r="M188" s="29"/>
    </row>
    <row r="189" spans="1:13" hidden="1" x14ac:dyDescent="0.25">
      <c r="A189" s="631"/>
      <c r="B189" s="13">
        <v>41613</v>
      </c>
      <c r="C189" s="9" t="s">
        <v>10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/>
      <c r="K189" s="9"/>
      <c r="L189" s="9">
        <v>1</v>
      </c>
      <c r="M189" s="29"/>
    </row>
    <row r="190" spans="1:13" hidden="1" x14ac:dyDescent="0.25">
      <c r="A190" s="631"/>
      <c r="B190" s="13">
        <v>41606</v>
      </c>
      <c r="C190" s="9" t="s">
        <v>7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31"/>
      <c r="B191" s="13">
        <v>41599</v>
      </c>
      <c r="C191" s="9" t="s">
        <v>14</v>
      </c>
      <c r="D191" s="9">
        <v>1</v>
      </c>
      <c r="E191" s="9">
        <v>0</v>
      </c>
      <c r="F191" s="9">
        <v>2</v>
      </c>
      <c r="G191" s="9">
        <v>2</v>
      </c>
      <c r="H191" s="9">
        <v>0</v>
      </c>
      <c r="I191" s="29">
        <v>0</v>
      </c>
      <c r="J191" s="280"/>
      <c r="K191" s="9"/>
      <c r="L191" s="9">
        <v>1</v>
      </c>
      <c r="M191" s="29"/>
    </row>
    <row r="192" spans="1:13" hidden="1" x14ac:dyDescent="0.25">
      <c r="A192" s="631"/>
      <c r="B192" s="13">
        <v>41592</v>
      </c>
      <c r="C192" s="9" t="s">
        <v>12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/>
      <c r="K192" s="9"/>
      <c r="L192" s="9">
        <v>1</v>
      </c>
      <c r="M192" s="29"/>
    </row>
    <row r="193" spans="1:13" hidden="1" x14ac:dyDescent="0.25">
      <c r="A193" s="631"/>
      <c r="B193" s="13">
        <v>41578</v>
      </c>
      <c r="C193" s="9" t="s">
        <v>10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41557</v>
      </c>
      <c r="C194" s="9" t="s">
        <v>12</v>
      </c>
      <c r="D194" s="9">
        <v>1</v>
      </c>
      <c r="E194" s="9">
        <v>0</v>
      </c>
      <c r="F194" s="9">
        <v>2</v>
      </c>
      <c r="G194" s="9">
        <v>2</v>
      </c>
      <c r="H194" s="9">
        <v>0</v>
      </c>
      <c r="I194" s="29">
        <v>0</v>
      </c>
      <c r="J194" s="280"/>
      <c r="K194" s="9"/>
      <c r="L194" s="9">
        <v>1</v>
      </c>
      <c r="M194" s="29"/>
    </row>
    <row r="195" spans="1:13" hidden="1" x14ac:dyDescent="0.25">
      <c r="A195" s="631"/>
      <c r="B195" s="13">
        <v>41550</v>
      </c>
      <c r="C195" s="9" t="s">
        <v>13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idden="1" x14ac:dyDescent="0.25">
      <c r="A196" s="631"/>
      <c r="B196" s="13">
        <v>41543</v>
      </c>
      <c r="C196" s="9" t="s">
        <v>10</v>
      </c>
      <c r="D196" s="9">
        <v>1</v>
      </c>
      <c r="E196" s="9">
        <v>0</v>
      </c>
      <c r="F196" s="9">
        <v>1</v>
      </c>
      <c r="G196" s="9">
        <v>1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41536</v>
      </c>
      <c r="C197" s="9" t="s">
        <v>7</v>
      </c>
      <c r="D197" s="9">
        <v>1</v>
      </c>
      <c r="E197" s="9">
        <v>0</v>
      </c>
      <c r="F197" s="9">
        <v>2</v>
      </c>
      <c r="G197" s="9">
        <v>2</v>
      </c>
      <c r="H197" s="9">
        <v>0</v>
      </c>
      <c r="I197" s="29">
        <v>0</v>
      </c>
      <c r="J197" s="280">
        <v>1</v>
      </c>
      <c r="K197" s="9"/>
      <c r="L197" s="9"/>
      <c r="M197" s="29"/>
    </row>
    <row r="198" spans="1:13" ht="18.75" hidden="1" thickBot="1" x14ac:dyDescent="0.3">
      <c r="A198" s="630"/>
      <c r="B198" s="30">
        <v>41529</v>
      </c>
      <c r="C198" s="31" t="s">
        <v>14</v>
      </c>
      <c r="D198" s="31">
        <v>1</v>
      </c>
      <c r="E198" s="31">
        <v>1</v>
      </c>
      <c r="F198" s="31">
        <v>0</v>
      </c>
      <c r="G198" s="31">
        <v>1</v>
      </c>
      <c r="H198" s="31">
        <v>0</v>
      </c>
      <c r="I198" s="32">
        <v>0</v>
      </c>
      <c r="J198" s="281"/>
      <c r="K198" s="23">
        <v>1</v>
      </c>
      <c r="L198" s="23"/>
      <c r="M198" s="48"/>
    </row>
    <row r="199" spans="1:13" ht="19.5" thickTop="1" thickBot="1" x14ac:dyDescent="0.3">
      <c r="A199" s="142" t="s">
        <v>45</v>
      </c>
      <c r="B199" s="126" t="s">
        <v>15</v>
      </c>
      <c r="C199" s="124" t="s">
        <v>8</v>
      </c>
      <c r="D199" s="124">
        <f t="shared" ref="D199:I199" si="10">SUM(D180:D198)</f>
        <v>19</v>
      </c>
      <c r="E199" s="124">
        <f t="shared" si="10"/>
        <v>2</v>
      </c>
      <c r="F199" s="124">
        <f t="shared" si="10"/>
        <v>8</v>
      </c>
      <c r="G199" s="124">
        <f t="shared" si="10"/>
        <v>10</v>
      </c>
      <c r="H199" s="124">
        <f t="shared" si="10"/>
        <v>0</v>
      </c>
      <c r="I199" s="125">
        <f t="shared" si="10"/>
        <v>0</v>
      </c>
      <c r="J199" s="191">
        <f>SUM(J180:J198)</f>
        <v>4</v>
      </c>
      <c r="K199" s="124">
        <f>SUM(K180:K198)</f>
        <v>11</v>
      </c>
      <c r="L199" s="124">
        <f>SUM(L180:L198)</f>
        <v>4</v>
      </c>
      <c r="M199" s="302">
        <f>SUM(J199/(J199+K199))</f>
        <v>0.26666666666666666</v>
      </c>
    </row>
    <row r="200" spans="1:13" ht="18.75" hidden="1" thickTop="1" x14ac:dyDescent="0.25">
      <c r="A200" s="659" t="s">
        <v>22</v>
      </c>
      <c r="B200" s="26">
        <v>41333</v>
      </c>
      <c r="C200" s="27" t="s">
        <v>20</v>
      </c>
      <c r="D200" s="27">
        <v>1</v>
      </c>
      <c r="E200" s="27">
        <v>0</v>
      </c>
      <c r="F200" s="27">
        <v>0</v>
      </c>
      <c r="G200" s="27">
        <v>0</v>
      </c>
      <c r="H200" s="27">
        <v>0</v>
      </c>
      <c r="I200" s="28">
        <v>0</v>
      </c>
      <c r="J200" s="282"/>
      <c r="K200" s="8">
        <v>1</v>
      </c>
      <c r="L200" s="8"/>
      <c r="M200" s="113"/>
    </row>
    <row r="201" spans="1:13" hidden="1" x14ac:dyDescent="0.25">
      <c r="A201" s="631"/>
      <c r="B201" s="13">
        <v>41326</v>
      </c>
      <c r="C201" s="9" t="s">
        <v>7</v>
      </c>
      <c r="D201" s="9">
        <v>1</v>
      </c>
      <c r="E201" s="9">
        <v>0</v>
      </c>
      <c r="F201" s="9">
        <v>1</v>
      </c>
      <c r="G201" s="9">
        <v>1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41319</v>
      </c>
      <c r="C202" s="9" t="s">
        <v>21</v>
      </c>
      <c r="D202" s="9">
        <v>1</v>
      </c>
      <c r="E202" s="9">
        <v>0</v>
      </c>
      <c r="F202" s="9">
        <v>2</v>
      </c>
      <c r="G202" s="9">
        <v>2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41312</v>
      </c>
      <c r="C203" s="9" t="s">
        <v>12</v>
      </c>
      <c r="D203" s="9">
        <v>1</v>
      </c>
      <c r="E203" s="9">
        <v>0</v>
      </c>
      <c r="F203" s="9">
        <v>1</v>
      </c>
      <c r="G203" s="9">
        <v>1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idden="1" x14ac:dyDescent="0.25">
      <c r="A204" s="631"/>
      <c r="B204" s="13">
        <v>41305</v>
      </c>
      <c r="C204" s="9" t="s">
        <v>13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41298</v>
      </c>
      <c r="C205" s="9" t="s">
        <v>20</v>
      </c>
      <c r="D205" s="9">
        <v>1</v>
      </c>
      <c r="E205" s="9">
        <v>2</v>
      </c>
      <c r="F205" s="9">
        <v>2</v>
      </c>
      <c r="G205" s="9">
        <v>4</v>
      </c>
      <c r="H205" s="9">
        <v>1</v>
      </c>
      <c r="I205" s="29">
        <v>0</v>
      </c>
      <c r="J205" s="280">
        <v>1</v>
      </c>
      <c r="K205" s="9"/>
      <c r="L205" s="9"/>
      <c r="M205" s="29"/>
    </row>
    <row r="206" spans="1:13" hidden="1" x14ac:dyDescent="0.25">
      <c r="A206" s="631"/>
      <c r="B206" s="13">
        <v>41291</v>
      </c>
      <c r="C206" s="9" t="s">
        <v>7</v>
      </c>
      <c r="D206" s="9">
        <v>1</v>
      </c>
      <c r="E206" s="9">
        <v>0</v>
      </c>
      <c r="F206" s="9">
        <v>0</v>
      </c>
      <c r="G206" s="9">
        <v>0</v>
      </c>
      <c r="H206" s="9">
        <v>0</v>
      </c>
      <c r="I206" s="29">
        <v>0</v>
      </c>
      <c r="J206" s="280"/>
      <c r="K206" s="9"/>
      <c r="L206" s="9">
        <v>1</v>
      </c>
      <c r="M206" s="29"/>
    </row>
    <row r="207" spans="1:13" hidden="1" x14ac:dyDescent="0.25">
      <c r="A207" s="631"/>
      <c r="B207" s="13">
        <v>41284</v>
      </c>
      <c r="C207" s="9" t="s">
        <v>21</v>
      </c>
      <c r="D207" s="9">
        <v>1</v>
      </c>
      <c r="E207" s="9">
        <v>1</v>
      </c>
      <c r="F207" s="9">
        <v>1</v>
      </c>
      <c r="G207" s="9">
        <v>2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41263</v>
      </c>
      <c r="C208" s="9" t="s">
        <v>12</v>
      </c>
      <c r="D208" s="9">
        <v>1</v>
      </c>
      <c r="E208" s="9">
        <v>0</v>
      </c>
      <c r="F208" s="9">
        <v>1</v>
      </c>
      <c r="G208" s="9">
        <v>1</v>
      </c>
      <c r="H208" s="9">
        <v>0</v>
      </c>
      <c r="I208" s="29">
        <v>0</v>
      </c>
      <c r="J208" s="280">
        <v>1</v>
      </c>
      <c r="K208" s="9"/>
      <c r="L208" s="9"/>
      <c r="M208" s="29"/>
    </row>
    <row r="209" spans="1:13" hidden="1" x14ac:dyDescent="0.25">
      <c r="A209" s="631"/>
      <c r="B209" s="13">
        <v>41256</v>
      </c>
      <c r="C209" s="9" t="s">
        <v>13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/>
      <c r="K209" s="9">
        <v>1</v>
      </c>
      <c r="L209" s="9"/>
      <c r="M209" s="29"/>
    </row>
    <row r="210" spans="1:13" hidden="1" x14ac:dyDescent="0.25">
      <c r="A210" s="631"/>
      <c r="B210" s="13">
        <v>41249</v>
      </c>
      <c r="C210" s="9" t="s">
        <v>20</v>
      </c>
      <c r="D210" s="9">
        <v>1</v>
      </c>
      <c r="E210" s="9">
        <v>1</v>
      </c>
      <c r="F210" s="9">
        <v>0</v>
      </c>
      <c r="G210" s="9">
        <v>1</v>
      </c>
      <c r="H210" s="9">
        <v>0</v>
      </c>
      <c r="I210" s="29">
        <v>0</v>
      </c>
      <c r="J210" s="280"/>
      <c r="K210" s="9">
        <v>1</v>
      </c>
      <c r="L210" s="9"/>
      <c r="M210" s="29"/>
    </row>
    <row r="211" spans="1:13" hidden="1" x14ac:dyDescent="0.25">
      <c r="A211" s="631"/>
      <c r="B211" s="13">
        <v>41242</v>
      </c>
      <c r="C211" s="9" t="s">
        <v>7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/>
      <c r="K211" s="9">
        <v>1</v>
      </c>
      <c r="L211" s="9"/>
      <c r="M211" s="29"/>
    </row>
    <row r="212" spans="1:13" hidden="1" x14ac:dyDescent="0.25">
      <c r="A212" s="631"/>
      <c r="B212" s="13">
        <v>41235</v>
      </c>
      <c r="C212" s="9" t="s">
        <v>21</v>
      </c>
      <c r="D212" s="9">
        <v>1</v>
      </c>
      <c r="E212" s="9">
        <v>0</v>
      </c>
      <c r="F212" s="9">
        <v>1</v>
      </c>
      <c r="G212" s="9">
        <v>1</v>
      </c>
      <c r="H212" s="9">
        <v>0</v>
      </c>
      <c r="I212" s="29">
        <v>0</v>
      </c>
      <c r="J212" s="280">
        <v>1</v>
      </c>
      <c r="K212" s="9"/>
      <c r="L212" s="9"/>
      <c r="M212" s="29"/>
    </row>
    <row r="213" spans="1:13" hidden="1" x14ac:dyDescent="0.25">
      <c r="A213" s="631"/>
      <c r="B213" s="13">
        <v>41228</v>
      </c>
      <c r="C213" s="9" t="s">
        <v>12</v>
      </c>
      <c r="D213" s="9">
        <v>1</v>
      </c>
      <c r="E213" s="9">
        <v>0</v>
      </c>
      <c r="F213" s="9">
        <v>2</v>
      </c>
      <c r="G213" s="9">
        <v>2</v>
      </c>
      <c r="H213" s="9">
        <v>0</v>
      </c>
      <c r="I213" s="29">
        <v>0</v>
      </c>
      <c r="J213" s="280">
        <v>1</v>
      </c>
      <c r="K213" s="9"/>
      <c r="L213" s="9"/>
      <c r="M213" s="29"/>
    </row>
    <row r="214" spans="1:13" hidden="1" x14ac:dyDescent="0.25">
      <c r="A214" s="631"/>
      <c r="B214" s="13">
        <v>41214</v>
      </c>
      <c r="C214" s="9" t="s">
        <v>20</v>
      </c>
      <c r="D214" s="9">
        <v>1</v>
      </c>
      <c r="E214" s="9">
        <v>0</v>
      </c>
      <c r="F214" s="9">
        <v>2</v>
      </c>
      <c r="G214" s="9">
        <v>2</v>
      </c>
      <c r="H214" s="9">
        <v>0</v>
      </c>
      <c r="I214" s="29">
        <v>0</v>
      </c>
      <c r="J214" s="280"/>
      <c r="K214" s="9"/>
      <c r="L214" s="9">
        <v>1</v>
      </c>
      <c r="M214" s="29"/>
    </row>
    <row r="215" spans="1:13" hidden="1" x14ac:dyDescent="0.25">
      <c r="A215" s="631"/>
      <c r="B215" s="13">
        <v>41207</v>
      </c>
      <c r="C215" s="9" t="s">
        <v>7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29">
        <v>0</v>
      </c>
      <c r="J215" s="280"/>
      <c r="K215" s="9">
        <v>1</v>
      </c>
      <c r="L215" s="9"/>
      <c r="M215" s="29"/>
    </row>
    <row r="216" spans="1:13" hidden="1" x14ac:dyDescent="0.25">
      <c r="A216" s="631"/>
      <c r="B216" s="13">
        <v>41200</v>
      </c>
      <c r="C216" s="9" t="s">
        <v>21</v>
      </c>
      <c r="D216" s="9">
        <v>1</v>
      </c>
      <c r="E216" s="9">
        <v>0</v>
      </c>
      <c r="F216" s="9">
        <v>1</v>
      </c>
      <c r="G216" s="9">
        <v>1</v>
      </c>
      <c r="H216" s="9">
        <v>0</v>
      </c>
      <c r="I216" s="29">
        <v>0</v>
      </c>
      <c r="J216" s="280"/>
      <c r="K216" s="9">
        <v>1</v>
      </c>
      <c r="L216" s="9"/>
      <c r="M216" s="29"/>
    </row>
    <row r="217" spans="1:13" hidden="1" x14ac:dyDescent="0.25">
      <c r="A217" s="631"/>
      <c r="B217" s="13">
        <v>41193</v>
      </c>
      <c r="C217" s="9" t="s">
        <v>12</v>
      </c>
      <c r="D217" s="9">
        <v>1</v>
      </c>
      <c r="E217" s="9">
        <v>0</v>
      </c>
      <c r="F217" s="9">
        <v>2</v>
      </c>
      <c r="G217" s="9">
        <v>2</v>
      </c>
      <c r="H217" s="9">
        <v>0</v>
      </c>
      <c r="I217" s="29">
        <v>0</v>
      </c>
      <c r="J217" s="280">
        <v>1</v>
      </c>
      <c r="K217" s="9"/>
      <c r="L217" s="9"/>
      <c r="M217" s="29"/>
    </row>
    <row r="218" spans="1:13" hidden="1" x14ac:dyDescent="0.25">
      <c r="A218" s="631"/>
      <c r="B218" s="13">
        <v>41186</v>
      </c>
      <c r="C218" s="9" t="s">
        <v>13</v>
      </c>
      <c r="D218" s="9">
        <v>1</v>
      </c>
      <c r="E218" s="9">
        <v>0</v>
      </c>
      <c r="F218" s="9">
        <v>0</v>
      </c>
      <c r="G218" s="9">
        <v>0</v>
      </c>
      <c r="H218" s="9">
        <v>0</v>
      </c>
      <c r="I218" s="29">
        <v>0</v>
      </c>
      <c r="J218" s="280"/>
      <c r="K218" s="9">
        <v>1</v>
      </c>
      <c r="L218" s="9"/>
      <c r="M218" s="29"/>
    </row>
    <row r="219" spans="1:13" hidden="1" x14ac:dyDescent="0.25">
      <c r="A219" s="631"/>
      <c r="B219" s="13">
        <v>41179</v>
      </c>
      <c r="C219" s="9" t="s">
        <v>20</v>
      </c>
      <c r="D219" s="9">
        <v>1</v>
      </c>
      <c r="E219" s="9">
        <v>0</v>
      </c>
      <c r="F219" s="9">
        <v>1</v>
      </c>
      <c r="G219" s="9">
        <v>1</v>
      </c>
      <c r="H219" s="9">
        <v>0</v>
      </c>
      <c r="I219" s="29">
        <v>0</v>
      </c>
      <c r="J219" s="280"/>
      <c r="K219" s="9">
        <v>1</v>
      </c>
      <c r="L219" s="9"/>
      <c r="M219" s="29"/>
    </row>
    <row r="220" spans="1:13" hidden="1" x14ac:dyDescent="0.25">
      <c r="A220" s="631"/>
      <c r="B220" s="13">
        <v>41172</v>
      </c>
      <c r="C220" s="9" t="s">
        <v>7</v>
      </c>
      <c r="D220" s="9">
        <v>1</v>
      </c>
      <c r="E220" s="9">
        <v>0</v>
      </c>
      <c r="F220" s="9">
        <v>0</v>
      </c>
      <c r="G220" s="9">
        <v>0</v>
      </c>
      <c r="H220" s="9">
        <v>0</v>
      </c>
      <c r="I220" s="29">
        <v>0</v>
      </c>
      <c r="J220" s="280"/>
      <c r="K220" s="9">
        <v>1</v>
      </c>
      <c r="L220" s="9"/>
      <c r="M220" s="29"/>
    </row>
    <row r="221" spans="1:13" ht="18.75" hidden="1" thickBot="1" x14ac:dyDescent="0.3">
      <c r="A221" s="630"/>
      <c r="B221" s="30">
        <v>41165</v>
      </c>
      <c r="C221" s="31" t="s">
        <v>21</v>
      </c>
      <c r="D221" s="31">
        <v>1</v>
      </c>
      <c r="E221" s="31">
        <v>0</v>
      </c>
      <c r="F221" s="31">
        <v>0</v>
      </c>
      <c r="G221" s="31">
        <v>0</v>
      </c>
      <c r="H221" s="31">
        <v>0</v>
      </c>
      <c r="I221" s="32">
        <v>0</v>
      </c>
      <c r="J221" s="281"/>
      <c r="K221" s="23"/>
      <c r="L221" s="23">
        <v>1</v>
      </c>
      <c r="M221" s="48"/>
    </row>
    <row r="222" spans="1:13" ht="19.5" thickTop="1" thickBot="1" x14ac:dyDescent="0.3">
      <c r="A222" s="142" t="s">
        <v>45</v>
      </c>
      <c r="B222" s="126" t="s">
        <v>22</v>
      </c>
      <c r="C222" s="124" t="s">
        <v>19</v>
      </c>
      <c r="D222" s="124">
        <f t="shared" ref="D222:I222" si="11">SUM(D200:D221)</f>
        <v>22</v>
      </c>
      <c r="E222" s="124">
        <f t="shared" si="11"/>
        <v>4</v>
      </c>
      <c r="F222" s="124">
        <f t="shared" si="11"/>
        <v>17</v>
      </c>
      <c r="G222" s="124">
        <f t="shared" si="11"/>
        <v>21</v>
      </c>
      <c r="H222" s="124">
        <f t="shared" si="11"/>
        <v>1</v>
      </c>
      <c r="I222" s="125">
        <f t="shared" si="11"/>
        <v>0</v>
      </c>
      <c r="J222" s="191">
        <f>SUM(J200:J221)</f>
        <v>6</v>
      </c>
      <c r="K222" s="124">
        <f>SUM(K200:K221)</f>
        <v>13</v>
      </c>
      <c r="L222" s="124">
        <f>SUM(L200:L221)</f>
        <v>3</v>
      </c>
      <c r="M222" s="302">
        <f>SUM(J222/(J222+K222))</f>
        <v>0.31578947368421051</v>
      </c>
    </row>
    <row r="223" spans="1:13" ht="18.75" hidden="1" thickTop="1" x14ac:dyDescent="0.25">
      <c r="A223" s="659" t="s">
        <v>23</v>
      </c>
      <c r="B223" s="26">
        <v>40969</v>
      </c>
      <c r="C223" s="27" t="s">
        <v>20</v>
      </c>
      <c r="D223" s="27">
        <v>1</v>
      </c>
      <c r="E223" s="27">
        <v>0</v>
      </c>
      <c r="F223" s="27">
        <v>0</v>
      </c>
      <c r="G223" s="27">
        <v>0</v>
      </c>
      <c r="H223" s="27">
        <v>0</v>
      </c>
      <c r="I223" s="28">
        <v>0</v>
      </c>
      <c r="J223" s="282">
        <v>1</v>
      </c>
      <c r="K223" s="8"/>
      <c r="L223" s="8"/>
      <c r="M223" s="113"/>
    </row>
    <row r="224" spans="1:13" hidden="1" x14ac:dyDescent="0.25">
      <c r="A224" s="631"/>
      <c r="B224" s="13">
        <v>40962</v>
      </c>
      <c r="C224" s="9" t="s">
        <v>7</v>
      </c>
      <c r="D224" s="9">
        <v>1</v>
      </c>
      <c r="E224" s="9">
        <v>1</v>
      </c>
      <c r="F224" s="9">
        <v>1</v>
      </c>
      <c r="G224" s="9">
        <v>2</v>
      </c>
      <c r="H224" s="9">
        <v>0</v>
      </c>
      <c r="I224" s="29">
        <v>1</v>
      </c>
      <c r="J224" s="280"/>
      <c r="K224" s="9"/>
      <c r="L224" s="9">
        <v>1</v>
      </c>
      <c r="M224" s="29"/>
    </row>
    <row r="225" spans="1:13" hidden="1" x14ac:dyDescent="0.25">
      <c r="A225" s="631"/>
      <c r="B225" s="13">
        <v>40955</v>
      </c>
      <c r="C225" s="9" t="s">
        <v>21</v>
      </c>
      <c r="D225" s="9">
        <v>1</v>
      </c>
      <c r="E225" s="9">
        <v>0</v>
      </c>
      <c r="F225" s="9">
        <v>2</v>
      </c>
      <c r="G225" s="9">
        <v>2</v>
      </c>
      <c r="H225" s="9">
        <v>0</v>
      </c>
      <c r="I225" s="29">
        <v>0</v>
      </c>
      <c r="J225" s="280">
        <v>1</v>
      </c>
      <c r="K225" s="9"/>
      <c r="L225" s="9"/>
      <c r="M225" s="29"/>
    </row>
    <row r="226" spans="1:13" hidden="1" x14ac:dyDescent="0.25">
      <c r="A226" s="631"/>
      <c r="B226" s="13">
        <v>40948</v>
      </c>
      <c r="C226" s="9" t="s">
        <v>12</v>
      </c>
      <c r="D226" s="9">
        <v>1</v>
      </c>
      <c r="E226" s="9">
        <v>0</v>
      </c>
      <c r="F226" s="9">
        <v>0</v>
      </c>
      <c r="G226" s="9">
        <v>0</v>
      </c>
      <c r="H226" s="9">
        <v>0</v>
      </c>
      <c r="I226" s="29">
        <v>0</v>
      </c>
      <c r="J226" s="280">
        <v>1</v>
      </c>
      <c r="K226" s="9"/>
      <c r="L226" s="9"/>
      <c r="M226" s="29"/>
    </row>
    <row r="227" spans="1:13" hidden="1" x14ac:dyDescent="0.25">
      <c r="A227" s="631"/>
      <c r="B227" s="13">
        <v>40934</v>
      </c>
      <c r="C227" s="9" t="s">
        <v>20</v>
      </c>
      <c r="D227" s="9">
        <v>1</v>
      </c>
      <c r="E227" s="9">
        <v>0</v>
      </c>
      <c r="F227" s="9">
        <v>0</v>
      </c>
      <c r="G227" s="9">
        <v>0</v>
      </c>
      <c r="H227" s="9">
        <v>0</v>
      </c>
      <c r="I227" s="29">
        <v>0</v>
      </c>
      <c r="J227" s="280">
        <v>1</v>
      </c>
      <c r="K227" s="9"/>
      <c r="L227" s="9"/>
      <c r="M227" s="29"/>
    </row>
    <row r="228" spans="1:13" hidden="1" x14ac:dyDescent="0.25">
      <c r="A228" s="631"/>
      <c r="B228" s="13">
        <v>40927</v>
      </c>
      <c r="C228" s="9" t="s">
        <v>7</v>
      </c>
      <c r="D228" s="9">
        <v>1</v>
      </c>
      <c r="E228" s="9">
        <v>1</v>
      </c>
      <c r="F228" s="9">
        <v>0</v>
      </c>
      <c r="G228" s="9">
        <v>1</v>
      </c>
      <c r="H228" s="9">
        <v>0</v>
      </c>
      <c r="I228" s="29">
        <v>0</v>
      </c>
      <c r="J228" s="280">
        <v>1</v>
      </c>
      <c r="K228" s="9"/>
      <c r="L228" s="9"/>
      <c r="M228" s="29"/>
    </row>
    <row r="229" spans="1:13" hidden="1" x14ac:dyDescent="0.25">
      <c r="A229" s="631"/>
      <c r="B229" s="13">
        <v>40920</v>
      </c>
      <c r="C229" s="9" t="s">
        <v>21</v>
      </c>
      <c r="D229" s="9">
        <v>1</v>
      </c>
      <c r="E229" s="9">
        <v>0</v>
      </c>
      <c r="F229" s="9">
        <v>2</v>
      </c>
      <c r="G229" s="9">
        <v>2</v>
      </c>
      <c r="H229" s="9">
        <v>0</v>
      </c>
      <c r="I229" s="29">
        <v>0</v>
      </c>
      <c r="J229" s="280">
        <v>1</v>
      </c>
      <c r="K229" s="9"/>
      <c r="L229" s="9"/>
      <c r="M229" s="29"/>
    </row>
    <row r="230" spans="1:13" hidden="1" x14ac:dyDescent="0.25">
      <c r="A230" s="631"/>
      <c r="B230" s="13">
        <v>40899</v>
      </c>
      <c r="C230" s="9" t="s">
        <v>12</v>
      </c>
      <c r="D230" s="9">
        <v>1</v>
      </c>
      <c r="E230" s="9">
        <v>0</v>
      </c>
      <c r="F230" s="9">
        <v>1</v>
      </c>
      <c r="G230" s="9">
        <v>1</v>
      </c>
      <c r="H230" s="9">
        <v>0</v>
      </c>
      <c r="I230" s="29">
        <v>0</v>
      </c>
      <c r="J230" s="280">
        <v>1</v>
      </c>
      <c r="K230" s="9"/>
      <c r="L230" s="9"/>
      <c r="M230" s="29"/>
    </row>
    <row r="231" spans="1:13" hidden="1" x14ac:dyDescent="0.25">
      <c r="A231" s="631"/>
      <c r="B231" s="13">
        <v>40892</v>
      </c>
      <c r="C231" s="9" t="s">
        <v>13</v>
      </c>
      <c r="D231" s="9">
        <v>1</v>
      </c>
      <c r="E231" s="9">
        <v>0</v>
      </c>
      <c r="F231" s="9">
        <v>0</v>
      </c>
      <c r="G231" s="9">
        <v>0</v>
      </c>
      <c r="H231" s="9">
        <v>0</v>
      </c>
      <c r="I231" s="29">
        <v>0</v>
      </c>
      <c r="J231" s="280"/>
      <c r="K231" s="9">
        <v>1</v>
      </c>
      <c r="L231" s="9"/>
      <c r="M231" s="29"/>
    </row>
    <row r="232" spans="1:13" hidden="1" x14ac:dyDescent="0.25">
      <c r="A232" s="631"/>
      <c r="B232" s="13">
        <v>40885</v>
      </c>
      <c r="C232" s="9" t="s">
        <v>20</v>
      </c>
      <c r="D232" s="9">
        <v>1</v>
      </c>
      <c r="E232" s="9">
        <v>0</v>
      </c>
      <c r="F232" s="9">
        <v>0</v>
      </c>
      <c r="G232" s="9">
        <v>0</v>
      </c>
      <c r="H232" s="9">
        <v>0</v>
      </c>
      <c r="I232" s="29">
        <v>0</v>
      </c>
      <c r="J232" s="280"/>
      <c r="K232" s="9">
        <v>1</v>
      </c>
      <c r="L232" s="9"/>
      <c r="M232" s="29"/>
    </row>
    <row r="233" spans="1:13" hidden="1" x14ac:dyDescent="0.25">
      <c r="A233" s="631"/>
      <c r="B233" s="13">
        <v>40878</v>
      </c>
      <c r="C233" s="9" t="s">
        <v>7</v>
      </c>
      <c r="D233" s="9">
        <v>1</v>
      </c>
      <c r="E233" s="9">
        <v>0</v>
      </c>
      <c r="F233" s="9">
        <v>4</v>
      </c>
      <c r="G233" s="9">
        <v>4</v>
      </c>
      <c r="H233" s="9">
        <v>0</v>
      </c>
      <c r="I233" s="29">
        <v>0</v>
      </c>
      <c r="J233" s="280">
        <v>1</v>
      </c>
      <c r="K233" s="9"/>
      <c r="L233" s="9"/>
      <c r="M233" s="29"/>
    </row>
    <row r="234" spans="1:13" hidden="1" x14ac:dyDescent="0.25">
      <c r="A234" s="631"/>
      <c r="B234" s="13">
        <v>40871</v>
      </c>
      <c r="C234" s="9" t="s">
        <v>21</v>
      </c>
      <c r="D234" s="9">
        <v>1</v>
      </c>
      <c r="E234" s="9">
        <v>0</v>
      </c>
      <c r="F234" s="9">
        <v>1</v>
      </c>
      <c r="G234" s="9">
        <v>1</v>
      </c>
      <c r="H234" s="9">
        <v>0</v>
      </c>
      <c r="I234" s="29">
        <v>0</v>
      </c>
      <c r="J234" s="280">
        <v>1</v>
      </c>
      <c r="K234" s="9"/>
      <c r="L234" s="9"/>
      <c r="M234" s="29"/>
    </row>
    <row r="235" spans="1:13" hidden="1" x14ac:dyDescent="0.25">
      <c r="A235" s="631"/>
      <c r="B235" s="13">
        <v>40864</v>
      </c>
      <c r="C235" s="9" t="s">
        <v>12</v>
      </c>
      <c r="D235" s="9">
        <v>1</v>
      </c>
      <c r="E235" s="9">
        <v>0</v>
      </c>
      <c r="F235" s="9">
        <v>0</v>
      </c>
      <c r="G235" s="9">
        <v>0</v>
      </c>
      <c r="H235" s="9">
        <v>0</v>
      </c>
      <c r="I235" s="29">
        <v>0</v>
      </c>
      <c r="J235" s="280"/>
      <c r="K235" s="9">
        <v>1</v>
      </c>
      <c r="L235" s="9"/>
      <c r="M235" s="29"/>
    </row>
    <row r="236" spans="1:13" hidden="1" x14ac:dyDescent="0.25">
      <c r="A236" s="631"/>
      <c r="B236" s="13">
        <v>40850</v>
      </c>
      <c r="C236" s="9" t="s">
        <v>20</v>
      </c>
      <c r="D236" s="9">
        <v>1</v>
      </c>
      <c r="E236" s="9">
        <v>0</v>
      </c>
      <c r="F236" s="9">
        <v>0</v>
      </c>
      <c r="G236" s="9">
        <v>0</v>
      </c>
      <c r="H236" s="9">
        <v>0</v>
      </c>
      <c r="I236" s="29">
        <v>0</v>
      </c>
      <c r="J236" s="280"/>
      <c r="K236" s="9">
        <v>1</v>
      </c>
      <c r="L236" s="9"/>
      <c r="M236" s="29"/>
    </row>
    <row r="237" spans="1:13" hidden="1" x14ac:dyDescent="0.25">
      <c r="A237" s="631"/>
      <c r="B237" s="13">
        <v>40843</v>
      </c>
      <c r="C237" s="9" t="s">
        <v>7</v>
      </c>
      <c r="D237" s="9">
        <v>1</v>
      </c>
      <c r="E237" s="9">
        <v>0</v>
      </c>
      <c r="F237" s="9">
        <v>2</v>
      </c>
      <c r="G237" s="9">
        <v>2</v>
      </c>
      <c r="H237" s="9">
        <v>0</v>
      </c>
      <c r="I237" s="29">
        <v>0</v>
      </c>
      <c r="J237" s="280"/>
      <c r="K237" s="9">
        <v>1</v>
      </c>
      <c r="L237" s="9"/>
      <c r="M237" s="29"/>
    </row>
    <row r="238" spans="1:13" hidden="1" x14ac:dyDescent="0.25">
      <c r="A238" s="631"/>
      <c r="B238" s="13">
        <v>40836</v>
      </c>
      <c r="C238" s="9" t="s">
        <v>21</v>
      </c>
      <c r="D238" s="9">
        <v>1</v>
      </c>
      <c r="E238" s="9">
        <v>0</v>
      </c>
      <c r="F238" s="9">
        <v>0</v>
      </c>
      <c r="G238" s="9">
        <v>0</v>
      </c>
      <c r="H238" s="9">
        <v>0</v>
      </c>
      <c r="I238" s="29">
        <v>0</v>
      </c>
      <c r="J238" s="280"/>
      <c r="K238" s="9">
        <v>1</v>
      </c>
      <c r="L238" s="9"/>
      <c r="M238" s="29"/>
    </row>
    <row r="239" spans="1:13" hidden="1" x14ac:dyDescent="0.25">
      <c r="A239" s="631"/>
      <c r="B239" s="13">
        <v>40829</v>
      </c>
      <c r="C239" s="9" t="s">
        <v>12</v>
      </c>
      <c r="D239" s="9">
        <v>1</v>
      </c>
      <c r="E239" s="9">
        <v>1</v>
      </c>
      <c r="F239" s="9">
        <v>0</v>
      </c>
      <c r="G239" s="9">
        <v>1</v>
      </c>
      <c r="H239" s="9">
        <v>0</v>
      </c>
      <c r="I239" s="29">
        <v>0</v>
      </c>
      <c r="J239" s="280"/>
      <c r="K239" s="9">
        <v>1</v>
      </c>
      <c r="L239" s="9"/>
      <c r="M239" s="29"/>
    </row>
    <row r="240" spans="1:13" hidden="1" x14ac:dyDescent="0.25">
      <c r="A240" s="631"/>
      <c r="B240" s="13">
        <v>40822</v>
      </c>
      <c r="C240" s="9" t="s">
        <v>13</v>
      </c>
      <c r="D240" s="9">
        <v>1</v>
      </c>
      <c r="E240" s="9">
        <v>1</v>
      </c>
      <c r="F240" s="9">
        <v>0</v>
      </c>
      <c r="G240" s="9">
        <v>1</v>
      </c>
      <c r="H240" s="9">
        <v>0</v>
      </c>
      <c r="I240" s="29">
        <v>0</v>
      </c>
      <c r="J240" s="280">
        <v>1</v>
      </c>
      <c r="K240" s="9"/>
      <c r="L240" s="9"/>
      <c r="M240" s="29"/>
    </row>
    <row r="241" spans="1:13" ht="18.75" hidden="1" thickBot="1" x14ac:dyDescent="0.3">
      <c r="A241" s="630"/>
      <c r="B241" s="30">
        <v>40808</v>
      </c>
      <c r="C241" s="31" t="s">
        <v>7</v>
      </c>
      <c r="D241" s="31">
        <v>1</v>
      </c>
      <c r="E241" s="31">
        <v>2</v>
      </c>
      <c r="F241" s="31">
        <v>0</v>
      </c>
      <c r="G241" s="31">
        <v>2</v>
      </c>
      <c r="H241" s="31">
        <v>1</v>
      </c>
      <c r="I241" s="32">
        <v>0</v>
      </c>
      <c r="J241" s="281">
        <v>1</v>
      </c>
      <c r="K241" s="23"/>
      <c r="L241" s="23"/>
      <c r="M241" s="48"/>
    </row>
    <row r="242" spans="1:13" ht="19.5" thickTop="1" thickBot="1" x14ac:dyDescent="0.3">
      <c r="A242" s="142" t="s">
        <v>45</v>
      </c>
      <c r="B242" s="126" t="s">
        <v>23</v>
      </c>
      <c r="C242" s="124" t="s">
        <v>19</v>
      </c>
      <c r="D242" s="124">
        <f t="shared" ref="D242:I242" si="12">SUM(D223:D241)</f>
        <v>19</v>
      </c>
      <c r="E242" s="124">
        <f t="shared" si="12"/>
        <v>6</v>
      </c>
      <c r="F242" s="124">
        <f t="shared" si="12"/>
        <v>13</v>
      </c>
      <c r="G242" s="124">
        <f t="shared" si="12"/>
        <v>19</v>
      </c>
      <c r="H242" s="124">
        <f t="shared" si="12"/>
        <v>1</v>
      </c>
      <c r="I242" s="125">
        <f t="shared" si="12"/>
        <v>1</v>
      </c>
      <c r="J242" s="191">
        <f>SUM(J223:J241)</f>
        <v>11</v>
      </c>
      <c r="K242" s="124">
        <f>SUM(K223:K241)</f>
        <v>7</v>
      </c>
      <c r="L242" s="124">
        <f>SUM(L223:L241)</f>
        <v>1</v>
      </c>
      <c r="M242" s="302">
        <f>SUM(J242/(J242+K242))</f>
        <v>0.61111111111111116</v>
      </c>
    </row>
    <row r="243" spans="1:13" ht="19.5" thickTop="1" thickBot="1" x14ac:dyDescent="0.3">
      <c r="C243" s="136" t="s">
        <v>24</v>
      </c>
      <c r="D243" s="137">
        <f t="shared" ref="D243:L243" si="13">SUM(D103+D120+D141+D160+D179+D199+D222+D242+D89+D67+D50+D37+D18)</f>
        <v>227</v>
      </c>
      <c r="E243" s="137">
        <f t="shared" si="13"/>
        <v>37</v>
      </c>
      <c r="F243" s="137">
        <f t="shared" si="13"/>
        <v>112</v>
      </c>
      <c r="G243" s="137">
        <f t="shared" si="13"/>
        <v>149</v>
      </c>
      <c r="H243" s="137">
        <f t="shared" si="13"/>
        <v>3</v>
      </c>
      <c r="I243" s="139">
        <f t="shared" si="13"/>
        <v>2</v>
      </c>
      <c r="J243" s="444">
        <f t="shared" si="13"/>
        <v>85</v>
      </c>
      <c r="K243" s="91">
        <f t="shared" si="13"/>
        <v>115</v>
      </c>
      <c r="L243" s="450">
        <f t="shared" si="13"/>
        <v>27</v>
      </c>
      <c r="M243" s="313">
        <f>SUM(J243/(J243+K243))</f>
        <v>0.42499999999999999</v>
      </c>
    </row>
    <row r="244" spans="1:13" ht="18.75" thickBot="1" x14ac:dyDescent="0.3">
      <c r="C244" s="143" t="s">
        <v>25</v>
      </c>
      <c r="D244" s="24"/>
      <c r="E244" s="25">
        <f>SUM(E243/D243)</f>
        <v>0.16299559471365638</v>
      </c>
      <c r="F244" s="25">
        <f>SUM(F243/D243)</f>
        <v>0.4933920704845815</v>
      </c>
      <c r="G244" s="144">
        <f>SUM(G243/D243)</f>
        <v>0.65638766519823788</v>
      </c>
      <c r="H244" s="20"/>
      <c r="I244" s="20"/>
      <c r="J244" s="445">
        <f>SUM(J243/D243)</f>
        <v>0.37444933920704848</v>
      </c>
      <c r="K244" s="441">
        <f>SUM(K243/D243)</f>
        <v>0.50660792951541855</v>
      </c>
      <c r="L244" s="446">
        <f>SUM(L243/D243)</f>
        <v>0.11894273127753303</v>
      </c>
      <c r="M244" s="7"/>
    </row>
    <row r="245" spans="1:13" ht="18.75" thickBot="1" x14ac:dyDescent="0.3">
      <c r="C245" s="133" t="s">
        <v>26</v>
      </c>
      <c r="D245" s="134">
        <f>SUM(D243/13)</f>
        <v>17.46153846153846</v>
      </c>
      <c r="E245" s="134">
        <f>SUM(E244*D245)</f>
        <v>2.8461538461538458</v>
      </c>
      <c r="F245" s="134">
        <f>SUM(F244*D245)</f>
        <v>8.615384615384615</v>
      </c>
      <c r="G245" s="135">
        <f>SUM(G244*D245)</f>
        <v>11.46153846153846</v>
      </c>
      <c r="J245" s="447">
        <f>SUM(J243/13)</f>
        <v>6.5384615384615383</v>
      </c>
      <c r="K245" s="448">
        <f>SUM(K243/13)</f>
        <v>8.8461538461538467</v>
      </c>
      <c r="L245" s="449">
        <f>SUM(L243/13)</f>
        <v>2.0769230769230771</v>
      </c>
      <c r="M245" s="7"/>
    </row>
    <row r="246" spans="1:13" ht="18.75" thickTop="1" x14ac:dyDescent="0.25">
      <c r="A246" s="665" t="s">
        <v>42</v>
      </c>
      <c r="B246" s="45" t="s">
        <v>36</v>
      </c>
      <c r="C246" s="46" t="s">
        <v>19</v>
      </c>
      <c r="D246" s="47"/>
      <c r="E246" s="27">
        <v>10</v>
      </c>
      <c r="F246" s="27">
        <v>10</v>
      </c>
      <c r="G246" s="28">
        <v>20</v>
      </c>
    </row>
    <row r="247" spans="1:13" x14ac:dyDescent="0.25">
      <c r="A247" s="666"/>
      <c r="B247" s="36" t="s">
        <v>37</v>
      </c>
      <c r="C247" s="5" t="s">
        <v>19</v>
      </c>
      <c r="D247" s="37"/>
      <c r="E247" s="9">
        <v>4</v>
      </c>
      <c r="F247" s="9">
        <v>11</v>
      </c>
      <c r="G247" s="29">
        <v>15</v>
      </c>
    </row>
    <row r="248" spans="1:13" x14ac:dyDescent="0.25">
      <c r="A248" s="666"/>
      <c r="B248" s="36" t="s">
        <v>38</v>
      </c>
      <c r="C248" s="5" t="s">
        <v>19</v>
      </c>
      <c r="D248" s="37"/>
      <c r="E248" s="9">
        <v>9</v>
      </c>
      <c r="F248" s="9">
        <v>18</v>
      </c>
      <c r="G248" s="29">
        <v>27</v>
      </c>
    </row>
    <row r="249" spans="1:13" x14ac:dyDescent="0.25">
      <c r="A249" s="666"/>
      <c r="B249" s="36" t="s">
        <v>39</v>
      </c>
      <c r="C249" s="36" t="s">
        <v>20</v>
      </c>
      <c r="D249" s="37"/>
      <c r="E249" s="9">
        <v>5</v>
      </c>
      <c r="F249" s="9">
        <v>14</v>
      </c>
      <c r="G249" s="29">
        <v>19</v>
      </c>
    </row>
    <row r="250" spans="1:13" x14ac:dyDescent="0.25">
      <c r="A250" s="666"/>
      <c r="B250" s="36" t="s">
        <v>40</v>
      </c>
      <c r="C250" s="5" t="s">
        <v>20</v>
      </c>
      <c r="D250" s="37"/>
      <c r="E250" s="9">
        <v>2</v>
      </c>
      <c r="F250" s="9">
        <v>6</v>
      </c>
      <c r="G250" s="29">
        <v>8</v>
      </c>
    </row>
    <row r="251" spans="1:13" ht="18.75" thickBot="1" x14ac:dyDescent="0.3">
      <c r="A251" s="667"/>
      <c r="B251" s="38" t="s">
        <v>41</v>
      </c>
      <c r="C251" s="39" t="s">
        <v>8</v>
      </c>
      <c r="D251" s="40"/>
      <c r="E251" s="23">
        <v>3</v>
      </c>
      <c r="F251" s="23">
        <v>11</v>
      </c>
      <c r="G251" s="48">
        <v>14</v>
      </c>
    </row>
    <row r="252" spans="1:13" ht="18.75" thickBot="1" x14ac:dyDescent="0.3">
      <c r="A252" s="49" t="s">
        <v>45</v>
      </c>
      <c r="B252" s="41" t="s">
        <v>42</v>
      </c>
      <c r="C252" s="42"/>
      <c r="D252" s="42"/>
      <c r="E252" s="43">
        <f>SUM(E246:E251)</f>
        <v>33</v>
      </c>
      <c r="F252" s="43">
        <f>SUM(F246:F251)</f>
        <v>70</v>
      </c>
      <c r="G252" s="50">
        <f>SUM(G246:G251)</f>
        <v>103</v>
      </c>
    </row>
    <row r="253" spans="1:13" ht="18.75" thickBot="1" x14ac:dyDescent="0.3">
      <c r="A253" s="51" t="s">
        <v>46</v>
      </c>
      <c r="B253" s="52" t="s">
        <v>581</v>
      </c>
      <c r="C253" s="53"/>
      <c r="D253" s="53"/>
      <c r="E253" s="54">
        <f>SUM(E243+E252)</f>
        <v>70</v>
      </c>
      <c r="F253" s="54">
        <f>SUM(F243+F252)</f>
        <v>182</v>
      </c>
      <c r="G253" s="55">
        <f>SUM(E253+F253)</f>
        <v>252</v>
      </c>
    </row>
    <row r="254" spans="1:13" ht="18.75" thickTop="1" x14ac:dyDescent="0.25"/>
  </sheetData>
  <mergeCells count="15">
    <mergeCell ref="A1:M1"/>
    <mergeCell ref="A104:A119"/>
    <mergeCell ref="A246:A251"/>
    <mergeCell ref="A223:A241"/>
    <mergeCell ref="A121:A140"/>
    <mergeCell ref="A142:A159"/>
    <mergeCell ref="A161:A178"/>
    <mergeCell ref="A180:A198"/>
    <mergeCell ref="A200:A221"/>
    <mergeCell ref="A90:A102"/>
    <mergeCell ref="A68:A88"/>
    <mergeCell ref="A51:A66"/>
    <mergeCell ref="A38:A49"/>
    <mergeCell ref="A19:A36"/>
    <mergeCell ref="A3:A17"/>
  </mergeCells>
  <printOptions horizontalCentered="1" verticalCentered="1"/>
  <pageMargins left="0.2" right="0.2" top="0.25" bottom="0.25" header="0.25" footer="0.3"/>
  <pageSetup scale="71" orientation="landscape" r:id="rId1"/>
  <rowBreaks count="2" manualBreakCount="2">
    <brk id="160" max="16383" man="1"/>
    <brk id="22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  <pageSetUpPr fitToPage="1"/>
  </sheetPr>
  <dimension ref="A1:M1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8.75" thickBot="1" x14ac:dyDescent="0.3">
      <c r="A1" s="671" t="s">
        <v>465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hidden="1" thickTop="1" x14ac:dyDescent="0.25">
      <c r="A3" s="638" t="s">
        <v>454</v>
      </c>
      <c r="B3" s="26">
        <v>43475</v>
      </c>
      <c r="C3" s="27" t="s">
        <v>452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9"/>
      <c r="B4" s="13">
        <v>43440</v>
      </c>
      <c r="C4" s="9" t="s">
        <v>48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43412</v>
      </c>
      <c r="C5" s="9" t="s">
        <v>9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43398</v>
      </c>
      <c r="C6" s="9" t="s">
        <v>452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43377</v>
      </c>
      <c r="C7" s="9" t="s">
        <v>9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43370</v>
      </c>
      <c r="C8" s="9" t="s">
        <v>48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t="18.75" hidden="1" thickBot="1" x14ac:dyDescent="0.3">
      <c r="A9" s="640"/>
      <c r="B9" s="30">
        <v>43356</v>
      </c>
      <c r="C9" s="31" t="s">
        <v>455</v>
      </c>
      <c r="D9" s="31">
        <v>1</v>
      </c>
      <c r="E9" s="31">
        <v>0</v>
      </c>
      <c r="F9" s="31">
        <v>3</v>
      </c>
      <c r="G9" s="31">
        <v>3</v>
      </c>
      <c r="H9" s="31">
        <v>0</v>
      </c>
      <c r="I9" s="299">
        <v>0</v>
      </c>
      <c r="J9" s="341"/>
      <c r="K9" s="31">
        <v>1</v>
      </c>
      <c r="L9" s="31"/>
      <c r="M9" s="32"/>
    </row>
    <row r="10" spans="1:13" ht="19.5" thickTop="1" thickBot="1" x14ac:dyDescent="0.3">
      <c r="A10" s="142" t="s">
        <v>45</v>
      </c>
      <c r="B10" s="126" t="s">
        <v>454</v>
      </c>
      <c r="C10" s="124" t="s">
        <v>8</v>
      </c>
      <c r="D10" s="124">
        <f t="shared" ref="D10:I10" si="0">SUM(D3:D9)</f>
        <v>7</v>
      </c>
      <c r="E10" s="124">
        <f t="shared" si="0"/>
        <v>0</v>
      </c>
      <c r="F10" s="124">
        <f t="shared" si="0"/>
        <v>4</v>
      </c>
      <c r="G10" s="124">
        <f t="shared" si="0"/>
        <v>4</v>
      </c>
      <c r="H10" s="124">
        <f t="shared" si="0"/>
        <v>0</v>
      </c>
      <c r="I10" s="247">
        <f t="shared" si="0"/>
        <v>0</v>
      </c>
      <c r="J10" s="191">
        <f>SUM(J3:J9)</f>
        <v>3</v>
      </c>
      <c r="K10" s="124">
        <f>SUM(K3:K9)</f>
        <v>4</v>
      </c>
      <c r="L10" s="124">
        <f>SUM(L3:L9)</f>
        <v>0</v>
      </c>
      <c r="M10" s="302">
        <f>SUM(J10/(J10+K10))</f>
        <v>0.42857142857142855</v>
      </c>
    </row>
    <row r="11" spans="1:13" ht="19.5" thickTop="1" thickBot="1" x14ac:dyDescent="0.3">
      <c r="C11" s="136" t="s">
        <v>24</v>
      </c>
      <c r="D11" s="137">
        <f t="shared" ref="D11:I11" si="1">SUM(D10)</f>
        <v>7</v>
      </c>
      <c r="E11" s="137">
        <f t="shared" si="1"/>
        <v>0</v>
      </c>
      <c r="F11" s="137">
        <f t="shared" si="1"/>
        <v>4</v>
      </c>
      <c r="G11" s="137">
        <f t="shared" si="1"/>
        <v>4</v>
      </c>
      <c r="H11" s="137">
        <f t="shared" si="1"/>
        <v>0</v>
      </c>
      <c r="I11" s="137">
        <f t="shared" si="1"/>
        <v>0</v>
      </c>
      <c r="J11" s="325">
        <f>SUM(J10)</f>
        <v>3</v>
      </c>
      <c r="K11" s="146">
        <f>SUM(K10)</f>
        <v>4</v>
      </c>
      <c r="L11" s="146">
        <f>SUM(L10)</f>
        <v>0</v>
      </c>
      <c r="M11" s="324">
        <f>SUM(J11/(J11+K11))</f>
        <v>0.42857142857142855</v>
      </c>
    </row>
    <row r="12" spans="1:13" ht="18.75" thickBot="1" x14ac:dyDescent="0.3">
      <c r="C12" s="143" t="s">
        <v>25</v>
      </c>
      <c r="D12" s="24"/>
      <c r="E12" s="25">
        <f>SUM(E11/D11)</f>
        <v>0</v>
      </c>
      <c r="F12" s="25">
        <f>SUM(F11/D11)</f>
        <v>0.5714285714285714</v>
      </c>
      <c r="G12" s="144">
        <f>SUM(G11/D11)</f>
        <v>0.5714285714285714</v>
      </c>
      <c r="H12" s="20"/>
      <c r="I12" s="20"/>
      <c r="J12" s="326">
        <f>SUM(J11/D11)</f>
        <v>0.42857142857142855</v>
      </c>
      <c r="K12" s="327">
        <f>SUM(K11/D11)</f>
        <v>0.5714285714285714</v>
      </c>
      <c r="L12" s="328">
        <f>SUM(L11/D11)</f>
        <v>0</v>
      </c>
      <c r="M12" s="7"/>
    </row>
    <row r="13" spans="1:13" ht="18.75" thickBot="1" x14ac:dyDescent="0.3">
      <c r="C13" s="133" t="s">
        <v>26</v>
      </c>
      <c r="D13" s="134">
        <f>SUM(D11/1)</f>
        <v>7</v>
      </c>
      <c r="E13" s="134">
        <f>SUM(E12*D13)</f>
        <v>0</v>
      </c>
      <c r="F13" s="134">
        <f>SUM(F12*D13)</f>
        <v>4</v>
      </c>
      <c r="G13" s="135">
        <f>SUM(G12*D13)</f>
        <v>4</v>
      </c>
      <c r="J13" s="329">
        <f>SUM(J11/1)</f>
        <v>3</v>
      </c>
      <c r="K13" s="330">
        <f>SUM(K11/1)</f>
        <v>4</v>
      </c>
      <c r="L13" s="331">
        <f>SUM(L11/1)</f>
        <v>0</v>
      </c>
      <c r="M13" s="7"/>
    </row>
    <row r="14" spans="1:13" ht="18.75" thickTop="1" x14ac:dyDescent="0.25"/>
  </sheetData>
  <mergeCells count="2">
    <mergeCell ref="A1:M1"/>
    <mergeCell ref="A3:A9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3445C-37DB-4685-8D76-E615AED2C66A}">
  <sheetPr>
    <pageSetUpPr fitToPage="1"/>
  </sheetPr>
  <dimension ref="A1:M43"/>
  <sheetViews>
    <sheetView zoomScale="75" zoomScaleNormal="75" workbookViewId="0">
      <selection activeCell="E14" sqref="E5:E14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20.425781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9.5" thickTop="1" thickBot="1" x14ac:dyDescent="0.3">
      <c r="A1" s="626" t="s">
        <v>586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38" t="s">
        <v>624</v>
      </c>
      <c r="B3" s="254">
        <v>45708</v>
      </c>
      <c r="C3" s="27" t="s">
        <v>625</v>
      </c>
      <c r="D3" s="27">
        <v>1</v>
      </c>
      <c r="E3" s="27">
        <v>4</v>
      </c>
      <c r="F3" s="27">
        <v>2</v>
      </c>
      <c r="G3" s="34">
        <v>6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x14ac:dyDescent="0.25">
      <c r="A4" s="639"/>
      <c r="B4" s="255">
        <v>45701</v>
      </c>
      <c r="C4" s="9" t="s">
        <v>10</v>
      </c>
      <c r="D4" s="9">
        <v>1</v>
      </c>
      <c r="E4" s="9">
        <v>0</v>
      </c>
      <c r="F4" s="9">
        <v>3</v>
      </c>
      <c r="G4" s="15">
        <v>3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x14ac:dyDescent="0.25">
      <c r="A5" s="639"/>
      <c r="B5" s="255">
        <v>45687</v>
      </c>
      <c r="C5" s="9" t="s">
        <v>20</v>
      </c>
      <c r="D5" s="9">
        <v>1</v>
      </c>
      <c r="E5" s="15">
        <v>2</v>
      </c>
      <c r="F5" s="9">
        <v>1</v>
      </c>
      <c r="G5" s="15">
        <v>3</v>
      </c>
      <c r="H5" s="9">
        <v>1</v>
      </c>
      <c r="I5" s="298">
        <v>0</v>
      </c>
      <c r="J5" s="280">
        <v>1</v>
      </c>
      <c r="K5" s="9"/>
      <c r="L5" s="9"/>
      <c r="M5" s="29"/>
    </row>
    <row r="6" spans="1:13" x14ac:dyDescent="0.25">
      <c r="A6" s="639"/>
      <c r="B6" s="255">
        <v>45680</v>
      </c>
      <c r="C6" s="9" t="s">
        <v>553</v>
      </c>
      <c r="D6" s="9">
        <v>1</v>
      </c>
      <c r="E6" s="15">
        <v>2</v>
      </c>
      <c r="F6" s="9">
        <v>1</v>
      </c>
      <c r="G6" s="15">
        <v>3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x14ac:dyDescent="0.25">
      <c r="A7" s="639"/>
      <c r="B7" s="255">
        <v>45673</v>
      </c>
      <c r="C7" s="9" t="s">
        <v>625</v>
      </c>
      <c r="D7" s="9">
        <v>1</v>
      </c>
      <c r="E7" s="15">
        <v>3</v>
      </c>
      <c r="F7" s="9">
        <v>0</v>
      </c>
      <c r="G7" s="15">
        <v>3</v>
      </c>
      <c r="H7" s="9">
        <v>1</v>
      </c>
      <c r="I7" s="298">
        <v>0</v>
      </c>
      <c r="J7" s="280">
        <v>1</v>
      </c>
      <c r="K7" s="9"/>
      <c r="L7" s="9"/>
      <c r="M7" s="29"/>
    </row>
    <row r="8" spans="1:13" x14ac:dyDescent="0.25">
      <c r="A8" s="639"/>
      <c r="B8" s="255">
        <v>45666</v>
      </c>
      <c r="C8" s="9" t="s">
        <v>10</v>
      </c>
      <c r="D8" s="9">
        <v>1</v>
      </c>
      <c r="E8" s="15">
        <v>2</v>
      </c>
      <c r="F8" s="9">
        <v>1</v>
      </c>
      <c r="G8" s="15">
        <v>3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x14ac:dyDescent="0.25">
      <c r="A9" s="639"/>
      <c r="B9" s="255">
        <v>45645</v>
      </c>
      <c r="C9" s="9" t="s">
        <v>453</v>
      </c>
      <c r="D9" s="9">
        <v>1</v>
      </c>
      <c r="E9" s="15">
        <v>1</v>
      </c>
      <c r="F9" s="9">
        <v>1</v>
      </c>
      <c r="G9" s="15">
        <v>2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x14ac:dyDescent="0.25">
      <c r="A10" s="639"/>
      <c r="B10" s="255">
        <v>45638</v>
      </c>
      <c r="C10" s="9" t="s">
        <v>20</v>
      </c>
      <c r="D10" s="9">
        <v>1</v>
      </c>
      <c r="E10" s="15">
        <v>3</v>
      </c>
      <c r="F10" s="9">
        <v>1</v>
      </c>
      <c r="G10" s="15">
        <v>4</v>
      </c>
      <c r="H10" s="9">
        <v>1</v>
      </c>
      <c r="I10" s="298">
        <v>0</v>
      </c>
      <c r="J10" s="280">
        <v>1</v>
      </c>
      <c r="K10" s="9"/>
      <c r="L10" s="9"/>
      <c r="M10" s="29"/>
    </row>
    <row r="11" spans="1:13" x14ac:dyDescent="0.25">
      <c r="A11" s="639"/>
      <c r="B11" s="255">
        <v>45624</v>
      </c>
      <c r="C11" s="9" t="s">
        <v>625</v>
      </c>
      <c r="D11" s="9">
        <v>1</v>
      </c>
      <c r="E11" s="15">
        <v>1</v>
      </c>
      <c r="F11" s="9">
        <v>1</v>
      </c>
      <c r="G11" s="15">
        <v>2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x14ac:dyDescent="0.25">
      <c r="A12" s="639"/>
      <c r="B12" s="255">
        <v>45617</v>
      </c>
      <c r="C12" s="9" t="s">
        <v>10</v>
      </c>
      <c r="D12" s="9">
        <v>1</v>
      </c>
      <c r="E12" s="15">
        <v>2</v>
      </c>
      <c r="F12" s="9">
        <v>1</v>
      </c>
      <c r="G12" s="15">
        <v>3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x14ac:dyDescent="0.25">
      <c r="A13" s="639"/>
      <c r="B13" s="255">
        <v>45610</v>
      </c>
      <c r="C13" s="9" t="s">
        <v>453</v>
      </c>
      <c r="D13" s="9">
        <v>1</v>
      </c>
      <c r="E13" s="15">
        <v>3</v>
      </c>
      <c r="F13" s="9">
        <v>1</v>
      </c>
      <c r="G13" s="15">
        <v>4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x14ac:dyDescent="0.25">
      <c r="A14" s="639"/>
      <c r="B14" s="255">
        <v>45603</v>
      </c>
      <c r="C14" s="9" t="s">
        <v>20</v>
      </c>
      <c r="D14" s="9">
        <v>1</v>
      </c>
      <c r="E14" s="15">
        <v>4</v>
      </c>
      <c r="F14" s="9">
        <v>0</v>
      </c>
      <c r="G14" s="15">
        <v>4</v>
      </c>
      <c r="H14" s="9">
        <v>1</v>
      </c>
      <c r="I14" s="298">
        <v>0</v>
      </c>
      <c r="J14" s="280">
        <v>1</v>
      </c>
      <c r="K14" s="9"/>
      <c r="L14" s="9"/>
      <c r="M14" s="29"/>
    </row>
    <row r="15" spans="1:13" x14ac:dyDescent="0.25">
      <c r="A15" s="639"/>
      <c r="B15" s="255">
        <v>45596</v>
      </c>
      <c r="C15" s="9" t="s">
        <v>553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x14ac:dyDescent="0.25">
      <c r="A16" s="639"/>
      <c r="B16" s="255">
        <v>45582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8">
        <v>0</v>
      </c>
      <c r="J16" s="280">
        <v>1</v>
      </c>
      <c r="K16" s="9"/>
      <c r="L16" s="9"/>
      <c r="M16" s="29"/>
    </row>
    <row r="17" spans="1:13" x14ac:dyDescent="0.25">
      <c r="A17" s="639"/>
      <c r="B17" s="255">
        <v>45568</v>
      </c>
      <c r="C17" s="9" t="s">
        <v>20</v>
      </c>
      <c r="D17" s="9">
        <v>1</v>
      </c>
      <c r="E17" s="9">
        <v>3</v>
      </c>
      <c r="F17" s="9">
        <v>2</v>
      </c>
      <c r="G17" s="9">
        <v>5</v>
      </c>
      <c r="H17" s="9">
        <v>1</v>
      </c>
      <c r="I17" s="298">
        <v>0</v>
      </c>
      <c r="J17" s="280">
        <v>1</v>
      </c>
      <c r="K17" s="9"/>
      <c r="L17" s="9"/>
      <c r="M17" s="29"/>
    </row>
    <row r="18" spans="1:13" ht="18.75" thickBot="1" x14ac:dyDescent="0.3">
      <c r="A18" s="640"/>
      <c r="B18" s="256">
        <v>45554</v>
      </c>
      <c r="C18" s="31" t="s">
        <v>625</v>
      </c>
      <c r="D18" s="31">
        <v>1</v>
      </c>
      <c r="E18" s="31">
        <v>2</v>
      </c>
      <c r="F18" s="31">
        <v>1</v>
      </c>
      <c r="G18" s="31">
        <v>3</v>
      </c>
      <c r="H18" s="31">
        <v>0</v>
      </c>
      <c r="I18" s="299">
        <v>0</v>
      </c>
      <c r="J18" s="341">
        <v>1</v>
      </c>
      <c r="K18" s="31"/>
      <c r="L18" s="31"/>
      <c r="M18" s="32"/>
    </row>
    <row r="19" spans="1:13" ht="19.5" thickTop="1" thickBot="1" x14ac:dyDescent="0.3">
      <c r="A19" s="487" t="s">
        <v>45</v>
      </c>
      <c r="B19" s="488" t="s">
        <v>624</v>
      </c>
      <c r="C19" s="355" t="s">
        <v>8</v>
      </c>
      <c r="D19" s="467">
        <f t="shared" ref="D19:L19" si="0">SUM(D3:D18)</f>
        <v>16</v>
      </c>
      <c r="E19" s="248">
        <f t="shared" si="0"/>
        <v>32</v>
      </c>
      <c r="F19" s="458">
        <f t="shared" si="0"/>
        <v>16</v>
      </c>
      <c r="G19" s="467">
        <f t="shared" si="0"/>
        <v>48</v>
      </c>
      <c r="H19" s="248">
        <f t="shared" si="0"/>
        <v>5</v>
      </c>
      <c r="I19" s="544">
        <f t="shared" si="0"/>
        <v>0</v>
      </c>
      <c r="J19" s="191">
        <f t="shared" si="0"/>
        <v>14</v>
      </c>
      <c r="K19" s="124">
        <f t="shared" si="0"/>
        <v>2</v>
      </c>
      <c r="L19" s="124">
        <f t="shared" si="0"/>
        <v>0</v>
      </c>
      <c r="M19" s="294">
        <f>SUM(J19/(J19+K19))</f>
        <v>0.875</v>
      </c>
    </row>
    <row r="20" spans="1:13" ht="18.75" hidden="1" thickTop="1" x14ac:dyDescent="0.25">
      <c r="A20" s="642" t="s">
        <v>580</v>
      </c>
      <c r="B20" s="254">
        <v>45351</v>
      </c>
      <c r="C20" s="27" t="s">
        <v>453</v>
      </c>
      <c r="D20" s="27">
        <v>1</v>
      </c>
      <c r="E20" s="27">
        <v>3</v>
      </c>
      <c r="F20" s="27">
        <v>3</v>
      </c>
      <c r="G20" s="27">
        <v>6</v>
      </c>
      <c r="H20" s="27">
        <v>0</v>
      </c>
      <c r="I20" s="28">
        <v>0</v>
      </c>
      <c r="J20" s="364">
        <v>1</v>
      </c>
      <c r="K20" s="27"/>
      <c r="L20" s="27"/>
      <c r="M20" s="28"/>
    </row>
    <row r="21" spans="1:13" hidden="1" x14ac:dyDescent="0.25">
      <c r="A21" s="636"/>
      <c r="B21" s="255">
        <v>45344</v>
      </c>
      <c r="C21" s="9" t="s">
        <v>8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6"/>
      <c r="B22" s="255">
        <v>45337</v>
      </c>
      <c r="C22" s="9" t="s">
        <v>552</v>
      </c>
      <c r="D22" s="9">
        <v>1</v>
      </c>
      <c r="E22" s="9">
        <v>2</v>
      </c>
      <c r="F22" s="9">
        <v>3</v>
      </c>
      <c r="G22" s="9">
        <v>5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6"/>
      <c r="B23" s="255">
        <v>45330</v>
      </c>
      <c r="C23" s="9" t="s">
        <v>555</v>
      </c>
      <c r="D23" s="9">
        <v>1</v>
      </c>
      <c r="E23" s="9">
        <v>2</v>
      </c>
      <c r="F23" s="9">
        <v>1</v>
      </c>
      <c r="G23" s="9">
        <v>3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6"/>
      <c r="B24" s="255">
        <v>45316</v>
      </c>
      <c r="C24" s="9" t="s">
        <v>453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45309</v>
      </c>
      <c r="C25" s="9" t="s">
        <v>8</v>
      </c>
      <c r="D25" s="9">
        <v>1</v>
      </c>
      <c r="E25" s="9">
        <v>2</v>
      </c>
      <c r="F25" s="9">
        <v>0</v>
      </c>
      <c r="G25" s="9">
        <v>2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6"/>
      <c r="B26" s="255">
        <v>45302</v>
      </c>
      <c r="C26" s="9" t="s">
        <v>552</v>
      </c>
      <c r="D26" s="9">
        <v>1</v>
      </c>
      <c r="E26" s="9">
        <v>2</v>
      </c>
      <c r="F26" s="9">
        <v>1</v>
      </c>
      <c r="G26" s="9">
        <v>3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6"/>
      <c r="B27" s="255">
        <v>45281</v>
      </c>
      <c r="C27" s="9" t="s">
        <v>555</v>
      </c>
      <c r="D27" s="9">
        <v>1</v>
      </c>
      <c r="E27" s="9">
        <v>0</v>
      </c>
      <c r="F27" s="9">
        <v>3</v>
      </c>
      <c r="G27" s="9">
        <v>3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45274</v>
      </c>
      <c r="C28" s="9" t="s">
        <v>553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6"/>
      <c r="B29" s="255">
        <v>45267</v>
      </c>
      <c r="C29" s="9" t="s">
        <v>453</v>
      </c>
      <c r="D29" s="9">
        <v>1</v>
      </c>
      <c r="E29" s="9">
        <v>1</v>
      </c>
      <c r="F29" s="9">
        <v>0</v>
      </c>
      <c r="G29" s="15">
        <v>1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6"/>
      <c r="B30" s="255">
        <v>45260</v>
      </c>
      <c r="C30" s="9" t="s">
        <v>8</v>
      </c>
      <c r="D30" s="9">
        <v>1</v>
      </c>
      <c r="E30" s="9">
        <v>2</v>
      </c>
      <c r="F30" s="9">
        <v>2</v>
      </c>
      <c r="G30" s="15">
        <v>4</v>
      </c>
      <c r="H30" s="9">
        <v>1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6"/>
      <c r="B31" s="255">
        <v>45253</v>
      </c>
      <c r="C31" s="9" t="s">
        <v>552</v>
      </c>
      <c r="D31" s="9">
        <v>1</v>
      </c>
      <c r="E31" s="9">
        <v>2</v>
      </c>
      <c r="F31" s="9">
        <v>0</v>
      </c>
      <c r="G31" s="15">
        <v>2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6"/>
      <c r="B32" s="255">
        <v>45246</v>
      </c>
      <c r="C32" s="9" t="s">
        <v>555</v>
      </c>
      <c r="D32" s="9">
        <v>1</v>
      </c>
      <c r="E32" s="9">
        <v>1</v>
      </c>
      <c r="F32" s="9">
        <v>3</v>
      </c>
      <c r="G32" s="15">
        <v>4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6"/>
      <c r="B33" s="255">
        <v>45239</v>
      </c>
      <c r="C33" s="9" t="s">
        <v>553</v>
      </c>
      <c r="D33" s="9">
        <v>1</v>
      </c>
      <c r="E33" s="9">
        <v>0</v>
      </c>
      <c r="F33" s="9">
        <v>1</v>
      </c>
      <c r="G33" s="15">
        <v>1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6"/>
      <c r="B34" s="255">
        <v>45232</v>
      </c>
      <c r="C34" s="9" t="s">
        <v>453</v>
      </c>
      <c r="D34" s="9">
        <v>1</v>
      </c>
      <c r="E34" s="9">
        <v>1</v>
      </c>
      <c r="F34" s="9">
        <v>1</v>
      </c>
      <c r="G34" s="15">
        <v>2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6"/>
      <c r="B35" s="255">
        <v>45225</v>
      </c>
      <c r="C35" s="9" t="s">
        <v>8</v>
      </c>
      <c r="D35" s="9">
        <v>1</v>
      </c>
      <c r="E35" s="9">
        <v>0</v>
      </c>
      <c r="F35" s="9">
        <v>2</v>
      </c>
      <c r="G35" s="15">
        <v>2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6"/>
      <c r="B36" s="255">
        <v>45211</v>
      </c>
      <c r="C36" s="9" t="s">
        <v>555</v>
      </c>
      <c r="D36" s="9">
        <v>1</v>
      </c>
      <c r="E36" s="9">
        <v>2</v>
      </c>
      <c r="F36" s="9">
        <v>2</v>
      </c>
      <c r="G36" s="15">
        <v>4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6"/>
      <c r="B37" s="255">
        <v>45204</v>
      </c>
      <c r="C37" s="9" t="s">
        <v>553</v>
      </c>
      <c r="D37" s="9">
        <v>1</v>
      </c>
      <c r="E37" s="9">
        <v>2</v>
      </c>
      <c r="F37" s="9">
        <v>0</v>
      </c>
      <c r="G37" s="15">
        <v>2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t="18.75" hidden="1" thickBot="1" x14ac:dyDescent="0.3">
      <c r="A38" s="637"/>
      <c r="B38" s="256">
        <v>45183</v>
      </c>
      <c r="C38" s="31" t="s">
        <v>552</v>
      </c>
      <c r="D38" s="31">
        <v>1</v>
      </c>
      <c r="E38" s="31">
        <v>2</v>
      </c>
      <c r="F38" s="31">
        <v>3</v>
      </c>
      <c r="G38" s="33">
        <v>5</v>
      </c>
      <c r="H38" s="31">
        <v>0</v>
      </c>
      <c r="I38" s="32">
        <v>0</v>
      </c>
      <c r="J38" s="366">
        <v>1</v>
      </c>
      <c r="K38" s="31"/>
      <c r="L38" s="31"/>
      <c r="M38" s="32"/>
    </row>
    <row r="39" spans="1:13" ht="19.5" thickTop="1" thickBot="1" x14ac:dyDescent="0.3">
      <c r="A39" s="487" t="s">
        <v>45</v>
      </c>
      <c r="B39" s="488" t="s">
        <v>580</v>
      </c>
      <c r="C39" s="355" t="s">
        <v>452</v>
      </c>
      <c r="D39" s="355">
        <f t="shared" ref="D39:L39" si="1">SUM(D20:D38)</f>
        <v>19</v>
      </c>
      <c r="E39" s="355">
        <f t="shared" si="1"/>
        <v>25</v>
      </c>
      <c r="F39" s="355">
        <f t="shared" si="1"/>
        <v>25</v>
      </c>
      <c r="G39" s="355">
        <f t="shared" si="1"/>
        <v>50</v>
      </c>
      <c r="H39" s="355">
        <f t="shared" si="1"/>
        <v>1</v>
      </c>
      <c r="I39" s="467">
        <f t="shared" si="1"/>
        <v>0</v>
      </c>
      <c r="J39" s="191">
        <f t="shared" si="1"/>
        <v>14</v>
      </c>
      <c r="K39" s="124">
        <f t="shared" si="1"/>
        <v>5</v>
      </c>
      <c r="L39" s="124">
        <f t="shared" si="1"/>
        <v>0</v>
      </c>
      <c r="M39" s="294">
        <f>SUM(J39/(J39+K39))</f>
        <v>0.73684210526315785</v>
      </c>
    </row>
    <row r="40" spans="1:13" ht="19.5" thickTop="1" thickBot="1" x14ac:dyDescent="0.3">
      <c r="C40" s="136" t="s">
        <v>24</v>
      </c>
      <c r="D40" s="137">
        <f t="shared" ref="D40:L40" si="2">SUM(D39+D19)</f>
        <v>35</v>
      </c>
      <c r="E40" s="137">
        <f t="shared" si="2"/>
        <v>57</v>
      </c>
      <c r="F40" s="137">
        <f t="shared" si="2"/>
        <v>41</v>
      </c>
      <c r="G40" s="137">
        <f t="shared" si="2"/>
        <v>98</v>
      </c>
      <c r="H40" s="137">
        <f t="shared" si="2"/>
        <v>6</v>
      </c>
      <c r="I40" s="139">
        <f t="shared" si="2"/>
        <v>0</v>
      </c>
      <c r="J40" s="444">
        <f t="shared" si="2"/>
        <v>28</v>
      </c>
      <c r="K40" s="91">
        <f t="shared" si="2"/>
        <v>7</v>
      </c>
      <c r="L40" s="450">
        <f t="shared" si="2"/>
        <v>0</v>
      </c>
      <c r="M40" s="396">
        <f>SUM(J40/(J40+K40))</f>
        <v>0.8</v>
      </c>
    </row>
    <row r="41" spans="1:13" ht="18.75" thickBot="1" x14ac:dyDescent="0.3">
      <c r="C41" s="143" t="s">
        <v>25</v>
      </c>
      <c r="D41" s="24"/>
      <c r="E41" s="25">
        <f>SUM(E40/D40)</f>
        <v>1.6285714285714286</v>
      </c>
      <c r="F41" s="25">
        <f>SUM(F40/D40)</f>
        <v>1.1714285714285715</v>
      </c>
      <c r="G41" s="144">
        <f>SUM(G40/D40)</f>
        <v>2.8</v>
      </c>
      <c r="H41" s="20"/>
      <c r="I41" s="20"/>
      <c r="J41" s="535">
        <f>SUM(J40/D40)</f>
        <v>0.8</v>
      </c>
      <c r="K41" s="76">
        <f>SUM(K40/D40)</f>
        <v>0.2</v>
      </c>
      <c r="L41" s="536">
        <f>SUM(L40/D40)</f>
        <v>0</v>
      </c>
    </row>
    <row r="42" spans="1:13" ht="18.75" thickBot="1" x14ac:dyDescent="0.3">
      <c r="C42" s="133" t="s">
        <v>26</v>
      </c>
      <c r="D42" s="134">
        <f>SUM(D40/2)</f>
        <v>17.5</v>
      </c>
      <c r="E42" s="134">
        <f>SUM(E41*D42)</f>
        <v>28.5</v>
      </c>
      <c r="F42" s="134">
        <f>SUM(F41*D42)</f>
        <v>20.5</v>
      </c>
      <c r="G42" s="135">
        <f>SUM(G41*D42)</f>
        <v>49</v>
      </c>
      <c r="J42" s="537">
        <f>SUM(J40/2)</f>
        <v>14</v>
      </c>
      <c r="K42" s="538">
        <f>SUM(K40/2)</f>
        <v>3.5</v>
      </c>
      <c r="L42" s="539">
        <f>SUM(L40/2)</f>
        <v>0</v>
      </c>
    </row>
    <row r="43" spans="1:13" ht="18.75" thickTop="1" x14ac:dyDescent="0.25"/>
  </sheetData>
  <mergeCells count="3">
    <mergeCell ref="A1:M1"/>
    <mergeCell ref="A20:A38"/>
    <mergeCell ref="A3:A18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M218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6.140625" style="16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316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20</v>
      </c>
      <c r="D3" s="27">
        <v>1</v>
      </c>
      <c r="E3" s="27">
        <v>0</v>
      </c>
      <c r="F3" s="27">
        <v>3</v>
      </c>
      <c r="G3" s="27">
        <v>3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553</v>
      </c>
      <c r="D4" s="9">
        <v>1</v>
      </c>
      <c r="E4" s="9">
        <v>1</v>
      </c>
      <c r="F4" s="9">
        <v>1</v>
      </c>
      <c r="G4" s="9">
        <v>2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45694</v>
      </c>
      <c r="C5" s="9" t="s">
        <v>625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45687</v>
      </c>
      <c r="C6" s="9" t="s">
        <v>453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45680</v>
      </c>
      <c r="C7" s="9" t="s">
        <v>20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45673</v>
      </c>
      <c r="C8" s="9" t="s">
        <v>553</v>
      </c>
      <c r="D8" s="9">
        <v>1</v>
      </c>
      <c r="E8" s="9">
        <v>0</v>
      </c>
      <c r="F8" s="9">
        <v>3</v>
      </c>
      <c r="G8" s="9">
        <v>3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45666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45631</v>
      </c>
      <c r="C10" s="9" t="s">
        <v>20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45624</v>
      </c>
      <c r="C11" s="9" t="s">
        <v>553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45617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45610</v>
      </c>
      <c r="C13" s="9" t="s">
        <v>625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6"/>
      <c r="B14" s="255">
        <v>45603</v>
      </c>
      <c r="C14" s="9" t="s">
        <v>453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45589</v>
      </c>
      <c r="C15" s="9" t="s">
        <v>553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45582</v>
      </c>
      <c r="C16" s="9" t="s">
        <v>8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45575</v>
      </c>
      <c r="C17" s="9" t="s">
        <v>625</v>
      </c>
      <c r="D17" s="9">
        <v>1</v>
      </c>
      <c r="E17" s="9">
        <v>1</v>
      </c>
      <c r="F17" s="9">
        <v>1</v>
      </c>
      <c r="G17" s="9">
        <v>2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6"/>
      <c r="B18" s="255">
        <v>45568</v>
      </c>
      <c r="C18" s="9" t="s">
        <v>453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/>
      <c r="K18" s="9"/>
      <c r="L18" s="9">
        <v>1</v>
      </c>
      <c r="M18" s="29"/>
    </row>
    <row r="19" spans="1:13" ht="18.75" thickBot="1" x14ac:dyDescent="0.3">
      <c r="A19" s="637"/>
      <c r="B19" s="256">
        <v>45554</v>
      </c>
      <c r="C19" s="31" t="s">
        <v>553</v>
      </c>
      <c r="D19" s="31">
        <v>1</v>
      </c>
      <c r="E19" s="31">
        <v>0</v>
      </c>
      <c r="F19" s="31">
        <v>0</v>
      </c>
      <c r="G19" s="31">
        <v>0</v>
      </c>
      <c r="H19" s="31">
        <v>0</v>
      </c>
      <c r="I19" s="32">
        <v>0</v>
      </c>
      <c r="J19" s="366"/>
      <c r="K19" s="31">
        <v>1</v>
      </c>
      <c r="L19" s="31"/>
      <c r="M19" s="32"/>
    </row>
    <row r="20" spans="1:13" ht="19.5" thickTop="1" thickBot="1" x14ac:dyDescent="0.3">
      <c r="A20" s="487" t="s">
        <v>45</v>
      </c>
      <c r="B20" s="488" t="s">
        <v>624</v>
      </c>
      <c r="C20" s="355" t="s">
        <v>10</v>
      </c>
      <c r="D20" s="355">
        <f t="shared" ref="D20:L20" si="0">SUM(D3:D19)</f>
        <v>17</v>
      </c>
      <c r="E20" s="355">
        <f t="shared" si="0"/>
        <v>3</v>
      </c>
      <c r="F20" s="355">
        <f t="shared" si="0"/>
        <v>14</v>
      </c>
      <c r="G20" s="355">
        <f t="shared" si="0"/>
        <v>17</v>
      </c>
      <c r="H20" s="355">
        <f t="shared" si="0"/>
        <v>0</v>
      </c>
      <c r="I20" s="489">
        <f t="shared" si="0"/>
        <v>0</v>
      </c>
      <c r="J20" s="458">
        <f t="shared" si="0"/>
        <v>7</v>
      </c>
      <c r="K20" s="355">
        <f t="shared" si="0"/>
        <v>8</v>
      </c>
      <c r="L20" s="355">
        <f t="shared" si="0"/>
        <v>2</v>
      </c>
      <c r="M20" s="415">
        <f>SUM(J20/(J20+K20))</f>
        <v>0.46666666666666667</v>
      </c>
    </row>
    <row r="21" spans="1:13" ht="18.75" hidden="1" thickTop="1" x14ac:dyDescent="0.25">
      <c r="A21" s="659" t="s">
        <v>580</v>
      </c>
      <c r="B21" s="254">
        <v>45344</v>
      </c>
      <c r="C21" s="27" t="s">
        <v>8</v>
      </c>
      <c r="D21" s="27">
        <v>1</v>
      </c>
      <c r="E21" s="27">
        <v>0</v>
      </c>
      <c r="F21" s="27">
        <v>0</v>
      </c>
      <c r="G21" s="27">
        <v>0</v>
      </c>
      <c r="H21" s="27">
        <v>0</v>
      </c>
      <c r="I21" s="28">
        <v>0</v>
      </c>
      <c r="J21" s="364"/>
      <c r="K21" s="27">
        <v>1</v>
      </c>
      <c r="L21" s="27"/>
      <c r="M21" s="28"/>
    </row>
    <row r="22" spans="1:13" hidden="1" x14ac:dyDescent="0.25">
      <c r="A22" s="631"/>
      <c r="B22" s="255">
        <v>45337</v>
      </c>
      <c r="C22" s="9" t="s">
        <v>552</v>
      </c>
      <c r="D22" s="9">
        <v>1</v>
      </c>
      <c r="E22" s="9">
        <v>0</v>
      </c>
      <c r="F22" s="9">
        <v>3</v>
      </c>
      <c r="G22" s="9">
        <v>3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1"/>
      <c r="B23" s="255">
        <v>45330</v>
      </c>
      <c r="C23" s="9" t="s">
        <v>555</v>
      </c>
      <c r="D23" s="9">
        <v>1</v>
      </c>
      <c r="E23" s="9">
        <v>1</v>
      </c>
      <c r="F23" s="9">
        <v>0</v>
      </c>
      <c r="G23" s="9">
        <v>1</v>
      </c>
      <c r="H23" s="9">
        <v>1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1"/>
      <c r="B24" s="255">
        <v>45323</v>
      </c>
      <c r="C24" s="9" t="s">
        <v>553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255">
        <v>45316</v>
      </c>
      <c r="C25" s="9" t="s">
        <v>453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45309</v>
      </c>
      <c r="C26" s="9" t="s">
        <v>8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1"/>
      <c r="B27" s="255">
        <v>45302</v>
      </c>
      <c r="C27" s="9" t="s">
        <v>552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1"/>
      <c r="B28" s="255">
        <v>45253</v>
      </c>
      <c r="C28" s="9" t="s">
        <v>552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255">
        <v>45246</v>
      </c>
      <c r="C29" s="9" t="s">
        <v>555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45239</v>
      </c>
      <c r="C30" s="9" t="s">
        <v>553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1"/>
      <c r="B31" s="255">
        <v>45232</v>
      </c>
      <c r="C31" s="9" t="s">
        <v>453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1"/>
      <c r="B32" s="255">
        <v>45225</v>
      </c>
      <c r="C32" s="9" t="s">
        <v>8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1"/>
      <c r="B33" s="255">
        <v>45218</v>
      </c>
      <c r="C33" s="9" t="s">
        <v>552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1"/>
      <c r="B34" s="255">
        <v>45211</v>
      </c>
      <c r="C34" s="9" t="s">
        <v>555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1"/>
      <c r="B35" s="255">
        <v>45204</v>
      </c>
      <c r="C35" s="9" t="s">
        <v>553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idden="1" x14ac:dyDescent="0.25">
      <c r="A36" s="631"/>
      <c r="B36" s="255">
        <v>45190</v>
      </c>
      <c r="C36" s="9" t="s">
        <v>8</v>
      </c>
      <c r="D36" s="9">
        <v>1</v>
      </c>
      <c r="E36" s="9">
        <v>1</v>
      </c>
      <c r="F36" s="9">
        <v>2</v>
      </c>
      <c r="G36" s="9">
        <v>3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t="18.75" hidden="1" thickBot="1" x14ac:dyDescent="0.3">
      <c r="A37" s="630"/>
      <c r="B37" s="256">
        <v>45183</v>
      </c>
      <c r="C37" s="31" t="s">
        <v>552</v>
      </c>
      <c r="D37" s="31">
        <v>1</v>
      </c>
      <c r="E37" s="31">
        <v>0</v>
      </c>
      <c r="F37" s="31">
        <v>1</v>
      </c>
      <c r="G37" s="31">
        <v>1</v>
      </c>
      <c r="H37" s="31">
        <v>0</v>
      </c>
      <c r="I37" s="32">
        <v>0</v>
      </c>
      <c r="J37" s="366">
        <v>1</v>
      </c>
      <c r="K37" s="31"/>
      <c r="L37" s="31"/>
      <c r="M37" s="32"/>
    </row>
    <row r="38" spans="1:13" ht="19.5" thickTop="1" thickBot="1" x14ac:dyDescent="0.3">
      <c r="A38" s="433" t="s">
        <v>45</v>
      </c>
      <c r="B38" s="414" t="s">
        <v>580</v>
      </c>
      <c r="C38" s="355" t="s">
        <v>452</v>
      </c>
      <c r="D38" s="355">
        <f t="shared" ref="D38:L38" si="1">SUM(D21:D37)</f>
        <v>17</v>
      </c>
      <c r="E38" s="355">
        <f t="shared" si="1"/>
        <v>3</v>
      </c>
      <c r="F38" s="355">
        <f t="shared" si="1"/>
        <v>15</v>
      </c>
      <c r="G38" s="355">
        <f t="shared" si="1"/>
        <v>18</v>
      </c>
      <c r="H38" s="355">
        <f t="shared" si="1"/>
        <v>1</v>
      </c>
      <c r="I38" s="467">
        <f t="shared" si="1"/>
        <v>0</v>
      </c>
      <c r="J38" s="191">
        <f t="shared" si="1"/>
        <v>11</v>
      </c>
      <c r="K38" s="124">
        <f t="shared" si="1"/>
        <v>6</v>
      </c>
      <c r="L38" s="124">
        <f t="shared" si="1"/>
        <v>0</v>
      </c>
      <c r="M38" s="302">
        <f>SUM(J38/(J38+K38))</f>
        <v>0.6470588235294118</v>
      </c>
    </row>
    <row r="39" spans="1:13" ht="18.75" hidden="1" thickTop="1" x14ac:dyDescent="0.25">
      <c r="A39" s="632" t="s">
        <v>554</v>
      </c>
      <c r="B39" s="254">
        <v>44959</v>
      </c>
      <c r="C39" s="27" t="s">
        <v>553</v>
      </c>
      <c r="D39" s="27">
        <v>1</v>
      </c>
      <c r="E39" s="27">
        <v>0</v>
      </c>
      <c r="F39" s="27">
        <v>0</v>
      </c>
      <c r="G39" s="27">
        <v>0</v>
      </c>
      <c r="H39" s="27">
        <v>0</v>
      </c>
      <c r="I39" s="297">
        <v>0</v>
      </c>
      <c r="J39" s="279"/>
      <c r="K39" s="27"/>
      <c r="L39" s="27">
        <v>1</v>
      </c>
      <c r="M39" s="28"/>
    </row>
    <row r="40" spans="1:13" hidden="1" x14ac:dyDescent="0.25">
      <c r="A40" s="633"/>
      <c r="B40" s="255">
        <v>44952</v>
      </c>
      <c r="C40" s="9" t="s">
        <v>453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3"/>
      <c r="B41" s="255">
        <v>44938</v>
      </c>
      <c r="C41" s="9" t="s">
        <v>552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44896</v>
      </c>
      <c r="C42" s="9" t="s">
        <v>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44882</v>
      </c>
      <c r="C43" s="9" t="s">
        <v>555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44868</v>
      </c>
      <c r="C44" s="9" t="s">
        <v>453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/>
      <c r="K44" s="9">
        <v>1</v>
      </c>
      <c r="L44" s="9"/>
      <c r="M44" s="29"/>
    </row>
    <row r="45" spans="1:13" hidden="1" x14ac:dyDescent="0.25">
      <c r="A45" s="633"/>
      <c r="B45" s="255">
        <v>44847</v>
      </c>
      <c r="C45" s="9" t="s">
        <v>555</v>
      </c>
      <c r="D45" s="9">
        <v>1</v>
      </c>
      <c r="E45" s="9">
        <v>0</v>
      </c>
      <c r="F45" s="9">
        <v>1</v>
      </c>
      <c r="G45" s="9">
        <v>1</v>
      </c>
      <c r="H45" s="9">
        <v>0</v>
      </c>
      <c r="I45" s="298">
        <v>0</v>
      </c>
      <c r="J45" s="280"/>
      <c r="K45" s="9">
        <v>1</v>
      </c>
      <c r="L45" s="9"/>
      <c r="M45" s="29"/>
    </row>
    <row r="46" spans="1:13" hidden="1" x14ac:dyDescent="0.25">
      <c r="A46" s="633"/>
      <c r="B46" s="255">
        <v>44833</v>
      </c>
      <c r="C46" s="9" t="s">
        <v>453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t="18.75" hidden="1" thickBot="1" x14ac:dyDescent="0.3">
      <c r="A47" s="634"/>
      <c r="B47" s="256">
        <v>44819</v>
      </c>
      <c r="C47" s="31" t="s">
        <v>552</v>
      </c>
      <c r="D47" s="31">
        <v>1</v>
      </c>
      <c r="E47" s="31">
        <v>0</v>
      </c>
      <c r="F47" s="31">
        <v>0</v>
      </c>
      <c r="G47" s="31">
        <v>0</v>
      </c>
      <c r="H47" s="31">
        <v>0</v>
      </c>
      <c r="I47" s="299">
        <v>0</v>
      </c>
      <c r="J47" s="341"/>
      <c r="K47" s="31">
        <v>1</v>
      </c>
      <c r="L47" s="31"/>
      <c r="M47" s="32"/>
    </row>
    <row r="48" spans="1:13" ht="19.5" thickTop="1" thickBot="1" x14ac:dyDescent="0.3">
      <c r="A48" s="433" t="s">
        <v>45</v>
      </c>
      <c r="B48" s="414" t="s">
        <v>554</v>
      </c>
      <c r="C48" s="355" t="s">
        <v>452</v>
      </c>
      <c r="D48" s="355">
        <f t="shared" ref="D48:L48" si="2">SUM(D39:D47)</f>
        <v>9</v>
      </c>
      <c r="E48" s="355">
        <f t="shared" si="2"/>
        <v>0</v>
      </c>
      <c r="F48" s="355">
        <f t="shared" si="2"/>
        <v>3</v>
      </c>
      <c r="G48" s="355">
        <f t="shared" si="2"/>
        <v>3</v>
      </c>
      <c r="H48" s="355">
        <f t="shared" si="2"/>
        <v>0</v>
      </c>
      <c r="I48" s="467">
        <f t="shared" si="2"/>
        <v>0</v>
      </c>
      <c r="J48" s="191">
        <f t="shared" si="2"/>
        <v>2</v>
      </c>
      <c r="K48" s="124">
        <f t="shared" si="2"/>
        <v>6</v>
      </c>
      <c r="L48" s="124">
        <f t="shared" si="2"/>
        <v>1</v>
      </c>
      <c r="M48" s="302">
        <f>SUM(J48/(J48+K48))</f>
        <v>0.25</v>
      </c>
    </row>
    <row r="49" spans="1:13" ht="18.75" hidden="1" thickTop="1" x14ac:dyDescent="0.25">
      <c r="A49" s="659" t="s">
        <v>500</v>
      </c>
      <c r="B49" s="254">
        <v>43888</v>
      </c>
      <c r="C49" s="27" t="s">
        <v>453</v>
      </c>
      <c r="D49" s="27">
        <v>1</v>
      </c>
      <c r="E49" s="27">
        <v>0</v>
      </c>
      <c r="F49" s="27">
        <v>0</v>
      </c>
      <c r="G49" s="27">
        <v>0</v>
      </c>
      <c r="H49" s="27">
        <v>0</v>
      </c>
      <c r="I49" s="297">
        <v>0</v>
      </c>
      <c r="J49" s="279"/>
      <c r="K49" s="27">
        <v>1</v>
      </c>
      <c r="L49" s="27"/>
      <c r="M49" s="28"/>
    </row>
    <row r="50" spans="1:13" hidden="1" x14ac:dyDescent="0.25">
      <c r="A50" s="631"/>
      <c r="B50" s="255">
        <v>43790</v>
      </c>
      <c r="C50" s="9" t="s">
        <v>9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255">
        <v>43783</v>
      </c>
      <c r="C51" s="9" t="s">
        <v>455</v>
      </c>
      <c r="D51" s="9">
        <v>1</v>
      </c>
      <c r="E51" s="9">
        <v>1</v>
      </c>
      <c r="F51" s="9">
        <v>2</v>
      </c>
      <c r="G51" s="9">
        <v>3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255">
        <v>43776</v>
      </c>
      <c r="C52" s="9" t="s">
        <v>48</v>
      </c>
      <c r="D52" s="9">
        <v>1</v>
      </c>
      <c r="E52" s="9">
        <v>1</v>
      </c>
      <c r="F52" s="9">
        <v>0</v>
      </c>
      <c r="G52" s="9">
        <v>1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255">
        <v>43762</v>
      </c>
      <c r="C53" s="9" t="s">
        <v>8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8">
        <v>0</v>
      </c>
      <c r="J53" s="280"/>
      <c r="K53" s="9"/>
      <c r="L53" s="9">
        <v>1</v>
      </c>
      <c r="M53" s="29"/>
    </row>
    <row r="54" spans="1:13" hidden="1" x14ac:dyDescent="0.25">
      <c r="A54" s="631"/>
      <c r="B54" s="255">
        <v>43755</v>
      </c>
      <c r="C54" s="9" t="s">
        <v>9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8">
        <v>0</v>
      </c>
      <c r="J54" s="280"/>
      <c r="K54" s="9"/>
      <c r="L54" s="9">
        <v>1</v>
      </c>
      <c r="M54" s="29"/>
    </row>
    <row r="55" spans="1:13" hidden="1" x14ac:dyDescent="0.25">
      <c r="A55" s="631"/>
      <c r="B55" s="255">
        <v>43748</v>
      </c>
      <c r="C55" s="9" t="s">
        <v>455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255">
        <v>43741</v>
      </c>
      <c r="C56" s="9" t="s">
        <v>48</v>
      </c>
      <c r="D56" s="9">
        <v>1</v>
      </c>
      <c r="E56" s="9">
        <v>1</v>
      </c>
      <c r="F56" s="9">
        <v>0</v>
      </c>
      <c r="G56" s="9">
        <v>1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43727</v>
      </c>
      <c r="C57" s="9" t="s">
        <v>8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t="18.75" hidden="1" thickBot="1" x14ac:dyDescent="0.3">
      <c r="A58" s="630"/>
      <c r="B58" s="256">
        <v>43720</v>
      </c>
      <c r="C58" s="31" t="s">
        <v>9</v>
      </c>
      <c r="D58" s="31">
        <v>1</v>
      </c>
      <c r="E58" s="31">
        <v>0</v>
      </c>
      <c r="F58" s="31">
        <v>1</v>
      </c>
      <c r="G58" s="31">
        <v>1</v>
      </c>
      <c r="H58" s="31">
        <v>0</v>
      </c>
      <c r="I58" s="299">
        <v>0</v>
      </c>
      <c r="J58" s="341"/>
      <c r="K58" s="31">
        <v>1</v>
      </c>
      <c r="L58" s="31"/>
      <c r="M58" s="32"/>
    </row>
    <row r="59" spans="1:13" ht="19.5" thickTop="1" thickBot="1" x14ac:dyDescent="0.3">
      <c r="A59" s="142" t="s">
        <v>45</v>
      </c>
      <c r="B59" s="126" t="s">
        <v>500</v>
      </c>
      <c r="C59" s="124" t="s">
        <v>452</v>
      </c>
      <c r="D59" s="124">
        <f t="shared" ref="D59:L59" si="3">SUM(D49:D58)</f>
        <v>10</v>
      </c>
      <c r="E59" s="124">
        <f t="shared" si="3"/>
        <v>4</v>
      </c>
      <c r="F59" s="124">
        <f t="shared" si="3"/>
        <v>6</v>
      </c>
      <c r="G59" s="124">
        <f t="shared" si="3"/>
        <v>10</v>
      </c>
      <c r="H59" s="124">
        <f t="shared" si="3"/>
        <v>0</v>
      </c>
      <c r="I59" s="247">
        <f t="shared" si="3"/>
        <v>0</v>
      </c>
      <c r="J59" s="191">
        <f t="shared" si="3"/>
        <v>3</v>
      </c>
      <c r="K59" s="124">
        <f t="shared" si="3"/>
        <v>5</v>
      </c>
      <c r="L59" s="124">
        <f t="shared" si="3"/>
        <v>2</v>
      </c>
      <c r="M59" s="302">
        <f>SUM(J59/(J59+K59))</f>
        <v>0.375</v>
      </c>
    </row>
    <row r="60" spans="1:13" ht="18.75" hidden="1" thickTop="1" x14ac:dyDescent="0.25">
      <c r="A60" s="659" t="s">
        <v>454</v>
      </c>
      <c r="B60" s="254">
        <v>43517</v>
      </c>
      <c r="C60" s="27" t="s">
        <v>8</v>
      </c>
      <c r="D60" s="27">
        <v>1</v>
      </c>
      <c r="E60" s="27">
        <v>0</v>
      </c>
      <c r="F60" s="27">
        <v>1</v>
      </c>
      <c r="G60" s="27">
        <v>1</v>
      </c>
      <c r="H60" s="27">
        <v>0</v>
      </c>
      <c r="I60" s="297">
        <v>0</v>
      </c>
      <c r="J60" s="279">
        <v>1</v>
      </c>
      <c r="K60" s="27"/>
      <c r="L60" s="27"/>
      <c r="M60" s="28"/>
    </row>
    <row r="61" spans="1:13" hidden="1" x14ac:dyDescent="0.25">
      <c r="A61" s="631"/>
      <c r="B61" s="255">
        <v>43510</v>
      </c>
      <c r="C61" s="9" t="s">
        <v>9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255">
        <v>43496</v>
      </c>
      <c r="C62" s="9" t="s">
        <v>48</v>
      </c>
      <c r="D62" s="9">
        <v>1</v>
      </c>
      <c r="E62" s="9">
        <v>1</v>
      </c>
      <c r="F62" s="9">
        <v>2</v>
      </c>
      <c r="G62" s="9">
        <v>3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255">
        <v>43489</v>
      </c>
      <c r="C63" s="9" t="s">
        <v>453</v>
      </c>
      <c r="D63" s="9">
        <v>1</v>
      </c>
      <c r="E63" s="9">
        <v>0</v>
      </c>
      <c r="F63" s="9">
        <v>2</v>
      </c>
      <c r="G63" s="9">
        <v>2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255">
        <v>43475</v>
      </c>
      <c r="C64" s="9" t="s">
        <v>8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255">
        <v>43468</v>
      </c>
      <c r="C65" s="9" t="s">
        <v>9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255">
        <v>43426</v>
      </c>
      <c r="C66" s="9" t="s">
        <v>9</v>
      </c>
      <c r="D66" s="9">
        <v>1</v>
      </c>
      <c r="E66" s="9">
        <v>1</v>
      </c>
      <c r="F66" s="9">
        <v>0</v>
      </c>
      <c r="G66" s="9">
        <v>1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43419</v>
      </c>
      <c r="C67" s="9" t="s">
        <v>455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255">
        <v>43405</v>
      </c>
      <c r="C68" s="9" t="s">
        <v>453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255">
        <v>43398</v>
      </c>
      <c r="C69" s="9" t="s">
        <v>8</v>
      </c>
      <c r="D69" s="9">
        <v>1</v>
      </c>
      <c r="E69" s="9">
        <v>1</v>
      </c>
      <c r="F69" s="9">
        <v>0</v>
      </c>
      <c r="G69" s="9">
        <v>1</v>
      </c>
      <c r="H69" s="9">
        <v>1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43391</v>
      </c>
      <c r="C70" s="9" t="s">
        <v>9</v>
      </c>
      <c r="D70" s="9">
        <v>1</v>
      </c>
      <c r="E70" s="9">
        <v>0</v>
      </c>
      <c r="F70" s="9">
        <v>2</v>
      </c>
      <c r="G70" s="9">
        <v>2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255">
        <v>43384</v>
      </c>
      <c r="C71" s="9" t="s">
        <v>455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255">
        <v>43377</v>
      </c>
      <c r="C72" s="9" t="s">
        <v>48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255">
        <v>43363</v>
      </c>
      <c r="C73" s="9" t="s">
        <v>8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t="18.75" hidden="1" thickBot="1" x14ac:dyDescent="0.3">
      <c r="A74" s="630"/>
      <c r="B74" s="256">
        <v>43356</v>
      </c>
      <c r="C74" s="31" t="s">
        <v>9</v>
      </c>
      <c r="D74" s="31">
        <v>1</v>
      </c>
      <c r="E74" s="31">
        <v>1</v>
      </c>
      <c r="F74" s="31">
        <v>0</v>
      </c>
      <c r="G74" s="31">
        <v>1</v>
      </c>
      <c r="H74" s="31">
        <v>0</v>
      </c>
      <c r="I74" s="299">
        <v>1</v>
      </c>
      <c r="J74" s="341"/>
      <c r="K74" s="31"/>
      <c r="L74" s="31">
        <v>1</v>
      </c>
      <c r="M74" s="32"/>
    </row>
    <row r="75" spans="1:13" ht="19.5" thickTop="1" thickBot="1" x14ac:dyDescent="0.3">
      <c r="A75" s="142" t="s">
        <v>45</v>
      </c>
      <c r="B75" s="126" t="s">
        <v>454</v>
      </c>
      <c r="C75" s="124" t="s">
        <v>452</v>
      </c>
      <c r="D75" s="124">
        <f t="shared" ref="D75:I75" si="4">SUM(D60:D74)</f>
        <v>15</v>
      </c>
      <c r="E75" s="124">
        <f t="shared" si="4"/>
        <v>6</v>
      </c>
      <c r="F75" s="124">
        <f t="shared" si="4"/>
        <v>9</v>
      </c>
      <c r="G75" s="124">
        <f t="shared" si="4"/>
        <v>15</v>
      </c>
      <c r="H75" s="124">
        <f t="shared" si="4"/>
        <v>1</v>
      </c>
      <c r="I75" s="124">
        <f t="shared" si="4"/>
        <v>1</v>
      </c>
      <c r="J75" s="191">
        <f>SUM(J60:J74)</f>
        <v>11</v>
      </c>
      <c r="K75" s="124">
        <f>SUM(K60:K74)</f>
        <v>2</v>
      </c>
      <c r="L75" s="124">
        <f>SUM(L60:L74)</f>
        <v>2</v>
      </c>
      <c r="M75" s="302">
        <f>SUM(J75/(J75+K75))</f>
        <v>0.84615384615384615</v>
      </c>
    </row>
    <row r="76" spans="1:13" ht="18.75" hidden="1" thickTop="1" x14ac:dyDescent="0.25">
      <c r="A76" s="659" t="s">
        <v>285</v>
      </c>
      <c r="B76" s="26">
        <v>43160</v>
      </c>
      <c r="C76" s="27" t="s">
        <v>11</v>
      </c>
      <c r="D76" s="27">
        <v>1</v>
      </c>
      <c r="E76" s="27">
        <v>0</v>
      </c>
      <c r="F76" s="27">
        <v>1</v>
      </c>
      <c r="G76" s="34">
        <v>1</v>
      </c>
      <c r="H76" s="27">
        <v>0</v>
      </c>
      <c r="I76" s="28">
        <v>0</v>
      </c>
      <c r="J76" s="279">
        <v>1</v>
      </c>
      <c r="K76" s="27"/>
      <c r="L76" s="27"/>
      <c r="M76" s="28"/>
    </row>
    <row r="77" spans="1:13" hidden="1" x14ac:dyDescent="0.25">
      <c r="A77" s="631"/>
      <c r="B77" s="13">
        <v>43153</v>
      </c>
      <c r="C77" s="9" t="s">
        <v>27</v>
      </c>
      <c r="D77" s="9">
        <v>1</v>
      </c>
      <c r="E77" s="9">
        <v>0</v>
      </c>
      <c r="F77" s="9">
        <v>2</v>
      </c>
      <c r="G77" s="15">
        <v>2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43146</v>
      </c>
      <c r="C78" s="9" t="s">
        <v>10</v>
      </c>
      <c r="D78" s="9">
        <v>1</v>
      </c>
      <c r="E78" s="9">
        <v>0</v>
      </c>
      <c r="F78" s="9">
        <v>1</v>
      </c>
      <c r="G78" s="15">
        <v>1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13">
        <v>43139</v>
      </c>
      <c r="C79" s="9" t="s">
        <v>7</v>
      </c>
      <c r="D79" s="9">
        <v>1</v>
      </c>
      <c r="E79" s="9">
        <v>0</v>
      </c>
      <c r="F79" s="9">
        <v>1</v>
      </c>
      <c r="G79" s="15">
        <v>1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43132</v>
      </c>
      <c r="C80" s="9" t="s">
        <v>9</v>
      </c>
      <c r="D80" s="9">
        <v>1</v>
      </c>
      <c r="E80" s="9">
        <v>2</v>
      </c>
      <c r="F80" s="9">
        <v>1</v>
      </c>
      <c r="G80" s="15">
        <v>3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43125</v>
      </c>
      <c r="C81" s="9" t="s">
        <v>11</v>
      </c>
      <c r="D81" s="9">
        <v>1</v>
      </c>
      <c r="E81" s="9">
        <v>1</v>
      </c>
      <c r="F81" s="9">
        <v>0</v>
      </c>
      <c r="G81" s="15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43118</v>
      </c>
      <c r="C82" s="9" t="s">
        <v>27</v>
      </c>
      <c r="D82" s="9">
        <v>1</v>
      </c>
      <c r="E82" s="9">
        <v>0</v>
      </c>
      <c r="F82" s="9">
        <v>1</v>
      </c>
      <c r="G82" s="15">
        <v>1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43104</v>
      </c>
      <c r="C83" s="9" t="s">
        <v>10</v>
      </c>
      <c r="D83" s="9">
        <v>1</v>
      </c>
      <c r="E83" s="9">
        <v>1</v>
      </c>
      <c r="F83" s="9">
        <v>0</v>
      </c>
      <c r="G83" s="15">
        <v>1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43076</v>
      </c>
      <c r="C84" s="9" t="s">
        <v>11</v>
      </c>
      <c r="D84" s="9">
        <v>1</v>
      </c>
      <c r="E84" s="9">
        <v>1</v>
      </c>
      <c r="F84" s="9">
        <v>3</v>
      </c>
      <c r="G84" s="15">
        <v>4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43069</v>
      </c>
      <c r="C85" s="9" t="s">
        <v>27</v>
      </c>
      <c r="D85" s="9">
        <v>1</v>
      </c>
      <c r="E85" s="9">
        <v>1</v>
      </c>
      <c r="F85" s="9">
        <v>0</v>
      </c>
      <c r="G85" s="15">
        <v>1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43062</v>
      </c>
      <c r="C86" s="9" t="s">
        <v>10</v>
      </c>
      <c r="D86" s="9">
        <v>1</v>
      </c>
      <c r="E86" s="9">
        <v>1</v>
      </c>
      <c r="F86" s="9">
        <v>1</v>
      </c>
      <c r="G86" s="15">
        <v>2</v>
      </c>
      <c r="H86" s="9">
        <v>0</v>
      </c>
      <c r="I86" s="29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13">
        <v>43048</v>
      </c>
      <c r="C87" s="9" t="s">
        <v>9</v>
      </c>
      <c r="D87" s="9">
        <v>1</v>
      </c>
      <c r="E87" s="9">
        <v>0</v>
      </c>
      <c r="F87" s="9">
        <v>1</v>
      </c>
      <c r="G87" s="15">
        <v>1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43041</v>
      </c>
      <c r="C88" s="9" t="s">
        <v>11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43034</v>
      </c>
      <c r="C89" s="9" t="s">
        <v>27</v>
      </c>
      <c r="D89" s="9">
        <v>1</v>
      </c>
      <c r="E89" s="9">
        <v>1</v>
      </c>
      <c r="F89" s="9">
        <v>0</v>
      </c>
      <c r="G89" s="9">
        <v>1</v>
      </c>
      <c r="H89" s="9">
        <v>0</v>
      </c>
      <c r="I89" s="29">
        <v>0</v>
      </c>
      <c r="J89" s="280"/>
      <c r="K89" s="9"/>
      <c r="L89" s="9">
        <v>1</v>
      </c>
      <c r="M89" s="29"/>
    </row>
    <row r="90" spans="1:13" hidden="1" x14ac:dyDescent="0.25">
      <c r="A90" s="631"/>
      <c r="B90" s="13">
        <v>43027</v>
      </c>
      <c r="C90" s="9" t="s">
        <v>10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43020</v>
      </c>
      <c r="C91" s="9" t="s">
        <v>7</v>
      </c>
      <c r="D91" s="9">
        <v>1</v>
      </c>
      <c r="E91" s="9">
        <v>0</v>
      </c>
      <c r="F91" s="9">
        <v>2</v>
      </c>
      <c r="G91" s="9">
        <v>2</v>
      </c>
      <c r="H91" s="9">
        <v>0</v>
      </c>
      <c r="I91" s="29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13">
        <v>43013</v>
      </c>
      <c r="C92" s="9" t="s">
        <v>9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43006</v>
      </c>
      <c r="C93" s="9" t="s">
        <v>11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42999</v>
      </c>
      <c r="C94" s="9" t="s">
        <v>27</v>
      </c>
      <c r="D94" s="9">
        <v>1</v>
      </c>
      <c r="E94" s="9">
        <v>0</v>
      </c>
      <c r="F94" s="9">
        <v>3</v>
      </c>
      <c r="G94" s="9">
        <v>3</v>
      </c>
      <c r="H94" s="9">
        <v>0</v>
      </c>
      <c r="I94" s="29">
        <v>0</v>
      </c>
      <c r="J94" s="280">
        <v>1</v>
      </c>
      <c r="K94" s="9"/>
      <c r="L94" s="9"/>
      <c r="M94" s="29"/>
    </row>
    <row r="95" spans="1:13" ht="18.75" hidden="1" thickBot="1" x14ac:dyDescent="0.3">
      <c r="A95" s="630"/>
      <c r="B95" s="30">
        <v>42992</v>
      </c>
      <c r="C95" s="31" t="s">
        <v>10</v>
      </c>
      <c r="D95" s="31">
        <v>1</v>
      </c>
      <c r="E95" s="31">
        <v>0</v>
      </c>
      <c r="F95" s="31">
        <v>1</v>
      </c>
      <c r="G95" s="31">
        <v>1</v>
      </c>
      <c r="H95" s="31">
        <v>0</v>
      </c>
      <c r="I95" s="32">
        <v>0</v>
      </c>
      <c r="J95" s="281">
        <v>1</v>
      </c>
      <c r="K95" s="23"/>
      <c r="L95" s="23"/>
      <c r="M95" s="48"/>
    </row>
    <row r="96" spans="1:13" ht="19.5" thickTop="1" thickBot="1" x14ac:dyDescent="0.3">
      <c r="A96" s="142" t="s">
        <v>45</v>
      </c>
      <c r="B96" s="126" t="s">
        <v>285</v>
      </c>
      <c r="C96" s="124" t="s">
        <v>8</v>
      </c>
      <c r="D96" s="124">
        <f t="shared" ref="D96:I96" si="5">SUM(D76:D95)</f>
        <v>20</v>
      </c>
      <c r="E96" s="124">
        <f t="shared" si="5"/>
        <v>8</v>
      </c>
      <c r="F96" s="124">
        <f t="shared" si="5"/>
        <v>18</v>
      </c>
      <c r="G96" s="124">
        <f t="shared" si="5"/>
        <v>26</v>
      </c>
      <c r="H96" s="124">
        <f t="shared" si="5"/>
        <v>0</v>
      </c>
      <c r="I96" s="125">
        <f t="shared" si="5"/>
        <v>0</v>
      </c>
      <c r="J96" s="191">
        <f>SUM(J76:J95)</f>
        <v>15</v>
      </c>
      <c r="K96" s="124">
        <f>SUM(K76:K95)</f>
        <v>4</v>
      </c>
      <c r="L96" s="124">
        <f>SUM(L76:L95)</f>
        <v>1</v>
      </c>
      <c r="M96" s="302">
        <f>SUM(J96/(J96+K96))</f>
        <v>0.78947368421052633</v>
      </c>
    </row>
    <row r="97" spans="1:13" ht="18.75" hidden="1" thickTop="1" x14ac:dyDescent="0.25">
      <c r="A97" s="659" t="s">
        <v>35</v>
      </c>
      <c r="B97" s="26">
        <v>42796</v>
      </c>
      <c r="C97" s="27" t="s">
        <v>11</v>
      </c>
      <c r="D97" s="27">
        <v>1</v>
      </c>
      <c r="E97" s="27">
        <v>2</v>
      </c>
      <c r="F97" s="27">
        <v>1</v>
      </c>
      <c r="G97" s="27">
        <v>3</v>
      </c>
      <c r="H97" s="27">
        <v>0</v>
      </c>
      <c r="I97" s="28">
        <v>0</v>
      </c>
      <c r="J97" s="282">
        <v>1</v>
      </c>
      <c r="K97" s="8"/>
      <c r="L97" s="8"/>
      <c r="M97" s="113"/>
    </row>
    <row r="98" spans="1:13" hidden="1" x14ac:dyDescent="0.25">
      <c r="A98" s="631"/>
      <c r="B98" s="13">
        <v>42789</v>
      </c>
      <c r="C98" s="9" t="s">
        <v>27</v>
      </c>
      <c r="D98" s="9">
        <v>1</v>
      </c>
      <c r="E98" s="9">
        <v>1</v>
      </c>
      <c r="F98" s="9">
        <v>0</v>
      </c>
      <c r="G98" s="9">
        <v>1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42782</v>
      </c>
      <c r="C99" s="9" t="s">
        <v>10</v>
      </c>
      <c r="D99" s="9">
        <v>1</v>
      </c>
      <c r="E99" s="9">
        <v>2</v>
      </c>
      <c r="F99" s="9">
        <v>0</v>
      </c>
      <c r="G99" s="9">
        <v>2</v>
      </c>
      <c r="H99" s="9">
        <v>1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42775</v>
      </c>
      <c r="C100" s="9" t="s">
        <v>7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42761</v>
      </c>
      <c r="C101" s="9" t="s">
        <v>11</v>
      </c>
      <c r="D101" s="9">
        <v>1</v>
      </c>
      <c r="E101" s="9">
        <v>2</v>
      </c>
      <c r="F101" s="9">
        <v>0</v>
      </c>
      <c r="G101" s="9">
        <v>2</v>
      </c>
      <c r="H101" s="9">
        <v>0</v>
      </c>
      <c r="I101" s="29">
        <v>0</v>
      </c>
      <c r="J101" s="280"/>
      <c r="K101" s="9"/>
      <c r="L101" s="9">
        <v>1</v>
      </c>
      <c r="M101" s="29"/>
    </row>
    <row r="102" spans="1:13" hidden="1" x14ac:dyDescent="0.25">
      <c r="A102" s="631"/>
      <c r="B102" s="13">
        <v>42754</v>
      </c>
      <c r="C102" s="9" t="s">
        <v>27</v>
      </c>
      <c r="D102" s="9">
        <v>1</v>
      </c>
      <c r="E102" s="9">
        <v>2</v>
      </c>
      <c r="F102" s="9">
        <v>0</v>
      </c>
      <c r="G102" s="9">
        <v>2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42705</v>
      </c>
      <c r="C103" s="9" t="s">
        <v>27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42698</v>
      </c>
      <c r="C104" s="9" t="s">
        <v>10</v>
      </c>
      <c r="D104" s="9">
        <v>1</v>
      </c>
      <c r="E104" s="9">
        <v>2</v>
      </c>
      <c r="F104" s="9">
        <v>0</v>
      </c>
      <c r="G104" s="9">
        <v>2</v>
      </c>
      <c r="H104" s="9">
        <v>1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42691</v>
      </c>
      <c r="C105" s="9" t="s">
        <v>7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42684</v>
      </c>
      <c r="C106" s="9" t="s">
        <v>9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/>
      <c r="K106" s="9">
        <v>1</v>
      </c>
      <c r="L106" s="9"/>
      <c r="M106" s="29"/>
    </row>
    <row r="107" spans="1:13" hidden="1" x14ac:dyDescent="0.25">
      <c r="A107" s="631"/>
      <c r="B107" s="13">
        <v>42670</v>
      </c>
      <c r="C107" s="9" t="s">
        <v>27</v>
      </c>
      <c r="D107" s="9">
        <v>1</v>
      </c>
      <c r="E107" s="9">
        <v>2</v>
      </c>
      <c r="F107" s="9">
        <v>1</v>
      </c>
      <c r="G107" s="15">
        <v>3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42663</v>
      </c>
      <c r="C108" s="9" t="s">
        <v>10</v>
      </c>
      <c r="D108" s="9">
        <v>1</v>
      </c>
      <c r="E108" s="9">
        <v>1</v>
      </c>
      <c r="F108" s="9">
        <v>1</v>
      </c>
      <c r="G108" s="15">
        <v>2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42656</v>
      </c>
      <c r="C109" s="9" t="s">
        <v>7</v>
      </c>
      <c r="D109" s="9">
        <v>1</v>
      </c>
      <c r="E109" s="9">
        <v>1</v>
      </c>
      <c r="F109" s="9">
        <v>0</v>
      </c>
      <c r="G109" s="15">
        <v>1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42649</v>
      </c>
      <c r="C110" s="9" t="s">
        <v>9</v>
      </c>
      <c r="D110" s="9">
        <v>1</v>
      </c>
      <c r="E110" s="9">
        <v>1</v>
      </c>
      <c r="F110" s="9">
        <v>1</v>
      </c>
      <c r="G110" s="15">
        <v>2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42642</v>
      </c>
      <c r="C111" s="9" t="s">
        <v>11</v>
      </c>
      <c r="D111" s="9">
        <v>1</v>
      </c>
      <c r="E111" s="9">
        <v>1</v>
      </c>
      <c r="F111" s="9">
        <v>0</v>
      </c>
      <c r="G111" s="15">
        <v>1</v>
      </c>
      <c r="H111" s="9">
        <v>1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42635</v>
      </c>
      <c r="C112" s="9" t="s">
        <v>27</v>
      </c>
      <c r="D112" s="9">
        <v>1</v>
      </c>
      <c r="E112" s="9">
        <v>1</v>
      </c>
      <c r="F112" s="9">
        <v>0</v>
      </c>
      <c r="G112" s="15">
        <v>1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t="18.75" hidden="1" thickBot="1" x14ac:dyDescent="0.3">
      <c r="A113" s="630"/>
      <c r="B113" s="30">
        <v>42628</v>
      </c>
      <c r="C113" s="31" t="s">
        <v>10</v>
      </c>
      <c r="D113" s="31">
        <v>1</v>
      </c>
      <c r="E113" s="31">
        <v>0</v>
      </c>
      <c r="F113" s="31">
        <v>1</v>
      </c>
      <c r="G113" s="33">
        <v>1</v>
      </c>
      <c r="H113" s="31">
        <v>0</v>
      </c>
      <c r="I113" s="32">
        <v>0</v>
      </c>
      <c r="J113" s="281">
        <v>1</v>
      </c>
      <c r="K113" s="23"/>
      <c r="L113" s="23"/>
      <c r="M113" s="48"/>
    </row>
    <row r="114" spans="1:13" ht="19.5" thickTop="1" thickBot="1" x14ac:dyDescent="0.3">
      <c r="A114" s="142" t="s">
        <v>45</v>
      </c>
      <c r="B114" s="126" t="s">
        <v>18</v>
      </c>
      <c r="C114" s="124" t="s">
        <v>8</v>
      </c>
      <c r="D114" s="124">
        <f t="shared" ref="D114:I114" si="6">SUM(D97:D113)</f>
        <v>17</v>
      </c>
      <c r="E114" s="124">
        <f>SUM(E97:E113)</f>
        <v>18</v>
      </c>
      <c r="F114" s="124">
        <f t="shared" si="6"/>
        <v>5</v>
      </c>
      <c r="G114" s="124">
        <f t="shared" si="6"/>
        <v>23</v>
      </c>
      <c r="H114" s="124">
        <f t="shared" si="6"/>
        <v>3</v>
      </c>
      <c r="I114" s="125">
        <f t="shared" si="6"/>
        <v>0</v>
      </c>
      <c r="J114" s="191">
        <f>SUM(J97:J113)</f>
        <v>12</v>
      </c>
      <c r="K114" s="124">
        <f>SUM(K97:K113)</f>
        <v>4</v>
      </c>
      <c r="L114" s="124">
        <f>SUM(L97:L113)</f>
        <v>1</v>
      </c>
      <c r="M114" s="302">
        <f>SUM(J114/(J114+K114))</f>
        <v>0.75</v>
      </c>
    </row>
    <row r="115" spans="1:13" ht="18.75" hidden="1" thickTop="1" x14ac:dyDescent="0.25">
      <c r="A115" s="659" t="s">
        <v>17</v>
      </c>
      <c r="B115" s="26">
        <v>42425</v>
      </c>
      <c r="C115" s="27" t="s">
        <v>8</v>
      </c>
      <c r="D115" s="27">
        <v>1</v>
      </c>
      <c r="E115" s="27">
        <v>1</v>
      </c>
      <c r="F115" s="27">
        <v>0</v>
      </c>
      <c r="G115" s="34">
        <v>1</v>
      </c>
      <c r="H115" s="27">
        <v>0</v>
      </c>
      <c r="I115" s="28">
        <v>0</v>
      </c>
      <c r="J115" s="282">
        <v>1</v>
      </c>
      <c r="K115" s="8"/>
      <c r="L115" s="8"/>
      <c r="M115" s="113"/>
    </row>
    <row r="116" spans="1:13" hidden="1" x14ac:dyDescent="0.25">
      <c r="A116" s="631"/>
      <c r="B116" s="13">
        <v>42411</v>
      </c>
      <c r="C116" s="9" t="s">
        <v>13</v>
      </c>
      <c r="D116" s="9">
        <v>1</v>
      </c>
      <c r="E116" s="9">
        <v>1</v>
      </c>
      <c r="F116" s="9">
        <v>0</v>
      </c>
      <c r="G116" s="15">
        <v>1</v>
      </c>
      <c r="H116" s="9">
        <v>1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42397</v>
      </c>
      <c r="C117" s="9" t="s">
        <v>14</v>
      </c>
      <c r="D117" s="9">
        <v>1</v>
      </c>
      <c r="E117" s="9">
        <v>1</v>
      </c>
      <c r="F117" s="9">
        <v>2</v>
      </c>
      <c r="G117" s="15">
        <v>3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42390</v>
      </c>
      <c r="C118" s="9" t="s">
        <v>8</v>
      </c>
      <c r="D118" s="9">
        <v>1</v>
      </c>
      <c r="E118" s="9">
        <v>0</v>
      </c>
      <c r="F118" s="9">
        <v>2</v>
      </c>
      <c r="G118" s="15">
        <v>2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42383</v>
      </c>
      <c r="C119" s="9" t="s">
        <v>10</v>
      </c>
      <c r="D119" s="9">
        <v>1</v>
      </c>
      <c r="E119" s="9">
        <v>0</v>
      </c>
      <c r="F119" s="9">
        <v>1</v>
      </c>
      <c r="G119" s="15">
        <v>1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42376</v>
      </c>
      <c r="C120" s="9" t="s">
        <v>13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42341</v>
      </c>
      <c r="C121" s="9" t="s">
        <v>8</v>
      </c>
      <c r="D121" s="9">
        <v>1</v>
      </c>
      <c r="E121" s="9">
        <v>1</v>
      </c>
      <c r="F121" s="9">
        <v>1</v>
      </c>
      <c r="G121" s="9">
        <v>2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42334</v>
      </c>
      <c r="C122" s="9" t="s">
        <v>12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42327</v>
      </c>
      <c r="C123" s="9" t="s">
        <v>13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42320</v>
      </c>
      <c r="C124" s="9" t="s">
        <v>10</v>
      </c>
      <c r="D124" s="9">
        <v>1</v>
      </c>
      <c r="E124" s="9">
        <v>0</v>
      </c>
      <c r="F124" s="9">
        <v>2</v>
      </c>
      <c r="G124" s="9">
        <v>2</v>
      </c>
      <c r="H124" s="9">
        <v>0</v>
      </c>
      <c r="I124" s="29">
        <v>0</v>
      </c>
      <c r="J124" s="280"/>
      <c r="K124" s="9"/>
      <c r="L124" s="9">
        <v>1</v>
      </c>
      <c r="M124" s="29"/>
    </row>
    <row r="125" spans="1:13" hidden="1" x14ac:dyDescent="0.25">
      <c r="A125" s="631"/>
      <c r="B125" s="13">
        <v>42299</v>
      </c>
      <c r="C125" s="9" t="s">
        <v>12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42292</v>
      </c>
      <c r="C126" s="9" t="s">
        <v>13</v>
      </c>
      <c r="D126" s="9">
        <v>1</v>
      </c>
      <c r="E126" s="9">
        <v>1</v>
      </c>
      <c r="F126" s="9">
        <v>1</v>
      </c>
      <c r="G126" s="9">
        <v>2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42278</v>
      </c>
      <c r="C127" s="9" t="s">
        <v>14</v>
      </c>
      <c r="D127" s="9">
        <v>1</v>
      </c>
      <c r="E127" s="9">
        <v>1</v>
      </c>
      <c r="F127" s="9">
        <v>2</v>
      </c>
      <c r="G127" s="9">
        <v>3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t="18.75" hidden="1" thickBot="1" x14ac:dyDescent="0.3">
      <c r="A128" s="630"/>
      <c r="B128" s="30">
        <v>42271</v>
      </c>
      <c r="C128" s="31" t="s">
        <v>8</v>
      </c>
      <c r="D128" s="31">
        <v>1</v>
      </c>
      <c r="E128" s="31">
        <v>0</v>
      </c>
      <c r="F128" s="31">
        <v>0</v>
      </c>
      <c r="G128" s="31">
        <v>0</v>
      </c>
      <c r="H128" s="31">
        <v>0</v>
      </c>
      <c r="I128" s="32">
        <v>0</v>
      </c>
      <c r="J128" s="281"/>
      <c r="K128" s="23">
        <v>1</v>
      </c>
      <c r="L128" s="23"/>
      <c r="M128" s="48"/>
    </row>
    <row r="129" spans="1:13" ht="19.5" thickTop="1" thickBot="1" x14ac:dyDescent="0.3">
      <c r="A129" s="142" t="s">
        <v>45</v>
      </c>
      <c r="B129" s="126" t="s">
        <v>17</v>
      </c>
      <c r="C129" s="124" t="s">
        <v>7</v>
      </c>
      <c r="D129" s="124">
        <f t="shared" ref="D129:I129" si="7">SUM(D115:D128)</f>
        <v>14</v>
      </c>
      <c r="E129" s="124">
        <f t="shared" si="7"/>
        <v>6</v>
      </c>
      <c r="F129" s="124">
        <f t="shared" si="7"/>
        <v>12</v>
      </c>
      <c r="G129" s="124">
        <f t="shared" si="7"/>
        <v>18</v>
      </c>
      <c r="H129" s="124">
        <f t="shared" si="7"/>
        <v>1</v>
      </c>
      <c r="I129" s="125">
        <f t="shared" si="7"/>
        <v>0</v>
      </c>
      <c r="J129" s="191">
        <f>SUM(J115:J128)</f>
        <v>11</v>
      </c>
      <c r="K129" s="124">
        <f>SUM(K115:K128)</f>
        <v>2</v>
      </c>
      <c r="L129" s="124">
        <f>SUM(L115:L128)</f>
        <v>1</v>
      </c>
      <c r="M129" s="302">
        <f>SUM(J129/(J129+K129))</f>
        <v>0.84615384615384615</v>
      </c>
    </row>
    <row r="130" spans="1:13" ht="18.75" hidden="1" thickTop="1" x14ac:dyDescent="0.25">
      <c r="A130" s="659" t="s">
        <v>16</v>
      </c>
      <c r="B130" s="26">
        <v>42068</v>
      </c>
      <c r="C130" s="27" t="s">
        <v>10</v>
      </c>
      <c r="D130" s="27">
        <v>1</v>
      </c>
      <c r="E130" s="27">
        <v>0</v>
      </c>
      <c r="F130" s="27">
        <v>0</v>
      </c>
      <c r="G130" s="27">
        <v>0</v>
      </c>
      <c r="H130" s="27">
        <v>0</v>
      </c>
      <c r="I130" s="28">
        <v>0</v>
      </c>
      <c r="J130" s="282"/>
      <c r="K130" s="8">
        <v>1</v>
      </c>
      <c r="L130" s="8"/>
      <c r="M130" s="113"/>
    </row>
    <row r="131" spans="1:13" hidden="1" x14ac:dyDescent="0.25">
      <c r="A131" s="631"/>
      <c r="B131" s="13">
        <v>42061</v>
      </c>
      <c r="C131" s="9" t="s">
        <v>14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42054</v>
      </c>
      <c r="C132" s="9" t="s">
        <v>8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1</v>
      </c>
      <c r="J132" s="280"/>
      <c r="K132" s="9"/>
      <c r="L132" s="9">
        <v>1</v>
      </c>
      <c r="M132" s="29"/>
    </row>
    <row r="133" spans="1:13" hidden="1" x14ac:dyDescent="0.25">
      <c r="A133" s="631"/>
      <c r="B133" s="13">
        <v>42040</v>
      </c>
      <c r="C133" s="9" t="s">
        <v>13</v>
      </c>
      <c r="D133" s="9">
        <v>1</v>
      </c>
      <c r="E133" s="9">
        <v>1</v>
      </c>
      <c r="F133" s="9">
        <v>0</v>
      </c>
      <c r="G133" s="9">
        <v>1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42026</v>
      </c>
      <c r="C134" s="9" t="s">
        <v>14</v>
      </c>
      <c r="D134" s="9">
        <v>1</v>
      </c>
      <c r="E134" s="9">
        <v>0</v>
      </c>
      <c r="F134" s="9">
        <v>1</v>
      </c>
      <c r="G134" s="9">
        <v>1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42019</v>
      </c>
      <c r="C135" s="9" t="s">
        <v>8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42012</v>
      </c>
      <c r="C136" s="9" t="s">
        <v>12</v>
      </c>
      <c r="D136" s="9">
        <v>1</v>
      </c>
      <c r="E136" s="9">
        <v>0</v>
      </c>
      <c r="F136" s="9">
        <v>2</v>
      </c>
      <c r="G136" s="9">
        <v>2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41970</v>
      </c>
      <c r="C137" s="9" t="s">
        <v>8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41963</v>
      </c>
      <c r="C138" s="9" t="s">
        <v>12</v>
      </c>
      <c r="D138" s="9">
        <v>1</v>
      </c>
      <c r="E138" s="9">
        <v>2</v>
      </c>
      <c r="F138" s="9">
        <v>0</v>
      </c>
      <c r="G138" s="9">
        <v>2</v>
      </c>
      <c r="H138" s="9">
        <v>0</v>
      </c>
      <c r="I138" s="29">
        <v>0</v>
      </c>
      <c r="J138" s="280"/>
      <c r="K138" s="9"/>
      <c r="L138" s="9">
        <v>1</v>
      </c>
      <c r="M138" s="29"/>
    </row>
    <row r="139" spans="1:13" hidden="1" x14ac:dyDescent="0.25">
      <c r="A139" s="631"/>
      <c r="B139" s="13">
        <v>41956</v>
      </c>
      <c r="C139" s="9" t="s">
        <v>13</v>
      </c>
      <c r="D139" s="9">
        <v>1</v>
      </c>
      <c r="E139" s="9">
        <v>2</v>
      </c>
      <c r="F139" s="9">
        <v>1</v>
      </c>
      <c r="G139" s="9">
        <v>3</v>
      </c>
      <c r="H139" s="9">
        <v>1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41949</v>
      </c>
      <c r="C140" s="9" t="s">
        <v>10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41942</v>
      </c>
      <c r="C141" s="9" t="s">
        <v>14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41935</v>
      </c>
      <c r="C142" s="9" t="s">
        <v>8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/>
      <c r="K142" s="9"/>
      <c r="L142" s="9">
        <v>1</v>
      </c>
      <c r="M142" s="29"/>
    </row>
    <row r="143" spans="1:13" hidden="1" x14ac:dyDescent="0.25">
      <c r="A143" s="631"/>
      <c r="B143" s="13">
        <v>41928</v>
      </c>
      <c r="C143" s="9" t="s">
        <v>12</v>
      </c>
      <c r="D143" s="9">
        <v>1</v>
      </c>
      <c r="E143" s="9">
        <v>0</v>
      </c>
      <c r="F143" s="9">
        <v>1</v>
      </c>
      <c r="G143" s="9">
        <v>1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41921</v>
      </c>
      <c r="C144" s="9" t="s">
        <v>13</v>
      </c>
      <c r="D144" s="9">
        <v>1</v>
      </c>
      <c r="E144" s="9">
        <v>2</v>
      </c>
      <c r="F144" s="9">
        <v>0</v>
      </c>
      <c r="G144" s="9">
        <v>2</v>
      </c>
      <c r="H144" s="9">
        <v>0</v>
      </c>
      <c r="I144" s="29">
        <v>1</v>
      </c>
      <c r="J144" s="280"/>
      <c r="K144" s="9"/>
      <c r="L144" s="9">
        <v>1</v>
      </c>
      <c r="M144" s="29"/>
    </row>
    <row r="145" spans="1:13" hidden="1" x14ac:dyDescent="0.25">
      <c r="A145" s="631"/>
      <c r="B145" s="13">
        <v>41914</v>
      </c>
      <c r="C145" s="9" t="s">
        <v>10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41907</v>
      </c>
      <c r="C146" s="9" t="s">
        <v>14</v>
      </c>
      <c r="D146" s="9">
        <v>1</v>
      </c>
      <c r="E146" s="9">
        <v>2</v>
      </c>
      <c r="F146" s="9">
        <v>0</v>
      </c>
      <c r="G146" s="9">
        <v>2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t="18.75" hidden="1" thickBot="1" x14ac:dyDescent="0.3">
      <c r="A147" s="630"/>
      <c r="B147" s="30">
        <v>41900</v>
      </c>
      <c r="C147" s="31" t="s">
        <v>8</v>
      </c>
      <c r="D147" s="31">
        <v>1</v>
      </c>
      <c r="E147" s="31">
        <v>0</v>
      </c>
      <c r="F147" s="31">
        <v>1</v>
      </c>
      <c r="G147" s="31">
        <v>1</v>
      </c>
      <c r="H147" s="31">
        <v>0</v>
      </c>
      <c r="I147" s="32">
        <v>0</v>
      </c>
      <c r="J147" s="281">
        <v>1</v>
      </c>
      <c r="K147" s="23"/>
      <c r="L147" s="23"/>
      <c r="M147" s="48"/>
    </row>
    <row r="148" spans="1:13" ht="19.5" thickTop="1" thickBot="1" x14ac:dyDescent="0.3">
      <c r="A148" s="142" t="s">
        <v>45</v>
      </c>
      <c r="B148" s="126" t="s">
        <v>16</v>
      </c>
      <c r="C148" s="124" t="s">
        <v>7</v>
      </c>
      <c r="D148" s="124">
        <f t="shared" ref="D148:I148" si="8">SUM(D130:D147)</f>
        <v>18</v>
      </c>
      <c r="E148" s="124">
        <f t="shared" si="8"/>
        <v>10</v>
      </c>
      <c r="F148" s="124">
        <f t="shared" si="8"/>
        <v>6</v>
      </c>
      <c r="G148" s="124">
        <f t="shared" si="8"/>
        <v>16</v>
      </c>
      <c r="H148" s="124">
        <f t="shared" si="8"/>
        <v>1</v>
      </c>
      <c r="I148" s="125">
        <f t="shared" si="8"/>
        <v>2</v>
      </c>
      <c r="J148" s="191">
        <f>SUM(J130:J147)</f>
        <v>7</v>
      </c>
      <c r="K148" s="124">
        <f>SUM(K130:K147)</f>
        <v>7</v>
      </c>
      <c r="L148" s="124">
        <f>SUM(L130:L147)</f>
        <v>4</v>
      </c>
      <c r="M148" s="302">
        <f>SUM(J148/(J148+K148))</f>
        <v>0.5</v>
      </c>
    </row>
    <row r="149" spans="1:13" ht="18.75" hidden="1" thickTop="1" x14ac:dyDescent="0.25">
      <c r="A149" s="659" t="s">
        <v>15</v>
      </c>
      <c r="B149" s="26">
        <v>41697</v>
      </c>
      <c r="C149" s="27" t="s">
        <v>7</v>
      </c>
      <c r="D149" s="27">
        <v>1</v>
      </c>
      <c r="E149" s="27">
        <v>0</v>
      </c>
      <c r="F149" s="27">
        <v>1</v>
      </c>
      <c r="G149" s="27">
        <v>1</v>
      </c>
      <c r="H149" s="27">
        <v>0</v>
      </c>
      <c r="I149" s="28">
        <v>0</v>
      </c>
      <c r="J149" s="282"/>
      <c r="K149" s="8">
        <v>1</v>
      </c>
      <c r="L149" s="8"/>
      <c r="M149" s="113"/>
    </row>
    <row r="150" spans="1:13" hidden="1" x14ac:dyDescent="0.25">
      <c r="A150" s="631"/>
      <c r="B150" s="13">
        <v>41690</v>
      </c>
      <c r="C150" s="9" t="s">
        <v>13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41683</v>
      </c>
      <c r="C151" s="9" t="s">
        <v>8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idden="1" x14ac:dyDescent="0.25">
      <c r="A152" s="631"/>
      <c r="B152" s="13">
        <v>41676</v>
      </c>
      <c r="C152" s="9" t="s">
        <v>10</v>
      </c>
      <c r="D152" s="9">
        <v>1</v>
      </c>
      <c r="E152" s="9">
        <v>0</v>
      </c>
      <c r="F152" s="9">
        <v>1</v>
      </c>
      <c r="G152" s="9">
        <v>1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41669</v>
      </c>
      <c r="C153" s="9" t="s">
        <v>12</v>
      </c>
      <c r="D153" s="9">
        <v>1</v>
      </c>
      <c r="E153" s="9">
        <v>0</v>
      </c>
      <c r="F153" s="9">
        <v>2</v>
      </c>
      <c r="G153" s="9">
        <v>2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41662</v>
      </c>
      <c r="C154" s="9" t="s">
        <v>7</v>
      </c>
      <c r="D154" s="9">
        <v>1</v>
      </c>
      <c r="E154" s="9">
        <v>1</v>
      </c>
      <c r="F154" s="9">
        <v>0</v>
      </c>
      <c r="G154" s="9">
        <v>1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41655</v>
      </c>
      <c r="C155" s="9" t="s">
        <v>13</v>
      </c>
      <c r="D155" s="9">
        <v>1</v>
      </c>
      <c r="E155" s="9">
        <v>1</v>
      </c>
      <c r="F155" s="9">
        <v>1</v>
      </c>
      <c r="G155" s="9">
        <v>2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41648</v>
      </c>
      <c r="C156" s="9" t="s">
        <v>8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31"/>
      <c r="B157" s="13">
        <v>41613</v>
      </c>
      <c r="C157" s="9" t="s">
        <v>7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41606</v>
      </c>
      <c r="C158" s="9" t="s">
        <v>13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41599</v>
      </c>
      <c r="C159" s="9" t="s">
        <v>8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/>
      <c r="K159" s="9"/>
      <c r="L159" s="9">
        <v>1</v>
      </c>
      <c r="M159" s="29"/>
    </row>
    <row r="160" spans="1:13" hidden="1" x14ac:dyDescent="0.25">
      <c r="A160" s="631"/>
      <c r="B160" s="13">
        <v>41592</v>
      </c>
      <c r="C160" s="9" t="s">
        <v>10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41585</v>
      </c>
      <c r="C161" s="9" t="s">
        <v>12</v>
      </c>
      <c r="D161" s="9">
        <v>1</v>
      </c>
      <c r="E161" s="9">
        <v>0</v>
      </c>
      <c r="F161" s="9">
        <v>1</v>
      </c>
      <c r="G161" s="9">
        <v>1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41578</v>
      </c>
      <c r="C162" s="9" t="s">
        <v>7</v>
      </c>
      <c r="D162" s="9">
        <v>1</v>
      </c>
      <c r="E162" s="9">
        <v>0</v>
      </c>
      <c r="F162" s="9">
        <v>1</v>
      </c>
      <c r="G162" s="9">
        <v>1</v>
      </c>
      <c r="H162" s="9">
        <v>0</v>
      </c>
      <c r="I162" s="29">
        <v>0</v>
      </c>
      <c r="J162" s="280"/>
      <c r="K162" s="9"/>
      <c r="L162" s="9">
        <v>1</v>
      </c>
      <c r="M162" s="29"/>
    </row>
    <row r="163" spans="1:13" hidden="1" x14ac:dyDescent="0.25">
      <c r="A163" s="631"/>
      <c r="B163" s="13">
        <v>41571</v>
      </c>
      <c r="C163" s="9" t="s">
        <v>13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41550</v>
      </c>
      <c r="C164" s="9" t="s">
        <v>12</v>
      </c>
      <c r="D164" s="9">
        <v>1</v>
      </c>
      <c r="E164" s="9">
        <v>0</v>
      </c>
      <c r="F164" s="9">
        <v>1</v>
      </c>
      <c r="G164" s="9">
        <v>1</v>
      </c>
      <c r="H164" s="9">
        <v>0</v>
      </c>
      <c r="I164" s="29">
        <v>0</v>
      </c>
      <c r="J164" s="280"/>
      <c r="K164" s="9"/>
      <c r="L164" s="9">
        <v>1</v>
      </c>
      <c r="M164" s="29"/>
    </row>
    <row r="165" spans="1:13" hidden="1" x14ac:dyDescent="0.25">
      <c r="A165" s="631"/>
      <c r="B165" s="13">
        <v>41543</v>
      </c>
      <c r="C165" s="9" t="s">
        <v>7</v>
      </c>
      <c r="D165" s="9">
        <v>1</v>
      </c>
      <c r="E165" s="9">
        <v>1</v>
      </c>
      <c r="F165" s="9">
        <v>0</v>
      </c>
      <c r="G165" s="9">
        <v>1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41536</v>
      </c>
      <c r="C166" s="9" t="s">
        <v>13</v>
      </c>
      <c r="D166" s="9">
        <v>1</v>
      </c>
      <c r="E166" s="9">
        <v>1</v>
      </c>
      <c r="F166" s="9">
        <v>0</v>
      </c>
      <c r="G166" s="9">
        <v>1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t="18.75" hidden="1" thickBot="1" x14ac:dyDescent="0.3">
      <c r="A167" s="630"/>
      <c r="B167" s="30">
        <v>41529</v>
      </c>
      <c r="C167" s="31" t="s">
        <v>8</v>
      </c>
      <c r="D167" s="31">
        <v>1</v>
      </c>
      <c r="E167" s="31">
        <v>0</v>
      </c>
      <c r="F167" s="31">
        <v>2</v>
      </c>
      <c r="G167" s="31">
        <v>2</v>
      </c>
      <c r="H167" s="31">
        <v>0</v>
      </c>
      <c r="I167" s="32">
        <v>0</v>
      </c>
      <c r="J167" s="281">
        <v>1</v>
      </c>
      <c r="K167" s="23"/>
      <c r="L167" s="23"/>
      <c r="M167" s="48"/>
    </row>
    <row r="168" spans="1:13" ht="19.5" thickTop="1" thickBot="1" x14ac:dyDescent="0.3">
      <c r="A168" s="142" t="s">
        <v>45</v>
      </c>
      <c r="B168" s="126" t="s">
        <v>15</v>
      </c>
      <c r="C168" s="124" t="s">
        <v>14</v>
      </c>
      <c r="D168" s="124">
        <f t="shared" ref="D168:I168" si="9">SUM(D149:D167)</f>
        <v>19</v>
      </c>
      <c r="E168" s="124">
        <f t="shared" si="9"/>
        <v>4</v>
      </c>
      <c r="F168" s="124">
        <f t="shared" si="9"/>
        <v>11</v>
      </c>
      <c r="G168" s="124">
        <f t="shared" si="9"/>
        <v>15</v>
      </c>
      <c r="H168" s="124">
        <f t="shared" si="9"/>
        <v>0</v>
      </c>
      <c r="I168" s="125">
        <f t="shared" si="9"/>
        <v>0</v>
      </c>
      <c r="J168" s="191">
        <f>SUM(J149:J167)</f>
        <v>11</v>
      </c>
      <c r="K168" s="124">
        <f>SUM(K149:K167)</f>
        <v>5</v>
      </c>
      <c r="L168" s="124">
        <f>SUM(L149:L167)</f>
        <v>3</v>
      </c>
      <c r="M168" s="302">
        <f>SUM(J168/(J168+K168))</f>
        <v>0.6875</v>
      </c>
    </row>
    <row r="169" spans="1:13" ht="19.5" hidden="1" thickTop="1" thickBot="1" x14ac:dyDescent="0.3">
      <c r="A169" s="659" t="s">
        <v>22</v>
      </c>
      <c r="B169" s="26">
        <v>41333</v>
      </c>
      <c r="C169" s="27" t="s">
        <v>7</v>
      </c>
      <c r="D169" s="27">
        <v>1</v>
      </c>
      <c r="E169" s="27">
        <v>1</v>
      </c>
      <c r="F169" s="27">
        <v>0</v>
      </c>
      <c r="G169" s="27">
        <v>1</v>
      </c>
      <c r="H169" s="27">
        <v>0</v>
      </c>
      <c r="I169" s="28">
        <v>0</v>
      </c>
      <c r="J169" s="282"/>
      <c r="K169" s="8">
        <v>1</v>
      </c>
      <c r="L169" s="8"/>
      <c r="M169" s="113"/>
    </row>
    <row r="170" spans="1:13" hidden="1" x14ac:dyDescent="0.25">
      <c r="A170" s="631"/>
      <c r="B170" s="13">
        <v>41319</v>
      </c>
      <c r="C170" s="9" t="s">
        <v>19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41312</v>
      </c>
      <c r="C171" s="9" t="s">
        <v>20</v>
      </c>
      <c r="D171" s="9">
        <v>1</v>
      </c>
      <c r="E171" s="9">
        <v>0</v>
      </c>
      <c r="F171" s="9">
        <v>1</v>
      </c>
      <c r="G171" s="9">
        <v>1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41305</v>
      </c>
      <c r="C172" s="9" t="s">
        <v>12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41298</v>
      </c>
      <c r="C173" s="9" t="s">
        <v>7</v>
      </c>
      <c r="D173" s="9">
        <v>1</v>
      </c>
      <c r="E173" s="9">
        <v>1</v>
      </c>
      <c r="F173" s="9">
        <v>0</v>
      </c>
      <c r="G173" s="9">
        <v>1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idden="1" x14ac:dyDescent="0.25">
      <c r="A174" s="631"/>
      <c r="B174" s="13">
        <v>41291</v>
      </c>
      <c r="C174" s="9" t="s">
        <v>13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41284</v>
      </c>
      <c r="C175" s="9" t="s">
        <v>19</v>
      </c>
      <c r="D175" s="9">
        <v>1</v>
      </c>
      <c r="E175" s="9">
        <v>1</v>
      </c>
      <c r="F175" s="9">
        <v>0</v>
      </c>
      <c r="G175" s="9">
        <v>1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41249</v>
      </c>
      <c r="C176" s="9" t="s">
        <v>7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41242</v>
      </c>
      <c r="C177" s="9" t="s">
        <v>13</v>
      </c>
      <c r="D177" s="9">
        <v>1</v>
      </c>
      <c r="E177" s="9">
        <v>0</v>
      </c>
      <c r="F177" s="9">
        <v>1</v>
      </c>
      <c r="G177" s="9">
        <v>1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41235</v>
      </c>
      <c r="C178" s="9" t="s">
        <v>19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41228</v>
      </c>
      <c r="C179" s="9" t="s">
        <v>20</v>
      </c>
      <c r="D179" s="9">
        <v>1</v>
      </c>
      <c r="E179" s="9">
        <v>0</v>
      </c>
      <c r="F179" s="9">
        <v>0</v>
      </c>
      <c r="G179" s="9">
        <v>0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idden="1" x14ac:dyDescent="0.25">
      <c r="A180" s="631"/>
      <c r="B180" s="13">
        <v>41221</v>
      </c>
      <c r="C180" s="9" t="s">
        <v>12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41214</v>
      </c>
      <c r="C181" s="9" t="s">
        <v>7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/>
      <c r="K181" s="9"/>
      <c r="L181" s="9">
        <v>1</v>
      </c>
      <c r="M181" s="29"/>
    </row>
    <row r="182" spans="1:13" hidden="1" x14ac:dyDescent="0.25">
      <c r="A182" s="631"/>
      <c r="B182" s="13">
        <v>41207</v>
      </c>
      <c r="C182" s="9" t="s">
        <v>13</v>
      </c>
      <c r="D182" s="9">
        <v>1</v>
      </c>
      <c r="E182" s="9">
        <v>0</v>
      </c>
      <c r="F182" s="9">
        <v>2</v>
      </c>
      <c r="G182" s="9">
        <v>2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41200</v>
      </c>
      <c r="C183" s="9" t="s">
        <v>19</v>
      </c>
      <c r="D183" s="9">
        <v>1</v>
      </c>
      <c r="E183" s="9">
        <v>0</v>
      </c>
      <c r="F183" s="9">
        <v>1</v>
      </c>
      <c r="G183" s="9">
        <v>1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41193</v>
      </c>
      <c r="C184" s="9" t="s">
        <v>20</v>
      </c>
      <c r="D184" s="9">
        <v>1</v>
      </c>
      <c r="E184" s="9">
        <v>1</v>
      </c>
      <c r="F184" s="9">
        <v>2</v>
      </c>
      <c r="G184" s="9">
        <v>3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41179</v>
      </c>
      <c r="C185" s="9" t="s">
        <v>7</v>
      </c>
      <c r="D185" s="9">
        <v>1</v>
      </c>
      <c r="E185" s="9">
        <v>0</v>
      </c>
      <c r="F185" s="9">
        <v>1</v>
      </c>
      <c r="G185" s="9">
        <v>1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41172</v>
      </c>
      <c r="C186" s="9" t="s">
        <v>13</v>
      </c>
      <c r="D186" s="9">
        <v>1</v>
      </c>
      <c r="E186" s="9">
        <v>0</v>
      </c>
      <c r="F186" s="9">
        <v>2</v>
      </c>
      <c r="G186" s="9">
        <v>2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t="18.75" hidden="1" thickBot="1" x14ac:dyDescent="0.3">
      <c r="A187" s="630"/>
      <c r="B187" s="30">
        <v>41165</v>
      </c>
      <c r="C187" s="31" t="s">
        <v>19</v>
      </c>
      <c r="D187" s="31">
        <v>1</v>
      </c>
      <c r="E187" s="31">
        <v>0</v>
      </c>
      <c r="F187" s="31">
        <v>3</v>
      </c>
      <c r="G187" s="31">
        <v>3</v>
      </c>
      <c r="H187" s="31">
        <v>0</v>
      </c>
      <c r="I187" s="32">
        <v>0</v>
      </c>
      <c r="J187" s="281"/>
      <c r="K187" s="23"/>
      <c r="L187" s="23">
        <v>1</v>
      </c>
      <c r="M187" s="48"/>
    </row>
    <row r="188" spans="1:13" ht="19.5" thickTop="1" thickBot="1" x14ac:dyDescent="0.3">
      <c r="A188" s="142" t="s">
        <v>45</v>
      </c>
      <c r="B188" s="126" t="s">
        <v>22</v>
      </c>
      <c r="C188" s="124" t="s">
        <v>21</v>
      </c>
      <c r="D188" s="124">
        <f t="shared" ref="D188:I188" si="10">SUM(D169:D187)</f>
        <v>19</v>
      </c>
      <c r="E188" s="124">
        <f t="shared" si="10"/>
        <v>4</v>
      </c>
      <c r="F188" s="124">
        <f t="shared" si="10"/>
        <v>14</v>
      </c>
      <c r="G188" s="124">
        <f t="shared" si="10"/>
        <v>18</v>
      </c>
      <c r="H188" s="124">
        <f t="shared" si="10"/>
        <v>0</v>
      </c>
      <c r="I188" s="125">
        <f t="shared" si="10"/>
        <v>0</v>
      </c>
      <c r="J188" s="191">
        <f>SUM(J169:J187)</f>
        <v>5</v>
      </c>
      <c r="K188" s="124">
        <f>SUM(K169:K187)</f>
        <v>12</v>
      </c>
      <c r="L188" s="124">
        <f>SUM(L169:L187)</f>
        <v>2</v>
      </c>
      <c r="M188" s="302">
        <f>SUM(J188/(J188+K188))</f>
        <v>0.29411764705882354</v>
      </c>
    </row>
    <row r="189" spans="1:13" ht="18.75" hidden="1" thickTop="1" x14ac:dyDescent="0.25">
      <c r="A189" s="659" t="s">
        <v>23</v>
      </c>
      <c r="B189" s="26">
        <v>40969</v>
      </c>
      <c r="C189" s="27" t="s">
        <v>20</v>
      </c>
      <c r="D189" s="27">
        <v>1</v>
      </c>
      <c r="E189" s="27">
        <v>0</v>
      </c>
      <c r="F189" s="27">
        <v>1</v>
      </c>
      <c r="G189" s="27">
        <v>1</v>
      </c>
      <c r="H189" s="27">
        <v>0</v>
      </c>
      <c r="I189" s="28">
        <v>0</v>
      </c>
      <c r="J189" s="282">
        <v>1</v>
      </c>
      <c r="K189" s="8"/>
      <c r="L189" s="8"/>
      <c r="M189" s="113"/>
    </row>
    <row r="190" spans="1:13" hidden="1" x14ac:dyDescent="0.25">
      <c r="A190" s="631"/>
      <c r="B190" s="13">
        <v>40962</v>
      </c>
      <c r="C190" s="9" t="s">
        <v>7</v>
      </c>
      <c r="D190" s="9">
        <v>1</v>
      </c>
      <c r="E190" s="9">
        <v>0</v>
      </c>
      <c r="F190" s="9">
        <v>1</v>
      </c>
      <c r="G190" s="9">
        <v>1</v>
      </c>
      <c r="H190" s="9">
        <v>0</v>
      </c>
      <c r="I190" s="29">
        <v>0</v>
      </c>
      <c r="J190" s="280"/>
      <c r="K190" s="9"/>
      <c r="L190" s="9">
        <v>1</v>
      </c>
      <c r="M190" s="29"/>
    </row>
    <row r="191" spans="1:13" hidden="1" x14ac:dyDescent="0.25">
      <c r="A191" s="631"/>
      <c r="B191" s="13">
        <v>40955</v>
      </c>
      <c r="C191" s="9" t="s">
        <v>21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9"/>
    </row>
    <row r="192" spans="1:13" hidden="1" x14ac:dyDescent="0.25">
      <c r="A192" s="631"/>
      <c r="B192" s="13">
        <v>40948</v>
      </c>
      <c r="C192" s="9" t="s">
        <v>12</v>
      </c>
      <c r="D192" s="9">
        <v>1</v>
      </c>
      <c r="E192" s="9">
        <v>1</v>
      </c>
      <c r="F192" s="9">
        <v>3</v>
      </c>
      <c r="G192" s="9">
        <v>4</v>
      </c>
      <c r="H192" s="9">
        <v>1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40941</v>
      </c>
      <c r="C193" s="9" t="s">
        <v>13</v>
      </c>
      <c r="D193" s="9">
        <v>1</v>
      </c>
      <c r="E193" s="9">
        <v>0</v>
      </c>
      <c r="F193" s="9">
        <v>1</v>
      </c>
      <c r="G193" s="9">
        <v>1</v>
      </c>
      <c r="H193" s="9">
        <v>0</v>
      </c>
      <c r="I193" s="29">
        <v>0</v>
      </c>
      <c r="J193" s="280">
        <v>1</v>
      </c>
      <c r="K193" s="9"/>
      <c r="L193" s="9"/>
      <c r="M193" s="29"/>
    </row>
    <row r="194" spans="1:13" hidden="1" x14ac:dyDescent="0.25">
      <c r="A194" s="631"/>
      <c r="B194" s="13">
        <v>40934</v>
      </c>
      <c r="C194" s="9" t="s">
        <v>20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idden="1" x14ac:dyDescent="0.25">
      <c r="A195" s="631"/>
      <c r="B195" s="13">
        <v>40927</v>
      </c>
      <c r="C195" s="9" t="s">
        <v>7</v>
      </c>
      <c r="D195" s="9">
        <v>1</v>
      </c>
      <c r="E195" s="9">
        <v>0</v>
      </c>
      <c r="F195" s="9">
        <v>2</v>
      </c>
      <c r="G195" s="9">
        <v>2</v>
      </c>
      <c r="H195" s="9">
        <v>0</v>
      </c>
      <c r="I195" s="29">
        <v>0</v>
      </c>
      <c r="J195" s="280">
        <v>1</v>
      </c>
      <c r="K195" s="9"/>
      <c r="L195" s="9"/>
      <c r="M195" s="29"/>
    </row>
    <row r="196" spans="1:13" hidden="1" x14ac:dyDescent="0.25">
      <c r="A196" s="631"/>
      <c r="B196" s="13">
        <v>40920</v>
      </c>
      <c r="C196" s="9" t="s">
        <v>21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40899</v>
      </c>
      <c r="C197" s="9" t="s">
        <v>12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>
        <v>1</v>
      </c>
      <c r="K197" s="9"/>
      <c r="L197" s="9"/>
      <c r="M197" s="29"/>
    </row>
    <row r="198" spans="1:13" hidden="1" x14ac:dyDescent="0.25">
      <c r="A198" s="631"/>
      <c r="B198" s="13">
        <v>40871</v>
      </c>
      <c r="C198" s="9" t="s">
        <v>21</v>
      </c>
      <c r="D198" s="9">
        <v>1</v>
      </c>
      <c r="E198" s="9">
        <v>0</v>
      </c>
      <c r="F198" s="9">
        <v>0</v>
      </c>
      <c r="G198" s="9">
        <v>0</v>
      </c>
      <c r="H198" s="9">
        <v>0</v>
      </c>
      <c r="I198" s="29">
        <v>0</v>
      </c>
      <c r="J198" s="280">
        <v>1</v>
      </c>
      <c r="K198" s="9"/>
      <c r="L198" s="9"/>
      <c r="M198" s="29"/>
    </row>
    <row r="199" spans="1:13" hidden="1" x14ac:dyDescent="0.25">
      <c r="A199" s="631"/>
      <c r="B199" s="13">
        <v>40857</v>
      </c>
      <c r="C199" s="9" t="s">
        <v>13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/>
      <c r="L199" s="9">
        <v>1</v>
      </c>
      <c r="M199" s="29"/>
    </row>
    <row r="200" spans="1:13" hidden="1" x14ac:dyDescent="0.25">
      <c r="A200" s="631"/>
      <c r="B200" s="13">
        <v>40850</v>
      </c>
      <c r="C200" s="9" t="s">
        <v>20</v>
      </c>
      <c r="D200" s="9">
        <v>1</v>
      </c>
      <c r="E200" s="9">
        <v>0</v>
      </c>
      <c r="F200" s="9">
        <v>1</v>
      </c>
      <c r="G200" s="9">
        <v>1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idden="1" x14ac:dyDescent="0.25">
      <c r="A201" s="631"/>
      <c r="B201" s="13">
        <v>40836</v>
      </c>
      <c r="C201" s="9" t="s">
        <v>21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idden="1" x14ac:dyDescent="0.25">
      <c r="A202" s="631"/>
      <c r="B202" s="13">
        <v>40829</v>
      </c>
      <c r="C202" s="9" t="s">
        <v>12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40822</v>
      </c>
      <c r="C203" s="9" t="s">
        <v>13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31"/>
      <c r="B204" s="13">
        <v>40815</v>
      </c>
      <c r="C204" s="9" t="s">
        <v>20</v>
      </c>
      <c r="D204" s="9">
        <v>1</v>
      </c>
      <c r="E204" s="9">
        <v>0</v>
      </c>
      <c r="F204" s="9">
        <v>1</v>
      </c>
      <c r="G204" s="9">
        <v>1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t="18.75" hidden="1" thickBot="1" x14ac:dyDescent="0.3">
      <c r="A205" s="630"/>
      <c r="B205" s="30">
        <v>40808</v>
      </c>
      <c r="C205" s="31" t="s">
        <v>7</v>
      </c>
      <c r="D205" s="31">
        <v>1</v>
      </c>
      <c r="E205" s="31">
        <v>1</v>
      </c>
      <c r="F205" s="31">
        <v>2</v>
      </c>
      <c r="G205" s="31">
        <v>3</v>
      </c>
      <c r="H205" s="31">
        <v>0</v>
      </c>
      <c r="I205" s="32">
        <v>0</v>
      </c>
      <c r="J205" s="281">
        <v>1</v>
      </c>
      <c r="K205" s="23"/>
      <c r="L205" s="23"/>
      <c r="M205" s="48"/>
    </row>
    <row r="206" spans="1:13" ht="19.5" thickTop="1" thickBot="1" x14ac:dyDescent="0.3">
      <c r="A206" s="142" t="s">
        <v>45</v>
      </c>
      <c r="B206" s="126" t="s">
        <v>23</v>
      </c>
      <c r="C206" s="124" t="s">
        <v>19</v>
      </c>
      <c r="D206" s="124">
        <f t="shared" ref="D206:I206" si="11">SUM(D189:D205)</f>
        <v>17</v>
      </c>
      <c r="E206" s="124">
        <f t="shared" si="11"/>
        <v>2</v>
      </c>
      <c r="F206" s="124">
        <f t="shared" si="11"/>
        <v>12</v>
      </c>
      <c r="G206" s="124">
        <f t="shared" si="11"/>
        <v>14</v>
      </c>
      <c r="H206" s="124">
        <f t="shared" si="11"/>
        <v>1</v>
      </c>
      <c r="I206" s="125">
        <f t="shared" si="11"/>
        <v>0</v>
      </c>
      <c r="J206" s="191">
        <f>SUM(J189:J205)</f>
        <v>11</v>
      </c>
      <c r="K206" s="124">
        <f>SUM(K189:K205)</f>
        <v>4</v>
      </c>
      <c r="L206" s="124">
        <f>SUM(L189:L205)</f>
        <v>2</v>
      </c>
      <c r="M206" s="302">
        <f>SUM(J206/(J206+K206))</f>
        <v>0.73333333333333328</v>
      </c>
    </row>
    <row r="207" spans="1:13" ht="19.5" thickTop="1" thickBot="1" x14ac:dyDescent="0.3">
      <c r="C207" s="136" t="s">
        <v>24</v>
      </c>
      <c r="D207" s="137">
        <f t="shared" ref="D207:L207" si="12">SUM(D75+D96+D114+D129+D148+D168+D188+D206+D59+D48+D38+D20)</f>
        <v>192</v>
      </c>
      <c r="E207" s="137">
        <f t="shared" si="12"/>
        <v>68</v>
      </c>
      <c r="F207" s="137">
        <f t="shared" si="12"/>
        <v>125</v>
      </c>
      <c r="G207" s="137">
        <f t="shared" si="12"/>
        <v>193</v>
      </c>
      <c r="H207" s="137">
        <f t="shared" si="12"/>
        <v>8</v>
      </c>
      <c r="I207" s="139">
        <f t="shared" si="12"/>
        <v>3</v>
      </c>
      <c r="J207" s="444">
        <f t="shared" si="12"/>
        <v>106</v>
      </c>
      <c r="K207" s="91">
        <f t="shared" si="12"/>
        <v>65</v>
      </c>
      <c r="L207" s="450">
        <f t="shared" si="12"/>
        <v>21</v>
      </c>
      <c r="M207" s="313">
        <f>SUM(J207/(J207+K207))</f>
        <v>0.61988304093567248</v>
      </c>
    </row>
    <row r="208" spans="1:13" ht="18.75" thickBot="1" x14ac:dyDescent="0.3">
      <c r="C208" s="143" t="s">
        <v>25</v>
      </c>
      <c r="D208" s="24"/>
      <c r="E208" s="25">
        <f>SUM(E207/D207)</f>
        <v>0.35416666666666669</v>
      </c>
      <c r="F208" s="25">
        <f>SUM(F207/D207)</f>
        <v>0.65104166666666663</v>
      </c>
      <c r="G208" s="144">
        <f>SUM(G207/D207)</f>
        <v>1.0052083333333333</v>
      </c>
      <c r="H208" s="20"/>
      <c r="I208" s="20"/>
      <c r="J208" s="445">
        <f>SUM(J207/D207)</f>
        <v>0.55208333333333337</v>
      </c>
      <c r="K208" s="441">
        <f>SUM(K207/D207)</f>
        <v>0.33854166666666669</v>
      </c>
      <c r="L208" s="446">
        <f>SUM(L207/D207)</f>
        <v>0.109375</v>
      </c>
      <c r="M208" s="7"/>
    </row>
    <row r="209" spans="1:13" ht="18.75" thickBot="1" x14ac:dyDescent="0.3">
      <c r="C209" s="133" t="s">
        <v>26</v>
      </c>
      <c r="D209" s="134">
        <f>SUM(D207/11)</f>
        <v>17.454545454545453</v>
      </c>
      <c r="E209" s="134">
        <f>SUM(E208*D209)</f>
        <v>6.1818181818181817</v>
      </c>
      <c r="F209" s="134">
        <f>SUM(F208*D209)</f>
        <v>11.363636363636362</v>
      </c>
      <c r="G209" s="135">
        <f>SUM(G208*D209)</f>
        <v>17.545454545454543</v>
      </c>
      <c r="J209" s="447">
        <f>SUM(J207/11)</f>
        <v>9.6363636363636367</v>
      </c>
      <c r="K209" s="448">
        <f>SUM(K207/11)</f>
        <v>5.9090909090909092</v>
      </c>
      <c r="L209" s="449">
        <f>SUM(L207/11)</f>
        <v>1.9090909090909092</v>
      </c>
      <c r="M209" s="7"/>
    </row>
    <row r="210" spans="1:13" ht="18.75" thickTop="1" x14ac:dyDescent="0.25">
      <c r="A210" s="665" t="s">
        <v>42</v>
      </c>
      <c r="B210" s="45" t="s">
        <v>36</v>
      </c>
      <c r="C210" s="46" t="s">
        <v>19</v>
      </c>
      <c r="D210" s="47"/>
      <c r="E210" s="27">
        <v>3</v>
      </c>
      <c r="F210" s="27">
        <v>13</v>
      </c>
      <c r="G210" s="28">
        <v>16</v>
      </c>
    </row>
    <row r="211" spans="1:13" x14ac:dyDescent="0.25">
      <c r="A211" s="666"/>
      <c r="B211" s="36" t="s">
        <v>37</v>
      </c>
      <c r="C211" s="5" t="s">
        <v>21</v>
      </c>
      <c r="D211" s="37"/>
      <c r="E211" s="9">
        <v>4</v>
      </c>
      <c r="F211" s="9">
        <v>4</v>
      </c>
      <c r="G211" s="29">
        <v>8</v>
      </c>
    </row>
    <row r="212" spans="1:13" x14ac:dyDescent="0.25">
      <c r="A212" s="666"/>
      <c r="B212" s="36" t="s">
        <v>38</v>
      </c>
      <c r="C212" s="5" t="s">
        <v>21</v>
      </c>
      <c r="D212" s="37"/>
      <c r="E212" s="9">
        <v>2</v>
      </c>
      <c r="F212" s="9">
        <v>6</v>
      </c>
      <c r="G212" s="29">
        <v>8</v>
      </c>
    </row>
    <row r="213" spans="1:13" x14ac:dyDescent="0.25">
      <c r="A213" s="666"/>
      <c r="B213" s="36" t="s">
        <v>39</v>
      </c>
      <c r="C213" s="36" t="s">
        <v>48</v>
      </c>
      <c r="D213" s="37"/>
      <c r="E213" s="9">
        <v>6</v>
      </c>
      <c r="F213" s="9">
        <v>8</v>
      </c>
      <c r="G213" s="29">
        <v>14</v>
      </c>
    </row>
    <row r="214" spans="1:13" x14ac:dyDescent="0.25">
      <c r="A214" s="666"/>
      <c r="B214" s="36" t="s">
        <v>40</v>
      </c>
      <c r="C214" s="5" t="s">
        <v>48</v>
      </c>
      <c r="D214" s="37"/>
      <c r="E214" s="9">
        <v>14</v>
      </c>
      <c r="F214" s="9">
        <v>21</v>
      </c>
      <c r="G214" s="29">
        <v>35</v>
      </c>
    </row>
    <row r="215" spans="1:13" ht="18.75" thickBot="1" x14ac:dyDescent="0.3">
      <c r="A215" s="667"/>
      <c r="B215" s="38" t="s">
        <v>41</v>
      </c>
      <c r="C215" s="39" t="s">
        <v>13</v>
      </c>
      <c r="D215" s="40"/>
      <c r="E215" s="23">
        <v>11</v>
      </c>
      <c r="F215" s="23">
        <v>15</v>
      </c>
      <c r="G215" s="48">
        <v>26</v>
      </c>
    </row>
    <row r="216" spans="1:13" ht="18.75" thickBot="1" x14ac:dyDescent="0.3">
      <c r="A216" s="49" t="s">
        <v>45</v>
      </c>
      <c r="B216" s="41" t="s">
        <v>42</v>
      </c>
      <c r="C216" s="42"/>
      <c r="D216" s="42"/>
      <c r="E216" s="43">
        <f>SUM(E210:E215)</f>
        <v>40</v>
      </c>
      <c r="F216" s="43">
        <f>SUM(F210:F215)</f>
        <v>67</v>
      </c>
      <c r="G216" s="50">
        <f>SUM(G210:G215)</f>
        <v>107</v>
      </c>
    </row>
    <row r="217" spans="1:13" ht="18.75" thickBot="1" x14ac:dyDescent="0.3">
      <c r="A217" s="51" t="s">
        <v>46</v>
      </c>
      <c r="B217" s="52" t="s">
        <v>581</v>
      </c>
      <c r="C217" s="53"/>
      <c r="D217" s="53"/>
      <c r="E217" s="54">
        <f>SUM(E207+E216)</f>
        <v>108</v>
      </c>
      <c r="F217" s="54">
        <f>SUM(F207+F216)</f>
        <v>192</v>
      </c>
      <c r="G217" s="55">
        <f>SUM(E217+F217)</f>
        <v>300</v>
      </c>
    </row>
    <row r="218" spans="1:13" ht="18.75" thickTop="1" x14ac:dyDescent="0.25"/>
  </sheetData>
  <mergeCells count="14">
    <mergeCell ref="A1:M1"/>
    <mergeCell ref="A76:A95"/>
    <mergeCell ref="A97:A113"/>
    <mergeCell ref="A210:A215"/>
    <mergeCell ref="A189:A205"/>
    <mergeCell ref="A115:A128"/>
    <mergeCell ref="A130:A147"/>
    <mergeCell ref="A149:A167"/>
    <mergeCell ref="A169:A187"/>
    <mergeCell ref="A60:A74"/>
    <mergeCell ref="A49:A58"/>
    <mergeCell ref="A39:A47"/>
    <mergeCell ref="A21:A37"/>
    <mergeCell ref="A3:A19"/>
  </mergeCells>
  <printOptions horizontalCentered="1" verticalCentered="1"/>
  <pageMargins left="0.2" right="0.2" top="0.25" bottom="0.25" header="0.25" footer="0.3"/>
  <pageSetup scale="74" orientation="landscape" r:id="rId1"/>
  <rowBreaks count="2" manualBreakCount="2">
    <brk id="129" max="16383" man="1"/>
    <brk id="18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  <pageSetUpPr fitToPage="1"/>
  </sheetPr>
  <dimension ref="A1:M106"/>
  <sheetViews>
    <sheetView zoomScale="75" zoomScaleNormal="75" workbookViewId="0">
      <selection activeCell="M101" sqref="M101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317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296" t="s">
        <v>31</v>
      </c>
      <c r="M2" s="199" t="s">
        <v>294</v>
      </c>
    </row>
    <row r="3" spans="1:13" ht="18.75" hidden="1" thickTop="1" x14ac:dyDescent="0.25">
      <c r="A3" s="638" t="s">
        <v>554</v>
      </c>
      <c r="B3" s="26">
        <v>44889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t="18.75" hidden="1" thickBot="1" x14ac:dyDescent="0.3">
      <c r="A4" s="640"/>
      <c r="B4" s="30">
        <v>44861</v>
      </c>
      <c r="C4" s="31" t="s">
        <v>552</v>
      </c>
      <c r="D4" s="31">
        <v>1</v>
      </c>
      <c r="E4" s="31">
        <v>0</v>
      </c>
      <c r="F4" s="31">
        <v>0</v>
      </c>
      <c r="G4" s="31">
        <v>0</v>
      </c>
      <c r="H4" s="31">
        <v>0</v>
      </c>
      <c r="I4" s="299">
        <v>0</v>
      </c>
      <c r="J4" s="341">
        <v>1</v>
      </c>
      <c r="K4" s="31"/>
      <c r="L4" s="31"/>
      <c r="M4" s="32"/>
    </row>
    <row r="5" spans="1:13" ht="19.5" thickTop="1" thickBot="1" x14ac:dyDescent="0.3">
      <c r="A5" s="433" t="s">
        <v>45</v>
      </c>
      <c r="B5" s="414" t="s">
        <v>554</v>
      </c>
      <c r="C5" s="355" t="s">
        <v>453</v>
      </c>
      <c r="D5" s="355">
        <f t="shared" ref="D5:L5" si="0">SUM(D3:D4)</f>
        <v>2</v>
      </c>
      <c r="E5" s="355">
        <f t="shared" si="0"/>
        <v>0</v>
      </c>
      <c r="F5" s="355">
        <f t="shared" si="0"/>
        <v>0</v>
      </c>
      <c r="G5" s="355">
        <f t="shared" si="0"/>
        <v>0</v>
      </c>
      <c r="H5" s="355">
        <f t="shared" si="0"/>
        <v>0</v>
      </c>
      <c r="I5" s="467">
        <f t="shared" si="0"/>
        <v>0</v>
      </c>
      <c r="J5" s="354">
        <f t="shared" si="0"/>
        <v>2</v>
      </c>
      <c r="K5" s="355">
        <f t="shared" si="0"/>
        <v>0</v>
      </c>
      <c r="L5" s="355">
        <f t="shared" si="0"/>
        <v>0</v>
      </c>
      <c r="M5" s="415">
        <f>SUM(J5/(J5+K5))</f>
        <v>1</v>
      </c>
    </row>
    <row r="6" spans="1:13" ht="18.75" hidden="1" thickTop="1" x14ac:dyDescent="0.25">
      <c r="A6" s="659" t="s">
        <v>500</v>
      </c>
      <c r="B6" s="254">
        <v>43762</v>
      </c>
      <c r="C6" s="27" t="s">
        <v>453</v>
      </c>
      <c r="D6" s="27">
        <v>1</v>
      </c>
      <c r="E6" s="27">
        <v>0</v>
      </c>
      <c r="F6" s="27">
        <v>0</v>
      </c>
      <c r="G6" s="27">
        <v>0</v>
      </c>
      <c r="H6" s="27">
        <v>0</v>
      </c>
      <c r="I6" s="297">
        <v>0</v>
      </c>
      <c r="J6" s="279"/>
      <c r="K6" s="27">
        <v>1</v>
      </c>
      <c r="L6" s="27"/>
      <c r="M6" s="28"/>
    </row>
    <row r="7" spans="1:13" ht="18.75" hidden="1" thickBot="1" x14ac:dyDescent="0.3">
      <c r="A7" s="630"/>
      <c r="B7" s="256">
        <v>43727</v>
      </c>
      <c r="C7" s="31" t="s">
        <v>453</v>
      </c>
      <c r="D7" s="31">
        <v>1</v>
      </c>
      <c r="E7" s="31">
        <v>1</v>
      </c>
      <c r="F7" s="31">
        <v>0</v>
      </c>
      <c r="G7" s="31">
        <v>1</v>
      </c>
      <c r="H7" s="31">
        <v>0</v>
      </c>
      <c r="I7" s="299">
        <v>0</v>
      </c>
      <c r="J7" s="341">
        <v>1</v>
      </c>
      <c r="K7" s="31"/>
      <c r="L7" s="31"/>
      <c r="M7" s="32"/>
    </row>
    <row r="8" spans="1:13" ht="19.5" thickTop="1" thickBot="1" x14ac:dyDescent="0.3">
      <c r="A8" s="142" t="s">
        <v>45</v>
      </c>
      <c r="B8" s="126" t="s">
        <v>500</v>
      </c>
      <c r="C8" s="124" t="s">
        <v>9</v>
      </c>
      <c r="D8" s="124">
        <f t="shared" ref="D8:L8" si="1">SUM(D6:D7)</f>
        <v>2</v>
      </c>
      <c r="E8" s="124">
        <f t="shared" si="1"/>
        <v>1</v>
      </c>
      <c r="F8" s="124">
        <f t="shared" si="1"/>
        <v>0</v>
      </c>
      <c r="G8" s="124">
        <f t="shared" si="1"/>
        <v>1</v>
      </c>
      <c r="H8" s="124">
        <f t="shared" si="1"/>
        <v>0</v>
      </c>
      <c r="I8" s="247">
        <f t="shared" si="1"/>
        <v>0</v>
      </c>
      <c r="J8" s="191">
        <f t="shared" si="1"/>
        <v>1</v>
      </c>
      <c r="K8" s="124">
        <f t="shared" si="1"/>
        <v>1</v>
      </c>
      <c r="L8" s="124">
        <f t="shared" si="1"/>
        <v>0</v>
      </c>
      <c r="M8" s="302">
        <f>SUM(J8/(J8+K8))</f>
        <v>0.5</v>
      </c>
    </row>
    <row r="9" spans="1:13" ht="18.75" hidden="1" thickTop="1" x14ac:dyDescent="0.25">
      <c r="A9" s="659" t="s">
        <v>454</v>
      </c>
      <c r="B9" s="254">
        <v>43510</v>
      </c>
      <c r="C9" s="27" t="s">
        <v>452</v>
      </c>
      <c r="D9" s="27">
        <v>1</v>
      </c>
      <c r="E9" s="27">
        <v>0</v>
      </c>
      <c r="F9" s="27">
        <v>0</v>
      </c>
      <c r="G9" s="27">
        <v>0</v>
      </c>
      <c r="H9" s="27">
        <v>0</v>
      </c>
      <c r="I9" s="297">
        <v>0</v>
      </c>
      <c r="J9" s="279"/>
      <c r="K9" s="27">
        <v>1</v>
      </c>
      <c r="L9" s="27"/>
      <c r="M9" s="28"/>
    </row>
    <row r="10" spans="1:13" hidden="1" x14ac:dyDescent="0.25">
      <c r="A10" s="631"/>
      <c r="B10" s="255">
        <v>43496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idden="1" x14ac:dyDescent="0.25">
      <c r="A11" s="631"/>
      <c r="B11" s="255">
        <v>43489</v>
      </c>
      <c r="C11" s="9" t="s">
        <v>455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255">
        <v>43475</v>
      </c>
      <c r="C12" s="9" t="s">
        <v>453</v>
      </c>
      <c r="D12" s="9">
        <v>1</v>
      </c>
      <c r="E12" s="9">
        <v>0</v>
      </c>
      <c r="F12" s="9">
        <v>2</v>
      </c>
      <c r="G12" s="9">
        <v>2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255">
        <v>43433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/>
      <c r="K13" s="9"/>
      <c r="L13" s="9">
        <v>1</v>
      </c>
      <c r="M13" s="29"/>
    </row>
    <row r="14" spans="1:13" hidden="1" x14ac:dyDescent="0.25">
      <c r="A14" s="631"/>
      <c r="B14" s="255">
        <v>43412</v>
      </c>
      <c r="C14" s="9" t="s">
        <v>8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8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255">
        <v>43405</v>
      </c>
      <c r="C15" s="9" t="s">
        <v>455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>
        <v>1</v>
      </c>
      <c r="K15" s="9"/>
      <c r="L15" s="9"/>
      <c r="M15" s="29"/>
    </row>
    <row r="16" spans="1:13" hidden="1" x14ac:dyDescent="0.25">
      <c r="A16" s="631"/>
      <c r="B16" s="255">
        <v>43398</v>
      </c>
      <c r="C16" s="9" t="s">
        <v>453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8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255">
        <v>43370</v>
      </c>
      <c r="C17" s="9" t="s">
        <v>455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t="18.75" hidden="1" thickBot="1" x14ac:dyDescent="0.3">
      <c r="A18" s="630"/>
      <c r="B18" s="256">
        <v>43356</v>
      </c>
      <c r="C18" s="31" t="s">
        <v>452</v>
      </c>
      <c r="D18" s="31">
        <v>1</v>
      </c>
      <c r="E18" s="31">
        <v>0</v>
      </c>
      <c r="F18" s="31">
        <v>1</v>
      </c>
      <c r="G18" s="31">
        <v>1</v>
      </c>
      <c r="H18" s="31">
        <v>0</v>
      </c>
      <c r="I18" s="299">
        <v>0</v>
      </c>
      <c r="J18" s="341"/>
      <c r="K18" s="31"/>
      <c r="L18" s="31">
        <v>1</v>
      </c>
      <c r="M18" s="32"/>
    </row>
    <row r="19" spans="1:13" ht="19.5" thickTop="1" thickBot="1" x14ac:dyDescent="0.3">
      <c r="A19" s="142" t="s">
        <v>45</v>
      </c>
      <c r="B19" s="126" t="s">
        <v>454</v>
      </c>
      <c r="C19" s="124" t="s">
        <v>9</v>
      </c>
      <c r="D19" s="124">
        <f t="shared" ref="D19:I19" si="2">SUM(D9:D18)</f>
        <v>10</v>
      </c>
      <c r="E19" s="124">
        <f t="shared" si="2"/>
        <v>2</v>
      </c>
      <c r="F19" s="124">
        <f t="shared" si="2"/>
        <v>3</v>
      </c>
      <c r="G19" s="124">
        <f t="shared" si="2"/>
        <v>5</v>
      </c>
      <c r="H19" s="124">
        <f t="shared" si="2"/>
        <v>0</v>
      </c>
      <c r="I19" s="124">
        <f t="shared" si="2"/>
        <v>0</v>
      </c>
      <c r="J19" s="191">
        <f>SUM(J9:J18)</f>
        <v>3</v>
      </c>
      <c r="K19" s="124">
        <f>SUM(K9:K18)</f>
        <v>5</v>
      </c>
      <c r="L19" s="124">
        <f>SUM(L9:L18)</f>
        <v>2</v>
      </c>
      <c r="M19" s="302">
        <f>SUM(J19/(J19+K19))</f>
        <v>0.375</v>
      </c>
    </row>
    <row r="20" spans="1:13" ht="18.75" hidden="1" thickTop="1" x14ac:dyDescent="0.25">
      <c r="A20" s="659" t="s">
        <v>285</v>
      </c>
      <c r="B20" s="26">
        <v>43160</v>
      </c>
      <c r="C20" s="27" t="s">
        <v>27</v>
      </c>
      <c r="D20" s="27">
        <v>1</v>
      </c>
      <c r="E20" s="27">
        <v>0</v>
      </c>
      <c r="F20" s="27">
        <v>0</v>
      </c>
      <c r="G20" s="27">
        <v>0</v>
      </c>
      <c r="H20" s="27">
        <v>0</v>
      </c>
      <c r="I20" s="28">
        <v>0</v>
      </c>
      <c r="J20" s="279"/>
      <c r="K20" s="27">
        <v>1</v>
      </c>
      <c r="L20" s="27"/>
      <c r="M20" s="28"/>
    </row>
    <row r="21" spans="1:13" hidden="1" x14ac:dyDescent="0.25">
      <c r="A21" s="631"/>
      <c r="B21" s="13">
        <v>43146</v>
      </c>
      <c r="C21" s="9" t="s">
        <v>11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13">
        <v>43139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13">
        <v>43125</v>
      </c>
      <c r="C23" s="9" t="s">
        <v>27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13">
        <v>43118</v>
      </c>
      <c r="C24" s="9" t="s">
        <v>9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43090</v>
      </c>
      <c r="C25" s="9" t="s">
        <v>8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43083</v>
      </c>
      <c r="C26" s="9" t="s">
        <v>10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13">
        <v>43069</v>
      </c>
      <c r="C27" s="9" t="s">
        <v>9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1"/>
      <c r="B28" s="13">
        <v>43055</v>
      </c>
      <c r="C28" s="9" t="s">
        <v>8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13">
        <v>43041</v>
      </c>
      <c r="C29" s="9" t="s">
        <v>27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/>
      <c r="L29" s="9">
        <v>1</v>
      </c>
      <c r="M29" s="29"/>
    </row>
    <row r="30" spans="1:13" ht="18.75" hidden="1" thickBot="1" x14ac:dyDescent="0.3">
      <c r="A30" s="630"/>
      <c r="B30" s="30">
        <v>43020</v>
      </c>
      <c r="C30" s="31" t="s">
        <v>8</v>
      </c>
      <c r="D30" s="31">
        <v>1</v>
      </c>
      <c r="E30" s="31">
        <v>0</v>
      </c>
      <c r="F30" s="31">
        <v>2</v>
      </c>
      <c r="G30" s="31">
        <v>2</v>
      </c>
      <c r="H30" s="31">
        <v>0</v>
      </c>
      <c r="I30" s="32">
        <v>0</v>
      </c>
      <c r="J30" s="281"/>
      <c r="K30" s="23">
        <v>1</v>
      </c>
      <c r="L30" s="23"/>
      <c r="M30" s="48"/>
    </row>
    <row r="31" spans="1:13" ht="19.5" thickTop="1" thickBot="1" x14ac:dyDescent="0.3">
      <c r="A31" s="142" t="s">
        <v>45</v>
      </c>
      <c r="B31" s="126" t="s">
        <v>285</v>
      </c>
      <c r="C31" s="124" t="s">
        <v>7</v>
      </c>
      <c r="D31" s="124">
        <f t="shared" ref="D31:I31" si="3">SUM(D20:D30)</f>
        <v>11</v>
      </c>
      <c r="E31" s="124">
        <f t="shared" si="3"/>
        <v>0</v>
      </c>
      <c r="F31" s="124">
        <f t="shared" si="3"/>
        <v>3</v>
      </c>
      <c r="G31" s="124">
        <f t="shared" si="3"/>
        <v>3</v>
      </c>
      <c r="H31" s="124">
        <f t="shared" si="3"/>
        <v>0</v>
      </c>
      <c r="I31" s="125">
        <f t="shared" si="3"/>
        <v>0</v>
      </c>
      <c r="J31" s="191">
        <f>SUM(J20:J30)</f>
        <v>2</v>
      </c>
      <c r="K31" s="124">
        <f>SUM(K20:K30)</f>
        <v>8</v>
      </c>
      <c r="L31" s="124">
        <f>SUM(L20:L30)</f>
        <v>1</v>
      </c>
      <c r="M31" s="302">
        <f>SUM(J31/(J31+K31))</f>
        <v>0.2</v>
      </c>
    </row>
    <row r="32" spans="1:13" ht="18.75" hidden="1" thickTop="1" x14ac:dyDescent="0.25">
      <c r="A32" s="659" t="s">
        <v>18</v>
      </c>
      <c r="B32" s="26">
        <v>42796</v>
      </c>
      <c r="C32" s="27" t="s">
        <v>27</v>
      </c>
      <c r="D32" s="27">
        <v>1</v>
      </c>
      <c r="E32" s="27">
        <v>0</v>
      </c>
      <c r="F32" s="27">
        <v>0</v>
      </c>
      <c r="G32" s="27">
        <v>0</v>
      </c>
      <c r="H32" s="27">
        <v>0</v>
      </c>
      <c r="I32" s="28">
        <v>0</v>
      </c>
      <c r="J32" s="282"/>
      <c r="K32" s="8">
        <v>1</v>
      </c>
      <c r="L32" s="8"/>
      <c r="M32" s="113"/>
    </row>
    <row r="33" spans="1:13" hidden="1" x14ac:dyDescent="0.25">
      <c r="A33" s="631"/>
      <c r="B33" s="13">
        <v>42789</v>
      </c>
      <c r="C33" s="9" t="s">
        <v>9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42775</v>
      </c>
      <c r="C34" s="9" t="s">
        <v>8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42768</v>
      </c>
      <c r="C35" s="9" t="s">
        <v>10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13">
        <v>42747</v>
      </c>
      <c r="C36" s="9" t="s">
        <v>11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42698</v>
      </c>
      <c r="C37" s="9" t="s">
        <v>11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42691</v>
      </c>
      <c r="C38" s="9" t="s">
        <v>8</v>
      </c>
      <c r="D38" s="9">
        <v>1</v>
      </c>
      <c r="E38" s="9">
        <v>1</v>
      </c>
      <c r="F38" s="9">
        <v>1</v>
      </c>
      <c r="G38" s="9">
        <v>2</v>
      </c>
      <c r="H38" s="9">
        <v>1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42684</v>
      </c>
      <c r="C39" s="9" t="s">
        <v>10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42670</v>
      </c>
      <c r="C40" s="9" t="s">
        <v>9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42663</v>
      </c>
      <c r="C41" s="9" t="s">
        <v>11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/>
      <c r="K41" s="9">
        <v>1</v>
      </c>
      <c r="L41" s="9"/>
      <c r="M41" s="29"/>
    </row>
    <row r="42" spans="1:13" ht="18.75" hidden="1" thickBot="1" x14ac:dyDescent="0.3">
      <c r="A42" s="630"/>
      <c r="B42" s="30">
        <v>42656</v>
      </c>
      <c r="C42" s="31" t="s">
        <v>8</v>
      </c>
      <c r="D42" s="31">
        <v>1</v>
      </c>
      <c r="E42" s="31">
        <v>0</v>
      </c>
      <c r="F42" s="31">
        <v>0</v>
      </c>
      <c r="G42" s="31">
        <v>0</v>
      </c>
      <c r="H42" s="31">
        <v>0</v>
      </c>
      <c r="I42" s="32">
        <v>0</v>
      </c>
      <c r="J42" s="281"/>
      <c r="K42" s="23">
        <v>1</v>
      </c>
      <c r="L42" s="23"/>
      <c r="M42" s="48"/>
    </row>
    <row r="43" spans="1:13" ht="19.5" thickTop="1" thickBot="1" x14ac:dyDescent="0.3">
      <c r="A43" s="142" t="s">
        <v>45</v>
      </c>
      <c r="B43" s="126" t="s">
        <v>18</v>
      </c>
      <c r="C43" s="124" t="s">
        <v>7</v>
      </c>
      <c r="D43" s="124">
        <f t="shared" ref="D43:I43" si="4">SUM(D32:D42)</f>
        <v>11</v>
      </c>
      <c r="E43" s="124">
        <f t="shared" si="4"/>
        <v>1</v>
      </c>
      <c r="F43" s="124">
        <f t="shared" si="4"/>
        <v>4</v>
      </c>
      <c r="G43" s="124">
        <f t="shared" si="4"/>
        <v>5</v>
      </c>
      <c r="H43" s="124">
        <f t="shared" si="4"/>
        <v>1</v>
      </c>
      <c r="I43" s="125">
        <f t="shared" si="4"/>
        <v>0</v>
      </c>
      <c r="J43" s="191">
        <f>SUM(J32:J42)</f>
        <v>6</v>
      </c>
      <c r="K43" s="124">
        <f>SUM(K32:K42)</f>
        <v>5</v>
      </c>
      <c r="L43" s="124">
        <f>SUM(L32:L42)</f>
        <v>0</v>
      </c>
      <c r="M43" s="302">
        <f>SUM(J43/(J43+K43))</f>
        <v>0.54545454545454541</v>
      </c>
    </row>
    <row r="44" spans="1:13" ht="18.75" hidden="1" thickTop="1" x14ac:dyDescent="0.25">
      <c r="A44" s="659" t="s">
        <v>17</v>
      </c>
      <c r="B44" s="26">
        <v>42432</v>
      </c>
      <c r="C44" s="27" t="s">
        <v>13</v>
      </c>
      <c r="D44" s="27">
        <v>1</v>
      </c>
      <c r="E44" s="27">
        <v>0</v>
      </c>
      <c r="F44" s="27">
        <v>0</v>
      </c>
      <c r="G44" s="27">
        <v>0</v>
      </c>
      <c r="H44" s="27">
        <v>0</v>
      </c>
      <c r="I44" s="28">
        <v>0</v>
      </c>
      <c r="J44" s="282"/>
      <c r="K44" s="8">
        <v>1</v>
      </c>
      <c r="L44" s="8"/>
      <c r="M44" s="113"/>
    </row>
    <row r="45" spans="1:13" hidden="1" x14ac:dyDescent="0.25">
      <c r="A45" s="631"/>
      <c r="B45" s="13">
        <v>42411</v>
      </c>
      <c r="C45" s="9" t="s">
        <v>8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13">
        <v>42404</v>
      </c>
      <c r="C46" s="9" t="s">
        <v>14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13">
        <v>42397</v>
      </c>
      <c r="C47" s="9" t="s">
        <v>13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42390</v>
      </c>
      <c r="C48" s="9" t="s">
        <v>10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42376</v>
      </c>
      <c r="C49" s="9" t="s">
        <v>8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">
        <v>0</v>
      </c>
      <c r="J49" s="280"/>
      <c r="K49" s="9"/>
      <c r="L49" s="9">
        <v>1</v>
      </c>
      <c r="M49" s="29"/>
    </row>
    <row r="50" spans="1:13" hidden="1" x14ac:dyDescent="0.25">
      <c r="A50" s="631"/>
      <c r="B50" s="13">
        <v>42355</v>
      </c>
      <c r="C50" s="9" t="s">
        <v>14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42341</v>
      </c>
      <c r="C51" s="9" t="s">
        <v>10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13">
        <v>42327</v>
      </c>
      <c r="C52" s="9" t="s">
        <v>8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42313</v>
      </c>
      <c r="C53" s="9" t="s">
        <v>13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/>
      <c r="L53" s="9">
        <v>1</v>
      </c>
      <c r="M53" s="29"/>
    </row>
    <row r="54" spans="1:13" hidden="1" x14ac:dyDescent="0.25">
      <c r="A54" s="631"/>
      <c r="B54" s="13">
        <v>42306</v>
      </c>
      <c r="C54" s="9" t="s">
        <v>10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t="18.75" hidden="1" thickBot="1" x14ac:dyDescent="0.3">
      <c r="A55" s="630"/>
      <c r="B55" s="30">
        <v>42264</v>
      </c>
      <c r="C55" s="31" t="s">
        <v>7</v>
      </c>
      <c r="D55" s="31">
        <v>1</v>
      </c>
      <c r="E55" s="31">
        <v>1</v>
      </c>
      <c r="F55" s="31">
        <v>0</v>
      </c>
      <c r="G55" s="31">
        <v>1</v>
      </c>
      <c r="H55" s="31">
        <v>1</v>
      </c>
      <c r="I55" s="32">
        <v>0</v>
      </c>
      <c r="J55" s="281">
        <v>1</v>
      </c>
      <c r="K55" s="23"/>
      <c r="L55" s="23"/>
      <c r="M55" s="48"/>
    </row>
    <row r="56" spans="1:13" ht="19.5" thickTop="1" thickBot="1" x14ac:dyDescent="0.3">
      <c r="A56" s="142" t="s">
        <v>45</v>
      </c>
      <c r="B56" s="126" t="s">
        <v>17</v>
      </c>
      <c r="C56" s="124" t="s">
        <v>12</v>
      </c>
      <c r="D56" s="124">
        <f t="shared" ref="D56:L56" si="5">SUM(D44:D55)</f>
        <v>12</v>
      </c>
      <c r="E56" s="124">
        <f t="shared" si="5"/>
        <v>1</v>
      </c>
      <c r="F56" s="124">
        <f t="shared" si="5"/>
        <v>6</v>
      </c>
      <c r="G56" s="124">
        <f t="shared" si="5"/>
        <v>7</v>
      </c>
      <c r="H56" s="124">
        <f t="shared" si="5"/>
        <v>1</v>
      </c>
      <c r="I56" s="124">
        <f t="shared" si="5"/>
        <v>0</v>
      </c>
      <c r="J56" s="191">
        <f t="shared" si="5"/>
        <v>5</v>
      </c>
      <c r="K56" s="124">
        <f t="shared" si="5"/>
        <v>5</v>
      </c>
      <c r="L56" s="124">
        <f t="shared" si="5"/>
        <v>2</v>
      </c>
      <c r="M56" s="302">
        <f>SUM(J56/(J56+K56))</f>
        <v>0.5</v>
      </c>
    </row>
    <row r="57" spans="1:13" ht="18.75" hidden="1" thickTop="1" x14ac:dyDescent="0.25">
      <c r="A57" s="659" t="s">
        <v>16</v>
      </c>
      <c r="B57" s="26">
        <v>42061</v>
      </c>
      <c r="C57" s="27" t="s">
        <v>13</v>
      </c>
      <c r="D57" s="27">
        <v>1</v>
      </c>
      <c r="E57" s="27">
        <v>0</v>
      </c>
      <c r="F57" s="27">
        <v>0</v>
      </c>
      <c r="G57" s="27">
        <v>0</v>
      </c>
      <c r="H57" s="27">
        <v>0</v>
      </c>
      <c r="I57" s="28">
        <v>0</v>
      </c>
      <c r="J57" s="282"/>
      <c r="K57" s="8">
        <v>1</v>
      </c>
      <c r="L57" s="8"/>
      <c r="M57" s="113"/>
    </row>
    <row r="58" spans="1:13" hidden="1" x14ac:dyDescent="0.25">
      <c r="A58" s="631"/>
      <c r="B58" s="13">
        <v>42054</v>
      </c>
      <c r="C58" s="9" t="s">
        <v>10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">
        <v>0</v>
      </c>
      <c r="J58" s="280"/>
      <c r="K58" s="9"/>
      <c r="L58" s="9">
        <v>1</v>
      </c>
      <c r="M58" s="29"/>
    </row>
    <row r="59" spans="1:13" hidden="1" x14ac:dyDescent="0.25">
      <c r="A59" s="631"/>
      <c r="B59" s="13">
        <v>42047</v>
      </c>
      <c r="C59" s="9" t="s">
        <v>7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42026</v>
      </c>
      <c r="C60" s="9" t="s">
        <v>13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41977</v>
      </c>
      <c r="C61" s="9" t="s">
        <v>13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41921</v>
      </c>
      <c r="C62" s="9" t="s">
        <v>8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t="18.75" hidden="1" thickBot="1" x14ac:dyDescent="0.3">
      <c r="A63" s="630"/>
      <c r="B63" s="30">
        <v>41914</v>
      </c>
      <c r="C63" s="31" t="s">
        <v>14</v>
      </c>
      <c r="D63" s="31">
        <v>1</v>
      </c>
      <c r="E63" s="31">
        <v>0</v>
      </c>
      <c r="F63" s="31">
        <v>0</v>
      </c>
      <c r="G63" s="31">
        <v>0</v>
      </c>
      <c r="H63" s="31">
        <v>0</v>
      </c>
      <c r="I63" s="32">
        <v>0</v>
      </c>
      <c r="J63" s="281">
        <v>1</v>
      </c>
      <c r="K63" s="23"/>
      <c r="L63" s="23"/>
      <c r="M63" s="48"/>
    </row>
    <row r="64" spans="1:13" ht="19.5" thickTop="1" thickBot="1" x14ac:dyDescent="0.3">
      <c r="A64" s="142" t="s">
        <v>45</v>
      </c>
      <c r="B64" s="126" t="s">
        <v>16</v>
      </c>
      <c r="C64" s="124" t="s">
        <v>12</v>
      </c>
      <c r="D64" s="124">
        <f t="shared" ref="D64:I64" si="6">SUM(D57:D63)</f>
        <v>7</v>
      </c>
      <c r="E64" s="124">
        <f t="shared" si="6"/>
        <v>0</v>
      </c>
      <c r="F64" s="124">
        <f t="shared" si="6"/>
        <v>1</v>
      </c>
      <c r="G64" s="124">
        <f t="shared" si="6"/>
        <v>1</v>
      </c>
      <c r="H64" s="124">
        <f t="shared" si="6"/>
        <v>0</v>
      </c>
      <c r="I64" s="125">
        <f t="shared" si="6"/>
        <v>0</v>
      </c>
      <c r="J64" s="191">
        <f>SUM(J57:J63)</f>
        <v>1</v>
      </c>
      <c r="K64" s="124">
        <f>SUM(K57:K63)</f>
        <v>5</v>
      </c>
      <c r="L64" s="124">
        <f>SUM(L57:L63)</f>
        <v>1</v>
      </c>
      <c r="M64" s="302">
        <f>SUM(J64/(J64+K64))</f>
        <v>0.16666666666666666</v>
      </c>
    </row>
    <row r="65" spans="1:13" ht="18.75" hidden="1" thickTop="1" x14ac:dyDescent="0.25">
      <c r="A65" s="659" t="s">
        <v>15</v>
      </c>
      <c r="B65" s="26">
        <v>41683</v>
      </c>
      <c r="C65" s="27" t="s">
        <v>7</v>
      </c>
      <c r="D65" s="27">
        <v>1</v>
      </c>
      <c r="E65" s="27">
        <v>0</v>
      </c>
      <c r="F65" s="27">
        <v>0</v>
      </c>
      <c r="G65" s="27">
        <v>0</v>
      </c>
      <c r="H65" s="27">
        <v>0</v>
      </c>
      <c r="I65" s="28">
        <v>0</v>
      </c>
      <c r="J65" s="282"/>
      <c r="K65" s="8"/>
      <c r="L65" s="8">
        <v>1</v>
      </c>
      <c r="M65" s="113"/>
    </row>
    <row r="66" spans="1:13" hidden="1" x14ac:dyDescent="0.25">
      <c r="A66" s="631"/>
      <c r="B66" s="13">
        <v>41662</v>
      </c>
      <c r="C66" s="9" t="s">
        <v>13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41648</v>
      </c>
      <c r="C67" s="9" t="s">
        <v>7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41620</v>
      </c>
      <c r="C68" s="9" t="s">
        <v>14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13">
        <v>41613</v>
      </c>
      <c r="C69" s="9" t="s">
        <v>13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13">
        <v>41592</v>
      </c>
      <c r="C70" s="9" t="s">
        <v>8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/>
      <c r="L70" s="9">
        <v>1</v>
      </c>
      <c r="M70" s="29"/>
    </row>
    <row r="71" spans="1:13" hidden="1" x14ac:dyDescent="0.25">
      <c r="A71" s="631"/>
      <c r="B71" s="13">
        <v>41585</v>
      </c>
      <c r="C71" s="9" t="s">
        <v>14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13">
        <v>41557</v>
      </c>
      <c r="C72" s="9" t="s">
        <v>8</v>
      </c>
      <c r="D72" s="9">
        <v>1</v>
      </c>
      <c r="E72" s="9">
        <v>1</v>
      </c>
      <c r="F72" s="9">
        <v>0</v>
      </c>
      <c r="G72" s="9">
        <v>1</v>
      </c>
      <c r="H72" s="9">
        <v>0</v>
      </c>
      <c r="I72" s="29">
        <v>1</v>
      </c>
      <c r="J72" s="280"/>
      <c r="K72" s="9"/>
      <c r="L72" s="9">
        <v>1</v>
      </c>
      <c r="M72" s="29"/>
    </row>
    <row r="73" spans="1:13" hidden="1" x14ac:dyDescent="0.25">
      <c r="A73" s="631"/>
      <c r="B73" s="13">
        <v>41543</v>
      </c>
      <c r="C73" s="9" t="s">
        <v>13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13">
        <v>41536</v>
      </c>
      <c r="C74" s="9" t="s">
        <v>10</v>
      </c>
      <c r="D74" s="9">
        <v>1</v>
      </c>
      <c r="E74" s="9">
        <v>2</v>
      </c>
      <c r="F74" s="9">
        <v>0</v>
      </c>
      <c r="G74" s="9">
        <v>2</v>
      </c>
      <c r="H74" s="9">
        <v>0</v>
      </c>
      <c r="I74" s="29">
        <v>1</v>
      </c>
      <c r="J74" s="280"/>
      <c r="K74" s="9"/>
      <c r="L74" s="9">
        <v>1</v>
      </c>
      <c r="M74" s="29"/>
    </row>
    <row r="75" spans="1:13" ht="18.75" hidden="1" thickBot="1" x14ac:dyDescent="0.3">
      <c r="A75" s="630"/>
      <c r="B75" s="30">
        <v>41529</v>
      </c>
      <c r="C75" s="31" t="s">
        <v>7</v>
      </c>
      <c r="D75" s="31">
        <v>1</v>
      </c>
      <c r="E75" s="31">
        <v>0</v>
      </c>
      <c r="F75" s="31">
        <v>0</v>
      </c>
      <c r="G75" s="31">
        <v>0</v>
      </c>
      <c r="H75" s="31">
        <v>0</v>
      </c>
      <c r="I75" s="32">
        <v>0</v>
      </c>
      <c r="J75" s="281"/>
      <c r="K75" s="23">
        <v>1</v>
      </c>
      <c r="L75" s="23"/>
      <c r="M75" s="48"/>
    </row>
    <row r="76" spans="1:13" ht="19.5" thickTop="1" thickBot="1" x14ac:dyDescent="0.3">
      <c r="A76" s="142" t="s">
        <v>45</v>
      </c>
      <c r="B76" s="126" t="s">
        <v>15</v>
      </c>
      <c r="C76" s="124" t="s">
        <v>12</v>
      </c>
      <c r="D76" s="124">
        <f t="shared" ref="D76:I76" si="7">SUM(D65:D75)</f>
        <v>11</v>
      </c>
      <c r="E76" s="124">
        <f t="shared" si="7"/>
        <v>3</v>
      </c>
      <c r="F76" s="124">
        <f t="shared" si="7"/>
        <v>1</v>
      </c>
      <c r="G76" s="124">
        <f t="shared" si="7"/>
        <v>4</v>
      </c>
      <c r="H76" s="247">
        <f t="shared" si="7"/>
        <v>0</v>
      </c>
      <c r="I76" s="248">
        <f t="shared" si="7"/>
        <v>2</v>
      </c>
      <c r="J76" s="191">
        <f>SUM(J65:J75)</f>
        <v>3</v>
      </c>
      <c r="K76" s="124">
        <f>SUM(K65:K75)</f>
        <v>4</v>
      </c>
      <c r="L76" s="124">
        <f>SUM(L65:L75)</f>
        <v>4</v>
      </c>
      <c r="M76" s="302">
        <f>SUM(J76/(J76+K76))</f>
        <v>0.42857142857142855</v>
      </c>
    </row>
    <row r="77" spans="1:13" ht="18.75" hidden="1" thickTop="1" x14ac:dyDescent="0.25">
      <c r="A77" s="659" t="s">
        <v>22</v>
      </c>
      <c r="B77" s="26">
        <v>41312</v>
      </c>
      <c r="C77" s="27" t="s">
        <v>19</v>
      </c>
      <c r="D77" s="27">
        <v>1</v>
      </c>
      <c r="E77" s="27">
        <v>0</v>
      </c>
      <c r="F77" s="27">
        <v>0</v>
      </c>
      <c r="G77" s="27">
        <v>0</v>
      </c>
      <c r="H77" s="27">
        <v>0</v>
      </c>
      <c r="I77" s="28">
        <v>0</v>
      </c>
      <c r="J77" s="282">
        <v>1</v>
      </c>
      <c r="K77" s="8"/>
      <c r="L77" s="8"/>
      <c r="M77" s="113"/>
    </row>
    <row r="78" spans="1:13" hidden="1" x14ac:dyDescent="0.25">
      <c r="A78" s="631"/>
      <c r="B78" s="13">
        <v>41305</v>
      </c>
      <c r="C78" s="9" t="s">
        <v>21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41284</v>
      </c>
      <c r="C79" s="9" t="s">
        <v>7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41228</v>
      </c>
      <c r="C80" s="9" t="s">
        <v>19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41214</v>
      </c>
      <c r="C81" s="9" t="s">
        <v>13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/>
      <c r="K81" s="9"/>
      <c r="L81" s="9">
        <v>1</v>
      </c>
      <c r="M81" s="29"/>
    </row>
    <row r="82" spans="1:13" hidden="1" x14ac:dyDescent="0.25">
      <c r="A82" s="631"/>
      <c r="B82" s="13">
        <v>41200</v>
      </c>
      <c r="C82" s="9" t="s">
        <v>7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41193</v>
      </c>
      <c r="C83" s="9" t="s">
        <v>19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41186</v>
      </c>
      <c r="C84" s="9" t="s">
        <v>21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41172</v>
      </c>
      <c r="C85" s="9" t="s">
        <v>20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t="18.75" hidden="1" thickBot="1" x14ac:dyDescent="0.3">
      <c r="A86" s="630"/>
      <c r="B86" s="30">
        <v>41165</v>
      </c>
      <c r="C86" s="31" t="s">
        <v>7</v>
      </c>
      <c r="D86" s="31">
        <v>1</v>
      </c>
      <c r="E86" s="31">
        <v>0</v>
      </c>
      <c r="F86" s="31">
        <v>1</v>
      </c>
      <c r="G86" s="31">
        <v>1</v>
      </c>
      <c r="H86" s="31">
        <v>0</v>
      </c>
      <c r="I86" s="32">
        <v>0</v>
      </c>
      <c r="J86" s="281"/>
      <c r="K86" s="23">
        <v>1</v>
      </c>
      <c r="L86" s="23"/>
      <c r="M86" s="48"/>
    </row>
    <row r="87" spans="1:13" ht="19.5" thickTop="1" thickBot="1" x14ac:dyDescent="0.3">
      <c r="A87" s="142" t="s">
        <v>45</v>
      </c>
      <c r="B87" s="126" t="s">
        <v>22</v>
      </c>
      <c r="C87" s="124" t="s">
        <v>12</v>
      </c>
      <c r="D87" s="124">
        <f t="shared" ref="D87:I87" si="8">SUM(D77:D86)</f>
        <v>10</v>
      </c>
      <c r="E87" s="124">
        <f t="shared" si="8"/>
        <v>0</v>
      </c>
      <c r="F87" s="124">
        <f t="shared" si="8"/>
        <v>4</v>
      </c>
      <c r="G87" s="124">
        <f t="shared" si="8"/>
        <v>4</v>
      </c>
      <c r="H87" s="124">
        <f t="shared" si="8"/>
        <v>0</v>
      </c>
      <c r="I87" s="125">
        <f t="shared" si="8"/>
        <v>0</v>
      </c>
      <c r="J87" s="191">
        <f>SUM(J77:J86)</f>
        <v>4</v>
      </c>
      <c r="K87" s="124">
        <f>SUM(K77:K86)</f>
        <v>5</v>
      </c>
      <c r="L87" s="124">
        <f>SUM(L77:L86)</f>
        <v>1</v>
      </c>
      <c r="M87" s="302">
        <f>SUM(J87/(J87+K87))</f>
        <v>0.44444444444444442</v>
      </c>
    </row>
    <row r="88" spans="1:13" ht="18.75" hidden="1" thickTop="1" x14ac:dyDescent="0.25">
      <c r="A88" s="659" t="s">
        <v>23</v>
      </c>
      <c r="B88" s="26">
        <v>40969</v>
      </c>
      <c r="C88" s="27" t="s">
        <v>7</v>
      </c>
      <c r="D88" s="27">
        <v>1</v>
      </c>
      <c r="E88" s="27">
        <v>0</v>
      </c>
      <c r="F88" s="27">
        <v>1</v>
      </c>
      <c r="G88" s="27">
        <v>1</v>
      </c>
      <c r="H88" s="27">
        <v>0</v>
      </c>
      <c r="I88" s="28">
        <v>0</v>
      </c>
      <c r="J88" s="282"/>
      <c r="K88" s="8">
        <v>1</v>
      </c>
      <c r="L88" s="8"/>
      <c r="M88" s="113"/>
    </row>
    <row r="89" spans="1:13" hidden="1" x14ac:dyDescent="0.25">
      <c r="A89" s="631"/>
      <c r="B89" s="13">
        <v>40962</v>
      </c>
      <c r="C89" s="9" t="s">
        <v>13</v>
      </c>
      <c r="D89" s="9">
        <v>1</v>
      </c>
      <c r="E89" s="9">
        <v>1</v>
      </c>
      <c r="F89" s="9">
        <v>0</v>
      </c>
      <c r="G89" s="9">
        <v>1</v>
      </c>
      <c r="H89" s="9">
        <v>0</v>
      </c>
      <c r="I89" s="29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40920</v>
      </c>
      <c r="C90" s="9" t="s">
        <v>19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40892</v>
      </c>
      <c r="C91" s="9" t="s">
        <v>12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13">
        <v>40850</v>
      </c>
      <c r="C92" s="9" t="s">
        <v>7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40836</v>
      </c>
      <c r="C93" s="9" t="s">
        <v>19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40822</v>
      </c>
      <c r="C94" s="9" t="s">
        <v>12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40815</v>
      </c>
      <c r="C95" s="9" t="s">
        <v>7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40808</v>
      </c>
      <c r="C96" s="9" t="s">
        <v>13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t="18.75" hidden="1" thickBot="1" x14ac:dyDescent="0.3">
      <c r="A97" s="630"/>
      <c r="B97" s="30">
        <v>40801</v>
      </c>
      <c r="C97" s="31" t="s">
        <v>19</v>
      </c>
      <c r="D97" s="31">
        <v>1</v>
      </c>
      <c r="E97" s="31">
        <v>0</v>
      </c>
      <c r="F97" s="31">
        <v>1</v>
      </c>
      <c r="G97" s="31">
        <v>1</v>
      </c>
      <c r="H97" s="31">
        <v>0</v>
      </c>
      <c r="I97" s="32">
        <v>0</v>
      </c>
      <c r="J97" s="281">
        <v>1</v>
      </c>
      <c r="K97" s="23"/>
      <c r="L97" s="23"/>
      <c r="M97" s="48"/>
    </row>
    <row r="98" spans="1:13" ht="19.5" thickTop="1" thickBot="1" x14ac:dyDescent="0.3">
      <c r="A98" s="142" t="s">
        <v>45</v>
      </c>
      <c r="B98" s="126" t="s">
        <v>23</v>
      </c>
      <c r="C98" s="124" t="s">
        <v>21</v>
      </c>
      <c r="D98" s="124">
        <f t="shared" ref="D98:I98" si="9">SUM(D88:D97)</f>
        <v>10</v>
      </c>
      <c r="E98" s="124">
        <f t="shared" si="9"/>
        <v>1</v>
      </c>
      <c r="F98" s="124">
        <f t="shared" si="9"/>
        <v>2</v>
      </c>
      <c r="G98" s="124">
        <f t="shared" si="9"/>
        <v>3</v>
      </c>
      <c r="H98" s="124">
        <f t="shared" si="9"/>
        <v>0</v>
      </c>
      <c r="I98" s="125">
        <f t="shared" si="9"/>
        <v>0</v>
      </c>
      <c r="J98" s="191">
        <f>SUM(J88:J97)</f>
        <v>6</v>
      </c>
      <c r="K98" s="124">
        <f>SUM(K88:K97)</f>
        <v>4</v>
      </c>
      <c r="L98" s="124">
        <f>SUM(L88:L97)</f>
        <v>0</v>
      </c>
      <c r="M98" s="302">
        <f>SUM(J98/(J98+K98))</f>
        <v>0.6</v>
      </c>
    </row>
    <row r="99" spans="1:13" ht="19.5" thickTop="1" thickBot="1" x14ac:dyDescent="0.3">
      <c r="C99" s="136" t="s">
        <v>24</v>
      </c>
      <c r="D99" s="137">
        <f t="shared" ref="D99:L99" si="10">SUM(D19+D31+D43+D56+D64+D76+D87+D98+D8+D5)</f>
        <v>86</v>
      </c>
      <c r="E99" s="137">
        <f t="shared" si="10"/>
        <v>9</v>
      </c>
      <c r="F99" s="137">
        <f t="shared" si="10"/>
        <v>24</v>
      </c>
      <c r="G99" s="137">
        <f t="shared" si="10"/>
        <v>33</v>
      </c>
      <c r="H99" s="137">
        <f t="shared" si="10"/>
        <v>2</v>
      </c>
      <c r="I99" s="139">
        <f t="shared" si="10"/>
        <v>2</v>
      </c>
      <c r="J99" s="392">
        <f t="shared" si="10"/>
        <v>33</v>
      </c>
      <c r="K99" s="137">
        <f t="shared" si="10"/>
        <v>42</v>
      </c>
      <c r="L99" s="137">
        <f t="shared" si="10"/>
        <v>11</v>
      </c>
      <c r="M99" s="324">
        <f>SUM(J99/(J99+K99))</f>
        <v>0.44</v>
      </c>
    </row>
    <row r="100" spans="1:13" ht="18.75" thickBot="1" x14ac:dyDescent="0.3">
      <c r="C100" s="143" t="s">
        <v>25</v>
      </c>
      <c r="D100" s="24"/>
      <c r="E100" s="25">
        <f>SUM(E99/D99)</f>
        <v>0.10465116279069768</v>
      </c>
      <c r="F100" s="25">
        <f>SUM(F99/D99)</f>
        <v>0.27906976744186046</v>
      </c>
      <c r="G100" s="144">
        <f>SUM(G99/D99)</f>
        <v>0.38372093023255816</v>
      </c>
      <c r="H100" s="20"/>
      <c r="I100" s="20"/>
      <c r="J100" s="326">
        <f>SUM(J99/D99)</f>
        <v>0.38372093023255816</v>
      </c>
      <c r="K100" s="327">
        <f>SUM(K99/D99)</f>
        <v>0.48837209302325579</v>
      </c>
      <c r="L100" s="328">
        <f>SUM(L99/D99)</f>
        <v>0.12790697674418605</v>
      </c>
      <c r="M100" s="7"/>
    </row>
    <row r="101" spans="1:13" ht="18.75" thickBot="1" x14ac:dyDescent="0.3">
      <c r="C101" s="133" t="s">
        <v>26</v>
      </c>
      <c r="D101" s="134">
        <f>SUM(D99/10)</f>
        <v>8.6</v>
      </c>
      <c r="E101" s="134">
        <f>SUM(E100*D101)</f>
        <v>0.9</v>
      </c>
      <c r="F101" s="134">
        <f>SUM(F100*D101)</f>
        <v>2.4</v>
      </c>
      <c r="G101" s="135">
        <f>SUM(G100*D101)</f>
        <v>3.3</v>
      </c>
      <c r="J101" s="329">
        <f>SUM(J99/10)</f>
        <v>3.3</v>
      </c>
      <c r="K101" s="330">
        <f>SUM(K99/10)</f>
        <v>4.2</v>
      </c>
      <c r="L101" s="331">
        <f>SUM(L99/10)</f>
        <v>1.1000000000000001</v>
      </c>
      <c r="M101" s="7"/>
    </row>
    <row r="102" spans="1:13" ht="18.75" thickTop="1" x14ac:dyDescent="0.25">
      <c r="A102" s="665" t="s">
        <v>59</v>
      </c>
      <c r="B102" s="45" t="s">
        <v>37</v>
      </c>
      <c r="C102" s="46" t="s">
        <v>21</v>
      </c>
      <c r="D102" s="47"/>
      <c r="E102" s="27">
        <v>2</v>
      </c>
      <c r="F102" s="27">
        <v>1</v>
      </c>
      <c r="G102" s="28">
        <v>3</v>
      </c>
    </row>
    <row r="103" spans="1:13" ht="18.75" thickBot="1" x14ac:dyDescent="0.3">
      <c r="A103" s="666"/>
      <c r="B103" s="36" t="s">
        <v>38</v>
      </c>
      <c r="C103" s="5" t="s">
        <v>21</v>
      </c>
      <c r="D103" s="37"/>
      <c r="E103" s="9">
        <v>10</v>
      </c>
      <c r="F103" s="9">
        <v>10</v>
      </c>
      <c r="G103" s="29">
        <v>20</v>
      </c>
    </row>
    <row r="104" spans="1:13" ht="18.75" thickBot="1" x14ac:dyDescent="0.3">
      <c r="A104" s="49" t="s">
        <v>45</v>
      </c>
      <c r="B104" s="41" t="s">
        <v>59</v>
      </c>
      <c r="C104" s="42"/>
      <c r="D104" s="42"/>
      <c r="E104" s="43">
        <f>SUM(E102:E103)</f>
        <v>12</v>
      </c>
      <c r="F104" s="43">
        <f>SUM(F102:F103)</f>
        <v>11</v>
      </c>
      <c r="G104" s="50">
        <f>SUM(G102:G103)</f>
        <v>23</v>
      </c>
    </row>
    <row r="105" spans="1:13" ht="18.75" thickBot="1" x14ac:dyDescent="0.3">
      <c r="A105" s="51" t="s">
        <v>46</v>
      </c>
      <c r="B105" s="52" t="s">
        <v>522</v>
      </c>
      <c r="C105" s="53"/>
      <c r="D105" s="53"/>
      <c r="E105" s="54">
        <f>SUM(E99+E104)</f>
        <v>21</v>
      </c>
      <c r="F105" s="54">
        <f>SUM(F99+F104)</f>
        <v>35</v>
      </c>
      <c r="G105" s="55">
        <f>SUM(E105+F105)</f>
        <v>56</v>
      </c>
    </row>
    <row r="106" spans="1:13" ht="18.75" thickTop="1" x14ac:dyDescent="0.25"/>
  </sheetData>
  <mergeCells count="12">
    <mergeCell ref="A1:M1"/>
    <mergeCell ref="A20:A30"/>
    <mergeCell ref="A102:A103"/>
    <mergeCell ref="A88:A97"/>
    <mergeCell ref="A32:A42"/>
    <mergeCell ref="A44:A55"/>
    <mergeCell ref="A57:A63"/>
    <mergeCell ref="A65:A75"/>
    <mergeCell ref="A77:A86"/>
    <mergeCell ref="A9:A18"/>
    <mergeCell ref="A6:A7"/>
    <mergeCell ref="A3:A4"/>
  </mergeCells>
  <printOptions horizontalCentered="1" verticalCentered="1"/>
  <pageMargins left="0.2" right="0.2" top="0.25" bottom="0.25" header="0.25" footer="0.3"/>
  <pageSetup scale="86" orientation="landscape" r:id="rId1"/>
  <rowBreaks count="1" manualBreakCount="1">
    <brk id="64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0000"/>
    <pageSetUpPr fitToPage="1"/>
  </sheetPr>
  <dimension ref="A1:M35"/>
  <sheetViews>
    <sheetView zoomScale="75" zoomScaleNormal="75" workbookViewId="0">
      <selection activeCell="A2" sqref="A2:M2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460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296" t="s">
        <v>31</v>
      </c>
      <c r="M2" s="199" t="s">
        <v>294</v>
      </c>
    </row>
    <row r="3" spans="1:13" ht="18.75" hidden="1" thickTop="1" x14ac:dyDescent="0.25">
      <c r="A3" s="632" t="s">
        <v>554</v>
      </c>
      <c r="B3" s="254">
        <v>44966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3"/>
      <c r="B4" s="255">
        <v>44896</v>
      </c>
      <c r="C4" s="9" t="s">
        <v>552</v>
      </c>
      <c r="D4" s="9">
        <v>1</v>
      </c>
      <c r="E4" s="9">
        <v>2</v>
      </c>
      <c r="F4" s="9">
        <v>2</v>
      </c>
      <c r="G4" s="9">
        <v>4</v>
      </c>
      <c r="H4" s="9">
        <v>1</v>
      </c>
      <c r="I4" s="298">
        <v>0</v>
      </c>
      <c r="J4" s="280">
        <v>1</v>
      </c>
      <c r="K4" s="9"/>
      <c r="L4" s="9"/>
      <c r="M4" s="29"/>
    </row>
    <row r="5" spans="1:13" hidden="1" x14ac:dyDescent="0.25">
      <c r="A5" s="633"/>
      <c r="B5" s="255">
        <v>44854</v>
      </c>
      <c r="C5" s="9" t="s">
        <v>553</v>
      </c>
      <c r="D5" s="9">
        <v>1</v>
      </c>
      <c r="E5" s="9">
        <v>1</v>
      </c>
      <c r="F5" s="9">
        <v>2</v>
      </c>
      <c r="G5" s="9">
        <v>3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idden="1" x14ac:dyDescent="0.25">
      <c r="A6" s="633"/>
      <c r="B6" s="255">
        <v>44847</v>
      </c>
      <c r="C6" s="9" t="s">
        <v>8</v>
      </c>
      <c r="D6" s="9">
        <v>1</v>
      </c>
      <c r="E6" s="9">
        <v>3</v>
      </c>
      <c r="F6" s="9">
        <v>2</v>
      </c>
      <c r="G6" s="9">
        <v>5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t="18.75" hidden="1" thickBot="1" x14ac:dyDescent="0.3">
      <c r="A7" s="634"/>
      <c r="B7" s="256">
        <v>44819</v>
      </c>
      <c r="C7" s="31" t="s">
        <v>553</v>
      </c>
      <c r="D7" s="31">
        <v>1</v>
      </c>
      <c r="E7" s="31">
        <v>0</v>
      </c>
      <c r="F7" s="31">
        <v>0</v>
      </c>
      <c r="G7" s="31">
        <v>0</v>
      </c>
      <c r="H7" s="31">
        <v>0</v>
      </c>
      <c r="I7" s="299">
        <v>0</v>
      </c>
      <c r="J7" s="341">
        <v>1</v>
      </c>
      <c r="K7" s="31"/>
      <c r="L7" s="31"/>
      <c r="M7" s="32"/>
    </row>
    <row r="8" spans="1:13" ht="19.5" thickTop="1" thickBot="1" x14ac:dyDescent="0.3">
      <c r="A8" s="433" t="s">
        <v>45</v>
      </c>
      <c r="B8" s="414" t="s">
        <v>554</v>
      </c>
      <c r="C8" s="355" t="s">
        <v>453</v>
      </c>
      <c r="D8" s="355">
        <f t="shared" ref="D8:L8" si="0">SUM(D3:D7)</f>
        <v>5</v>
      </c>
      <c r="E8" s="355">
        <f t="shared" si="0"/>
        <v>6</v>
      </c>
      <c r="F8" s="355">
        <f t="shared" si="0"/>
        <v>6</v>
      </c>
      <c r="G8" s="355">
        <f t="shared" si="0"/>
        <v>12</v>
      </c>
      <c r="H8" s="355">
        <f t="shared" si="0"/>
        <v>1</v>
      </c>
      <c r="I8" s="467">
        <f t="shared" si="0"/>
        <v>0</v>
      </c>
      <c r="J8" s="191">
        <f t="shared" si="0"/>
        <v>4</v>
      </c>
      <c r="K8" s="124">
        <f t="shared" si="0"/>
        <v>1</v>
      </c>
      <c r="L8" s="124">
        <f t="shared" si="0"/>
        <v>0</v>
      </c>
      <c r="M8" s="302">
        <f>SUM(J8/(J8+K8))</f>
        <v>0.8</v>
      </c>
    </row>
    <row r="9" spans="1:13" ht="18.75" hidden="1" thickTop="1" x14ac:dyDescent="0.25">
      <c r="A9" s="659" t="s">
        <v>500</v>
      </c>
      <c r="B9" s="254">
        <v>43881</v>
      </c>
      <c r="C9" s="27" t="s">
        <v>9</v>
      </c>
      <c r="D9" s="27">
        <v>1</v>
      </c>
      <c r="E9" s="27">
        <v>1</v>
      </c>
      <c r="F9" s="27">
        <v>0</v>
      </c>
      <c r="G9" s="34">
        <v>1</v>
      </c>
      <c r="H9" s="27">
        <v>0</v>
      </c>
      <c r="I9" s="297">
        <v>0</v>
      </c>
      <c r="J9" s="279">
        <v>1</v>
      </c>
      <c r="K9" s="27"/>
      <c r="L9" s="27"/>
      <c r="M9" s="28"/>
    </row>
    <row r="10" spans="1:13" hidden="1" x14ac:dyDescent="0.25">
      <c r="A10" s="631"/>
      <c r="B10" s="255">
        <v>43860</v>
      </c>
      <c r="C10" s="9" t="s">
        <v>455</v>
      </c>
      <c r="D10" s="9">
        <v>1</v>
      </c>
      <c r="E10" s="9">
        <v>0</v>
      </c>
      <c r="F10" s="9">
        <v>1</v>
      </c>
      <c r="G10" s="15">
        <v>1</v>
      </c>
      <c r="H10" s="9">
        <v>0</v>
      </c>
      <c r="I10" s="298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255">
        <v>43811</v>
      </c>
      <c r="C11" s="9" t="s">
        <v>455</v>
      </c>
      <c r="D11" s="9">
        <v>1</v>
      </c>
      <c r="E11" s="15">
        <v>2</v>
      </c>
      <c r="F11" s="9">
        <v>3</v>
      </c>
      <c r="G11" s="15">
        <v>5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255">
        <v>43804</v>
      </c>
      <c r="C12" s="9" t="s">
        <v>452</v>
      </c>
      <c r="D12" s="9">
        <v>1</v>
      </c>
      <c r="E12" s="15">
        <v>1</v>
      </c>
      <c r="F12" s="9">
        <v>0</v>
      </c>
      <c r="G12" s="15">
        <v>1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255">
        <v>43783</v>
      </c>
      <c r="C13" s="9" t="s">
        <v>8</v>
      </c>
      <c r="D13" s="9">
        <v>1</v>
      </c>
      <c r="E13" s="15">
        <v>1</v>
      </c>
      <c r="F13" s="9">
        <v>0</v>
      </c>
      <c r="G13" s="15">
        <v>1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255">
        <v>43762</v>
      </c>
      <c r="C14" s="9" t="s">
        <v>9</v>
      </c>
      <c r="D14" s="9">
        <v>1</v>
      </c>
      <c r="E14" s="15">
        <v>1</v>
      </c>
      <c r="F14" s="9">
        <v>0</v>
      </c>
      <c r="G14" s="15">
        <v>1</v>
      </c>
      <c r="H14" s="9">
        <v>0</v>
      </c>
      <c r="I14" s="298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255">
        <v>43755</v>
      </c>
      <c r="C15" s="9" t="s">
        <v>48</v>
      </c>
      <c r="D15" s="9">
        <v>1</v>
      </c>
      <c r="E15" s="15">
        <v>3</v>
      </c>
      <c r="F15" s="9">
        <v>0</v>
      </c>
      <c r="G15" s="15">
        <v>3</v>
      </c>
      <c r="H15" s="9">
        <v>0</v>
      </c>
      <c r="I15" s="298">
        <v>0</v>
      </c>
      <c r="J15" s="280">
        <v>1</v>
      </c>
      <c r="K15" s="9"/>
      <c r="L15" s="9"/>
      <c r="M15" s="29"/>
    </row>
    <row r="16" spans="1:13" ht="18.75" hidden="1" thickBot="1" x14ac:dyDescent="0.3">
      <c r="A16" s="630"/>
      <c r="B16" s="256">
        <v>43720</v>
      </c>
      <c r="C16" s="31" t="s">
        <v>48</v>
      </c>
      <c r="D16" s="31">
        <v>1</v>
      </c>
      <c r="E16" s="33">
        <v>2</v>
      </c>
      <c r="F16" s="31">
        <v>1</v>
      </c>
      <c r="G16" s="33">
        <v>3</v>
      </c>
      <c r="H16" s="31">
        <v>0</v>
      </c>
      <c r="I16" s="299">
        <v>0</v>
      </c>
      <c r="J16" s="341">
        <v>1</v>
      </c>
      <c r="K16" s="31"/>
      <c r="L16" s="31"/>
      <c r="M16" s="32"/>
    </row>
    <row r="17" spans="1:13" ht="19.5" thickTop="1" thickBot="1" x14ac:dyDescent="0.3">
      <c r="A17" s="142" t="s">
        <v>45</v>
      </c>
      <c r="B17" s="126" t="s">
        <v>500</v>
      </c>
      <c r="C17" s="124" t="s">
        <v>453</v>
      </c>
      <c r="D17" s="124">
        <f t="shared" ref="D17:L17" si="1">SUM(D9:D16)</f>
        <v>8</v>
      </c>
      <c r="E17" s="124">
        <f t="shared" si="1"/>
        <v>11</v>
      </c>
      <c r="F17" s="124">
        <f t="shared" si="1"/>
        <v>5</v>
      </c>
      <c r="G17" s="124">
        <f t="shared" si="1"/>
        <v>16</v>
      </c>
      <c r="H17" s="124">
        <f t="shared" si="1"/>
        <v>0</v>
      </c>
      <c r="I17" s="247">
        <f t="shared" si="1"/>
        <v>0</v>
      </c>
      <c r="J17" s="191">
        <f t="shared" si="1"/>
        <v>7</v>
      </c>
      <c r="K17" s="124">
        <f t="shared" si="1"/>
        <v>1</v>
      </c>
      <c r="L17" s="124">
        <f t="shared" si="1"/>
        <v>0</v>
      </c>
      <c r="M17" s="302">
        <f>SUM(J17/(J17+K17))</f>
        <v>0.875</v>
      </c>
    </row>
    <row r="18" spans="1:13" ht="18.75" hidden="1" thickTop="1" x14ac:dyDescent="0.25">
      <c r="A18" s="659" t="s">
        <v>454</v>
      </c>
      <c r="B18" s="26">
        <v>43524</v>
      </c>
      <c r="C18" s="27" t="s">
        <v>452</v>
      </c>
      <c r="D18" s="27">
        <v>1</v>
      </c>
      <c r="E18" s="34">
        <v>1</v>
      </c>
      <c r="F18" s="27">
        <v>2</v>
      </c>
      <c r="G18" s="34">
        <v>3</v>
      </c>
      <c r="H18" s="27">
        <v>0</v>
      </c>
      <c r="I18" s="297">
        <v>0</v>
      </c>
      <c r="J18" s="279">
        <v>1</v>
      </c>
      <c r="K18" s="27"/>
      <c r="L18" s="27"/>
      <c r="M18" s="28"/>
    </row>
    <row r="19" spans="1:13" hidden="1" x14ac:dyDescent="0.25">
      <c r="A19" s="631"/>
      <c r="B19" s="13">
        <v>43489</v>
      </c>
      <c r="C19" s="9" t="s">
        <v>452</v>
      </c>
      <c r="D19" s="9">
        <v>1</v>
      </c>
      <c r="E19" s="15">
        <v>1</v>
      </c>
      <c r="F19" s="9">
        <v>0</v>
      </c>
      <c r="G19" s="15">
        <v>1</v>
      </c>
      <c r="H19" s="9">
        <v>0</v>
      </c>
      <c r="I19" s="298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43468</v>
      </c>
      <c r="C20" s="9" t="s">
        <v>48</v>
      </c>
      <c r="D20" s="9">
        <v>1</v>
      </c>
      <c r="E20" s="15">
        <v>2</v>
      </c>
      <c r="F20" s="9">
        <v>2</v>
      </c>
      <c r="G20" s="15">
        <v>4</v>
      </c>
      <c r="H20" s="9">
        <v>0</v>
      </c>
      <c r="I20" s="298">
        <v>0</v>
      </c>
      <c r="J20" s="280">
        <v>1</v>
      </c>
      <c r="K20" s="9"/>
      <c r="L20" s="9"/>
      <c r="M20" s="29"/>
    </row>
    <row r="21" spans="1:13" hidden="1" x14ac:dyDescent="0.25">
      <c r="A21" s="631"/>
      <c r="B21" s="13">
        <v>43447</v>
      </c>
      <c r="C21" s="9" t="s">
        <v>455</v>
      </c>
      <c r="D21" s="9">
        <v>1</v>
      </c>
      <c r="E21" s="15">
        <v>2</v>
      </c>
      <c r="F21" s="9">
        <v>0</v>
      </c>
      <c r="G21" s="15">
        <v>2</v>
      </c>
      <c r="H21" s="9">
        <v>0</v>
      </c>
      <c r="I21" s="298">
        <v>0</v>
      </c>
      <c r="J21" s="280">
        <v>1</v>
      </c>
      <c r="K21" s="9"/>
      <c r="L21" s="9"/>
      <c r="M21" s="29"/>
    </row>
    <row r="22" spans="1:13" hidden="1" x14ac:dyDescent="0.25">
      <c r="A22" s="631"/>
      <c r="B22" s="13">
        <v>43440</v>
      </c>
      <c r="C22" s="9" t="s">
        <v>452</v>
      </c>
      <c r="D22" s="9">
        <v>1</v>
      </c>
      <c r="E22" s="15">
        <v>2</v>
      </c>
      <c r="F22" s="9">
        <v>2</v>
      </c>
      <c r="G22" s="15">
        <v>4</v>
      </c>
      <c r="H22" s="9">
        <v>0</v>
      </c>
      <c r="I22" s="298">
        <v>0</v>
      </c>
      <c r="J22" s="280">
        <v>1</v>
      </c>
      <c r="K22" s="9"/>
      <c r="L22" s="9"/>
      <c r="M22" s="29"/>
    </row>
    <row r="23" spans="1:13" hidden="1" x14ac:dyDescent="0.25">
      <c r="A23" s="631"/>
      <c r="B23" s="13">
        <v>43433</v>
      </c>
      <c r="C23" s="9" t="s">
        <v>9</v>
      </c>
      <c r="D23" s="9">
        <v>1</v>
      </c>
      <c r="E23" s="15">
        <v>2</v>
      </c>
      <c r="F23" s="9">
        <v>0</v>
      </c>
      <c r="G23" s="15">
        <v>2</v>
      </c>
      <c r="H23" s="9">
        <v>0</v>
      </c>
      <c r="I23" s="298">
        <v>1</v>
      </c>
      <c r="J23" s="280"/>
      <c r="K23" s="9"/>
      <c r="L23" s="9">
        <v>1</v>
      </c>
      <c r="M23" s="29"/>
    </row>
    <row r="24" spans="1:13" hidden="1" x14ac:dyDescent="0.25">
      <c r="A24" s="631"/>
      <c r="B24" s="13">
        <v>43412</v>
      </c>
      <c r="C24" s="9" t="s">
        <v>455</v>
      </c>
      <c r="D24" s="9">
        <v>1</v>
      </c>
      <c r="E24" s="15">
        <v>1</v>
      </c>
      <c r="F24" s="9">
        <v>2</v>
      </c>
      <c r="G24" s="15">
        <v>3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idden="1" x14ac:dyDescent="0.25">
      <c r="A25" s="631"/>
      <c r="B25" s="13">
        <v>43405</v>
      </c>
      <c r="C25" s="9" t="s">
        <v>452</v>
      </c>
      <c r="D25" s="9">
        <v>1</v>
      </c>
      <c r="E25" s="15">
        <v>2</v>
      </c>
      <c r="F25" s="9">
        <v>0</v>
      </c>
      <c r="G25" s="15">
        <v>2</v>
      </c>
      <c r="H25" s="9">
        <v>0</v>
      </c>
      <c r="I25" s="298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43398</v>
      </c>
      <c r="C26" s="9" t="s">
        <v>9</v>
      </c>
      <c r="D26" s="9">
        <v>1</v>
      </c>
      <c r="E26" s="15">
        <v>1</v>
      </c>
      <c r="F26" s="9">
        <v>1</v>
      </c>
      <c r="G26" s="15">
        <v>2</v>
      </c>
      <c r="H26" s="9">
        <v>1</v>
      </c>
      <c r="I26" s="298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43391</v>
      </c>
      <c r="C27" s="9" t="s">
        <v>48</v>
      </c>
      <c r="D27" s="9">
        <v>1</v>
      </c>
      <c r="E27" s="15">
        <v>1</v>
      </c>
      <c r="F27" s="9">
        <v>1</v>
      </c>
      <c r="G27" s="15">
        <v>2</v>
      </c>
      <c r="H27" s="9">
        <v>1</v>
      </c>
      <c r="I27" s="298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43384</v>
      </c>
      <c r="C28" s="9" t="s">
        <v>8</v>
      </c>
      <c r="D28" s="9">
        <v>1</v>
      </c>
      <c r="E28" s="15">
        <v>2</v>
      </c>
      <c r="F28" s="9">
        <v>1</v>
      </c>
      <c r="G28" s="15">
        <v>3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13">
        <v>43377</v>
      </c>
      <c r="C29" s="9" t="s">
        <v>455</v>
      </c>
      <c r="D29" s="9">
        <v>1</v>
      </c>
      <c r="E29" s="15">
        <v>2</v>
      </c>
      <c r="F29" s="9">
        <v>3</v>
      </c>
      <c r="G29" s="15">
        <v>5</v>
      </c>
      <c r="H29" s="9">
        <v>1</v>
      </c>
      <c r="I29" s="298">
        <v>0</v>
      </c>
      <c r="J29" s="280">
        <v>1</v>
      </c>
      <c r="K29" s="9"/>
      <c r="L29" s="9"/>
      <c r="M29" s="29"/>
    </row>
    <row r="30" spans="1:13" ht="18.75" hidden="1" thickBot="1" x14ac:dyDescent="0.3">
      <c r="A30" s="630"/>
      <c r="B30" s="30">
        <v>43356</v>
      </c>
      <c r="C30" s="31" t="s">
        <v>48</v>
      </c>
      <c r="D30" s="31">
        <v>1</v>
      </c>
      <c r="E30" s="33">
        <v>2</v>
      </c>
      <c r="F30" s="31">
        <v>0</v>
      </c>
      <c r="G30" s="33">
        <v>2</v>
      </c>
      <c r="H30" s="31">
        <v>0</v>
      </c>
      <c r="I30" s="299">
        <v>0</v>
      </c>
      <c r="J30" s="341">
        <v>1</v>
      </c>
      <c r="K30" s="31"/>
      <c r="L30" s="31"/>
      <c r="M30" s="32"/>
    </row>
    <row r="31" spans="1:13" ht="19.5" thickTop="1" thickBot="1" x14ac:dyDescent="0.3">
      <c r="A31" s="142" t="s">
        <v>45</v>
      </c>
      <c r="B31" s="126" t="s">
        <v>454</v>
      </c>
      <c r="C31" s="124" t="s">
        <v>453</v>
      </c>
      <c r="D31" s="124">
        <f t="shared" ref="D31:I31" si="2">SUM(D18:D30)</f>
        <v>13</v>
      </c>
      <c r="E31" s="124">
        <f t="shared" si="2"/>
        <v>21</v>
      </c>
      <c r="F31" s="124">
        <f t="shared" si="2"/>
        <v>14</v>
      </c>
      <c r="G31" s="124">
        <f t="shared" si="2"/>
        <v>35</v>
      </c>
      <c r="H31" s="124">
        <f t="shared" si="2"/>
        <v>3</v>
      </c>
      <c r="I31" s="247">
        <f t="shared" si="2"/>
        <v>1</v>
      </c>
      <c r="J31" s="191">
        <f>SUM(J18:J30)</f>
        <v>10</v>
      </c>
      <c r="K31" s="124">
        <f>SUM(K18:K30)</f>
        <v>2</v>
      </c>
      <c r="L31" s="124">
        <f>SUM(L18:L30)</f>
        <v>1</v>
      </c>
      <c r="M31" s="302">
        <f>SUM(J31/(J31+K31))</f>
        <v>0.83333333333333337</v>
      </c>
    </row>
    <row r="32" spans="1:13" ht="19.5" thickTop="1" thickBot="1" x14ac:dyDescent="0.3">
      <c r="C32" s="136" t="s">
        <v>24</v>
      </c>
      <c r="D32" s="137">
        <f t="shared" ref="D32:L32" si="3">SUM(D31+D17+D8)</f>
        <v>26</v>
      </c>
      <c r="E32" s="137">
        <f t="shared" si="3"/>
        <v>38</v>
      </c>
      <c r="F32" s="137">
        <f t="shared" si="3"/>
        <v>25</v>
      </c>
      <c r="G32" s="137">
        <f t="shared" si="3"/>
        <v>63</v>
      </c>
      <c r="H32" s="137">
        <f t="shared" si="3"/>
        <v>4</v>
      </c>
      <c r="I32" s="139">
        <f t="shared" si="3"/>
        <v>1</v>
      </c>
      <c r="J32" s="392">
        <f t="shared" si="3"/>
        <v>21</v>
      </c>
      <c r="K32" s="137">
        <f t="shared" si="3"/>
        <v>4</v>
      </c>
      <c r="L32" s="137">
        <f t="shared" si="3"/>
        <v>1</v>
      </c>
      <c r="M32" s="324">
        <f>SUM(J32/(J32+K32))</f>
        <v>0.84</v>
      </c>
    </row>
    <row r="33" spans="3:13" ht="18.75" thickBot="1" x14ac:dyDescent="0.3">
      <c r="C33" s="143" t="s">
        <v>25</v>
      </c>
      <c r="D33" s="24"/>
      <c r="E33" s="25">
        <f>SUM(E32/D32)</f>
        <v>1.4615384615384615</v>
      </c>
      <c r="F33" s="25">
        <f>SUM(F32/D32)</f>
        <v>0.96153846153846156</v>
      </c>
      <c r="G33" s="144">
        <f>SUM(G32/D32)</f>
        <v>2.4230769230769229</v>
      </c>
      <c r="H33" s="20"/>
      <c r="I33" s="20"/>
      <c r="J33" s="326">
        <f>SUM(J32/D32)</f>
        <v>0.80769230769230771</v>
      </c>
      <c r="K33" s="327">
        <f>SUM(K32/D32)</f>
        <v>0.15384615384615385</v>
      </c>
      <c r="L33" s="328">
        <f>SUM(L32/D32)</f>
        <v>3.8461538461538464E-2</v>
      </c>
      <c r="M33" s="7"/>
    </row>
    <row r="34" spans="3:13" ht="18.75" thickBot="1" x14ac:dyDescent="0.3">
      <c r="C34" s="133" t="s">
        <v>26</v>
      </c>
      <c r="D34" s="134">
        <f>SUM(D32/3)</f>
        <v>8.6666666666666661</v>
      </c>
      <c r="E34" s="134">
        <f>SUM(E33*D34)</f>
        <v>12.666666666666664</v>
      </c>
      <c r="F34" s="134">
        <f>SUM(F33*D34)</f>
        <v>8.3333333333333321</v>
      </c>
      <c r="G34" s="135">
        <f>SUM(G33*D34)</f>
        <v>20.999999999999996</v>
      </c>
      <c r="J34" s="329">
        <f>SUM(J32/3)</f>
        <v>7</v>
      </c>
      <c r="K34" s="330">
        <f>SUM(K32/3)</f>
        <v>1.3333333333333333</v>
      </c>
      <c r="L34" s="331">
        <f>SUM(L32/3)</f>
        <v>0.33333333333333331</v>
      </c>
      <c r="M34" s="7"/>
    </row>
    <row r="35" spans="3:13" ht="18.75" thickTop="1" x14ac:dyDescent="0.25"/>
  </sheetData>
  <mergeCells count="4">
    <mergeCell ref="A1:M1"/>
    <mergeCell ref="A18:A30"/>
    <mergeCell ref="A9:A16"/>
    <mergeCell ref="A3:A7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C022-876B-482B-A83E-60C9CED00F4C}">
  <dimension ref="A1:M18"/>
  <sheetViews>
    <sheetView zoomScale="75" zoomScaleNormal="75" workbookViewId="0">
      <selection activeCell="D156" sqref="D156"/>
    </sheetView>
  </sheetViews>
  <sheetFormatPr defaultRowHeight="15" x14ac:dyDescent="0.25"/>
  <cols>
    <col min="1" max="1" width="14.85546875" bestFit="1" customWidth="1"/>
    <col min="2" max="2" width="24.140625" customWidth="1"/>
    <col min="3" max="3" width="16.140625" customWidth="1"/>
  </cols>
  <sheetData>
    <row r="1" spans="1:13" ht="19.5" thickTop="1" thickBot="1" x14ac:dyDescent="0.3">
      <c r="A1" s="626" t="s">
        <v>626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78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529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45694</v>
      </c>
      <c r="C3" s="27" t="s">
        <v>625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t="18" x14ac:dyDescent="0.25">
      <c r="A4" s="636"/>
      <c r="B4" s="255">
        <v>45666</v>
      </c>
      <c r="C4" s="9" t="s">
        <v>8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" x14ac:dyDescent="0.25">
      <c r="A5" s="636"/>
      <c r="B5" s="255">
        <v>45645</v>
      </c>
      <c r="C5" s="9" t="s">
        <v>625</v>
      </c>
      <c r="D5" s="9">
        <v>1</v>
      </c>
      <c r="E5" s="9">
        <v>1</v>
      </c>
      <c r="F5" s="9">
        <v>1</v>
      </c>
      <c r="G5" s="9">
        <v>2</v>
      </c>
      <c r="H5" s="9">
        <v>1</v>
      </c>
      <c r="I5" s="29">
        <v>0</v>
      </c>
      <c r="J5" s="365">
        <v>1</v>
      </c>
      <c r="K5" s="9"/>
      <c r="L5" s="9"/>
      <c r="M5" s="29"/>
    </row>
    <row r="6" spans="1:13" ht="18" x14ac:dyDescent="0.25">
      <c r="A6" s="636"/>
      <c r="B6" s="255">
        <v>45638</v>
      </c>
      <c r="C6" s="9" t="s">
        <v>453</v>
      </c>
      <c r="D6" s="9">
        <v>1</v>
      </c>
      <c r="E6" s="9">
        <v>2</v>
      </c>
      <c r="F6" s="9">
        <v>2</v>
      </c>
      <c r="G6" s="9">
        <v>4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" x14ac:dyDescent="0.25">
      <c r="A7" s="636"/>
      <c r="B7" s="255">
        <v>45624</v>
      </c>
      <c r="C7" s="9" t="s">
        <v>553</v>
      </c>
      <c r="D7" s="9">
        <v>1</v>
      </c>
      <c r="E7" s="9">
        <v>1</v>
      </c>
      <c r="F7" s="9">
        <v>2</v>
      </c>
      <c r="G7" s="9">
        <v>3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t="18" x14ac:dyDescent="0.25">
      <c r="A8" s="636"/>
      <c r="B8" s="255">
        <v>45617</v>
      </c>
      <c r="C8" s="9" t="s">
        <v>8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ht="18" x14ac:dyDescent="0.25">
      <c r="A9" s="636"/>
      <c r="B9" s="255">
        <v>45610</v>
      </c>
      <c r="C9" s="9" t="s">
        <v>625</v>
      </c>
      <c r="D9" s="9">
        <v>1</v>
      </c>
      <c r="E9" s="9">
        <v>1</v>
      </c>
      <c r="F9" s="9">
        <v>1</v>
      </c>
      <c r="G9" s="9">
        <v>2</v>
      </c>
      <c r="H9" s="9">
        <v>0</v>
      </c>
      <c r="I9" s="29">
        <v>0</v>
      </c>
      <c r="J9" s="365"/>
      <c r="K9" s="9"/>
      <c r="L9" s="9">
        <v>1</v>
      </c>
      <c r="M9" s="29"/>
    </row>
    <row r="10" spans="1:13" ht="18" x14ac:dyDescent="0.25">
      <c r="A10" s="636"/>
      <c r="B10" s="255">
        <v>45603</v>
      </c>
      <c r="C10" s="9" t="s">
        <v>453</v>
      </c>
      <c r="D10" s="9">
        <v>1</v>
      </c>
      <c r="E10" s="9">
        <v>2</v>
      </c>
      <c r="F10" s="9">
        <v>2</v>
      </c>
      <c r="G10" s="9">
        <v>4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ht="18" x14ac:dyDescent="0.25">
      <c r="A11" s="636"/>
      <c r="B11" s="255">
        <v>45596</v>
      </c>
      <c r="C11" s="9" t="s">
        <v>20</v>
      </c>
      <c r="D11" s="9">
        <v>1</v>
      </c>
      <c r="E11" s="9">
        <v>1</v>
      </c>
      <c r="F11" s="9">
        <v>2</v>
      </c>
      <c r="G11" s="9">
        <v>3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ht="18" x14ac:dyDescent="0.25">
      <c r="A12" s="636"/>
      <c r="B12" s="255">
        <v>45589</v>
      </c>
      <c r="C12" s="9" t="s">
        <v>553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t="18.75" thickBot="1" x14ac:dyDescent="0.3">
      <c r="A13" s="637"/>
      <c r="B13" s="256">
        <v>45582</v>
      </c>
      <c r="C13" s="31" t="s">
        <v>8</v>
      </c>
      <c r="D13" s="31">
        <v>1</v>
      </c>
      <c r="E13" s="31">
        <v>2</v>
      </c>
      <c r="F13" s="31">
        <v>1</v>
      </c>
      <c r="G13" s="31">
        <v>3</v>
      </c>
      <c r="H13" s="31">
        <v>0</v>
      </c>
      <c r="I13" s="32">
        <v>0</v>
      </c>
      <c r="J13" s="366"/>
      <c r="K13" s="31">
        <v>1</v>
      </c>
      <c r="L13" s="31"/>
      <c r="M13" s="32"/>
    </row>
    <row r="14" spans="1:13" s="16" customFormat="1" ht="19.5" thickTop="1" thickBot="1" x14ac:dyDescent="0.3">
      <c r="A14" s="487" t="s">
        <v>45</v>
      </c>
      <c r="B14" s="488" t="s">
        <v>554</v>
      </c>
      <c r="C14" s="355" t="s">
        <v>453</v>
      </c>
      <c r="D14" s="355">
        <f t="shared" ref="D14:L14" si="0">SUM(D3:D13)</f>
        <v>11</v>
      </c>
      <c r="E14" s="355">
        <f t="shared" si="0"/>
        <v>12</v>
      </c>
      <c r="F14" s="355">
        <f t="shared" si="0"/>
        <v>12</v>
      </c>
      <c r="G14" s="355">
        <f t="shared" si="0"/>
        <v>24</v>
      </c>
      <c r="H14" s="355">
        <f t="shared" si="0"/>
        <v>1</v>
      </c>
      <c r="I14" s="467">
        <f t="shared" si="0"/>
        <v>0</v>
      </c>
      <c r="J14" s="191">
        <f t="shared" si="0"/>
        <v>6</v>
      </c>
      <c r="K14" s="124">
        <f t="shared" si="0"/>
        <v>4</v>
      </c>
      <c r="L14" s="124">
        <f t="shared" si="0"/>
        <v>1</v>
      </c>
      <c r="M14" s="302">
        <f>SUM(J14/(J14+K14))</f>
        <v>0.6</v>
      </c>
    </row>
    <row r="15" spans="1:13" ht="19.5" thickTop="1" thickBot="1" x14ac:dyDescent="0.3">
      <c r="C15" s="136" t="s">
        <v>24</v>
      </c>
      <c r="D15" s="137">
        <f t="shared" ref="D15:L15" si="1">SUM(D14)</f>
        <v>11</v>
      </c>
      <c r="E15" s="137">
        <f t="shared" si="1"/>
        <v>12</v>
      </c>
      <c r="F15" s="137">
        <f t="shared" si="1"/>
        <v>12</v>
      </c>
      <c r="G15" s="137">
        <f t="shared" si="1"/>
        <v>24</v>
      </c>
      <c r="H15" s="137">
        <f t="shared" si="1"/>
        <v>1</v>
      </c>
      <c r="I15" s="139">
        <f t="shared" si="1"/>
        <v>0</v>
      </c>
      <c r="J15" s="444">
        <f t="shared" si="1"/>
        <v>6</v>
      </c>
      <c r="K15" s="91">
        <f t="shared" si="1"/>
        <v>4</v>
      </c>
      <c r="L15" s="450">
        <f t="shared" si="1"/>
        <v>1</v>
      </c>
      <c r="M15" s="313">
        <f>SUM(J15/(J15+K15))</f>
        <v>0.6</v>
      </c>
    </row>
    <row r="16" spans="1:13" ht="18.75" thickBot="1" x14ac:dyDescent="0.3">
      <c r="C16" s="143" t="s">
        <v>25</v>
      </c>
      <c r="D16" s="24"/>
      <c r="E16" s="25">
        <f>SUM(E15/D15)</f>
        <v>1.0909090909090908</v>
      </c>
      <c r="F16" s="25">
        <f>SUM(F15/D15)</f>
        <v>1.0909090909090908</v>
      </c>
      <c r="G16" s="144">
        <f>SUM(G15/D15)</f>
        <v>2.1818181818181817</v>
      </c>
      <c r="H16" s="20"/>
      <c r="I16" s="20"/>
      <c r="J16" s="445">
        <f>SUM(J15/D15)</f>
        <v>0.54545454545454541</v>
      </c>
      <c r="K16" s="441">
        <f>SUM(K15/D15)</f>
        <v>0.36363636363636365</v>
      </c>
      <c r="L16" s="446">
        <f>SUM(L15/D15)</f>
        <v>9.0909090909090912E-2</v>
      </c>
      <c r="M16" s="7"/>
    </row>
    <row r="17" spans="3:13" ht="18.75" thickBot="1" x14ac:dyDescent="0.3">
      <c r="C17" s="133" t="s">
        <v>26</v>
      </c>
      <c r="D17" s="134">
        <f>SUM(D15/1)</f>
        <v>11</v>
      </c>
      <c r="E17" s="134">
        <f>SUM(E16*D17)</f>
        <v>12</v>
      </c>
      <c r="F17" s="134">
        <f>SUM(F16*D17)</f>
        <v>12</v>
      </c>
      <c r="G17" s="135">
        <f>SUM(G16*D17)</f>
        <v>24</v>
      </c>
      <c r="H17" s="16"/>
      <c r="I17" s="16"/>
      <c r="J17" s="447">
        <f>SUM(J15/1)</f>
        <v>6</v>
      </c>
      <c r="K17" s="448">
        <f>SUM(K15/1)</f>
        <v>4</v>
      </c>
      <c r="L17" s="449">
        <f>SUM(L15/1)</f>
        <v>1</v>
      </c>
      <c r="M17" s="7"/>
    </row>
    <row r="18" spans="3:13" ht="15.75" thickTop="1" x14ac:dyDescent="0.25"/>
  </sheetData>
  <mergeCells count="2">
    <mergeCell ref="A1:M1"/>
    <mergeCell ref="A3:A1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M21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318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45708</v>
      </c>
      <c r="C3" s="27" t="s">
        <v>453</v>
      </c>
      <c r="D3" s="27">
        <v>1</v>
      </c>
      <c r="E3" s="27">
        <v>1</v>
      </c>
      <c r="F3" s="27">
        <v>1</v>
      </c>
      <c r="G3" s="27">
        <v>2</v>
      </c>
      <c r="H3" s="27">
        <v>1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45694</v>
      </c>
      <c r="C4" s="9" t="s">
        <v>553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45687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45680</v>
      </c>
      <c r="C6" s="9" t="s">
        <v>10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45673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45666</v>
      </c>
      <c r="C8" s="9" t="s">
        <v>625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45638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45624</v>
      </c>
      <c r="C10" s="9" t="s">
        <v>453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45617</v>
      </c>
      <c r="C11" s="9" t="s">
        <v>625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x14ac:dyDescent="0.25">
      <c r="A12" s="636"/>
      <c r="B12" s="255">
        <v>45603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45589</v>
      </c>
      <c r="C13" s="9" t="s">
        <v>453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45582</v>
      </c>
      <c r="C14" s="9" t="s">
        <v>625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6"/>
      <c r="B15" s="255">
        <v>45575</v>
      </c>
      <c r="C15" s="9" t="s">
        <v>553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45561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45554</v>
      </c>
      <c r="C17" s="9" t="s">
        <v>453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t="18.75" thickBot="1" x14ac:dyDescent="0.3">
      <c r="A18" s="637"/>
      <c r="B18" s="256">
        <v>45547</v>
      </c>
      <c r="C18" s="31" t="s">
        <v>625</v>
      </c>
      <c r="D18" s="31">
        <v>1</v>
      </c>
      <c r="E18" s="31">
        <v>0</v>
      </c>
      <c r="F18" s="31">
        <v>0</v>
      </c>
      <c r="G18" s="31">
        <v>0</v>
      </c>
      <c r="H18" s="31">
        <v>0</v>
      </c>
      <c r="I18" s="32">
        <v>0</v>
      </c>
      <c r="J18" s="366"/>
      <c r="K18" s="31">
        <v>1</v>
      </c>
      <c r="L18" s="31"/>
      <c r="M18" s="32"/>
    </row>
    <row r="19" spans="1:13" ht="19.5" thickTop="1" thickBot="1" x14ac:dyDescent="0.3">
      <c r="A19" s="490" t="s">
        <v>45</v>
      </c>
      <c r="B19" s="411" t="s">
        <v>624</v>
      </c>
      <c r="C19" s="124" t="s">
        <v>20</v>
      </c>
      <c r="D19" s="124">
        <f t="shared" ref="D19:L19" si="0">SUM(D3:D18)</f>
        <v>16</v>
      </c>
      <c r="E19" s="124">
        <f t="shared" si="0"/>
        <v>4</v>
      </c>
      <c r="F19" s="124">
        <f t="shared" si="0"/>
        <v>1</v>
      </c>
      <c r="G19" s="124">
        <f t="shared" si="0"/>
        <v>5</v>
      </c>
      <c r="H19" s="124">
        <f t="shared" si="0"/>
        <v>1</v>
      </c>
      <c r="I19" s="125">
        <f t="shared" si="0"/>
        <v>0</v>
      </c>
      <c r="J19" s="216">
        <f t="shared" si="0"/>
        <v>3</v>
      </c>
      <c r="K19" s="124">
        <f t="shared" si="0"/>
        <v>12</v>
      </c>
      <c r="L19" s="124">
        <f t="shared" si="0"/>
        <v>1</v>
      </c>
      <c r="M19" s="302">
        <f>SUM(J19/(J19+K19))</f>
        <v>0.2</v>
      </c>
    </row>
    <row r="20" spans="1:13" ht="18.75" hidden="1" thickTop="1" x14ac:dyDescent="0.25">
      <c r="A20" s="632" t="s">
        <v>580</v>
      </c>
      <c r="B20" s="254">
        <v>45351</v>
      </c>
      <c r="C20" s="27" t="s">
        <v>553</v>
      </c>
      <c r="D20" s="27">
        <v>1</v>
      </c>
      <c r="E20" s="27">
        <v>0</v>
      </c>
      <c r="F20" s="27">
        <v>0</v>
      </c>
      <c r="G20" s="27">
        <v>0</v>
      </c>
      <c r="H20" s="27">
        <v>0</v>
      </c>
      <c r="I20" s="28">
        <v>0</v>
      </c>
      <c r="J20" s="364"/>
      <c r="K20" s="27">
        <v>1</v>
      </c>
      <c r="L20" s="27"/>
      <c r="M20" s="28"/>
    </row>
    <row r="21" spans="1:13" hidden="1" x14ac:dyDescent="0.25">
      <c r="A21" s="633"/>
      <c r="B21" s="255">
        <v>45344</v>
      </c>
      <c r="C21" s="9" t="s">
        <v>452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3"/>
      <c r="B22" s="255">
        <v>45330</v>
      </c>
      <c r="C22" s="9" t="s">
        <v>453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3"/>
      <c r="B23" s="255">
        <v>45309</v>
      </c>
      <c r="C23" s="9" t="s">
        <v>452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3"/>
      <c r="B24" s="255">
        <v>45302</v>
      </c>
      <c r="C24" s="9" t="s">
        <v>555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3"/>
      <c r="B25" s="255">
        <v>45274</v>
      </c>
      <c r="C25" s="9" t="s">
        <v>552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3"/>
      <c r="B26" s="255">
        <v>45267</v>
      </c>
      <c r="C26" s="9" t="s">
        <v>553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3"/>
      <c r="B27" s="255">
        <v>45260</v>
      </c>
      <c r="C27" s="9" t="s">
        <v>452</v>
      </c>
      <c r="D27" s="9">
        <v>1</v>
      </c>
      <c r="E27" s="9">
        <v>0</v>
      </c>
      <c r="F27" s="9">
        <v>2</v>
      </c>
      <c r="G27" s="9">
        <v>2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3"/>
      <c r="B28" s="255">
        <v>45253</v>
      </c>
      <c r="C28" s="9" t="s">
        <v>555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3"/>
      <c r="B29" s="255">
        <v>45239</v>
      </c>
      <c r="C29" s="9" t="s">
        <v>552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45225</v>
      </c>
      <c r="C30" s="9" t="s">
        <v>452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3"/>
      <c r="B31" s="255">
        <v>45218</v>
      </c>
      <c r="C31" s="9" t="s">
        <v>555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/>
      <c r="L31" s="9">
        <v>1</v>
      </c>
      <c r="M31" s="29"/>
    </row>
    <row r="32" spans="1:13" hidden="1" x14ac:dyDescent="0.25">
      <c r="A32" s="633"/>
      <c r="B32" s="255">
        <v>45204</v>
      </c>
      <c r="C32" s="9" t="s">
        <v>552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t="18.75" hidden="1" thickBot="1" x14ac:dyDescent="0.3">
      <c r="A33" s="633"/>
      <c r="B33" s="470">
        <v>45197</v>
      </c>
      <c r="C33" s="23" t="s">
        <v>553</v>
      </c>
      <c r="D33" s="23">
        <v>1</v>
      </c>
      <c r="E33" s="23">
        <v>0</v>
      </c>
      <c r="F33" s="23">
        <v>0</v>
      </c>
      <c r="G33" s="23">
        <v>0</v>
      </c>
      <c r="H33" s="23">
        <v>0</v>
      </c>
      <c r="I33" s="48">
        <v>0</v>
      </c>
      <c r="J33" s="511">
        <v>1</v>
      </c>
      <c r="K33" s="23"/>
      <c r="L33" s="23"/>
      <c r="M33" s="48"/>
    </row>
    <row r="34" spans="1:13" ht="19.5" thickTop="1" thickBot="1" x14ac:dyDescent="0.3">
      <c r="A34" s="490" t="s">
        <v>45</v>
      </c>
      <c r="B34" s="411" t="s">
        <v>580</v>
      </c>
      <c r="C34" s="124" t="s">
        <v>8</v>
      </c>
      <c r="D34" s="124">
        <f t="shared" ref="D34:L34" si="1">SUM(D20:D33)</f>
        <v>14</v>
      </c>
      <c r="E34" s="124">
        <f t="shared" si="1"/>
        <v>0</v>
      </c>
      <c r="F34" s="124">
        <f t="shared" si="1"/>
        <v>7</v>
      </c>
      <c r="G34" s="124">
        <f t="shared" si="1"/>
        <v>7</v>
      </c>
      <c r="H34" s="124">
        <f t="shared" si="1"/>
        <v>0</v>
      </c>
      <c r="I34" s="125">
        <f t="shared" si="1"/>
        <v>0</v>
      </c>
      <c r="J34" s="216">
        <f t="shared" si="1"/>
        <v>4</v>
      </c>
      <c r="K34" s="124">
        <f t="shared" si="1"/>
        <v>9</v>
      </c>
      <c r="L34" s="124">
        <f t="shared" si="1"/>
        <v>1</v>
      </c>
      <c r="M34" s="302">
        <f>SUM(J34/(J34+K34))</f>
        <v>0.30769230769230771</v>
      </c>
    </row>
    <row r="35" spans="1:13" ht="18.75" hidden="1" thickTop="1" x14ac:dyDescent="0.25">
      <c r="A35" s="632" t="s">
        <v>554</v>
      </c>
      <c r="B35" s="254">
        <v>44966</v>
      </c>
      <c r="C35" s="27" t="s">
        <v>453</v>
      </c>
      <c r="D35" s="27">
        <v>1</v>
      </c>
      <c r="E35" s="27">
        <v>0</v>
      </c>
      <c r="F35" s="27">
        <v>0</v>
      </c>
      <c r="G35" s="27">
        <v>0</v>
      </c>
      <c r="H35" s="27">
        <v>0</v>
      </c>
      <c r="I35" s="297">
        <v>0</v>
      </c>
      <c r="J35" s="279"/>
      <c r="K35" s="27">
        <v>1</v>
      </c>
      <c r="L35" s="27"/>
      <c r="M35" s="28"/>
    </row>
    <row r="36" spans="1:13" hidden="1" x14ac:dyDescent="0.25">
      <c r="A36" s="633"/>
      <c r="B36" s="255">
        <v>44952</v>
      </c>
      <c r="C36" s="9" t="s">
        <v>553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8">
        <v>0</v>
      </c>
      <c r="J36" s="280"/>
      <c r="K36" s="9"/>
      <c r="L36" s="9">
        <v>1</v>
      </c>
      <c r="M36" s="29"/>
    </row>
    <row r="37" spans="1:13" hidden="1" x14ac:dyDescent="0.25">
      <c r="A37" s="633"/>
      <c r="B37" s="255">
        <v>44945</v>
      </c>
      <c r="C37" s="9" t="s">
        <v>452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idden="1" x14ac:dyDescent="0.25">
      <c r="A38" s="633"/>
      <c r="B38" s="255">
        <v>44938</v>
      </c>
      <c r="C38" s="9" t="s">
        <v>555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3"/>
      <c r="B39" s="255">
        <v>44917</v>
      </c>
      <c r="C39" s="9" t="s">
        <v>453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44910</v>
      </c>
      <c r="C40" s="9" t="s">
        <v>552</v>
      </c>
      <c r="D40" s="9">
        <v>1</v>
      </c>
      <c r="E40" s="9">
        <v>1</v>
      </c>
      <c r="F40" s="9">
        <v>1</v>
      </c>
      <c r="G40" s="9">
        <v>2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44903</v>
      </c>
      <c r="C41" s="9" t="s">
        <v>553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44896</v>
      </c>
      <c r="C42" s="9" t="s">
        <v>452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44882</v>
      </c>
      <c r="C43" s="9" t="s">
        <v>453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/>
      <c r="K43" s="9"/>
      <c r="L43" s="9">
        <v>1</v>
      </c>
      <c r="M43" s="29"/>
    </row>
    <row r="44" spans="1:13" hidden="1" x14ac:dyDescent="0.25">
      <c r="A44" s="633"/>
      <c r="B44" s="255">
        <v>44868</v>
      </c>
      <c r="C44" s="9" t="s">
        <v>553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/>
      <c r="K44" s="9"/>
      <c r="L44" s="9">
        <v>1</v>
      </c>
      <c r="M44" s="29"/>
    </row>
    <row r="45" spans="1:13" hidden="1" x14ac:dyDescent="0.25">
      <c r="A45" s="633"/>
      <c r="B45" s="255">
        <v>44861</v>
      </c>
      <c r="C45" s="9" t="s">
        <v>452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3"/>
      <c r="B46" s="255">
        <v>44854</v>
      </c>
      <c r="C46" s="9" t="s">
        <v>555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255">
        <v>44847</v>
      </c>
      <c r="C47" s="9" t="s">
        <v>453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>
        <v>1</v>
      </c>
      <c r="L47" s="9"/>
      <c r="M47" s="29"/>
    </row>
    <row r="48" spans="1:13" hidden="1" x14ac:dyDescent="0.25">
      <c r="A48" s="633"/>
      <c r="B48" s="255">
        <v>44840</v>
      </c>
      <c r="C48" s="9" t="s">
        <v>552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44833</v>
      </c>
      <c r="C49" s="9" t="s">
        <v>553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idden="1" x14ac:dyDescent="0.25">
      <c r="A50" s="633"/>
      <c r="B50" s="255">
        <v>44826</v>
      </c>
      <c r="C50" s="9" t="s">
        <v>452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t="18.75" hidden="1" thickBot="1" x14ac:dyDescent="0.3">
      <c r="A51" s="634"/>
      <c r="B51" s="256">
        <v>44819</v>
      </c>
      <c r="C51" s="31" t="s">
        <v>555</v>
      </c>
      <c r="D51" s="31">
        <v>1</v>
      </c>
      <c r="E51" s="31">
        <v>0</v>
      </c>
      <c r="F51" s="31">
        <v>0</v>
      </c>
      <c r="G51" s="31">
        <v>0</v>
      </c>
      <c r="H51" s="31">
        <v>0</v>
      </c>
      <c r="I51" s="299">
        <v>0</v>
      </c>
      <c r="J51" s="341">
        <v>1</v>
      </c>
      <c r="K51" s="31"/>
      <c r="L51" s="31"/>
      <c r="M51" s="32"/>
    </row>
    <row r="52" spans="1:13" ht="19.5" thickTop="1" thickBot="1" x14ac:dyDescent="0.3">
      <c r="A52" s="433" t="s">
        <v>45</v>
      </c>
      <c r="B52" s="414" t="s">
        <v>554</v>
      </c>
      <c r="C52" s="355" t="s">
        <v>8</v>
      </c>
      <c r="D52" s="355">
        <f t="shared" ref="D52:L52" si="2">SUM(D35:D51)</f>
        <v>17</v>
      </c>
      <c r="E52" s="355">
        <f t="shared" si="2"/>
        <v>2</v>
      </c>
      <c r="F52" s="355">
        <f t="shared" si="2"/>
        <v>3</v>
      </c>
      <c r="G52" s="355">
        <f t="shared" si="2"/>
        <v>5</v>
      </c>
      <c r="H52" s="355">
        <f t="shared" si="2"/>
        <v>0</v>
      </c>
      <c r="I52" s="467">
        <f t="shared" si="2"/>
        <v>0</v>
      </c>
      <c r="J52" s="191">
        <f t="shared" si="2"/>
        <v>8</v>
      </c>
      <c r="K52" s="124">
        <f t="shared" si="2"/>
        <v>6</v>
      </c>
      <c r="L52" s="124">
        <f t="shared" si="2"/>
        <v>3</v>
      </c>
      <c r="M52" s="302">
        <f>SUM(J52/(J52+K52))</f>
        <v>0.5714285714285714</v>
      </c>
    </row>
    <row r="53" spans="1:13" ht="18.75" hidden="1" thickTop="1" x14ac:dyDescent="0.25">
      <c r="A53" s="632" t="s">
        <v>540</v>
      </c>
      <c r="B53" s="254">
        <v>44641</v>
      </c>
      <c r="C53" s="27" t="s">
        <v>455</v>
      </c>
      <c r="D53" s="27">
        <v>1</v>
      </c>
      <c r="E53" s="27">
        <v>0</v>
      </c>
      <c r="F53" s="27">
        <v>0</v>
      </c>
      <c r="G53" s="27">
        <v>0</v>
      </c>
      <c r="H53" s="27">
        <v>0</v>
      </c>
      <c r="I53" s="297">
        <v>0</v>
      </c>
      <c r="J53" s="279"/>
      <c r="K53" s="27">
        <v>1</v>
      </c>
      <c r="L53" s="27"/>
      <c r="M53" s="28"/>
    </row>
    <row r="54" spans="1:13" hidden="1" x14ac:dyDescent="0.25">
      <c r="A54" s="633"/>
      <c r="B54" s="255">
        <v>44637</v>
      </c>
      <c r="C54" s="9" t="s">
        <v>48</v>
      </c>
      <c r="D54" s="9">
        <v>1</v>
      </c>
      <c r="E54" s="9">
        <v>1</v>
      </c>
      <c r="F54" s="9">
        <v>1</v>
      </c>
      <c r="G54" s="9">
        <v>2</v>
      </c>
      <c r="H54" s="9">
        <v>0</v>
      </c>
      <c r="I54" s="298">
        <v>0</v>
      </c>
      <c r="J54" s="280"/>
      <c r="K54" s="9"/>
      <c r="L54" s="9">
        <v>1</v>
      </c>
      <c r="M54" s="29"/>
    </row>
    <row r="55" spans="1:13" hidden="1" x14ac:dyDescent="0.25">
      <c r="A55" s="633"/>
      <c r="B55" s="255">
        <v>44630</v>
      </c>
      <c r="C55" s="9" t="s">
        <v>453</v>
      </c>
      <c r="D55" s="9">
        <v>1</v>
      </c>
      <c r="E55" s="9">
        <v>1</v>
      </c>
      <c r="F55" s="9">
        <v>0</v>
      </c>
      <c r="G55" s="9">
        <v>1</v>
      </c>
      <c r="H55" s="9">
        <v>0</v>
      </c>
      <c r="I55" s="298">
        <v>1</v>
      </c>
      <c r="J55" s="280"/>
      <c r="K55" s="9"/>
      <c r="L55" s="9">
        <v>1</v>
      </c>
      <c r="M55" s="29"/>
    </row>
    <row r="56" spans="1:13" hidden="1" x14ac:dyDescent="0.25">
      <c r="A56" s="633"/>
      <c r="B56" s="255">
        <v>44623</v>
      </c>
      <c r="C56" s="9" t="s">
        <v>455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3"/>
      <c r="B57" s="255">
        <v>44616</v>
      </c>
      <c r="C57" s="9" t="s">
        <v>48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3"/>
      <c r="B58" s="255">
        <v>44609</v>
      </c>
      <c r="C58" s="9" t="s">
        <v>453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/>
      <c r="K58" s="9"/>
      <c r="L58" s="9">
        <v>1</v>
      </c>
      <c r="M58" s="29"/>
    </row>
    <row r="59" spans="1:13" hidden="1" x14ac:dyDescent="0.25">
      <c r="A59" s="633"/>
      <c r="B59" s="255">
        <v>44595</v>
      </c>
      <c r="C59" s="9" t="s">
        <v>48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8">
        <v>0</v>
      </c>
      <c r="J59" s="280"/>
      <c r="K59" s="9"/>
      <c r="L59" s="9">
        <v>1</v>
      </c>
      <c r="M59" s="29"/>
    </row>
    <row r="60" spans="1:13" hidden="1" x14ac:dyDescent="0.25">
      <c r="A60" s="633"/>
      <c r="B60" s="255">
        <v>44539</v>
      </c>
      <c r="C60" s="9" t="s">
        <v>455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3"/>
      <c r="B61" s="255">
        <v>44532</v>
      </c>
      <c r="C61" s="9" t="s">
        <v>48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3"/>
      <c r="B62" s="255">
        <v>44525</v>
      </c>
      <c r="C62" s="9" t="s">
        <v>453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3"/>
      <c r="B63" s="255">
        <v>44518</v>
      </c>
      <c r="C63" s="9" t="s">
        <v>455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3"/>
      <c r="B64" s="255">
        <v>44511</v>
      </c>
      <c r="C64" s="9" t="s">
        <v>48</v>
      </c>
      <c r="D64" s="9">
        <v>1</v>
      </c>
      <c r="E64" s="9">
        <v>0</v>
      </c>
      <c r="F64" s="9">
        <v>2</v>
      </c>
      <c r="G64" s="9">
        <v>2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3"/>
      <c r="B65" s="255">
        <v>44504</v>
      </c>
      <c r="C65" s="9" t="s">
        <v>453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3"/>
      <c r="B66" s="255">
        <v>44497</v>
      </c>
      <c r="C66" s="9" t="s">
        <v>455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3"/>
      <c r="B67" s="255">
        <v>44490</v>
      </c>
      <c r="C67" s="9" t="s">
        <v>48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t="18.75" hidden="1" thickBot="1" x14ac:dyDescent="0.3">
      <c r="A68" s="634"/>
      <c r="B68" s="256">
        <v>44483</v>
      </c>
      <c r="C68" s="31" t="s">
        <v>453</v>
      </c>
      <c r="D68" s="31">
        <v>1</v>
      </c>
      <c r="E68" s="31">
        <v>0</v>
      </c>
      <c r="F68" s="31">
        <v>0</v>
      </c>
      <c r="G68" s="31">
        <v>0</v>
      </c>
      <c r="H68" s="31">
        <v>0</v>
      </c>
      <c r="I68" s="299">
        <v>0</v>
      </c>
      <c r="J68" s="341"/>
      <c r="K68" s="31"/>
      <c r="L68" s="31">
        <v>1</v>
      </c>
      <c r="M68" s="32"/>
    </row>
    <row r="69" spans="1:13" ht="19.5" thickTop="1" thickBot="1" x14ac:dyDescent="0.3">
      <c r="A69" s="142" t="s">
        <v>45</v>
      </c>
      <c r="B69" s="126" t="s">
        <v>540</v>
      </c>
      <c r="C69" s="124" t="s">
        <v>8</v>
      </c>
      <c r="D69" s="124">
        <f t="shared" ref="D69:L69" si="3">SUM(D53:D68)</f>
        <v>16</v>
      </c>
      <c r="E69" s="124">
        <f t="shared" si="3"/>
        <v>2</v>
      </c>
      <c r="F69" s="124">
        <f t="shared" si="3"/>
        <v>5</v>
      </c>
      <c r="G69" s="124">
        <f t="shared" si="3"/>
        <v>7</v>
      </c>
      <c r="H69" s="124">
        <f t="shared" si="3"/>
        <v>0</v>
      </c>
      <c r="I69" s="247">
        <f t="shared" si="3"/>
        <v>1</v>
      </c>
      <c r="J69" s="191">
        <f t="shared" si="3"/>
        <v>7</v>
      </c>
      <c r="K69" s="124">
        <f t="shared" si="3"/>
        <v>4</v>
      </c>
      <c r="L69" s="124">
        <f t="shared" si="3"/>
        <v>5</v>
      </c>
      <c r="M69" s="302">
        <f>SUM(J69/(J69+K69))</f>
        <v>0.63636363636363635</v>
      </c>
    </row>
    <row r="70" spans="1:13" ht="18.75" hidden="1" thickTop="1" x14ac:dyDescent="0.25">
      <c r="A70" s="632" t="s">
        <v>500</v>
      </c>
      <c r="B70" s="254">
        <v>43888</v>
      </c>
      <c r="C70" s="27" t="s">
        <v>453</v>
      </c>
      <c r="D70" s="27">
        <v>1</v>
      </c>
      <c r="E70" s="27">
        <v>0</v>
      </c>
      <c r="F70" s="27">
        <v>0</v>
      </c>
      <c r="G70" s="27">
        <v>0</v>
      </c>
      <c r="H70" s="27">
        <v>0</v>
      </c>
      <c r="I70" s="297">
        <v>0</v>
      </c>
      <c r="J70" s="279"/>
      <c r="K70" s="27">
        <v>1</v>
      </c>
      <c r="L70" s="27"/>
      <c r="M70" s="28"/>
    </row>
    <row r="71" spans="1:13" hidden="1" x14ac:dyDescent="0.25">
      <c r="A71" s="633"/>
      <c r="B71" s="255">
        <v>43881</v>
      </c>
      <c r="C71" s="9" t="s">
        <v>8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8">
        <v>0</v>
      </c>
      <c r="J71" s="280"/>
      <c r="K71" s="9">
        <v>1</v>
      </c>
      <c r="L71" s="9"/>
      <c r="M71" s="29"/>
    </row>
    <row r="72" spans="1:13" hidden="1" x14ac:dyDescent="0.25">
      <c r="A72" s="633"/>
      <c r="B72" s="255">
        <v>43874</v>
      </c>
      <c r="C72" s="9" t="s">
        <v>9</v>
      </c>
      <c r="D72" s="9">
        <v>1</v>
      </c>
      <c r="E72" s="9">
        <v>0</v>
      </c>
      <c r="F72" s="9">
        <v>1</v>
      </c>
      <c r="G72" s="9">
        <v>1</v>
      </c>
      <c r="H72" s="9">
        <v>0</v>
      </c>
      <c r="I72" s="298">
        <v>0</v>
      </c>
      <c r="J72" s="280"/>
      <c r="K72" s="9"/>
      <c r="L72" s="9">
        <v>1</v>
      </c>
      <c r="M72" s="29"/>
    </row>
    <row r="73" spans="1:13" hidden="1" x14ac:dyDescent="0.25">
      <c r="A73" s="633"/>
      <c r="B73" s="255">
        <v>43860</v>
      </c>
      <c r="C73" s="9" t="s">
        <v>48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3"/>
      <c r="B74" s="255">
        <v>43853</v>
      </c>
      <c r="C74" s="9" t="s">
        <v>453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/>
      <c r="K74" s="9">
        <v>1</v>
      </c>
      <c r="L74" s="9"/>
      <c r="M74" s="29"/>
    </row>
    <row r="75" spans="1:13" hidden="1" x14ac:dyDescent="0.25">
      <c r="A75" s="633"/>
      <c r="B75" s="255">
        <v>43839</v>
      </c>
      <c r="C75" s="9" t="s">
        <v>8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8">
        <v>0</v>
      </c>
      <c r="J75" s="280"/>
      <c r="K75" s="9">
        <v>1</v>
      </c>
      <c r="L75" s="9"/>
      <c r="M75" s="29"/>
    </row>
    <row r="76" spans="1:13" hidden="1" x14ac:dyDescent="0.25">
      <c r="A76" s="633"/>
      <c r="B76" s="255">
        <v>43832</v>
      </c>
      <c r="C76" s="9" t="s">
        <v>9</v>
      </c>
      <c r="D76" s="9">
        <v>1</v>
      </c>
      <c r="E76" s="9">
        <v>1</v>
      </c>
      <c r="F76" s="9">
        <v>1</v>
      </c>
      <c r="G76" s="9">
        <v>2</v>
      </c>
      <c r="H76" s="9">
        <v>0</v>
      </c>
      <c r="I76" s="298">
        <v>0</v>
      </c>
      <c r="J76" s="280"/>
      <c r="K76" s="9">
        <v>1</v>
      </c>
      <c r="L76" s="9"/>
      <c r="M76" s="29"/>
    </row>
    <row r="77" spans="1:13" hidden="1" x14ac:dyDescent="0.25">
      <c r="A77" s="633"/>
      <c r="B77" s="255">
        <v>43811</v>
      </c>
      <c r="C77" s="9" t="s">
        <v>48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/>
      <c r="K77" s="9">
        <v>1</v>
      </c>
      <c r="L77" s="9"/>
      <c r="M77" s="29"/>
    </row>
    <row r="78" spans="1:13" hidden="1" x14ac:dyDescent="0.25">
      <c r="A78" s="633"/>
      <c r="B78" s="255">
        <v>43804</v>
      </c>
      <c r="C78" s="9" t="s">
        <v>453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/>
      <c r="K78" s="9">
        <v>1</v>
      </c>
      <c r="L78" s="9"/>
      <c r="M78" s="29"/>
    </row>
    <row r="79" spans="1:13" hidden="1" x14ac:dyDescent="0.25">
      <c r="A79" s="633"/>
      <c r="B79" s="255">
        <v>43797</v>
      </c>
      <c r="C79" s="9" t="s">
        <v>8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8">
        <v>0</v>
      </c>
      <c r="J79" s="280"/>
      <c r="K79" s="9">
        <v>1</v>
      </c>
      <c r="L79" s="9"/>
      <c r="M79" s="29"/>
    </row>
    <row r="80" spans="1:13" hidden="1" x14ac:dyDescent="0.25">
      <c r="A80" s="633"/>
      <c r="B80" s="255">
        <v>43790</v>
      </c>
      <c r="C80" s="9" t="s">
        <v>9</v>
      </c>
      <c r="D80" s="9">
        <v>1</v>
      </c>
      <c r="E80" s="9">
        <v>0</v>
      </c>
      <c r="F80" s="9">
        <v>1</v>
      </c>
      <c r="G80" s="9">
        <v>1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3"/>
      <c r="B81" s="255">
        <v>43783</v>
      </c>
      <c r="C81" s="9" t="s">
        <v>455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t="18.75" hidden="1" thickBot="1" x14ac:dyDescent="0.3">
      <c r="A82" s="633"/>
      <c r="B82" s="255">
        <v>43776</v>
      </c>
      <c r="C82" s="9" t="s">
        <v>48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/>
      <c r="K82" s="9">
        <v>1</v>
      </c>
      <c r="L82" s="9"/>
      <c r="M82" s="29"/>
    </row>
    <row r="83" spans="1:13" ht="19.5" thickTop="1" thickBot="1" x14ac:dyDescent="0.3">
      <c r="A83" s="142" t="s">
        <v>45</v>
      </c>
      <c r="B83" s="126" t="s">
        <v>500</v>
      </c>
      <c r="C83" s="124" t="s">
        <v>452</v>
      </c>
      <c r="D83" s="124">
        <f t="shared" ref="D83:L83" si="4">SUM(D70:D82)</f>
        <v>13</v>
      </c>
      <c r="E83" s="124">
        <f t="shared" si="4"/>
        <v>1</v>
      </c>
      <c r="F83" s="124">
        <f t="shared" si="4"/>
        <v>6</v>
      </c>
      <c r="G83" s="124">
        <f t="shared" si="4"/>
        <v>7</v>
      </c>
      <c r="H83" s="124">
        <f t="shared" si="4"/>
        <v>0</v>
      </c>
      <c r="I83" s="247">
        <f t="shared" si="4"/>
        <v>0</v>
      </c>
      <c r="J83" s="191">
        <f t="shared" si="4"/>
        <v>2</v>
      </c>
      <c r="K83" s="124">
        <f t="shared" si="4"/>
        <v>10</v>
      </c>
      <c r="L83" s="124">
        <f t="shared" si="4"/>
        <v>1</v>
      </c>
      <c r="M83" s="302">
        <f>SUM(J83/(J83+K83))</f>
        <v>0.16666666666666666</v>
      </c>
    </row>
    <row r="84" spans="1:13" ht="18.75" hidden="1" thickTop="1" x14ac:dyDescent="0.25">
      <c r="A84" s="632" t="s">
        <v>454</v>
      </c>
      <c r="B84" s="254">
        <v>43517</v>
      </c>
      <c r="C84" s="27" t="s">
        <v>8</v>
      </c>
      <c r="D84" s="27">
        <v>1</v>
      </c>
      <c r="E84" s="27">
        <v>0</v>
      </c>
      <c r="F84" s="27">
        <v>0</v>
      </c>
      <c r="G84" s="27">
        <v>0</v>
      </c>
      <c r="H84" s="27">
        <v>0</v>
      </c>
      <c r="I84" s="28">
        <v>0</v>
      </c>
      <c r="J84" s="364">
        <v>1</v>
      </c>
      <c r="K84" s="27"/>
      <c r="L84" s="27"/>
      <c r="M84" s="28"/>
    </row>
    <row r="85" spans="1:13" hidden="1" x14ac:dyDescent="0.25">
      <c r="A85" s="633"/>
      <c r="B85" s="255">
        <v>43510</v>
      </c>
      <c r="C85" s="9" t="s">
        <v>9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">
        <v>0</v>
      </c>
      <c r="J85" s="365">
        <v>1</v>
      </c>
      <c r="K85" s="9"/>
      <c r="L85" s="9"/>
      <c r="M85" s="29"/>
    </row>
    <row r="86" spans="1:13" hidden="1" x14ac:dyDescent="0.25">
      <c r="A86" s="633"/>
      <c r="B86" s="255">
        <v>43503</v>
      </c>
      <c r="C86" s="9" t="s">
        <v>455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365">
        <v>1</v>
      </c>
      <c r="K86" s="9"/>
      <c r="L86" s="9"/>
      <c r="M86" s="29"/>
    </row>
    <row r="87" spans="1:13" hidden="1" x14ac:dyDescent="0.25">
      <c r="A87" s="633"/>
      <c r="B87" s="255">
        <v>43496</v>
      </c>
      <c r="C87" s="9" t="s">
        <v>48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365">
        <v>1</v>
      </c>
      <c r="K87" s="9"/>
      <c r="L87" s="9"/>
      <c r="M87" s="29"/>
    </row>
    <row r="88" spans="1:13" hidden="1" x14ac:dyDescent="0.25">
      <c r="A88" s="633"/>
      <c r="B88" s="255">
        <v>43489</v>
      </c>
      <c r="C88" s="9" t="s">
        <v>453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365">
        <v>1</v>
      </c>
      <c r="K88" s="9"/>
      <c r="L88" s="9"/>
      <c r="M88" s="29"/>
    </row>
    <row r="89" spans="1:13" hidden="1" x14ac:dyDescent="0.25">
      <c r="A89" s="633"/>
      <c r="B89" s="255">
        <v>43475</v>
      </c>
      <c r="C89" s="9" t="s">
        <v>8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365"/>
      <c r="K89" s="9">
        <v>1</v>
      </c>
      <c r="L89" s="9"/>
      <c r="M89" s="29"/>
    </row>
    <row r="90" spans="1:13" hidden="1" x14ac:dyDescent="0.25">
      <c r="A90" s="633"/>
      <c r="B90" s="255">
        <v>43468</v>
      </c>
      <c r="C90" s="9" t="s">
        <v>9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365">
        <v>1</v>
      </c>
      <c r="K90" s="9"/>
      <c r="L90" s="9"/>
      <c r="M90" s="29"/>
    </row>
    <row r="91" spans="1:13" hidden="1" x14ac:dyDescent="0.25">
      <c r="A91" s="633"/>
      <c r="B91" s="255">
        <v>43440</v>
      </c>
      <c r="C91" s="9" t="s">
        <v>453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365"/>
      <c r="K91" s="9">
        <v>1</v>
      </c>
      <c r="L91" s="9"/>
      <c r="M91" s="29"/>
    </row>
    <row r="92" spans="1:13" hidden="1" x14ac:dyDescent="0.25">
      <c r="A92" s="633"/>
      <c r="B92" s="255">
        <v>43433</v>
      </c>
      <c r="C92" s="9" t="s">
        <v>8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365">
        <v>1</v>
      </c>
      <c r="K92" s="9"/>
      <c r="L92" s="9"/>
      <c r="M92" s="29"/>
    </row>
    <row r="93" spans="1:13" hidden="1" x14ac:dyDescent="0.25">
      <c r="A93" s="633"/>
      <c r="B93" s="255">
        <v>43426</v>
      </c>
      <c r="C93" s="9" t="s">
        <v>9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365">
        <v>1</v>
      </c>
      <c r="K93" s="9"/>
      <c r="L93" s="9"/>
      <c r="M93" s="29"/>
    </row>
    <row r="94" spans="1:13" hidden="1" x14ac:dyDescent="0.25">
      <c r="A94" s="633"/>
      <c r="B94" s="255">
        <v>43419</v>
      </c>
      <c r="C94" s="9" t="s">
        <v>455</v>
      </c>
      <c r="D94" s="9">
        <v>1</v>
      </c>
      <c r="E94" s="9">
        <v>0</v>
      </c>
      <c r="F94" s="9">
        <v>1</v>
      </c>
      <c r="G94" s="9">
        <v>1</v>
      </c>
      <c r="H94" s="9">
        <v>0</v>
      </c>
      <c r="I94" s="29">
        <v>0</v>
      </c>
      <c r="J94" s="365">
        <v>1</v>
      </c>
      <c r="K94" s="9"/>
      <c r="L94" s="9"/>
      <c r="M94" s="29"/>
    </row>
    <row r="95" spans="1:13" hidden="1" x14ac:dyDescent="0.25">
      <c r="A95" s="633"/>
      <c r="B95" s="255">
        <v>43412</v>
      </c>
      <c r="C95" s="9" t="s">
        <v>48</v>
      </c>
      <c r="D95" s="9">
        <v>1</v>
      </c>
      <c r="E95" s="9">
        <v>1</v>
      </c>
      <c r="F95" s="9">
        <v>2</v>
      </c>
      <c r="G95" s="9">
        <v>3</v>
      </c>
      <c r="H95" s="9">
        <v>0</v>
      </c>
      <c r="I95" s="29">
        <v>0</v>
      </c>
      <c r="J95" s="365">
        <v>1</v>
      </c>
      <c r="K95" s="9"/>
      <c r="L95" s="9"/>
      <c r="M95" s="29"/>
    </row>
    <row r="96" spans="1:13" hidden="1" x14ac:dyDescent="0.25">
      <c r="A96" s="633"/>
      <c r="B96" s="255">
        <v>43398</v>
      </c>
      <c r="C96" s="9" t="s">
        <v>8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">
        <v>0</v>
      </c>
      <c r="J96" s="365">
        <v>1</v>
      </c>
      <c r="K96" s="9"/>
      <c r="L96" s="9"/>
      <c r="M96" s="29"/>
    </row>
    <row r="97" spans="1:13" hidden="1" x14ac:dyDescent="0.25">
      <c r="A97" s="633"/>
      <c r="B97" s="255">
        <v>43391</v>
      </c>
      <c r="C97" s="9" t="s">
        <v>9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t="18.75" hidden="1" thickBot="1" x14ac:dyDescent="0.3">
      <c r="A98" s="634"/>
      <c r="B98" s="256">
        <v>43363</v>
      </c>
      <c r="C98" s="31" t="s">
        <v>8</v>
      </c>
      <c r="D98" s="31">
        <v>1</v>
      </c>
      <c r="E98" s="31">
        <v>1</v>
      </c>
      <c r="F98" s="31">
        <v>0</v>
      </c>
      <c r="G98" s="31">
        <v>1</v>
      </c>
      <c r="H98" s="31">
        <v>0</v>
      </c>
      <c r="I98" s="32">
        <v>0</v>
      </c>
      <c r="J98" s="366">
        <v>1</v>
      </c>
      <c r="K98" s="31"/>
      <c r="L98" s="31"/>
      <c r="M98" s="32"/>
    </row>
    <row r="99" spans="1:13" ht="19.5" thickTop="1" thickBot="1" x14ac:dyDescent="0.3">
      <c r="A99" s="142" t="s">
        <v>45</v>
      </c>
      <c r="B99" s="126" t="s">
        <v>454</v>
      </c>
      <c r="C99" s="124" t="s">
        <v>452</v>
      </c>
      <c r="D99" s="124">
        <f t="shared" ref="D99:I99" si="5">SUM(D84:D98)</f>
        <v>15</v>
      </c>
      <c r="E99" s="124">
        <f t="shared" si="5"/>
        <v>2</v>
      </c>
      <c r="F99" s="124">
        <f t="shared" si="5"/>
        <v>6</v>
      </c>
      <c r="G99" s="124">
        <f t="shared" si="5"/>
        <v>8</v>
      </c>
      <c r="H99" s="124">
        <f t="shared" si="5"/>
        <v>0</v>
      </c>
      <c r="I99" s="124">
        <f t="shared" si="5"/>
        <v>0</v>
      </c>
      <c r="J99" s="191">
        <f>SUM(J84:J98)</f>
        <v>12</v>
      </c>
      <c r="K99" s="124">
        <f>SUM(K84:K98)</f>
        <v>3</v>
      </c>
      <c r="L99" s="124">
        <f>SUM(L84:L98)</f>
        <v>0</v>
      </c>
      <c r="M99" s="302">
        <f>SUM(J99/(J99+K99))</f>
        <v>0.8</v>
      </c>
    </row>
    <row r="100" spans="1:13" ht="18.75" hidden="1" thickTop="1" x14ac:dyDescent="0.25">
      <c r="A100" s="659" t="s">
        <v>285</v>
      </c>
      <c r="B100" s="26">
        <v>43160</v>
      </c>
      <c r="C100" s="27" t="s">
        <v>11</v>
      </c>
      <c r="D100" s="27">
        <v>1</v>
      </c>
      <c r="E100" s="27">
        <v>2</v>
      </c>
      <c r="F100" s="27">
        <v>1</v>
      </c>
      <c r="G100" s="27">
        <v>3</v>
      </c>
      <c r="H100" s="27">
        <v>0</v>
      </c>
      <c r="I100" s="28">
        <v>0</v>
      </c>
      <c r="J100" s="279">
        <v>1</v>
      </c>
      <c r="K100" s="27"/>
      <c r="L100" s="27"/>
      <c r="M100" s="28"/>
    </row>
    <row r="101" spans="1:13" hidden="1" x14ac:dyDescent="0.25">
      <c r="A101" s="631"/>
      <c r="B101" s="13">
        <v>43153</v>
      </c>
      <c r="C101" s="9" t="s">
        <v>27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43146</v>
      </c>
      <c r="C102" s="9" t="s">
        <v>10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43139</v>
      </c>
      <c r="C103" s="9" t="s">
        <v>7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43125</v>
      </c>
      <c r="C104" s="9" t="s">
        <v>11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43118</v>
      </c>
      <c r="C105" s="9" t="s">
        <v>27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43104</v>
      </c>
      <c r="C106" s="9" t="s">
        <v>10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43083</v>
      </c>
      <c r="C107" s="9" t="s">
        <v>9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43076</v>
      </c>
      <c r="C108" s="9" t="s">
        <v>11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43069</v>
      </c>
      <c r="C109" s="9" t="s">
        <v>27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43062</v>
      </c>
      <c r="C110" s="9" t="s">
        <v>10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43055</v>
      </c>
      <c r="C111" s="9" t="s">
        <v>7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43041</v>
      </c>
      <c r="C112" s="9" t="s">
        <v>11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43034</v>
      </c>
      <c r="C113" s="9" t="s">
        <v>27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/>
      <c r="L113" s="9">
        <v>1</v>
      </c>
      <c r="M113" s="29"/>
    </row>
    <row r="114" spans="1:13" hidden="1" x14ac:dyDescent="0.25">
      <c r="A114" s="631"/>
      <c r="B114" s="13">
        <v>43006</v>
      </c>
      <c r="C114" s="9" t="s">
        <v>11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42999</v>
      </c>
      <c r="C115" s="9" t="s">
        <v>27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t="18.75" hidden="1" thickBot="1" x14ac:dyDescent="0.3">
      <c r="A116" s="630"/>
      <c r="B116" s="30">
        <v>42992</v>
      </c>
      <c r="C116" s="31" t="s">
        <v>10</v>
      </c>
      <c r="D116" s="31">
        <v>1</v>
      </c>
      <c r="E116" s="31">
        <v>0</v>
      </c>
      <c r="F116" s="31">
        <v>0</v>
      </c>
      <c r="G116" s="31">
        <v>0</v>
      </c>
      <c r="H116" s="31">
        <v>0</v>
      </c>
      <c r="I116" s="32">
        <v>0</v>
      </c>
      <c r="J116" s="281">
        <v>1</v>
      </c>
      <c r="K116" s="23"/>
      <c r="L116" s="23"/>
      <c r="M116" s="48"/>
    </row>
    <row r="117" spans="1:13" ht="19.5" thickTop="1" thickBot="1" x14ac:dyDescent="0.3">
      <c r="A117" s="142" t="s">
        <v>45</v>
      </c>
      <c r="B117" s="126" t="s">
        <v>285</v>
      </c>
      <c r="C117" s="124" t="s">
        <v>8</v>
      </c>
      <c r="D117" s="124">
        <f t="shared" ref="D117:I117" si="6">SUM(D100:D116)</f>
        <v>17</v>
      </c>
      <c r="E117" s="124">
        <f t="shared" si="6"/>
        <v>2</v>
      </c>
      <c r="F117" s="124">
        <f t="shared" si="6"/>
        <v>4</v>
      </c>
      <c r="G117" s="124">
        <f t="shared" si="6"/>
        <v>6</v>
      </c>
      <c r="H117" s="124">
        <f t="shared" si="6"/>
        <v>0</v>
      </c>
      <c r="I117" s="125">
        <f t="shared" si="6"/>
        <v>0</v>
      </c>
      <c r="J117" s="191">
        <f>SUM(J100:J116)</f>
        <v>11</v>
      </c>
      <c r="K117" s="124">
        <f>SUM(K100:K116)</f>
        <v>5</v>
      </c>
      <c r="L117" s="124">
        <f>SUM(L100:L116)</f>
        <v>1</v>
      </c>
      <c r="M117" s="302">
        <f>SUM(J117/(J117+K117))</f>
        <v>0.6875</v>
      </c>
    </row>
    <row r="118" spans="1:13" ht="18.75" hidden="1" thickTop="1" x14ac:dyDescent="0.25">
      <c r="A118" s="659" t="s">
        <v>18</v>
      </c>
      <c r="B118" s="26">
        <v>42782</v>
      </c>
      <c r="C118" s="27" t="s">
        <v>10</v>
      </c>
      <c r="D118" s="27">
        <v>1</v>
      </c>
      <c r="E118" s="27">
        <v>0</v>
      </c>
      <c r="F118" s="27">
        <v>0</v>
      </c>
      <c r="G118" s="27">
        <v>0</v>
      </c>
      <c r="H118" s="27">
        <v>0</v>
      </c>
      <c r="I118" s="28">
        <v>0</v>
      </c>
      <c r="J118" s="282">
        <v>1</v>
      </c>
      <c r="K118" s="8"/>
      <c r="L118" s="8"/>
      <c r="M118" s="113"/>
    </row>
    <row r="119" spans="1:13" hidden="1" x14ac:dyDescent="0.25">
      <c r="A119" s="631"/>
      <c r="B119" s="13">
        <v>42775</v>
      </c>
      <c r="C119" s="9" t="s">
        <v>7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42761</v>
      </c>
      <c r="C120" s="9" t="s">
        <v>11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/>
      <c r="L120" s="9">
        <v>1</v>
      </c>
      <c r="M120" s="29"/>
    </row>
    <row r="121" spans="1:13" hidden="1" x14ac:dyDescent="0.25">
      <c r="A121" s="631"/>
      <c r="B121" s="13">
        <v>42754</v>
      </c>
      <c r="C121" s="9" t="s">
        <v>27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42747</v>
      </c>
      <c r="C122" s="9" t="s">
        <v>10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42740</v>
      </c>
      <c r="C123" s="9" t="s">
        <v>7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42712</v>
      </c>
      <c r="C124" s="9" t="s">
        <v>11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42705</v>
      </c>
      <c r="C125" s="9" t="s">
        <v>27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42691</v>
      </c>
      <c r="C126" s="9" t="s">
        <v>7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42684</v>
      </c>
      <c r="C127" s="9" t="s">
        <v>9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>
        <v>1</v>
      </c>
      <c r="L127" s="9"/>
      <c r="M127" s="29"/>
    </row>
    <row r="128" spans="1:13" hidden="1" x14ac:dyDescent="0.25">
      <c r="A128" s="631"/>
      <c r="B128" s="13">
        <v>42677</v>
      </c>
      <c r="C128" s="9" t="s">
        <v>11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42663</v>
      </c>
      <c r="C129" s="9" t="s">
        <v>10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42656</v>
      </c>
      <c r="C130" s="9" t="s">
        <v>7</v>
      </c>
      <c r="D130" s="9">
        <v>1</v>
      </c>
      <c r="E130" s="9">
        <v>0</v>
      </c>
      <c r="F130" s="9">
        <v>2</v>
      </c>
      <c r="G130" s="9">
        <v>2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42642</v>
      </c>
      <c r="C131" s="9" t="s">
        <v>11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42635</v>
      </c>
      <c r="C132" s="9" t="s">
        <v>27</v>
      </c>
      <c r="D132" s="9">
        <v>1</v>
      </c>
      <c r="E132" s="9">
        <v>0</v>
      </c>
      <c r="F132" s="9">
        <v>1</v>
      </c>
      <c r="G132" s="9">
        <v>1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t="18.75" hidden="1" thickBot="1" x14ac:dyDescent="0.3">
      <c r="A133" s="630"/>
      <c r="B133" s="30">
        <v>42628</v>
      </c>
      <c r="C133" s="31" t="s">
        <v>10</v>
      </c>
      <c r="D133" s="31">
        <v>1</v>
      </c>
      <c r="E133" s="31">
        <v>0</v>
      </c>
      <c r="F133" s="31">
        <v>1</v>
      </c>
      <c r="G133" s="31">
        <v>1</v>
      </c>
      <c r="H133" s="31">
        <v>0</v>
      </c>
      <c r="I133" s="32">
        <v>0</v>
      </c>
      <c r="J133" s="281">
        <v>1</v>
      </c>
      <c r="K133" s="23"/>
      <c r="L133" s="23"/>
      <c r="M133" s="48"/>
    </row>
    <row r="134" spans="1:13" ht="19.5" thickTop="1" thickBot="1" x14ac:dyDescent="0.3">
      <c r="A134" s="142" t="s">
        <v>45</v>
      </c>
      <c r="B134" s="126" t="s">
        <v>18</v>
      </c>
      <c r="C134" s="124" t="s">
        <v>8</v>
      </c>
      <c r="D134" s="124">
        <f t="shared" ref="D134:I134" si="7">SUM(D118:D133)</f>
        <v>16</v>
      </c>
      <c r="E134" s="124">
        <f t="shared" si="7"/>
        <v>0</v>
      </c>
      <c r="F134" s="124">
        <f t="shared" si="7"/>
        <v>7</v>
      </c>
      <c r="G134" s="124">
        <f t="shared" si="7"/>
        <v>7</v>
      </c>
      <c r="H134" s="124">
        <f t="shared" si="7"/>
        <v>0</v>
      </c>
      <c r="I134" s="125">
        <f t="shared" si="7"/>
        <v>0</v>
      </c>
      <c r="J134" s="191">
        <f>SUM(J118:J133)</f>
        <v>12</v>
      </c>
      <c r="K134" s="124">
        <f>SUM(K118:K133)</f>
        <v>3</v>
      </c>
      <c r="L134" s="124">
        <f>SUM(L118:L133)</f>
        <v>1</v>
      </c>
      <c r="M134" s="302">
        <f>SUM(J134/(J134+K134))</f>
        <v>0.8</v>
      </c>
    </row>
    <row r="135" spans="1:13" ht="18.75" hidden="1" thickTop="1" x14ac:dyDescent="0.25">
      <c r="A135" s="659" t="s">
        <v>17</v>
      </c>
      <c r="B135" s="26">
        <v>42432</v>
      </c>
      <c r="C135" s="27" t="s">
        <v>8</v>
      </c>
      <c r="D135" s="27">
        <v>1</v>
      </c>
      <c r="E135" s="27">
        <v>0</v>
      </c>
      <c r="F135" s="27">
        <v>2</v>
      </c>
      <c r="G135" s="27">
        <v>2</v>
      </c>
      <c r="H135" s="27">
        <v>0</v>
      </c>
      <c r="I135" s="28">
        <v>0</v>
      </c>
      <c r="J135" s="282">
        <v>1</v>
      </c>
      <c r="K135" s="8"/>
      <c r="L135" s="8"/>
      <c r="M135" s="113"/>
    </row>
    <row r="136" spans="1:13" hidden="1" x14ac:dyDescent="0.25">
      <c r="A136" s="631"/>
      <c r="B136" s="13">
        <v>42418</v>
      </c>
      <c r="C136" s="9" t="s">
        <v>13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42411</v>
      </c>
      <c r="C137" s="9" t="s">
        <v>14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42404</v>
      </c>
      <c r="C138" s="9" t="s">
        <v>7</v>
      </c>
      <c r="D138" s="9">
        <v>1</v>
      </c>
      <c r="E138" s="9">
        <v>0</v>
      </c>
      <c r="F138" s="9">
        <v>1</v>
      </c>
      <c r="G138" s="9">
        <v>1</v>
      </c>
      <c r="H138" s="9">
        <v>0</v>
      </c>
      <c r="I138" s="29">
        <v>0</v>
      </c>
      <c r="J138" s="280"/>
      <c r="K138" s="9"/>
      <c r="L138" s="9">
        <v>1</v>
      </c>
      <c r="M138" s="29"/>
    </row>
    <row r="139" spans="1:13" hidden="1" x14ac:dyDescent="0.25">
      <c r="A139" s="631"/>
      <c r="B139" s="13">
        <v>42397</v>
      </c>
      <c r="C139" s="9" t="s">
        <v>8</v>
      </c>
      <c r="D139" s="9">
        <v>1</v>
      </c>
      <c r="E139" s="9">
        <v>1</v>
      </c>
      <c r="F139" s="9">
        <v>0</v>
      </c>
      <c r="G139" s="9">
        <v>1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42390</v>
      </c>
      <c r="C140" s="9" t="s">
        <v>12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42383</v>
      </c>
      <c r="C141" s="9" t="s">
        <v>7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42348</v>
      </c>
      <c r="C142" s="9" t="s">
        <v>8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42341</v>
      </c>
      <c r="C143" s="9" t="s">
        <v>12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42334</v>
      </c>
      <c r="C144" s="9" t="s">
        <v>13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42327</v>
      </c>
      <c r="C145" s="9" t="s">
        <v>14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/>
      <c r="L145" s="9">
        <v>1</v>
      </c>
      <c r="M145" s="29"/>
    </row>
    <row r="146" spans="1:13" hidden="1" x14ac:dyDescent="0.25">
      <c r="A146" s="631"/>
      <c r="B146" s="13">
        <v>42320</v>
      </c>
      <c r="C146" s="9" t="s">
        <v>7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">
        <v>0</v>
      </c>
      <c r="J146" s="280"/>
      <c r="K146" s="9"/>
      <c r="L146" s="9">
        <v>1</v>
      </c>
      <c r="M146" s="29"/>
    </row>
    <row r="147" spans="1:13" hidden="1" x14ac:dyDescent="0.25">
      <c r="A147" s="631"/>
      <c r="B147" s="13">
        <v>42313</v>
      </c>
      <c r="C147" s="9" t="s">
        <v>8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42285</v>
      </c>
      <c r="C148" s="9" t="s">
        <v>7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t="18.75" hidden="1" thickBot="1" x14ac:dyDescent="0.3">
      <c r="A149" s="630"/>
      <c r="B149" s="30">
        <v>42278</v>
      </c>
      <c r="C149" s="31" t="s">
        <v>8</v>
      </c>
      <c r="D149" s="31">
        <v>1</v>
      </c>
      <c r="E149" s="31">
        <v>0</v>
      </c>
      <c r="F149" s="31">
        <v>1</v>
      </c>
      <c r="G149" s="31">
        <v>1</v>
      </c>
      <c r="H149" s="31">
        <v>0</v>
      </c>
      <c r="I149" s="32">
        <v>0</v>
      </c>
      <c r="J149" s="281">
        <v>1</v>
      </c>
      <c r="K149" s="23"/>
      <c r="L149" s="23"/>
      <c r="M149" s="48"/>
    </row>
    <row r="150" spans="1:13" ht="19.5" thickTop="1" thickBot="1" x14ac:dyDescent="0.3">
      <c r="A150" s="142" t="s">
        <v>45</v>
      </c>
      <c r="B150" s="126" t="s">
        <v>17</v>
      </c>
      <c r="C150" s="124" t="s">
        <v>10</v>
      </c>
      <c r="D150" s="124">
        <f t="shared" ref="D150:I150" si="8">SUM(D135:D149)</f>
        <v>15</v>
      </c>
      <c r="E150" s="124">
        <f t="shared" si="8"/>
        <v>1</v>
      </c>
      <c r="F150" s="124">
        <f t="shared" si="8"/>
        <v>6</v>
      </c>
      <c r="G150" s="124">
        <f t="shared" si="8"/>
        <v>7</v>
      </c>
      <c r="H150" s="124">
        <f t="shared" si="8"/>
        <v>0</v>
      </c>
      <c r="I150" s="125">
        <f t="shared" si="8"/>
        <v>0</v>
      </c>
      <c r="J150" s="191">
        <f>SUM(J135:J149)</f>
        <v>7</v>
      </c>
      <c r="K150" s="124">
        <f>SUM(K135:K149)</f>
        <v>5</v>
      </c>
      <c r="L150" s="124">
        <f>SUM(L135:L149)</f>
        <v>3</v>
      </c>
      <c r="M150" s="302">
        <f>SUM(J150/(J150+K150))</f>
        <v>0.58333333333333337</v>
      </c>
    </row>
    <row r="151" spans="1:13" ht="18.75" hidden="1" thickTop="1" x14ac:dyDescent="0.25">
      <c r="A151" s="659" t="s">
        <v>16</v>
      </c>
      <c r="B151" s="26">
        <v>42068</v>
      </c>
      <c r="C151" s="27" t="s">
        <v>7</v>
      </c>
      <c r="D151" s="27">
        <v>1</v>
      </c>
      <c r="E151" s="27">
        <v>1</v>
      </c>
      <c r="F151" s="27">
        <v>0</v>
      </c>
      <c r="G151" s="27">
        <v>1</v>
      </c>
      <c r="H151" s="27">
        <v>0</v>
      </c>
      <c r="I151" s="28">
        <v>0</v>
      </c>
      <c r="J151" s="282">
        <v>1</v>
      </c>
      <c r="K151" s="8"/>
      <c r="L151" s="8"/>
      <c r="M151" s="113"/>
    </row>
    <row r="152" spans="1:13" hidden="1" x14ac:dyDescent="0.25">
      <c r="A152" s="631"/>
      <c r="B152" s="13">
        <v>42054</v>
      </c>
      <c r="C152" s="9" t="s">
        <v>12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/>
      <c r="K152" s="9"/>
      <c r="L152" s="9">
        <v>1</v>
      </c>
      <c r="M152" s="29"/>
    </row>
    <row r="153" spans="1:13" hidden="1" x14ac:dyDescent="0.25">
      <c r="A153" s="631"/>
      <c r="B153" s="13">
        <v>42040</v>
      </c>
      <c r="C153" s="9" t="s">
        <v>14</v>
      </c>
      <c r="D153" s="9">
        <v>1</v>
      </c>
      <c r="E153" s="9">
        <v>0</v>
      </c>
      <c r="F153" s="9">
        <v>1</v>
      </c>
      <c r="G153" s="9">
        <v>1</v>
      </c>
      <c r="H153" s="9">
        <v>0</v>
      </c>
      <c r="I153" s="29">
        <v>0</v>
      </c>
      <c r="J153" s="280"/>
      <c r="K153" s="9"/>
      <c r="L153" s="9">
        <v>1</v>
      </c>
      <c r="M153" s="29"/>
    </row>
    <row r="154" spans="1:13" hidden="1" x14ac:dyDescent="0.25">
      <c r="A154" s="631"/>
      <c r="B154" s="13">
        <v>42026</v>
      </c>
      <c r="C154" s="9" t="s">
        <v>8</v>
      </c>
      <c r="D154" s="9">
        <v>1</v>
      </c>
      <c r="E154" s="9">
        <v>0</v>
      </c>
      <c r="F154" s="9">
        <v>1</v>
      </c>
      <c r="G154" s="9">
        <v>1</v>
      </c>
      <c r="H154" s="9">
        <v>0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42019</v>
      </c>
      <c r="C155" s="9" t="s">
        <v>12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42012</v>
      </c>
      <c r="C156" s="9" t="s">
        <v>13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41991</v>
      </c>
      <c r="C157" s="9" t="s">
        <v>14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/>
      <c r="L157" s="9">
        <v>1</v>
      </c>
      <c r="M157" s="29"/>
    </row>
    <row r="158" spans="1:13" hidden="1" x14ac:dyDescent="0.25">
      <c r="A158" s="631"/>
      <c r="B158" s="13">
        <v>41977</v>
      </c>
      <c r="C158" s="9" t="s">
        <v>8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41970</v>
      </c>
      <c r="C159" s="9" t="s">
        <v>12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idden="1" x14ac:dyDescent="0.25">
      <c r="A160" s="631"/>
      <c r="B160" s="13">
        <v>41963</v>
      </c>
      <c r="C160" s="9" t="s">
        <v>13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41949</v>
      </c>
      <c r="C161" s="9" t="s">
        <v>7</v>
      </c>
      <c r="D161" s="9">
        <v>1</v>
      </c>
      <c r="E161" s="9">
        <v>0</v>
      </c>
      <c r="F161" s="9">
        <v>2</v>
      </c>
      <c r="G161" s="9">
        <v>2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41935</v>
      </c>
      <c r="C162" s="9" t="s">
        <v>12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>
        <v>1</v>
      </c>
      <c r="K162" s="9"/>
      <c r="L162" s="9"/>
      <c r="M162" s="29"/>
    </row>
    <row r="163" spans="1:13" hidden="1" x14ac:dyDescent="0.25">
      <c r="A163" s="631"/>
      <c r="B163" s="13">
        <v>41928</v>
      </c>
      <c r="C163" s="9" t="s">
        <v>13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41907</v>
      </c>
      <c r="C164" s="9" t="s">
        <v>8</v>
      </c>
      <c r="D164" s="9">
        <v>1</v>
      </c>
      <c r="E164" s="9">
        <v>1</v>
      </c>
      <c r="F164" s="9">
        <v>0</v>
      </c>
      <c r="G164" s="9">
        <v>1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31"/>
      <c r="B165" s="13">
        <v>41900</v>
      </c>
      <c r="C165" s="9" t="s">
        <v>12</v>
      </c>
      <c r="D165" s="9">
        <v>1</v>
      </c>
      <c r="E165" s="9">
        <v>2</v>
      </c>
      <c r="F165" s="9">
        <v>0</v>
      </c>
      <c r="G165" s="9">
        <v>2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t="18.75" hidden="1" thickBot="1" x14ac:dyDescent="0.3">
      <c r="A166" s="630"/>
      <c r="B166" s="30">
        <v>41893</v>
      </c>
      <c r="C166" s="31" t="s">
        <v>13</v>
      </c>
      <c r="D166" s="31">
        <v>1</v>
      </c>
      <c r="E166" s="31">
        <v>0</v>
      </c>
      <c r="F166" s="31">
        <v>1</v>
      </c>
      <c r="G166" s="31">
        <v>1</v>
      </c>
      <c r="H166" s="31">
        <v>0</v>
      </c>
      <c r="I166" s="32">
        <v>0</v>
      </c>
      <c r="J166" s="281">
        <v>1</v>
      </c>
      <c r="K166" s="23"/>
      <c r="L166" s="23"/>
      <c r="M166" s="48"/>
    </row>
    <row r="167" spans="1:13" ht="19.5" thickTop="1" thickBot="1" x14ac:dyDescent="0.3">
      <c r="A167" s="142" t="s">
        <v>45</v>
      </c>
      <c r="B167" s="126" t="s">
        <v>16</v>
      </c>
      <c r="C167" s="124" t="s">
        <v>10</v>
      </c>
      <c r="D167" s="124">
        <f t="shared" ref="D167:I167" si="9">SUM(D151:D166)</f>
        <v>16</v>
      </c>
      <c r="E167" s="124">
        <f t="shared" si="9"/>
        <v>4</v>
      </c>
      <c r="F167" s="124">
        <f t="shared" si="9"/>
        <v>5</v>
      </c>
      <c r="G167" s="124">
        <f t="shared" si="9"/>
        <v>9</v>
      </c>
      <c r="H167" s="124">
        <f t="shared" si="9"/>
        <v>0</v>
      </c>
      <c r="I167" s="125">
        <f t="shared" si="9"/>
        <v>0</v>
      </c>
      <c r="J167" s="191">
        <f>SUM(J151:J166)</f>
        <v>11</v>
      </c>
      <c r="K167" s="124">
        <f>SUM(K151:K166)</f>
        <v>2</v>
      </c>
      <c r="L167" s="124">
        <f>SUM(L151:L166)</f>
        <v>3</v>
      </c>
      <c r="M167" s="302">
        <f>SUM(J167/(J167+K167))</f>
        <v>0.84615384615384615</v>
      </c>
    </row>
    <row r="168" spans="1:13" ht="18.75" hidden="1" thickTop="1" x14ac:dyDescent="0.25">
      <c r="A168" s="659" t="s">
        <v>22</v>
      </c>
      <c r="B168" s="26">
        <v>41333</v>
      </c>
      <c r="C168" s="27" t="s">
        <v>19</v>
      </c>
      <c r="D168" s="27">
        <v>1</v>
      </c>
      <c r="E168" s="27">
        <v>0</v>
      </c>
      <c r="F168" s="27">
        <v>0</v>
      </c>
      <c r="G168" s="27">
        <v>0</v>
      </c>
      <c r="H168" s="27">
        <v>0</v>
      </c>
      <c r="I168" s="28">
        <v>0</v>
      </c>
      <c r="J168" s="282">
        <v>1</v>
      </c>
      <c r="K168" s="8"/>
      <c r="L168" s="8"/>
      <c r="M168" s="113"/>
    </row>
    <row r="169" spans="1:13" hidden="1" x14ac:dyDescent="0.25">
      <c r="A169" s="631"/>
      <c r="B169" s="13">
        <v>41326</v>
      </c>
      <c r="C169" s="9" t="s">
        <v>12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41319</v>
      </c>
      <c r="C170" s="9" t="s">
        <v>13</v>
      </c>
      <c r="D170" s="9">
        <v>1</v>
      </c>
      <c r="E170" s="9">
        <v>0</v>
      </c>
      <c r="F170" s="9">
        <v>2</v>
      </c>
      <c r="G170" s="9">
        <v>2</v>
      </c>
      <c r="H170" s="9">
        <v>0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41312</v>
      </c>
      <c r="C171" s="9" t="s">
        <v>21</v>
      </c>
      <c r="D171" s="9">
        <v>1</v>
      </c>
      <c r="E171" s="9">
        <v>1</v>
      </c>
      <c r="F171" s="9">
        <v>3</v>
      </c>
      <c r="G171" s="9">
        <v>4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41305</v>
      </c>
      <c r="C172" s="9" t="s">
        <v>7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41291</v>
      </c>
      <c r="C173" s="9" t="s">
        <v>12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idden="1" x14ac:dyDescent="0.25">
      <c r="A174" s="631"/>
      <c r="B174" s="13">
        <v>41284</v>
      </c>
      <c r="C174" s="9" t="s">
        <v>13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41263</v>
      </c>
      <c r="C175" s="9" t="s">
        <v>21</v>
      </c>
      <c r="D175" s="9">
        <v>1</v>
      </c>
      <c r="E175" s="9">
        <v>0</v>
      </c>
      <c r="F175" s="9">
        <v>1</v>
      </c>
      <c r="G175" s="9">
        <v>1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41256</v>
      </c>
      <c r="C176" s="9" t="s">
        <v>7</v>
      </c>
      <c r="D176" s="9">
        <v>1</v>
      </c>
      <c r="E176" s="9">
        <v>0</v>
      </c>
      <c r="F176" s="9">
        <v>1</v>
      </c>
      <c r="G176" s="9">
        <v>1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41249</v>
      </c>
      <c r="C177" s="9" t="s">
        <v>19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41221</v>
      </c>
      <c r="C178" s="9" t="s">
        <v>7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41207</v>
      </c>
      <c r="C179" s="9" t="s">
        <v>12</v>
      </c>
      <c r="D179" s="9">
        <v>1</v>
      </c>
      <c r="E179" s="9">
        <v>0</v>
      </c>
      <c r="F179" s="9">
        <v>2</v>
      </c>
      <c r="G179" s="9">
        <v>2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idden="1" x14ac:dyDescent="0.25">
      <c r="A180" s="631"/>
      <c r="B180" s="13">
        <v>41200</v>
      </c>
      <c r="C180" s="9" t="s">
        <v>13</v>
      </c>
      <c r="D180" s="9">
        <v>1</v>
      </c>
      <c r="E180" s="9">
        <v>0</v>
      </c>
      <c r="F180" s="9">
        <v>1</v>
      </c>
      <c r="G180" s="9">
        <v>1</v>
      </c>
      <c r="H180" s="9">
        <v>0</v>
      </c>
      <c r="I180" s="29">
        <v>0</v>
      </c>
      <c r="J180" s="280"/>
      <c r="K180" s="9">
        <v>1</v>
      </c>
      <c r="L180" s="9"/>
      <c r="M180" s="29"/>
    </row>
    <row r="181" spans="1:13" hidden="1" x14ac:dyDescent="0.25">
      <c r="A181" s="631"/>
      <c r="B181" s="13">
        <v>41186</v>
      </c>
      <c r="C181" s="9" t="s">
        <v>7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/>
      <c r="K181" s="9">
        <v>1</v>
      </c>
      <c r="L181" s="9"/>
      <c r="M181" s="29"/>
    </row>
    <row r="182" spans="1:13" hidden="1" x14ac:dyDescent="0.25">
      <c r="A182" s="631"/>
      <c r="B182" s="13">
        <v>41179</v>
      </c>
      <c r="C182" s="9" t="s">
        <v>19</v>
      </c>
      <c r="D182" s="9">
        <v>1</v>
      </c>
      <c r="E182" s="9">
        <v>0</v>
      </c>
      <c r="F182" s="9">
        <v>2</v>
      </c>
      <c r="G182" s="9">
        <v>2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41172</v>
      </c>
      <c r="C183" s="9" t="s">
        <v>12</v>
      </c>
      <c r="D183" s="9">
        <v>1</v>
      </c>
      <c r="E183" s="9">
        <v>0</v>
      </c>
      <c r="F183" s="9">
        <v>3</v>
      </c>
      <c r="G183" s="9">
        <v>3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t="18.75" hidden="1" thickBot="1" x14ac:dyDescent="0.3">
      <c r="A184" s="630"/>
      <c r="B184" s="30">
        <v>41165</v>
      </c>
      <c r="C184" s="31" t="s">
        <v>13</v>
      </c>
      <c r="D184" s="31">
        <v>1</v>
      </c>
      <c r="E184" s="31">
        <v>0</v>
      </c>
      <c r="F184" s="31">
        <v>0</v>
      </c>
      <c r="G184" s="31">
        <v>0</v>
      </c>
      <c r="H184" s="31">
        <v>0</v>
      </c>
      <c r="I184" s="32">
        <v>0</v>
      </c>
      <c r="J184" s="281"/>
      <c r="K184" s="23">
        <v>1</v>
      </c>
      <c r="L184" s="23"/>
      <c r="M184" s="48"/>
    </row>
    <row r="185" spans="1:13" ht="19.5" thickTop="1" thickBot="1" x14ac:dyDescent="0.3">
      <c r="A185" s="142" t="s">
        <v>45</v>
      </c>
      <c r="B185" s="126" t="s">
        <v>22</v>
      </c>
      <c r="C185" s="124" t="s">
        <v>20</v>
      </c>
      <c r="D185" s="124">
        <f t="shared" ref="D185:I185" si="10">SUM(D168:D184)</f>
        <v>17</v>
      </c>
      <c r="E185" s="124">
        <f t="shared" si="10"/>
        <v>1</v>
      </c>
      <c r="F185" s="124">
        <f t="shared" si="10"/>
        <v>15</v>
      </c>
      <c r="G185" s="124">
        <f t="shared" si="10"/>
        <v>16</v>
      </c>
      <c r="H185" s="124">
        <f t="shared" si="10"/>
        <v>0</v>
      </c>
      <c r="I185" s="125">
        <f t="shared" si="10"/>
        <v>0</v>
      </c>
      <c r="J185" s="191">
        <f>SUM(J168:J184)</f>
        <v>8</v>
      </c>
      <c r="K185" s="124">
        <f>SUM(K168:K184)</f>
        <v>9</v>
      </c>
      <c r="L185" s="124">
        <f>SUM(L168:L184)</f>
        <v>0</v>
      </c>
      <c r="M185" s="302">
        <f>SUM(J185/(J185+K185))</f>
        <v>0.47058823529411764</v>
      </c>
    </row>
    <row r="186" spans="1:13" ht="18.75" hidden="1" thickTop="1" x14ac:dyDescent="0.25">
      <c r="A186" s="659" t="s">
        <v>23</v>
      </c>
      <c r="B186" s="26">
        <v>40969</v>
      </c>
      <c r="C186" s="27" t="s">
        <v>19</v>
      </c>
      <c r="D186" s="27">
        <v>1</v>
      </c>
      <c r="E186" s="27">
        <v>0</v>
      </c>
      <c r="F186" s="27">
        <v>0</v>
      </c>
      <c r="G186" s="27">
        <v>0</v>
      </c>
      <c r="H186" s="27">
        <v>0</v>
      </c>
      <c r="I186" s="28">
        <v>0</v>
      </c>
      <c r="J186" s="282"/>
      <c r="K186" s="8">
        <v>1</v>
      </c>
      <c r="L186" s="8"/>
      <c r="M186" s="113"/>
    </row>
    <row r="187" spans="1:13" hidden="1" x14ac:dyDescent="0.25">
      <c r="A187" s="631"/>
      <c r="B187" s="13">
        <v>40962</v>
      </c>
      <c r="C187" s="9" t="s">
        <v>12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31"/>
      <c r="B188" s="13">
        <v>40955</v>
      </c>
      <c r="C188" s="9" t="s">
        <v>13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>
        <v>1</v>
      </c>
      <c r="K188" s="9"/>
      <c r="L188" s="9"/>
      <c r="M188" s="29"/>
    </row>
    <row r="189" spans="1:13" hidden="1" x14ac:dyDescent="0.25">
      <c r="A189" s="631"/>
      <c r="B189" s="13">
        <v>40948</v>
      </c>
      <c r="C189" s="9" t="s">
        <v>21</v>
      </c>
      <c r="D189" s="9">
        <v>1</v>
      </c>
      <c r="E189" s="9">
        <v>0</v>
      </c>
      <c r="F189" s="9">
        <v>0</v>
      </c>
      <c r="G189" s="9">
        <v>0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40941</v>
      </c>
      <c r="C190" s="9" t="s">
        <v>7</v>
      </c>
      <c r="D190" s="9">
        <v>1</v>
      </c>
      <c r="E190" s="9">
        <v>1</v>
      </c>
      <c r="F190" s="9">
        <v>0</v>
      </c>
      <c r="G190" s="9">
        <v>1</v>
      </c>
      <c r="H190" s="9">
        <v>0</v>
      </c>
      <c r="I190" s="29">
        <v>0</v>
      </c>
      <c r="J190" s="280">
        <v>1</v>
      </c>
      <c r="K190" s="9"/>
      <c r="L190" s="9"/>
      <c r="M190" s="29"/>
    </row>
    <row r="191" spans="1:13" hidden="1" x14ac:dyDescent="0.25">
      <c r="A191" s="631"/>
      <c r="B191" s="13">
        <v>40934</v>
      </c>
      <c r="C191" s="9" t="s">
        <v>19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40892</v>
      </c>
      <c r="C192" s="9" t="s">
        <v>7</v>
      </c>
      <c r="D192" s="9">
        <v>1</v>
      </c>
      <c r="E192" s="9">
        <v>1</v>
      </c>
      <c r="F192" s="9">
        <v>0</v>
      </c>
      <c r="G192" s="9">
        <v>1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40885</v>
      </c>
      <c r="C193" s="9" t="s">
        <v>19</v>
      </c>
      <c r="D193" s="9">
        <v>1</v>
      </c>
      <c r="E193" s="9">
        <v>1</v>
      </c>
      <c r="F193" s="9">
        <v>1</v>
      </c>
      <c r="G193" s="9">
        <v>2</v>
      </c>
      <c r="H193" s="9">
        <v>0</v>
      </c>
      <c r="I193" s="29">
        <v>0</v>
      </c>
      <c r="J193" s="280">
        <v>1</v>
      </c>
      <c r="K193" s="9"/>
      <c r="L193" s="9"/>
      <c r="M193" s="29"/>
    </row>
    <row r="194" spans="1:13" hidden="1" x14ac:dyDescent="0.25">
      <c r="A194" s="631"/>
      <c r="B194" s="13">
        <v>40878</v>
      </c>
      <c r="C194" s="9" t="s">
        <v>12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>
        <v>1</v>
      </c>
      <c r="K194" s="9"/>
      <c r="L194" s="9"/>
      <c r="M194" s="29"/>
    </row>
    <row r="195" spans="1:13" hidden="1" x14ac:dyDescent="0.25">
      <c r="A195" s="631"/>
      <c r="B195" s="13">
        <v>40871</v>
      </c>
      <c r="C195" s="9" t="s">
        <v>13</v>
      </c>
      <c r="D195" s="9">
        <v>1</v>
      </c>
      <c r="E195" s="9">
        <v>0</v>
      </c>
      <c r="F195" s="9">
        <v>1</v>
      </c>
      <c r="G195" s="9">
        <v>1</v>
      </c>
      <c r="H195" s="9">
        <v>0</v>
      </c>
      <c r="I195" s="29">
        <v>0</v>
      </c>
      <c r="J195" s="280">
        <v>1</v>
      </c>
      <c r="K195" s="9"/>
      <c r="L195" s="9"/>
      <c r="M195" s="29"/>
    </row>
    <row r="196" spans="1:13" hidden="1" x14ac:dyDescent="0.25">
      <c r="A196" s="631"/>
      <c r="B196" s="13">
        <v>40864</v>
      </c>
      <c r="C196" s="9" t="s">
        <v>21</v>
      </c>
      <c r="D196" s="9">
        <v>1</v>
      </c>
      <c r="E196" s="9">
        <v>2</v>
      </c>
      <c r="F196" s="9">
        <v>1</v>
      </c>
      <c r="G196" s="9">
        <v>3</v>
      </c>
      <c r="H196" s="9">
        <v>0</v>
      </c>
      <c r="I196" s="29">
        <v>0</v>
      </c>
      <c r="J196" s="280"/>
      <c r="K196" s="9"/>
      <c r="L196" s="9">
        <v>1</v>
      </c>
      <c r="M196" s="29"/>
    </row>
    <row r="197" spans="1:13" hidden="1" x14ac:dyDescent="0.25">
      <c r="A197" s="631"/>
      <c r="B197" s="13">
        <v>40857</v>
      </c>
      <c r="C197" s="9" t="s">
        <v>7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>
        <v>1</v>
      </c>
      <c r="K197" s="9"/>
      <c r="L197" s="9"/>
      <c r="M197" s="29"/>
    </row>
    <row r="198" spans="1:13" hidden="1" x14ac:dyDescent="0.25">
      <c r="A198" s="631"/>
      <c r="B198" s="13">
        <v>40850</v>
      </c>
      <c r="C198" s="9" t="s">
        <v>19</v>
      </c>
      <c r="D198" s="9">
        <v>1</v>
      </c>
      <c r="E198" s="9">
        <v>0</v>
      </c>
      <c r="F198" s="9">
        <v>0</v>
      </c>
      <c r="G198" s="9">
        <v>0</v>
      </c>
      <c r="H198" s="9">
        <v>0</v>
      </c>
      <c r="I198" s="29">
        <v>0</v>
      </c>
      <c r="J198" s="280">
        <v>1</v>
      </c>
      <c r="K198" s="9"/>
      <c r="L198" s="9"/>
      <c r="M198" s="29"/>
    </row>
    <row r="199" spans="1:13" hidden="1" x14ac:dyDescent="0.25">
      <c r="A199" s="631"/>
      <c r="B199" s="13">
        <v>40843</v>
      </c>
      <c r="C199" s="9" t="s">
        <v>12</v>
      </c>
      <c r="D199" s="9">
        <v>1</v>
      </c>
      <c r="E199" s="9">
        <v>0</v>
      </c>
      <c r="F199" s="9">
        <v>1</v>
      </c>
      <c r="G199" s="9">
        <v>1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idden="1" x14ac:dyDescent="0.25">
      <c r="A200" s="631"/>
      <c r="B200" s="13">
        <v>40829</v>
      </c>
      <c r="C200" s="9" t="s">
        <v>21</v>
      </c>
      <c r="D200" s="9">
        <v>1</v>
      </c>
      <c r="E200" s="9">
        <v>0</v>
      </c>
      <c r="F200" s="9">
        <v>1</v>
      </c>
      <c r="G200" s="9">
        <v>1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idden="1" x14ac:dyDescent="0.25">
      <c r="A201" s="631"/>
      <c r="B201" s="13">
        <v>40822</v>
      </c>
      <c r="C201" s="9" t="s">
        <v>7</v>
      </c>
      <c r="D201" s="9">
        <v>1</v>
      </c>
      <c r="E201" s="9">
        <v>0</v>
      </c>
      <c r="F201" s="9">
        <v>2</v>
      </c>
      <c r="G201" s="9">
        <v>2</v>
      </c>
      <c r="H201" s="9">
        <v>0</v>
      </c>
      <c r="I201" s="29">
        <v>0</v>
      </c>
      <c r="J201" s="280"/>
      <c r="K201" s="9"/>
      <c r="L201" s="9">
        <v>1</v>
      </c>
      <c r="M201" s="29"/>
    </row>
    <row r="202" spans="1:13" hidden="1" x14ac:dyDescent="0.25">
      <c r="A202" s="631"/>
      <c r="B202" s="13">
        <v>40815</v>
      </c>
      <c r="C202" s="9" t="s">
        <v>19</v>
      </c>
      <c r="D202" s="9">
        <v>1</v>
      </c>
      <c r="E202" s="9">
        <v>1</v>
      </c>
      <c r="F202" s="9">
        <v>1</v>
      </c>
      <c r="G202" s="9">
        <v>2</v>
      </c>
      <c r="H202" s="9">
        <v>1</v>
      </c>
      <c r="I202" s="29">
        <v>0</v>
      </c>
      <c r="J202" s="280">
        <v>1</v>
      </c>
      <c r="K202" s="9"/>
      <c r="L202" s="9"/>
      <c r="M202" s="29"/>
    </row>
    <row r="203" spans="1:13" hidden="1" x14ac:dyDescent="0.25">
      <c r="A203" s="631"/>
      <c r="B203" s="13">
        <v>40808</v>
      </c>
      <c r="C203" s="9" t="s">
        <v>12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/>
      <c r="K203" s="9">
        <v>1</v>
      </c>
      <c r="L203" s="9"/>
      <c r="M203" s="29"/>
    </row>
    <row r="204" spans="1:13" ht="18.75" hidden="1" thickBot="1" x14ac:dyDescent="0.3">
      <c r="A204" s="630"/>
      <c r="B204" s="30">
        <v>40801</v>
      </c>
      <c r="C204" s="31" t="s">
        <v>13</v>
      </c>
      <c r="D204" s="31">
        <v>1</v>
      </c>
      <c r="E204" s="31">
        <v>1</v>
      </c>
      <c r="F204" s="31">
        <v>0</v>
      </c>
      <c r="G204" s="31">
        <v>1</v>
      </c>
      <c r="H204" s="31">
        <v>0</v>
      </c>
      <c r="I204" s="32">
        <v>1</v>
      </c>
      <c r="J204" s="281"/>
      <c r="K204" s="23"/>
      <c r="L204" s="23">
        <v>1</v>
      </c>
      <c r="M204" s="48"/>
    </row>
    <row r="205" spans="1:13" ht="19.5" thickTop="1" thickBot="1" x14ac:dyDescent="0.3">
      <c r="A205" s="142" t="s">
        <v>45</v>
      </c>
      <c r="B205" s="126" t="s">
        <v>23</v>
      </c>
      <c r="C205" s="124" t="s">
        <v>20</v>
      </c>
      <c r="D205" s="124">
        <f t="shared" ref="D205:I205" si="11">SUM(D186:D204)</f>
        <v>19</v>
      </c>
      <c r="E205" s="124">
        <f t="shared" si="11"/>
        <v>7</v>
      </c>
      <c r="F205" s="124">
        <f t="shared" si="11"/>
        <v>8</v>
      </c>
      <c r="G205" s="124">
        <f t="shared" si="11"/>
        <v>15</v>
      </c>
      <c r="H205" s="124">
        <f t="shared" si="11"/>
        <v>1</v>
      </c>
      <c r="I205" s="125">
        <f t="shared" si="11"/>
        <v>1</v>
      </c>
      <c r="J205" s="191">
        <f>SUM(J186:J204)</f>
        <v>10</v>
      </c>
      <c r="K205" s="124">
        <f>SUM(K186:K204)</f>
        <v>6</v>
      </c>
      <c r="L205" s="124">
        <f>SUM(L186:L204)</f>
        <v>3</v>
      </c>
      <c r="M205" s="302">
        <f>SUM(J205/(J205+K205))</f>
        <v>0.625</v>
      </c>
    </row>
    <row r="206" spans="1:13" ht="19.5" thickTop="1" thickBot="1" x14ac:dyDescent="0.3">
      <c r="C206" s="136" t="s">
        <v>24</v>
      </c>
      <c r="D206" s="137">
        <f t="shared" ref="D206:L206" si="12">SUM(D99+D117+D134+D150+D167+D185+D205+D83+D69+D52+D34+D19)</f>
        <v>191</v>
      </c>
      <c r="E206" s="137">
        <f t="shared" si="12"/>
        <v>26</v>
      </c>
      <c r="F206" s="137">
        <f t="shared" si="12"/>
        <v>73</v>
      </c>
      <c r="G206" s="137">
        <f t="shared" si="12"/>
        <v>99</v>
      </c>
      <c r="H206" s="137">
        <f t="shared" si="12"/>
        <v>2</v>
      </c>
      <c r="I206" s="139">
        <f t="shared" si="12"/>
        <v>2</v>
      </c>
      <c r="J206" s="444">
        <f t="shared" si="12"/>
        <v>95</v>
      </c>
      <c r="K206" s="91">
        <f t="shared" si="12"/>
        <v>74</v>
      </c>
      <c r="L206" s="450">
        <f t="shared" si="12"/>
        <v>22</v>
      </c>
      <c r="M206" s="313">
        <f>SUM(J206/(J206+K206))</f>
        <v>0.56213017751479288</v>
      </c>
    </row>
    <row r="207" spans="1:13" ht="18.75" thickBot="1" x14ac:dyDescent="0.3">
      <c r="C207" s="143" t="s">
        <v>25</v>
      </c>
      <c r="D207" s="24"/>
      <c r="E207" s="25">
        <f>SUM(E206/D206)</f>
        <v>0.13612565445026178</v>
      </c>
      <c r="F207" s="25">
        <f>SUM(F206/D206)</f>
        <v>0.38219895287958117</v>
      </c>
      <c r="G207" s="144">
        <f>SUM(G206/D206)</f>
        <v>0.51832460732984298</v>
      </c>
      <c r="H207" s="20"/>
      <c r="I207" s="20"/>
      <c r="J207" s="445">
        <f>SUM(J206/D206)</f>
        <v>0.49738219895287961</v>
      </c>
      <c r="K207" s="441">
        <f>SUM(K206/D206)</f>
        <v>0.38743455497382201</v>
      </c>
      <c r="L207" s="446">
        <f>SUM(L206/D206)</f>
        <v>0.11518324607329843</v>
      </c>
      <c r="M207" s="7"/>
    </row>
    <row r="208" spans="1:13" ht="18.75" thickBot="1" x14ac:dyDescent="0.3">
      <c r="C208" s="133" t="s">
        <v>26</v>
      </c>
      <c r="D208" s="134">
        <f>SUM(D206/12)</f>
        <v>15.916666666666666</v>
      </c>
      <c r="E208" s="134">
        <f>SUM(E207*D208)</f>
        <v>2.1666666666666665</v>
      </c>
      <c r="F208" s="134">
        <f>SUM(F207*D208)</f>
        <v>6.083333333333333</v>
      </c>
      <c r="G208" s="135">
        <f>SUM(G207*D208)</f>
        <v>8.25</v>
      </c>
      <c r="J208" s="447">
        <f>SUM(J206/12)</f>
        <v>7.916666666666667</v>
      </c>
      <c r="K208" s="448">
        <f>SUM(K206/12)</f>
        <v>6.166666666666667</v>
      </c>
      <c r="L208" s="449">
        <f>SUM(L206/12)</f>
        <v>1.8333333333333333</v>
      </c>
      <c r="M208" s="7"/>
    </row>
    <row r="209" spans="1:7" ht="18.75" thickTop="1" x14ac:dyDescent="0.25">
      <c r="A209" s="665" t="s">
        <v>54</v>
      </c>
      <c r="B209" s="45" t="s">
        <v>37</v>
      </c>
      <c r="C209" s="46" t="s">
        <v>48</v>
      </c>
      <c r="D209" s="47"/>
      <c r="E209" s="27">
        <v>0</v>
      </c>
      <c r="F209" s="27">
        <v>2</v>
      </c>
      <c r="G209" s="28">
        <v>2</v>
      </c>
    </row>
    <row r="210" spans="1:7" x14ac:dyDescent="0.25">
      <c r="A210" s="666"/>
      <c r="B210" s="36" t="s">
        <v>38</v>
      </c>
      <c r="C210" s="5" t="s">
        <v>48</v>
      </c>
      <c r="D210" s="37"/>
      <c r="E210" s="9">
        <v>4</v>
      </c>
      <c r="F210" s="9">
        <v>3</v>
      </c>
      <c r="G210" s="29">
        <v>7</v>
      </c>
    </row>
    <row r="211" spans="1:7" ht="18.75" thickBot="1" x14ac:dyDescent="0.3">
      <c r="A211" s="667"/>
      <c r="B211" s="38" t="s">
        <v>41</v>
      </c>
      <c r="C211" s="39" t="s">
        <v>48</v>
      </c>
      <c r="D211" s="40"/>
      <c r="E211" s="23">
        <v>2</v>
      </c>
      <c r="F211" s="23">
        <v>6</v>
      </c>
      <c r="G211" s="48">
        <v>8</v>
      </c>
    </row>
    <row r="212" spans="1:7" ht="18.75" thickBot="1" x14ac:dyDescent="0.3">
      <c r="A212" s="49" t="s">
        <v>45</v>
      </c>
      <c r="B212" s="41" t="s">
        <v>54</v>
      </c>
      <c r="C212" s="42"/>
      <c r="D212" s="42"/>
      <c r="E212" s="43">
        <f>SUM(E209:E211)</f>
        <v>6</v>
      </c>
      <c r="F212" s="43">
        <f>SUM(F209:F211)</f>
        <v>11</v>
      </c>
      <c r="G212" s="50">
        <f>SUM(G209:G211)</f>
        <v>17</v>
      </c>
    </row>
    <row r="213" spans="1:7" ht="18.75" thickBot="1" x14ac:dyDescent="0.3">
      <c r="A213" s="51" t="s">
        <v>46</v>
      </c>
      <c r="B213" s="52" t="s">
        <v>581</v>
      </c>
      <c r="C213" s="53"/>
      <c r="D213" s="53"/>
      <c r="E213" s="54">
        <f>SUM(E206+E212)</f>
        <v>32</v>
      </c>
      <c r="F213" s="54">
        <f>SUM(F206+F212)</f>
        <v>84</v>
      </c>
      <c r="G213" s="55">
        <f>SUM(E213+F213)</f>
        <v>116</v>
      </c>
    </row>
    <row r="214" spans="1:7" ht="18.75" thickTop="1" x14ac:dyDescent="0.25"/>
  </sheetData>
  <mergeCells count="14">
    <mergeCell ref="A1:M1"/>
    <mergeCell ref="A100:A116"/>
    <mergeCell ref="A118:A133"/>
    <mergeCell ref="A209:A211"/>
    <mergeCell ref="A135:A149"/>
    <mergeCell ref="A151:A166"/>
    <mergeCell ref="A168:A184"/>
    <mergeCell ref="A186:A204"/>
    <mergeCell ref="A84:A98"/>
    <mergeCell ref="A70:A82"/>
    <mergeCell ref="A53:A68"/>
    <mergeCell ref="A35:A51"/>
    <mergeCell ref="A20:A33"/>
    <mergeCell ref="A3:A18"/>
  </mergeCells>
  <printOptions horizontalCentered="1" verticalCentered="1"/>
  <pageMargins left="0.2" right="0.2" top="0.25" bottom="0.25" header="0.25" footer="0.3"/>
  <pageSetup scale="85" orientation="landscape" r:id="rId1"/>
  <rowBreaks count="1" manualBreakCount="1">
    <brk id="150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0000"/>
    <pageSetUpPr fitToPage="1"/>
  </sheetPr>
  <dimension ref="A1:M12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7" style="16" bestFit="1" customWidth="1"/>
    <col min="4" max="9" width="9.5703125" style="16" customWidth="1"/>
    <col min="10" max="16384" width="9.140625" style="16"/>
  </cols>
  <sheetData>
    <row r="1" spans="1:13" ht="18.75" thickBot="1" x14ac:dyDescent="0.3">
      <c r="A1" s="671" t="s">
        <v>319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35</v>
      </c>
      <c r="B3" s="26">
        <v>42796</v>
      </c>
      <c r="C3" s="27" t="s">
        <v>10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0">
        <v>1</v>
      </c>
      <c r="K3" s="9"/>
      <c r="L3" s="9"/>
      <c r="M3" s="29"/>
    </row>
    <row r="4" spans="1:13" hidden="1" x14ac:dyDescent="0.25">
      <c r="A4" s="631"/>
      <c r="B4" s="13">
        <v>42789</v>
      </c>
      <c r="C4" s="9" t="s">
        <v>7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1"/>
      <c r="B5" s="13">
        <v>42782</v>
      </c>
      <c r="C5" s="9" t="s">
        <v>27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42775</v>
      </c>
      <c r="C6" s="9" t="s">
        <v>11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1"/>
      <c r="B7" s="13">
        <v>42768</v>
      </c>
      <c r="C7" s="9" t="s">
        <v>8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1"/>
      <c r="B8" s="13">
        <v>42754</v>
      </c>
      <c r="C8" s="9" t="s">
        <v>7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1"/>
      <c r="B9" s="13">
        <v>42747</v>
      </c>
      <c r="C9" s="9" t="s">
        <v>27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1"/>
      <c r="B10" s="13">
        <v>42740</v>
      </c>
      <c r="C10" s="9" t="s">
        <v>11</v>
      </c>
      <c r="D10" s="9">
        <v>1</v>
      </c>
      <c r="E10" s="9">
        <v>2</v>
      </c>
      <c r="F10" s="9">
        <v>0</v>
      </c>
      <c r="G10" s="9">
        <v>2</v>
      </c>
      <c r="H10" s="9">
        <v>0</v>
      </c>
      <c r="I10" s="29">
        <v>1</v>
      </c>
      <c r="J10" s="280"/>
      <c r="K10" s="9"/>
      <c r="L10" s="9">
        <v>1</v>
      </c>
      <c r="M10" s="29"/>
    </row>
    <row r="11" spans="1:13" hidden="1" x14ac:dyDescent="0.25">
      <c r="A11" s="631"/>
      <c r="B11" s="13">
        <v>42712</v>
      </c>
      <c r="C11" s="9" t="s">
        <v>10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13">
        <v>42705</v>
      </c>
      <c r="C12" s="9" t="s">
        <v>7</v>
      </c>
      <c r="D12" s="9">
        <v>1</v>
      </c>
      <c r="E12" s="9">
        <v>1</v>
      </c>
      <c r="F12" s="9">
        <v>0</v>
      </c>
      <c r="G12" s="9">
        <v>1</v>
      </c>
      <c r="H12" s="9">
        <v>0</v>
      </c>
      <c r="I12" s="29">
        <v>0</v>
      </c>
      <c r="J12" s="280"/>
      <c r="K12" s="9"/>
      <c r="L12" s="9">
        <v>1</v>
      </c>
      <c r="M12" s="29"/>
    </row>
    <row r="13" spans="1:13" hidden="1" x14ac:dyDescent="0.25">
      <c r="A13" s="631"/>
      <c r="B13" s="13">
        <v>42698</v>
      </c>
      <c r="C13" s="9" t="s">
        <v>27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1"/>
      <c r="B14" s="13">
        <v>42691</v>
      </c>
      <c r="C14" s="9" t="s">
        <v>11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/>
      <c r="L14" s="9">
        <v>1</v>
      </c>
      <c r="M14" s="29"/>
    </row>
    <row r="15" spans="1:13" hidden="1" x14ac:dyDescent="0.25">
      <c r="A15" s="631"/>
      <c r="B15" s="13">
        <v>42684</v>
      </c>
      <c r="C15" s="9" t="s">
        <v>8</v>
      </c>
      <c r="D15" s="9">
        <v>1</v>
      </c>
      <c r="E15" s="9">
        <v>1</v>
      </c>
      <c r="F15" s="9">
        <v>1</v>
      </c>
      <c r="G15" s="9">
        <v>2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1"/>
      <c r="B16" s="13">
        <v>42677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/>
      <c r="K16" s="9"/>
      <c r="L16" s="9">
        <v>1</v>
      </c>
      <c r="M16" s="29"/>
    </row>
    <row r="17" spans="1:13" hidden="1" x14ac:dyDescent="0.25">
      <c r="A17" s="631"/>
      <c r="B17" s="13">
        <v>42663</v>
      </c>
      <c r="C17" s="9" t="s">
        <v>27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13">
        <v>42656</v>
      </c>
      <c r="C18" s="9" t="s">
        <v>11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631"/>
      <c r="B19" s="13">
        <v>42649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42635</v>
      </c>
      <c r="C20" s="9" t="s">
        <v>7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t="18.75" hidden="1" thickBot="1" x14ac:dyDescent="0.3">
      <c r="A21" s="630"/>
      <c r="B21" s="30">
        <v>42628</v>
      </c>
      <c r="C21" s="31" t="s">
        <v>27</v>
      </c>
      <c r="D21" s="31">
        <v>1</v>
      </c>
      <c r="E21" s="31">
        <v>0</v>
      </c>
      <c r="F21" s="31">
        <v>0</v>
      </c>
      <c r="G21" s="31">
        <v>0</v>
      </c>
      <c r="H21" s="31">
        <v>0</v>
      </c>
      <c r="I21" s="32">
        <v>0</v>
      </c>
      <c r="J21" s="281">
        <v>1</v>
      </c>
      <c r="K21" s="23"/>
      <c r="L21" s="23"/>
      <c r="M21" s="48"/>
    </row>
    <row r="22" spans="1:13" ht="19.5" thickTop="1" thickBot="1" x14ac:dyDescent="0.3">
      <c r="A22" s="142" t="s">
        <v>45</v>
      </c>
      <c r="B22" s="126" t="s">
        <v>18</v>
      </c>
      <c r="C22" s="124" t="s">
        <v>9</v>
      </c>
      <c r="D22" s="124">
        <f t="shared" ref="D22:I22" si="0">SUM(D3:D21)</f>
        <v>19</v>
      </c>
      <c r="E22" s="124">
        <f t="shared" si="0"/>
        <v>5</v>
      </c>
      <c r="F22" s="124">
        <f t="shared" si="0"/>
        <v>5</v>
      </c>
      <c r="G22" s="124">
        <f t="shared" si="0"/>
        <v>10</v>
      </c>
      <c r="H22" s="124">
        <f t="shared" si="0"/>
        <v>0</v>
      </c>
      <c r="I22" s="125">
        <f t="shared" si="0"/>
        <v>1</v>
      </c>
      <c r="J22" s="191">
        <f>SUM(J3:J21)</f>
        <v>6</v>
      </c>
      <c r="K22" s="124">
        <f>SUM(K3:K21)</f>
        <v>9</v>
      </c>
      <c r="L22" s="124">
        <f>SUM(L3:L21)</f>
        <v>4</v>
      </c>
      <c r="M22" s="302">
        <f>SUM(J22/(J22+K22))</f>
        <v>0.4</v>
      </c>
    </row>
    <row r="23" spans="1:13" ht="18.75" hidden="1" thickTop="1" x14ac:dyDescent="0.25">
      <c r="A23" s="659" t="s">
        <v>17</v>
      </c>
      <c r="B23" s="26">
        <v>42432</v>
      </c>
      <c r="C23" s="27" t="s">
        <v>10</v>
      </c>
      <c r="D23" s="27">
        <v>1</v>
      </c>
      <c r="E23" s="27">
        <v>0</v>
      </c>
      <c r="F23" s="27">
        <v>0</v>
      </c>
      <c r="G23" s="27">
        <v>0</v>
      </c>
      <c r="H23" s="27">
        <v>0</v>
      </c>
      <c r="I23" s="28">
        <v>0</v>
      </c>
      <c r="J23" s="282"/>
      <c r="K23" s="8">
        <v>1</v>
      </c>
      <c r="L23" s="8"/>
      <c r="M23" s="113"/>
    </row>
    <row r="24" spans="1:13" hidden="1" x14ac:dyDescent="0.25">
      <c r="A24" s="631"/>
      <c r="B24" s="13">
        <v>42425</v>
      </c>
      <c r="C24" s="9" t="s">
        <v>7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42418</v>
      </c>
      <c r="C25" s="9" t="s">
        <v>14</v>
      </c>
      <c r="D25" s="9">
        <v>1</v>
      </c>
      <c r="E25" s="9">
        <v>2</v>
      </c>
      <c r="F25" s="9">
        <v>2</v>
      </c>
      <c r="G25" s="9">
        <v>4</v>
      </c>
      <c r="H25" s="9">
        <v>1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13">
        <v>42411</v>
      </c>
      <c r="C26" s="9" t="s">
        <v>12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13">
        <v>42404</v>
      </c>
      <c r="C27" s="9" t="s">
        <v>13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42397</v>
      </c>
      <c r="C28" s="9" t="s">
        <v>10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42390</v>
      </c>
      <c r="C29" s="9" t="s">
        <v>7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42383</v>
      </c>
      <c r="C30" s="9" t="s">
        <v>14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/>
      <c r="L30" s="9">
        <v>1</v>
      </c>
      <c r="M30" s="29"/>
    </row>
    <row r="31" spans="1:13" hidden="1" x14ac:dyDescent="0.25">
      <c r="A31" s="631"/>
      <c r="B31" s="13">
        <v>42376</v>
      </c>
      <c r="C31" s="9" t="s">
        <v>12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">
        <v>0</v>
      </c>
      <c r="J31" s="280"/>
      <c r="K31" s="9"/>
      <c r="L31" s="9">
        <v>1</v>
      </c>
      <c r="M31" s="29"/>
    </row>
    <row r="32" spans="1:13" hidden="1" x14ac:dyDescent="0.25">
      <c r="A32" s="631"/>
      <c r="B32" s="13">
        <v>42355</v>
      </c>
      <c r="C32" s="9" t="s">
        <v>13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1"/>
      <c r="B33" s="13">
        <v>42348</v>
      </c>
      <c r="C33" s="9" t="s">
        <v>10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>
        <v>1</v>
      </c>
      <c r="K33" s="9"/>
      <c r="L33" s="9"/>
      <c r="M33" s="29"/>
    </row>
    <row r="34" spans="1:13" hidden="1" x14ac:dyDescent="0.25">
      <c r="A34" s="631"/>
      <c r="B34" s="13">
        <v>42341</v>
      </c>
      <c r="C34" s="9" t="s">
        <v>7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idden="1" x14ac:dyDescent="0.25">
      <c r="A35" s="631"/>
      <c r="B35" s="13">
        <v>42334</v>
      </c>
      <c r="C35" s="9" t="s">
        <v>14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280"/>
      <c r="K35" s="9">
        <v>1</v>
      </c>
      <c r="L35" s="9"/>
      <c r="M35" s="29"/>
    </row>
    <row r="36" spans="1:13" hidden="1" x14ac:dyDescent="0.25">
      <c r="A36" s="631"/>
      <c r="B36" s="13">
        <v>42327</v>
      </c>
      <c r="C36" s="9" t="s">
        <v>12</v>
      </c>
      <c r="D36" s="9">
        <v>1</v>
      </c>
      <c r="E36" s="9">
        <v>1</v>
      </c>
      <c r="F36" s="9">
        <v>0</v>
      </c>
      <c r="G36" s="9">
        <v>1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42320</v>
      </c>
      <c r="C37" s="9" t="s">
        <v>13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42313</v>
      </c>
      <c r="C38" s="9" t="s">
        <v>10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idden="1" x14ac:dyDescent="0.25">
      <c r="A39" s="631"/>
      <c r="B39" s="13">
        <v>42306</v>
      </c>
      <c r="C39" s="9" t="s">
        <v>7</v>
      </c>
      <c r="D39" s="9">
        <v>1</v>
      </c>
      <c r="E39" s="9">
        <v>1</v>
      </c>
      <c r="F39" s="9">
        <v>2</v>
      </c>
      <c r="G39" s="9">
        <v>3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42299</v>
      </c>
      <c r="C40" s="9" t="s">
        <v>14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/>
      <c r="K40" s="9">
        <v>1</v>
      </c>
      <c r="L40" s="9"/>
      <c r="M40" s="29"/>
    </row>
    <row r="41" spans="1:13" hidden="1" x14ac:dyDescent="0.25">
      <c r="A41" s="631"/>
      <c r="B41" s="13">
        <v>42292</v>
      </c>
      <c r="C41" s="9" t="s">
        <v>12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42285</v>
      </c>
      <c r="C42" s="9" t="s">
        <v>13</v>
      </c>
      <c r="D42" s="9">
        <v>1</v>
      </c>
      <c r="E42" s="9">
        <v>2</v>
      </c>
      <c r="F42" s="9">
        <v>1</v>
      </c>
      <c r="G42" s="9">
        <v>3</v>
      </c>
      <c r="H42" s="9">
        <v>1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13">
        <v>42278</v>
      </c>
      <c r="C43" s="9" t="s">
        <v>10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42271</v>
      </c>
      <c r="C44" s="9" t="s">
        <v>7</v>
      </c>
      <c r="D44" s="9">
        <v>1</v>
      </c>
      <c r="E44" s="9">
        <v>1</v>
      </c>
      <c r="F44" s="9">
        <v>1</v>
      </c>
      <c r="G44" s="9">
        <v>2</v>
      </c>
      <c r="H44" s="9">
        <v>1</v>
      </c>
      <c r="I44" s="29">
        <v>0</v>
      </c>
      <c r="J44" s="280">
        <v>1</v>
      </c>
      <c r="K44" s="9"/>
      <c r="L44" s="9"/>
      <c r="M44" s="29"/>
    </row>
    <row r="45" spans="1:13" ht="18.75" hidden="1" thickBot="1" x14ac:dyDescent="0.3">
      <c r="A45" s="630"/>
      <c r="B45" s="30">
        <v>42264</v>
      </c>
      <c r="C45" s="31" t="s">
        <v>14</v>
      </c>
      <c r="D45" s="31">
        <v>1</v>
      </c>
      <c r="E45" s="31">
        <v>0</v>
      </c>
      <c r="F45" s="31">
        <v>0</v>
      </c>
      <c r="G45" s="31">
        <v>0</v>
      </c>
      <c r="H45" s="31">
        <v>0</v>
      </c>
      <c r="I45" s="32">
        <v>0</v>
      </c>
      <c r="J45" s="281">
        <v>1</v>
      </c>
      <c r="K45" s="23"/>
      <c r="L45" s="23"/>
      <c r="M45" s="48"/>
    </row>
    <row r="46" spans="1:13" ht="19.5" thickTop="1" thickBot="1" x14ac:dyDescent="0.3">
      <c r="A46" s="142" t="s">
        <v>45</v>
      </c>
      <c r="B46" s="126" t="s">
        <v>17</v>
      </c>
      <c r="C46" s="247" t="s">
        <v>8</v>
      </c>
      <c r="D46" s="248">
        <f t="shared" ref="D46:I46" si="1">SUM(D23:D45)</f>
        <v>23</v>
      </c>
      <c r="E46" s="216">
        <f t="shared" si="1"/>
        <v>9</v>
      </c>
      <c r="F46" s="124">
        <f t="shared" si="1"/>
        <v>10</v>
      </c>
      <c r="G46" s="124">
        <f t="shared" si="1"/>
        <v>19</v>
      </c>
      <c r="H46" s="124">
        <f t="shared" si="1"/>
        <v>3</v>
      </c>
      <c r="I46" s="125">
        <f t="shared" si="1"/>
        <v>0</v>
      </c>
      <c r="J46" s="191">
        <f>SUM(J23:J45)</f>
        <v>9</v>
      </c>
      <c r="K46" s="124">
        <f>SUM(K23:K45)</f>
        <v>12</v>
      </c>
      <c r="L46" s="124">
        <f>SUM(L23:L45)</f>
        <v>2</v>
      </c>
      <c r="M46" s="302">
        <f>SUM(J46/(J46+K46))</f>
        <v>0.42857142857142855</v>
      </c>
    </row>
    <row r="47" spans="1:13" ht="18.75" hidden="1" thickTop="1" x14ac:dyDescent="0.25">
      <c r="A47" s="659" t="s">
        <v>16</v>
      </c>
      <c r="B47" s="26">
        <v>42026</v>
      </c>
      <c r="C47" s="27" t="s">
        <v>10</v>
      </c>
      <c r="D47" s="27">
        <v>1</v>
      </c>
      <c r="E47" s="27">
        <v>0</v>
      </c>
      <c r="F47" s="27">
        <v>0</v>
      </c>
      <c r="G47" s="27">
        <v>0</v>
      </c>
      <c r="H47" s="27">
        <v>0</v>
      </c>
      <c r="I47" s="28">
        <v>0</v>
      </c>
      <c r="J47" s="282"/>
      <c r="K47" s="8">
        <v>1</v>
      </c>
      <c r="L47" s="8"/>
      <c r="M47" s="113"/>
    </row>
    <row r="48" spans="1:13" hidden="1" x14ac:dyDescent="0.25">
      <c r="A48" s="631"/>
      <c r="B48" s="13">
        <v>42019</v>
      </c>
      <c r="C48" s="9" t="s">
        <v>7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42012</v>
      </c>
      <c r="C49" s="9" t="s">
        <v>14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">
        <v>0</v>
      </c>
      <c r="J49" s="280"/>
      <c r="K49" s="9"/>
      <c r="L49" s="9">
        <v>1</v>
      </c>
      <c r="M49" s="29"/>
    </row>
    <row r="50" spans="1:13" hidden="1" x14ac:dyDescent="0.25">
      <c r="A50" s="631"/>
      <c r="B50" s="13">
        <v>41963</v>
      </c>
      <c r="C50" s="9" t="s">
        <v>14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13">
        <v>41949</v>
      </c>
      <c r="C51" s="9" t="s">
        <v>13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13">
        <v>41942</v>
      </c>
      <c r="C52" s="9" t="s">
        <v>10</v>
      </c>
      <c r="D52" s="9">
        <v>1</v>
      </c>
      <c r="E52" s="9">
        <v>2</v>
      </c>
      <c r="F52" s="9">
        <v>1</v>
      </c>
      <c r="G52" s="9">
        <v>3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41935</v>
      </c>
      <c r="C53" s="9" t="s">
        <v>7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">
        <v>0</v>
      </c>
      <c r="J53" s="280"/>
      <c r="K53" s="9"/>
      <c r="L53" s="9">
        <v>1</v>
      </c>
      <c r="M53" s="29"/>
    </row>
    <row r="54" spans="1:13" hidden="1" x14ac:dyDescent="0.25">
      <c r="A54" s="631"/>
      <c r="B54" s="13">
        <v>41921</v>
      </c>
      <c r="C54" s="9" t="s">
        <v>12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41914</v>
      </c>
      <c r="C55" s="9" t="s">
        <v>13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13">
        <v>41907</v>
      </c>
      <c r="C56" s="9" t="s">
        <v>10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13">
        <v>41900</v>
      </c>
      <c r="C57" s="9" t="s">
        <v>7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t="18.75" hidden="1" thickBot="1" x14ac:dyDescent="0.3">
      <c r="A58" s="630"/>
      <c r="B58" s="30">
        <v>41893</v>
      </c>
      <c r="C58" s="31" t="s">
        <v>14</v>
      </c>
      <c r="D58" s="31">
        <v>1</v>
      </c>
      <c r="E58" s="31">
        <v>0</v>
      </c>
      <c r="F58" s="31">
        <v>1</v>
      </c>
      <c r="G58" s="31">
        <v>1</v>
      </c>
      <c r="H58" s="31">
        <v>0</v>
      </c>
      <c r="I58" s="32">
        <v>0</v>
      </c>
      <c r="J58" s="281">
        <v>1</v>
      </c>
      <c r="K58" s="23"/>
      <c r="L58" s="23"/>
      <c r="M58" s="48"/>
    </row>
    <row r="59" spans="1:13" ht="19.5" thickTop="1" thickBot="1" x14ac:dyDescent="0.3">
      <c r="A59" s="142" t="s">
        <v>45</v>
      </c>
      <c r="B59" s="126" t="s">
        <v>16</v>
      </c>
      <c r="C59" s="124" t="s">
        <v>8</v>
      </c>
      <c r="D59" s="124">
        <f t="shared" ref="D59:I59" si="2">SUM(D47:D58)</f>
        <v>12</v>
      </c>
      <c r="E59" s="124">
        <f t="shared" si="2"/>
        <v>3</v>
      </c>
      <c r="F59" s="124">
        <f t="shared" si="2"/>
        <v>3</v>
      </c>
      <c r="G59" s="124">
        <f t="shared" si="2"/>
        <v>6</v>
      </c>
      <c r="H59" s="124">
        <f t="shared" si="2"/>
        <v>0</v>
      </c>
      <c r="I59" s="125">
        <f t="shared" si="2"/>
        <v>0</v>
      </c>
      <c r="J59" s="191">
        <f>SUM(J47:J58)</f>
        <v>4</v>
      </c>
      <c r="K59" s="124">
        <f>SUM(K47:K58)</f>
        <v>6</v>
      </c>
      <c r="L59" s="124">
        <f>SUM(L47:L58)</f>
        <v>2</v>
      </c>
      <c r="M59" s="302">
        <f>SUM(J59/(J59+K59))</f>
        <v>0.4</v>
      </c>
    </row>
    <row r="60" spans="1:13" ht="18.75" hidden="1" thickTop="1" x14ac:dyDescent="0.25">
      <c r="A60" s="659" t="s">
        <v>15</v>
      </c>
      <c r="B60" s="26">
        <v>41697</v>
      </c>
      <c r="C60" s="27" t="s">
        <v>10</v>
      </c>
      <c r="D60" s="27">
        <v>1</v>
      </c>
      <c r="E60" s="27">
        <v>0</v>
      </c>
      <c r="F60" s="27">
        <v>0</v>
      </c>
      <c r="G60" s="27">
        <v>0</v>
      </c>
      <c r="H60" s="27">
        <v>0</v>
      </c>
      <c r="I60" s="28">
        <v>0</v>
      </c>
      <c r="J60" s="282"/>
      <c r="K60" s="8">
        <v>1</v>
      </c>
      <c r="L60" s="8"/>
      <c r="M60" s="113"/>
    </row>
    <row r="61" spans="1:13" hidden="1" x14ac:dyDescent="0.25">
      <c r="A61" s="631"/>
      <c r="B61" s="13">
        <v>41690</v>
      </c>
      <c r="C61" s="9" t="s">
        <v>7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41676</v>
      </c>
      <c r="C62" s="9" t="s">
        <v>12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41662</v>
      </c>
      <c r="C63" s="9" t="s">
        <v>10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13">
        <v>41655</v>
      </c>
      <c r="C64" s="9" t="s">
        <v>7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41648</v>
      </c>
      <c r="C65" s="9" t="s">
        <v>14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41627</v>
      </c>
      <c r="C66" s="9" t="s">
        <v>12</v>
      </c>
      <c r="D66" s="9">
        <v>1</v>
      </c>
      <c r="E66" s="9">
        <v>1</v>
      </c>
      <c r="F66" s="9">
        <v>0</v>
      </c>
      <c r="G66" s="9">
        <v>1</v>
      </c>
      <c r="H66" s="9">
        <v>1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41620</v>
      </c>
      <c r="C67" s="9" t="s">
        <v>13</v>
      </c>
      <c r="D67" s="9">
        <v>1</v>
      </c>
      <c r="E67" s="9">
        <v>1</v>
      </c>
      <c r="F67" s="9">
        <v>0</v>
      </c>
      <c r="G67" s="9">
        <v>1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41613</v>
      </c>
      <c r="C68" s="9" t="s">
        <v>10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/>
      <c r="K68" s="9"/>
      <c r="L68" s="9">
        <v>1</v>
      </c>
      <c r="M68" s="29"/>
    </row>
    <row r="69" spans="1:13" hidden="1" x14ac:dyDescent="0.25">
      <c r="A69" s="631"/>
      <c r="B69" s="13">
        <v>41606</v>
      </c>
      <c r="C69" s="9" t="s">
        <v>7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41599</v>
      </c>
      <c r="C70" s="9" t="s">
        <v>14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/>
      <c r="L70" s="9">
        <v>1</v>
      </c>
      <c r="M70" s="29"/>
    </row>
    <row r="71" spans="1:13" hidden="1" x14ac:dyDescent="0.25">
      <c r="A71" s="631"/>
      <c r="B71" s="13">
        <v>41592</v>
      </c>
      <c r="C71" s="9" t="s">
        <v>12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13">
        <v>41585</v>
      </c>
      <c r="C72" s="9" t="s">
        <v>13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41578</v>
      </c>
      <c r="C73" s="9" t="s">
        <v>10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13">
        <v>41571</v>
      </c>
      <c r="C74" s="9" t="s">
        <v>7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/>
      <c r="K74" s="9"/>
      <c r="L74" s="9">
        <v>1</v>
      </c>
      <c r="M74" s="29"/>
    </row>
    <row r="75" spans="1:13" hidden="1" x14ac:dyDescent="0.25">
      <c r="A75" s="631"/>
      <c r="B75" s="13">
        <v>41564</v>
      </c>
      <c r="C75" s="9" t="s">
        <v>14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13">
        <v>41557</v>
      </c>
      <c r="C76" s="9" t="s">
        <v>12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/>
      <c r="L76" s="9">
        <v>1</v>
      </c>
      <c r="M76" s="29"/>
    </row>
    <row r="77" spans="1:13" hidden="1" x14ac:dyDescent="0.25">
      <c r="A77" s="631"/>
      <c r="B77" s="13">
        <v>41550</v>
      </c>
      <c r="C77" s="9" t="s">
        <v>13</v>
      </c>
      <c r="D77" s="9">
        <v>1</v>
      </c>
      <c r="E77" s="9">
        <v>1</v>
      </c>
      <c r="F77" s="9">
        <v>0</v>
      </c>
      <c r="G77" s="9">
        <v>1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13">
        <v>41536</v>
      </c>
      <c r="C78" s="9" t="s">
        <v>7</v>
      </c>
      <c r="D78" s="9">
        <v>1</v>
      </c>
      <c r="E78" s="9">
        <v>1</v>
      </c>
      <c r="F78" s="9">
        <v>0</v>
      </c>
      <c r="G78" s="9">
        <v>1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t="18.75" hidden="1" thickBot="1" x14ac:dyDescent="0.3">
      <c r="A79" s="630"/>
      <c r="B79" s="30">
        <v>41529</v>
      </c>
      <c r="C79" s="31" t="s">
        <v>14</v>
      </c>
      <c r="D79" s="31">
        <v>1</v>
      </c>
      <c r="E79" s="31">
        <v>1</v>
      </c>
      <c r="F79" s="31">
        <v>0</v>
      </c>
      <c r="G79" s="31">
        <v>1</v>
      </c>
      <c r="H79" s="31">
        <v>0</v>
      </c>
      <c r="I79" s="32">
        <v>0</v>
      </c>
      <c r="J79" s="281"/>
      <c r="K79" s="23">
        <v>1</v>
      </c>
      <c r="L79" s="23"/>
      <c r="M79" s="48"/>
    </row>
    <row r="80" spans="1:13" ht="19.5" thickTop="1" thickBot="1" x14ac:dyDescent="0.3">
      <c r="A80" s="142" t="s">
        <v>45</v>
      </c>
      <c r="B80" s="126" t="s">
        <v>15</v>
      </c>
      <c r="C80" s="124" t="s">
        <v>8</v>
      </c>
      <c r="D80" s="124">
        <f t="shared" ref="D80:I80" si="3">SUM(D60:D79)</f>
        <v>20</v>
      </c>
      <c r="E80" s="124">
        <f t="shared" si="3"/>
        <v>7</v>
      </c>
      <c r="F80" s="124">
        <f t="shared" si="3"/>
        <v>2</v>
      </c>
      <c r="G80" s="124">
        <f t="shared" si="3"/>
        <v>9</v>
      </c>
      <c r="H80" s="124">
        <f t="shared" si="3"/>
        <v>1</v>
      </c>
      <c r="I80" s="125">
        <f t="shared" si="3"/>
        <v>0</v>
      </c>
      <c r="J80" s="191">
        <f>SUM(J60:J79)</f>
        <v>4</v>
      </c>
      <c r="K80" s="124">
        <f>SUM(K60:K79)</f>
        <v>11</v>
      </c>
      <c r="L80" s="124">
        <f>SUM(L60:L79)</f>
        <v>5</v>
      </c>
      <c r="M80" s="302">
        <f>SUM(J80/(J80+K80))</f>
        <v>0.26666666666666666</v>
      </c>
    </row>
    <row r="81" spans="1:13" ht="18.75" hidden="1" thickTop="1" x14ac:dyDescent="0.25">
      <c r="A81" s="659" t="s">
        <v>22</v>
      </c>
      <c r="B81" s="26">
        <v>41333</v>
      </c>
      <c r="C81" s="27" t="s">
        <v>20</v>
      </c>
      <c r="D81" s="27">
        <v>1</v>
      </c>
      <c r="E81" s="27">
        <v>0</v>
      </c>
      <c r="F81" s="27">
        <v>0</v>
      </c>
      <c r="G81" s="27">
        <v>0</v>
      </c>
      <c r="H81" s="27">
        <v>0</v>
      </c>
      <c r="I81" s="28">
        <v>0</v>
      </c>
      <c r="J81" s="282"/>
      <c r="K81" s="8">
        <v>1</v>
      </c>
      <c r="L81" s="8"/>
      <c r="M81" s="113"/>
    </row>
    <row r="82" spans="1:13" hidden="1" x14ac:dyDescent="0.25">
      <c r="A82" s="631"/>
      <c r="B82" s="13">
        <v>41319</v>
      </c>
      <c r="C82" s="9" t="s">
        <v>21</v>
      </c>
      <c r="D82" s="9">
        <v>1</v>
      </c>
      <c r="E82" s="9">
        <v>1</v>
      </c>
      <c r="F82" s="9">
        <v>1</v>
      </c>
      <c r="G82" s="9">
        <v>2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41312</v>
      </c>
      <c r="C83" s="9" t="s">
        <v>12</v>
      </c>
      <c r="D83" s="9">
        <v>1</v>
      </c>
      <c r="E83" s="9">
        <v>0</v>
      </c>
      <c r="F83" s="9">
        <v>1</v>
      </c>
      <c r="G83" s="9">
        <v>1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41305</v>
      </c>
      <c r="C84" s="9" t="s">
        <v>13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41291</v>
      </c>
      <c r="C85" s="9" t="s">
        <v>7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/>
      <c r="K85" s="9"/>
      <c r="L85" s="9">
        <v>1</v>
      </c>
      <c r="M85" s="29"/>
    </row>
    <row r="86" spans="1:13" hidden="1" x14ac:dyDescent="0.25">
      <c r="A86" s="631"/>
      <c r="B86" s="13">
        <v>41249</v>
      </c>
      <c r="C86" s="9" t="s">
        <v>20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41242</v>
      </c>
      <c r="C87" s="9" t="s">
        <v>7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13">
        <v>41228</v>
      </c>
      <c r="C88" s="9" t="s">
        <v>12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41221</v>
      </c>
      <c r="C89" s="9" t="s">
        <v>13</v>
      </c>
      <c r="D89" s="9">
        <v>1</v>
      </c>
      <c r="E89" s="9">
        <v>1</v>
      </c>
      <c r="F89" s="9">
        <v>1</v>
      </c>
      <c r="G89" s="9">
        <v>2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41214</v>
      </c>
      <c r="C90" s="9" t="s">
        <v>20</v>
      </c>
      <c r="D90" s="9">
        <v>1</v>
      </c>
      <c r="E90" s="9">
        <v>1</v>
      </c>
      <c r="F90" s="9">
        <v>1</v>
      </c>
      <c r="G90" s="9">
        <v>2</v>
      </c>
      <c r="H90" s="9">
        <v>0</v>
      </c>
      <c r="I90" s="29">
        <v>0</v>
      </c>
      <c r="J90" s="280"/>
      <c r="K90" s="9"/>
      <c r="L90" s="9">
        <v>1</v>
      </c>
      <c r="M90" s="29"/>
    </row>
    <row r="91" spans="1:13" hidden="1" x14ac:dyDescent="0.25">
      <c r="A91" s="631"/>
      <c r="B91" s="13">
        <v>41207</v>
      </c>
      <c r="C91" s="9" t="s">
        <v>7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41200</v>
      </c>
      <c r="C92" s="9" t="s">
        <v>21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41193</v>
      </c>
      <c r="C93" s="9" t="s">
        <v>12</v>
      </c>
      <c r="D93" s="9">
        <v>1</v>
      </c>
      <c r="E93" s="9">
        <v>1</v>
      </c>
      <c r="F93" s="9">
        <v>0</v>
      </c>
      <c r="G93" s="9">
        <v>1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41186</v>
      </c>
      <c r="C94" s="9" t="s">
        <v>13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41179</v>
      </c>
      <c r="C95" s="9" t="s">
        <v>20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41172</v>
      </c>
      <c r="C96" s="9" t="s">
        <v>7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t="18.75" hidden="1" thickBot="1" x14ac:dyDescent="0.3">
      <c r="A97" s="630"/>
      <c r="B97" s="30">
        <v>41165</v>
      </c>
      <c r="C97" s="31" t="s">
        <v>21</v>
      </c>
      <c r="D97" s="31">
        <v>1</v>
      </c>
      <c r="E97" s="31">
        <v>0</v>
      </c>
      <c r="F97" s="31">
        <v>0</v>
      </c>
      <c r="G97" s="31">
        <v>0</v>
      </c>
      <c r="H97" s="31">
        <v>0</v>
      </c>
      <c r="I97" s="32">
        <v>0</v>
      </c>
      <c r="J97" s="281"/>
      <c r="K97" s="23"/>
      <c r="L97" s="23">
        <v>1</v>
      </c>
      <c r="M97" s="48"/>
    </row>
    <row r="98" spans="1:13" ht="19.5" thickTop="1" thickBot="1" x14ac:dyDescent="0.3">
      <c r="A98" s="142" t="s">
        <v>45</v>
      </c>
      <c r="B98" s="126" t="s">
        <v>22</v>
      </c>
      <c r="C98" s="124" t="s">
        <v>19</v>
      </c>
      <c r="D98" s="124">
        <f t="shared" ref="D98:I98" si="4">SUM(D81:D97)</f>
        <v>17</v>
      </c>
      <c r="E98" s="124">
        <f t="shared" si="4"/>
        <v>5</v>
      </c>
      <c r="F98" s="124">
        <f t="shared" si="4"/>
        <v>4</v>
      </c>
      <c r="G98" s="124">
        <f t="shared" si="4"/>
        <v>9</v>
      </c>
      <c r="H98" s="124">
        <f t="shared" si="4"/>
        <v>0</v>
      </c>
      <c r="I98" s="125">
        <f t="shared" si="4"/>
        <v>0</v>
      </c>
      <c r="J98" s="191">
        <f>SUM(J81:J97)</f>
        <v>2</v>
      </c>
      <c r="K98" s="124">
        <f>SUM(K81:K97)</f>
        <v>12</v>
      </c>
      <c r="L98" s="124">
        <f>SUM(L81:L97)</f>
        <v>3</v>
      </c>
      <c r="M98" s="302">
        <f>SUM(J98/(J98+K98))</f>
        <v>0.14285714285714285</v>
      </c>
    </row>
    <row r="99" spans="1:13" ht="18.75" hidden="1" thickTop="1" x14ac:dyDescent="0.25">
      <c r="A99" s="659" t="s">
        <v>23</v>
      </c>
      <c r="B99" s="26">
        <v>40969</v>
      </c>
      <c r="C99" s="27" t="s">
        <v>12</v>
      </c>
      <c r="D99" s="27">
        <v>1</v>
      </c>
      <c r="E99" s="27">
        <v>1</v>
      </c>
      <c r="F99" s="27">
        <v>2</v>
      </c>
      <c r="G99" s="27">
        <v>3</v>
      </c>
      <c r="H99" s="27">
        <v>0</v>
      </c>
      <c r="I99" s="28">
        <v>0</v>
      </c>
      <c r="J99" s="282">
        <v>1</v>
      </c>
      <c r="K99" s="8"/>
      <c r="L99" s="8"/>
      <c r="M99" s="113"/>
    </row>
    <row r="100" spans="1:13" hidden="1" x14ac:dyDescent="0.25">
      <c r="A100" s="631"/>
      <c r="B100" s="13">
        <v>40962</v>
      </c>
      <c r="C100" s="9" t="s">
        <v>21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40955</v>
      </c>
      <c r="C101" s="9" t="s">
        <v>20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1"/>
      <c r="B102" s="13">
        <v>40934</v>
      </c>
      <c r="C102" s="9" t="s">
        <v>12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/>
      <c r="L102" s="9">
        <v>1</v>
      </c>
      <c r="M102" s="29"/>
    </row>
    <row r="103" spans="1:13" hidden="1" x14ac:dyDescent="0.25">
      <c r="A103" s="631"/>
      <c r="B103" s="13">
        <v>40927</v>
      </c>
      <c r="C103" s="9" t="s">
        <v>21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40920</v>
      </c>
      <c r="C104" s="9" t="s">
        <v>20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40899</v>
      </c>
      <c r="C105" s="9" t="s">
        <v>7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40885</v>
      </c>
      <c r="C106" s="9" t="s">
        <v>12</v>
      </c>
      <c r="D106" s="9">
        <v>1</v>
      </c>
      <c r="E106" s="9">
        <v>1</v>
      </c>
      <c r="F106" s="9">
        <v>0</v>
      </c>
      <c r="G106" s="9">
        <v>1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40878</v>
      </c>
      <c r="C107" s="9" t="s">
        <v>21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40864</v>
      </c>
      <c r="C108" s="9" t="s">
        <v>7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40857</v>
      </c>
      <c r="C109" s="9" t="s">
        <v>19</v>
      </c>
      <c r="D109" s="9">
        <v>1</v>
      </c>
      <c r="E109" s="9">
        <v>1</v>
      </c>
      <c r="F109" s="9">
        <v>0</v>
      </c>
      <c r="G109" s="9">
        <v>1</v>
      </c>
      <c r="H109" s="9">
        <v>0</v>
      </c>
      <c r="I109" s="29">
        <v>0</v>
      </c>
      <c r="J109" s="280"/>
      <c r="K109" s="9"/>
      <c r="L109" s="9">
        <v>1</v>
      </c>
      <c r="M109" s="29"/>
    </row>
    <row r="110" spans="1:13" hidden="1" x14ac:dyDescent="0.25">
      <c r="A110" s="631"/>
      <c r="B110" s="13">
        <v>40850</v>
      </c>
      <c r="C110" s="9" t="s">
        <v>12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40843</v>
      </c>
      <c r="C111" s="9" t="s">
        <v>21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40836</v>
      </c>
      <c r="C112" s="9" t="s">
        <v>20</v>
      </c>
      <c r="D112" s="9">
        <v>1</v>
      </c>
      <c r="E112" s="9">
        <v>1</v>
      </c>
      <c r="F112" s="9">
        <v>0</v>
      </c>
      <c r="G112" s="9">
        <v>1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40829</v>
      </c>
      <c r="C113" s="9" t="s">
        <v>7</v>
      </c>
      <c r="D113" s="9">
        <v>1</v>
      </c>
      <c r="E113" s="9">
        <v>1</v>
      </c>
      <c r="F113" s="9">
        <v>0</v>
      </c>
      <c r="G113" s="9">
        <v>1</v>
      </c>
      <c r="H113" s="9">
        <v>1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40822</v>
      </c>
      <c r="C114" s="9" t="s">
        <v>19</v>
      </c>
      <c r="D114" s="9">
        <v>1</v>
      </c>
      <c r="E114" s="9">
        <v>0</v>
      </c>
      <c r="F114" s="9">
        <v>1</v>
      </c>
      <c r="G114" s="9">
        <v>1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40815</v>
      </c>
      <c r="C115" s="9" t="s">
        <v>12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40808</v>
      </c>
      <c r="C116" s="9" t="s">
        <v>21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t="18.75" hidden="1" thickBot="1" x14ac:dyDescent="0.3">
      <c r="A117" s="630"/>
      <c r="B117" s="30">
        <v>40801</v>
      </c>
      <c r="C117" s="31" t="s">
        <v>20</v>
      </c>
      <c r="D117" s="31">
        <v>1</v>
      </c>
      <c r="E117" s="31">
        <v>1</v>
      </c>
      <c r="F117" s="31">
        <v>0</v>
      </c>
      <c r="G117" s="31">
        <v>1</v>
      </c>
      <c r="H117" s="31">
        <v>0</v>
      </c>
      <c r="I117" s="32">
        <v>0</v>
      </c>
      <c r="J117" s="281"/>
      <c r="K117" s="23"/>
      <c r="L117" s="23">
        <v>1</v>
      </c>
      <c r="M117" s="48"/>
    </row>
    <row r="118" spans="1:13" ht="19.5" thickTop="1" thickBot="1" x14ac:dyDescent="0.3">
      <c r="A118" s="142" t="s">
        <v>45</v>
      </c>
      <c r="B118" s="126" t="s">
        <v>23</v>
      </c>
      <c r="C118" s="124" t="s">
        <v>13</v>
      </c>
      <c r="D118" s="124">
        <f t="shared" ref="D118:I118" si="5">SUM(D99:D117)</f>
        <v>19</v>
      </c>
      <c r="E118" s="124">
        <f t="shared" si="5"/>
        <v>6</v>
      </c>
      <c r="F118" s="124">
        <f t="shared" si="5"/>
        <v>4</v>
      </c>
      <c r="G118" s="124">
        <f t="shared" si="5"/>
        <v>10</v>
      </c>
      <c r="H118" s="124">
        <f t="shared" si="5"/>
        <v>1</v>
      </c>
      <c r="I118" s="125">
        <f t="shared" si="5"/>
        <v>0</v>
      </c>
      <c r="J118" s="191">
        <f>SUM(J99:J117)</f>
        <v>6</v>
      </c>
      <c r="K118" s="124">
        <f>SUM(K99:K117)</f>
        <v>10</v>
      </c>
      <c r="L118" s="124">
        <f>SUM(L99:L117)</f>
        <v>3</v>
      </c>
      <c r="M118" s="302">
        <f>SUM(J118/(J118+K118))</f>
        <v>0.375</v>
      </c>
    </row>
    <row r="119" spans="1:13" ht="19.5" thickTop="1" thickBot="1" x14ac:dyDescent="0.3">
      <c r="C119" s="136" t="s">
        <v>24</v>
      </c>
      <c r="D119" s="137">
        <f t="shared" ref="D119:I119" si="6">SUM(D22+D46+D59+D80+D98+D118)</f>
        <v>110</v>
      </c>
      <c r="E119" s="137">
        <f t="shared" si="6"/>
        <v>35</v>
      </c>
      <c r="F119" s="137">
        <f t="shared" si="6"/>
        <v>28</v>
      </c>
      <c r="G119" s="137">
        <f t="shared" si="6"/>
        <v>63</v>
      </c>
      <c r="H119" s="140">
        <f t="shared" si="6"/>
        <v>5</v>
      </c>
      <c r="I119" s="141">
        <f t="shared" si="6"/>
        <v>1</v>
      </c>
      <c r="J119" s="325">
        <f>SUM(J22+J46+J59+J80+J98+J118)</f>
        <v>31</v>
      </c>
      <c r="K119" s="146">
        <f>SUM(K22+K46+K59+K80+K98+K118)</f>
        <v>60</v>
      </c>
      <c r="L119" s="146">
        <f>SUM(L22+L46+L59+L80+L98+L118)</f>
        <v>19</v>
      </c>
      <c r="M119" s="324">
        <f>SUM(J119/(J119+K119))</f>
        <v>0.34065934065934067</v>
      </c>
    </row>
    <row r="120" spans="1:13" ht="18.75" thickBot="1" x14ac:dyDescent="0.3">
      <c r="C120" s="143" t="s">
        <v>25</v>
      </c>
      <c r="D120" s="24"/>
      <c r="E120" s="25">
        <f>SUM(E119/D119)</f>
        <v>0.31818181818181818</v>
      </c>
      <c r="F120" s="25">
        <f>SUM(F119/D119)</f>
        <v>0.25454545454545452</v>
      </c>
      <c r="G120" s="144">
        <f>SUM(G119/D119)</f>
        <v>0.57272727272727275</v>
      </c>
      <c r="H120" s="20"/>
      <c r="I120" s="20"/>
      <c r="J120" s="326">
        <f>SUM(J119/D119)</f>
        <v>0.2818181818181818</v>
      </c>
      <c r="K120" s="327">
        <f>SUM(K119/D119)</f>
        <v>0.54545454545454541</v>
      </c>
      <c r="L120" s="328">
        <f>SUM(L119/D119)</f>
        <v>0.17272727272727273</v>
      </c>
      <c r="M120" s="7"/>
    </row>
    <row r="121" spans="1:13" ht="18.75" thickBot="1" x14ac:dyDescent="0.3">
      <c r="C121" s="133" t="s">
        <v>26</v>
      </c>
      <c r="D121" s="134">
        <f>SUM(D119/6)</f>
        <v>18.333333333333332</v>
      </c>
      <c r="E121" s="134">
        <f>SUM(E120*D121)</f>
        <v>5.833333333333333</v>
      </c>
      <c r="F121" s="134">
        <f>SUM(F120*D121)</f>
        <v>4.6666666666666661</v>
      </c>
      <c r="G121" s="135">
        <f>SUM(G120*D121)</f>
        <v>10.5</v>
      </c>
      <c r="J121" s="329">
        <f>SUM(J119/6)</f>
        <v>5.166666666666667</v>
      </c>
      <c r="K121" s="330">
        <f>SUM(K119/6)</f>
        <v>10</v>
      </c>
      <c r="L121" s="331">
        <f>SUM(L119/6)</f>
        <v>3.1666666666666665</v>
      </c>
      <c r="M121" s="7"/>
    </row>
    <row r="122" spans="1:13" ht="18.75" thickTop="1" x14ac:dyDescent="0.25"/>
  </sheetData>
  <mergeCells count="7">
    <mergeCell ref="A1:M1"/>
    <mergeCell ref="A99:A117"/>
    <mergeCell ref="A3:A21"/>
    <mergeCell ref="A23:A45"/>
    <mergeCell ref="A47:A58"/>
    <mergeCell ref="A60:A79"/>
    <mergeCell ref="A81:A97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B99A9-13A7-4FE6-86AC-27A9CD461A9F}">
  <sheetPr>
    <pageSetUpPr fitToPage="1"/>
  </sheetPr>
  <dimension ref="A1:M3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13" width="9.140625" style="16" customWidth="1"/>
    <col min="14" max="16384" width="9.140625" style="16"/>
  </cols>
  <sheetData>
    <row r="1" spans="1:13" ht="19.5" thickTop="1" thickBot="1" x14ac:dyDescent="0.3">
      <c r="A1" s="626" t="s">
        <v>609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45694</v>
      </c>
      <c r="C3" s="27" t="s">
        <v>625</v>
      </c>
      <c r="D3" s="27">
        <v>1</v>
      </c>
      <c r="E3" s="27">
        <v>0</v>
      </c>
      <c r="F3" s="27">
        <v>2</v>
      </c>
      <c r="G3" s="27">
        <v>2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45687</v>
      </c>
      <c r="C4" s="9" t="s">
        <v>453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45645</v>
      </c>
      <c r="C5" s="9" t="s">
        <v>625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45631</v>
      </c>
      <c r="C6" s="9" t="s">
        <v>20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45624</v>
      </c>
      <c r="C7" s="9" t="s">
        <v>553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45617</v>
      </c>
      <c r="C8" s="9" t="s">
        <v>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45589</v>
      </c>
      <c r="C9" s="9" t="s">
        <v>553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45582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45568</v>
      </c>
      <c r="C11" s="9" t="s">
        <v>453</v>
      </c>
      <c r="D11" s="9">
        <v>1</v>
      </c>
      <c r="E11" s="9">
        <v>0</v>
      </c>
      <c r="F11" s="9">
        <v>2</v>
      </c>
      <c r="G11" s="9">
        <v>2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ht="18.75" thickBot="1" x14ac:dyDescent="0.3">
      <c r="A12" s="637"/>
      <c r="B12" s="256">
        <v>45554</v>
      </c>
      <c r="C12" s="31" t="s">
        <v>553</v>
      </c>
      <c r="D12" s="31">
        <v>1</v>
      </c>
      <c r="E12" s="31">
        <v>0</v>
      </c>
      <c r="F12" s="31">
        <v>0</v>
      </c>
      <c r="G12" s="31">
        <v>0</v>
      </c>
      <c r="H12" s="31">
        <v>0</v>
      </c>
      <c r="I12" s="32">
        <v>0</v>
      </c>
      <c r="J12" s="366"/>
      <c r="K12" s="31">
        <v>1</v>
      </c>
      <c r="L12" s="31"/>
      <c r="M12" s="32"/>
    </row>
    <row r="13" spans="1:13" ht="19.5" thickTop="1" thickBot="1" x14ac:dyDescent="0.3">
      <c r="A13" s="403" t="s">
        <v>45</v>
      </c>
      <c r="B13" s="404" t="s">
        <v>624</v>
      </c>
      <c r="C13" s="165" t="s">
        <v>10</v>
      </c>
      <c r="D13" s="165">
        <f t="shared" ref="D13:L13" si="0">SUM(D3:D12)</f>
        <v>10</v>
      </c>
      <c r="E13" s="165">
        <f t="shared" si="0"/>
        <v>0</v>
      </c>
      <c r="F13" s="165">
        <f t="shared" si="0"/>
        <v>7</v>
      </c>
      <c r="G13" s="165">
        <f t="shared" si="0"/>
        <v>7</v>
      </c>
      <c r="H13" s="165">
        <f t="shared" si="0"/>
        <v>0</v>
      </c>
      <c r="I13" s="166">
        <f t="shared" si="0"/>
        <v>0</v>
      </c>
      <c r="J13" s="469">
        <f t="shared" si="0"/>
        <v>3</v>
      </c>
      <c r="K13" s="165">
        <f t="shared" si="0"/>
        <v>6</v>
      </c>
      <c r="L13" s="165">
        <f t="shared" si="0"/>
        <v>1</v>
      </c>
      <c r="M13" s="402">
        <f>SUM(J13/(J13+K13))</f>
        <v>0.33333333333333331</v>
      </c>
    </row>
    <row r="14" spans="1:13" ht="18.75" hidden="1" thickTop="1" x14ac:dyDescent="0.25">
      <c r="A14" s="642" t="s">
        <v>580</v>
      </c>
      <c r="B14" s="254">
        <v>45337</v>
      </c>
      <c r="C14" s="27" t="s">
        <v>553</v>
      </c>
      <c r="D14" s="27">
        <v>1</v>
      </c>
      <c r="E14" s="27">
        <v>0</v>
      </c>
      <c r="F14" s="27">
        <v>0</v>
      </c>
      <c r="G14" s="27">
        <v>0</v>
      </c>
      <c r="H14" s="27">
        <v>0</v>
      </c>
      <c r="I14" s="28">
        <v>0</v>
      </c>
      <c r="J14" s="364"/>
      <c r="K14" s="27">
        <v>1</v>
      </c>
      <c r="L14" s="27"/>
      <c r="M14" s="28"/>
    </row>
    <row r="15" spans="1:13" hidden="1" x14ac:dyDescent="0.25">
      <c r="A15" s="636"/>
      <c r="B15" s="255">
        <v>45330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6"/>
      <c r="B16" s="255">
        <v>45323</v>
      </c>
      <c r="C16" s="9" t="s">
        <v>555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idden="1" x14ac:dyDescent="0.25">
      <c r="A17" s="636"/>
      <c r="B17" s="255">
        <v>45316</v>
      </c>
      <c r="C17" s="9" t="s">
        <v>452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idden="1" x14ac:dyDescent="0.25">
      <c r="A18" s="636"/>
      <c r="B18" s="255">
        <v>45309</v>
      </c>
      <c r="C18" s="9" t="s">
        <v>552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idden="1" x14ac:dyDescent="0.25">
      <c r="A19" s="636"/>
      <c r="B19" s="255">
        <v>45274</v>
      </c>
      <c r="C19" s="9" t="s">
        <v>555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idden="1" x14ac:dyDescent="0.25">
      <c r="A20" s="636"/>
      <c r="B20" s="255">
        <v>45267</v>
      </c>
      <c r="C20" s="9" t="s">
        <v>452</v>
      </c>
      <c r="D20" s="9">
        <v>1</v>
      </c>
      <c r="E20" s="9">
        <v>1</v>
      </c>
      <c r="F20" s="9">
        <v>0</v>
      </c>
      <c r="G20" s="9">
        <v>1</v>
      </c>
      <c r="H20" s="9">
        <v>1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6"/>
      <c r="B21" s="255">
        <v>45260</v>
      </c>
      <c r="C21" s="9" t="s">
        <v>552</v>
      </c>
      <c r="D21" s="9">
        <v>1</v>
      </c>
      <c r="E21" s="9">
        <v>2</v>
      </c>
      <c r="F21" s="9">
        <v>2</v>
      </c>
      <c r="G21" s="9">
        <v>4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6"/>
      <c r="B22" s="255">
        <v>45253</v>
      </c>
      <c r="C22" s="9" t="s">
        <v>553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6"/>
      <c r="B23" s="255">
        <v>45239</v>
      </c>
      <c r="C23" s="9" t="s">
        <v>555</v>
      </c>
      <c r="D23" s="9">
        <v>1</v>
      </c>
      <c r="E23" s="9">
        <v>1</v>
      </c>
      <c r="F23" s="9">
        <v>0</v>
      </c>
      <c r="G23" s="9">
        <v>1</v>
      </c>
      <c r="H23" s="9">
        <v>0</v>
      </c>
      <c r="I23" s="29">
        <v>0</v>
      </c>
      <c r="J23" s="365"/>
      <c r="K23" s="9"/>
      <c r="L23" s="9">
        <v>1</v>
      </c>
      <c r="M23" s="29"/>
    </row>
    <row r="24" spans="1:13" hidden="1" x14ac:dyDescent="0.25">
      <c r="A24" s="636"/>
      <c r="B24" s="255">
        <v>45232</v>
      </c>
      <c r="C24" s="9" t="s">
        <v>452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45225</v>
      </c>
      <c r="C25" s="9" t="s">
        <v>552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45218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/>
      <c r="L26" s="9">
        <v>1</v>
      </c>
      <c r="M26" s="29"/>
    </row>
    <row r="27" spans="1:13" hidden="1" x14ac:dyDescent="0.25">
      <c r="A27" s="636"/>
      <c r="B27" s="255">
        <v>45211</v>
      </c>
      <c r="C27" s="9" t="s">
        <v>8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45204</v>
      </c>
      <c r="C28" s="9" t="s">
        <v>555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t="18.75" hidden="1" thickBot="1" x14ac:dyDescent="0.3">
      <c r="A29" s="637"/>
      <c r="B29" s="256">
        <v>45183</v>
      </c>
      <c r="C29" s="31" t="s">
        <v>553</v>
      </c>
      <c r="D29" s="31">
        <v>1</v>
      </c>
      <c r="E29" s="31">
        <v>0</v>
      </c>
      <c r="F29" s="31">
        <v>0</v>
      </c>
      <c r="G29" s="31">
        <v>0</v>
      </c>
      <c r="H29" s="31">
        <v>0</v>
      </c>
      <c r="I29" s="32">
        <v>0</v>
      </c>
      <c r="J29" s="366"/>
      <c r="K29" s="31">
        <v>1</v>
      </c>
      <c r="L29" s="31"/>
      <c r="M29" s="32"/>
    </row>
    <row r="30" spans="1:13" ht="19.5" thickTop="1" thickBot="1" x14ac:dyDescent="0.3">
      <c r="A30" s="410" t="s">
        <v>45</v>
      </c>
      <c r="B30" s="404" t="s">
        <v>580</v>
      </c>
      <c r="C30" s="165" t="s">
        <v>453</v>
      </c>
      <c r="D30" s="165">
        <f t="shared" ref="D30:L30" si="1">SUM(D14:D29)</f>
        <v>16</v>
      </c>
      <c r="E30" s="165">
        <f t="shared" si="1"/>
        <v>4</v>
      </c>
      <c r="F30" s="165">
        <f t="shared" si="1"/>
        <v>5</v>
      </c>
      <c r="G30" s="165">
        <f t="shared" si="1"/>
        <v>9</v>
      </c>
      <c r="H30" s="165">
        <f t="shared" si="1"/>
        <v>1</v>
      </c>
      <c r="I30" s="166">
        <f t="shared" si="1"/>
        <v>0</v>
      </c>
      <c r="J30" s="468">
        <f t="shared" si="1"/>
        <v>5</v>
      </c>
      <c r="K30" s="165">
        <f t="shared" si="1"/>
        <v>9</v>
      </c>
      <c r="L30" s="165">
        <f t="shared" si="1"/>
        <v>2</v>
      </c>
      <c r="M30" s="402">
        <f>SUM(J30/(J30+K30))</f>
        <v>0.35714285714285715</v>
      </c>
    </row>
    <row r="31" spans="1:13" ht="19.5" thickTop="1" thickBot="1" x14ac:dyDescent="0.3">
      <c r="C31" s="136" t="s">
        <v>24</v>
      </c>
      <c r="D31" s="137">
        <f t="shared" ref="D31:L31" si="2">SUM(D30+D13)</f>
        <v>26</v>
      </c>
      <c r="E31" s="137">
        <f t="shared" si="2"/>
        <v>4</v>
      </c>
      <c r="F31" s="137">
        <f t="shared" si="2"/>
        <v>12</v>
      </c>
      <c r="G31" s="137">
        <f t="shared" si="2"/>
        <v>16</v>
      </c>
      <c r="H31" s="137">
        <f t="shared" si="2"/>
        <v>1</v>
      </c>
      <c r="I31" s="139">
        <f t="shared" si="2"/>
        <v>0</v>
      </c>
      <c r="J31" s="444">
        <f t="shared" si="2"/>
        <v>8</v>
      </c>
      <c r="K31" s="91">
        <f t="shared" si="2"/>
        <v>15</v>
      </c>
      <c r="L31" s="450">
        <f t="shared" si="2"/>
        <v>3</v>
      </c>
      <c r="M31" s="396">
        <f>SUM(J31/(J31+K31))</f>
        <v>0.34782608695652173</v>
      </c>
    </row>
    <row r="32" spans="1:13" ht="18.75" thickBot="1" x14ac:dyDescent="0.3">
      <c r="C32" s="131" t="s">
        <v>25</v>
      </c>
      <c r="D32" s="18"/>
      <c r="E32" s="19">
        <f>SUM(E31/D31)</f>
        <v>0.15384615384615385</v>
      </c>
      <c r="F32" s="19">
        <f>SUM(F31/D31)</f>
        <v>0.46153846153846156</v>
      </c>
      <c r="G32" s="138">
        <f>SUM(G31/D31)</f>
        <v>0.61538461538461542</v>
      </c>
      <c r="H32" s="20"/>
      <c r="I32" s="20"/>
      <c r="J32" s="307">
        <f>SUM(J31/D31)</f>
        <v>0.30769230769230771</v>
      </c>
      <c r="K32" s="77">
        <f>SUM(K31/D31)</f>
        <v>0.57692307692307687</v>
      </c>
      <c r="L32" s="95">
        <f>SUM(L31/D31)</f>
        <v>0.11538461538461539</v>
      </c>
    </row>
    <row r="33" spans="3:12" ht="18.75" thickBot="1" x14ac:dyDescent="0.3">
      <c r="C33" s="133" t="s">
        <v>26</v>
      </c>
      <c r="D33" s="134">
        <f>SUM(D31/2)</f>
        <v>13</v>
      </c>
      <c r="E33" s="134">
        <f>SUM(E32*D33)</f>
        <v>2</v>
      </c>
      <c r="F33" s="134">
        <f>SUM(F32*D33)</f>
        <v>6</v>
      </c>
      <c r="G33" s="135">
        <f>SUM(G32*D33)</f>
        <v>8</v>
      </c>
      <c r="J33" s="308">
        <f>SUM(J31/2)</f>
        <v>4</v>
      </c>
      <c r="K33" s="97">
        <f>SUM(K31/2)</f>
        <v>7.5</v>
      </c>
      <c r="L33" s="98">
        <f>SUM(L31/2)</f>
        <v>1.5</v>
      </c>
    </row>
    <row r="34" spans="3:12" ht="18.75" thickTop="1" x14ac:dyDescent="0.25"/>
  </sheetData>
  <mergeCells count="3">
    <mergeCell ref="A1:M1"/>
    <mergeCell ref="A14:A29"/>
    <mergeCell ref="A3:A12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  <pageSetUpPr fitToPage="1"/>
  </sheetPr>
  <dimension ref="A1:M19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8.140625" style="16" bestFit="1" customWidth="1"/>
    <col min="4" max="9" width="9.5703125" style="16" customWidth="1"/>
    <col min="10" max="16384" width="9.140625" style="16"/>
  </cols>
  <sheetData>
    <row r="1" spans="1:13" ht="19.5" thickTop="1" thickBot="1" x14ac:dyDescent="0.3">
      <c r="A1" s="626" t="s">
        <v>320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43797</v>
      </c>
      <c r="C3" s="27" t="s">
        <v>453</v>
      </c>
      <c r="D3" s="27">
        <v>1</v>
      </c>
      <c r="E3" s="27">
        <v>2</v>
      </c>
      <c r="F3" s="27">
        <v>0</v>
      </c>
      <c r="G3" s="27">
        <v>2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1"/>
      <c r="B4" s="255">
        <v>43762</v>
      </c>
      <c r="C4" s="9" t="s">
        <v>453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idden="1" x14ac:dyDescent="0.25">
      <c r="A5" s="631"/>
      <c r="B5" s="255">
        <v>43755</v>
      </c>
      <c r="C5" s="9" t="s">
        <v>452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8">
        <v>1</v>
      </c>
      <c r="J5" s="280"/>
      <c r="K5" s="9"/>
      <c r="L5" s="9">
        <v>1</v>
      </c>
      <c r="M5" s="29"/>
    </row>
    <row r="6" spans="1:13" hidden="1" x14ac:dyDescent="0.25">
      <c r="A6" s="631"/>
      <c r="B6" s="255">
        <v>43741</v>
      </c>
      <c r="C6" s="9" t="s">
        <v>8</v>
      </c>
      <c r="D6" s="9">
        <v>1</v>
      </c>
      <c r="E6" s="9">
        <v>2</v>
      </c>
      <c r="F6" s="9">
        <v>1</v>
      </c>
      <c r="G6" s="9">
        <v>3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idden="1" x14ac:dyDescent="0.25">
      <c r="A7" s="631"/>
      <c r="B7" s="255">
        <v>43734</v>
      </c>
      <c r="C7" s="9" t="s">
        <v>455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1"/>
      <c r="B8" s="255">
        <v>43727</v>
      </c>
      <c r="C8" s="9" t="s">
        <v>453</v>
      </c>
      <c r="D8" s="9">
        <v>1</v>
      </c>
      <c r="E8" s="9">
        <v>2</v>
      </c>
      <c r="F8" s="9">
        <v>0</v>
      </c>
      <c r="G8" s="9">
        <v>2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t="18.75" hidden="1" thickBot="1" x14ac:dyDescent="0.3">
      <c r="A9" s="630"/>
      <c r="B9" s="256">
        <v>43720</v>
      </c>
      <c r="C9" s="31" t="s">
        <v>452</v>
      </c>
      <c r="D9" s="31">
        <v>1</v>
      </c>
      <c r="E9" s="31">
        <v>1</v>
      </c>
      <c r="F9" s="31">
        <v>0</v>
      </c>
      <c r="G9" s="31">
        <v>1</v>
      </c>
      <c r="H9" s="31">
        <v>0</v>
      </c>
      <c r="I9" s="299">
        <v>0</v>
      </c>
      <c r="J9" s="341">
        <v>1</v>
      </c>
      <c r="K9" s="31"/>
      <c r="L9" s="31"/>
      <c r="M9" s="32"/>
    </row>
    <row r="10" spans="1:13" ht="19.5" thickTop="1" thickBot="1" x14ac:dyDescent="0.3">
      <c r="A10" s="142" t="s">
        <v>45</v>
      </c>
      <c r="B10" s="126" t="s">
        <v>500</v>
      </c>
      <c r="C10" s="124" t="s">
        <v>9</v>
      </c>
      <c r="D10" s="124">
        <f t="shared" ref="D10:L10" si="0">SUM(D3:D9)</f>
        <v>7</v>
      </c>
      <c r="E10" s="124">
        <f t="shared" si="0"/>
        <v>8</v>
      </c>
      <c r="F10" s="124">
        <f t="shared" si="0"/>
        <v>3</v>
      </c>
      <c r="G10" s="124">
        <f t="shared" si="0"/>
        <v>11</v>
      </c>
      <c r="H10" s="124">
        <f t="shared" si="0"/>
        <v>0</v>
      </c>
      <c r="I10" s="124">
        <f t="shared" si="0"/>
        <v>1</v>
      </c>
      <c r="J10" s="191">
        <f t="shared" si="0"/>
        <v>4</v>
      </c>
      <c r="K10" s="124">
        <f t="shared" si="0"/>
        <v>2</v>
      </c>
      <c r="L10" s="124">
        <f t="shared" si="0"/>
        <v>1</v>
      </c>
      <c r="M10" s="302">
        <f>SUM(J10/(J10+K10))</f>
        <v>0.66666666666666663</v>
      </c>
    </row>
    <row r="11" spans="1:13" ht="18.75" hidden="1" thickTop="1" x14ac:dyDescent="0.25">
      <c r="A11" s="659" t="s">
        <v>454</v>
      </c>
      <c r="B11" s="254">
        <v>43524</v>
      </c>
      <c r="C11" s="27" t="s">
        <v>455</v>
      </c>
      <c r="D11" s="27">
        <v>1</v>
      </c>
      <c r="E11" s="27">
        <v>2</v>
      </c>
      <c r="F11" s="27">
        <v>1</v>
      </c>
      <c r="G11" s="27">
        <v>3</v>
      </c>
      <c r="H11" s="27">
        <v>0</v>
      </c>
      <c r="I11" s="28">
        <v>0</v>
      </c>
      <c r="J11" s="364">
        <v>1</v>
      </c>
      <c r="K11" s="27"/>
      <c r="L11" s="27"/>
      <c r="M11" s="28"/>
    </row>
    <row r="12" spans="1:13" hidden="1" x14ac:dyDescent="0.25">
      <c r="A12" s="631"/>
      <c r="B12" s="255">
        <v>43517</v>
      </c>
      <c r="C12" s="9" t="s">
        <v>453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hidden="1" x14ac:dyDescent="0.25">
      <c r="A13" s="631"/>
      <c r="B13" s="255">
        <v>43510</v>
      </c>
      <c r="C13" s="9" t="s">
        <v>452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hidden="1" x14ac:dyDescent="0.25">
      <c r="A14" s="631"/>
      <c r="B14" s="255">
        <v>43496</v>
      </c>
      <c r="C14" s="9" t="s">
        <v>8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hidden="1" x14ac:dyDescent="0.25">
      <c r="A15" s="631"/>
      <c r="B15" s="255">
        <v>43489</v>
      </c>
      <c r="C15" s="9" t="s">
        <v>455</v>
      </c>
      <c r="D15" s="9">
        <v>1</v>
      </c>
      <c r="E15" s="9">
        <v>1</v>
      </c>
      <c r="F15" s="9">
        <v>0</v>
      </c>
      <c r="G15" s="9">
        <v>1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hidden="1" x14ac:dyDescent="0.25">
      <c r="A16" s="631"/>
      <c r="B16" s="255">
        <v>43475</v>
      </c>
      <c r="C16" s="9" t="s">
        <v>453</v>
      </c>
      <c r="D16" s="9">
        <v>1</v>
      </c>
      <c r="E16" s="9">
        <v>1</v>
      </c>
      <c r="F16" s="9">
        <v>2</v>
      </c>
      <c r="G16" s="9">
        <v>3</v>
      </c>
      <c r="H16" s="9">
        <v>1</v>
      </c>
      <c r="I16" s="29">
        <v>0</v>
      </c>
      <c r="J16" s="365">
        <v>1</v>
      </c>
      <c r="K16" s="9"/>
      <c r="L16" s="9"/>
      <c r="M16" s="29"/>
    </row>
    <row r="17" spans="1:13" hidden="1" x14ac:dyDescent="0.25">
      <c r="A17" s="631"/>
      <c r="B17" s="255">
        <v>43468</v>
      </c>
      <c r="C17" s="9" t="s">
        <v>452</v>
      </c>
      <c r="D17" s="9">
        <v>1</v>
      </c>
      <c r="E17" s="9">
        <v>1</v>
      </c>
      <c r="F17" s="9">
        <v>1</v>
      </c>
      <c r="G17" s="9">
        <v>2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idden="1" x14ac:dyDescent="0.25">
      <c r="A18" s="631"/>
      <c r="B18" s="255">
        <v>43454</v>
      </c>
      <c r="C18" s="9" t="s">
        <v>48</v>
      </c>
      <c r="D18" s="9">
        <v>1</v>
      </c>
      <c r="E18" s="9">
        <v>0</v>
      </c>
      <c r="F18" s="9">
        <v>3</v>
      </c>
      <c r="G18" s="9">
        <v>3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idden="1" x14ac:dyDescent="0.25">
      <c r="A19" s="631"/>
      <c r="B19" s="255">
        <v>43447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1"/>
      <c r="B20" s="255">
        <v>43440</v>
      </c>
      <c r="C20" s="9" t="s">
        <v>455</v>
      </c>
      <c r="D20" s="9">
        <v>1</v>
      </c>
      <c r="E20" s="9">
        <v>3</v>
      </c>
      <c r="F20" s="9">
        <v>1</v>
      </c>
      <c r="G20" s="9">
        <v>4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1"/>
      <c r="B21" s="255">
        <v>43433</v>
      </c>
      <c r="C21" s="9" t="s">
        <v>453</v>
      </c>
      <c r="D21" s="9">
        <v>1</v>
      </c>
      <c r="E21" s="9">
        <v>1</v>
      </c>
      <c r="F21" s="9">
        <v>0</v>
      </c>
      <c r="G21" s="9">
        <v>1</v>
      </c>
      <c r="H21" s="9">
        <v>0</v>
      </c>
      <c r="I21" s="29">
        <v>0</v>
      </c>
      <c r="J21" s="365"/>
      <c r="K21" s="9"/>
      <c r="L21" s="9">
        <v>1</v>
      </c>
      <c r="M21" s="29"/>
    </row>
    <row r="22" spans="1:13" hidden="1" x14ac:dyDescent="0.25">
      <c r="A22" s="631"/>
      <c r="B22" s="255">
        <v>43426</v>
      </c>
      <c r="C22" s="9" t="s">
        <v>452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1"/>
      <c r="B23" s="255">
        <v>43419</v>
      </c>
      <c r="C23" s="9" t="s">
        <v>48</v>
      </c>
      <c r="D23" s="9">
        <v>1</v>
      </c>
      <c r="E23" s="9">
        <v>2</v>
      </c>
      <c r="F23" s="9">
        <v>3</v>
      </c>
      <c r="G23" s="9">
        <v>5</v>
      </c>
      <c r="H23" s="9">
        <v>1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1"/>
      <c r="B24" s="255">
        <v>43412</v>
      </c>
      <c r="C24" s="9" t="s">
        <v>8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255">
        <v>43405</v>
      </c>
      <c r="C25" s="9" t="s">
        <v>455</v>
      </c>
      <c r="D25" s="9">
        <v>1</v>
      </c>
      <c r="E25" s="9">
        <v>1</v>
      </c>
      <c r="F25" s="9">
        <v>1</v>
      </c>
      <c r="G25" s="9">
        <v>2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1"/>
      <c r="B26" s="255">
        <v>43384</v>
      </c>
      <c r="C26" s="9" t="s">
        <v>48</v>
      </c>
      <c r="D26" s="9">
        <v>1</v>
      </c>
      <c r="E26" s="9">
        <v>1</v>
      </c>
      <c r="F26" s="9">
        <v>1</v>
      </c>
      <c r="G26" s="9">
        <v>2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1"/>
      <c r="B27" s="255">
        <v>43377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1"/>
      <c r="B28" s="255">
        <v>43370</v>
      </c>
      <c r="C28" s="9" t="s">
        <v>455</v>
      </c>
      <c r="D28" s="9">
        <v>1</v>
      </c>
      <c r="E28" s="9">
        <v>1</v>
      </c>
      <c r="F28" s="9">
        <v>2</v>
      </c>
      <c r="G28" s="9">
        <v>3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1"/>
      <c r="B29" s="255">
        <v>43363</v>
      </c>
      <c r="C29" s="9" t="s">
        <v>453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t="18.75" hidden="1" thickBot="1" x14ac:dyDescent="0.3">
      <c r="A30" s="630"/>
      <c r="B30" s="256">
        <v>43356</v>
      </c>
      <c r="C30" s="31" t="s">
        <v>452</v>
      </c>
      <c r="D30" s="31">
        <v>1</v>
      </c>
      <c r="E30" s="31">
        <v>0</v>
      </c>
      <c r="F30" s="31">
        <v>0</v>
      </c>
      <c r="G30" s="31">
        <v>0</v>
      </c>
      <c r="H30" s="31">
        <v>0</v>
      </c>
      <c r="I30" s="32">
        <v>0</v>
      </c>
      <c r="J30" s="366"/>
      <c r="K30" s="31"/>
      <c r="L30" s="31">
        <v>1</v>
      </c>
      <c r="M30" s="32"/>
    </row>
    <row r="31" spans="1:13" ht="19.5" thickTop="1" thickBot="1" x14ac:dyDescent="0.3">
      <c r="A31" s="142" t="s">
        <v>45</v>
      </c>
      <c r="B31" s="126" t="s">
        <v>454</v>
      </c>
      <c r="C31" s="124" t="s">
        <v>9</v>
      </c>
      <c r="D31" s="124">
        <f t="shared" ref="D31:I31" si="1">SUM(D11:D30)</f>
        <v>20</v>
      </c>
      <c r="E31" s="124">
        <f t="shared" si="1"/>
        <v>14</v>
      </c>
      <c r="F31" s="124">
        <f t="shared" si="1"/>
        <v>17</v>
      </c>
      <c r="G31" s="124">
        <f t="shared" si="1"/>
        <v>31</v>
      </c>
      <c r="H31" s="124">
        <f t="shared" si="1"/>
        <v>2</v>
      </c>
      <c r="I31" s="124">
        <f t="shared" si="1"/>
        <v>0</v>
      </c>
      <c r="J31" s="191">
        <f>SUM(J11:J30)</f>
        <v>9</v>
      </c>
      <c r="K31" s="124">
        <f>SUM(K11:K30)</f>
        <v>9</v>
      </c>
      <c r="L31" s="124">
        <f>SUM(L11:L30)</f>
        <v>2</v>
      </c>
      <c r="M31" s="302">
        <f>SUM(J31/(J31+K31))</f>
        <v>0.5</v>
      </c>
    </row>
    <row r="32" spans="1:13" ht="18.75" hidden="1" thickTop="1" x14ac:dyDescent="0.25">
      <c r="A32" s="659" t="s">
        <v>285</v>
      </c>
      <c r="B32" s="26">
        <v>43139</v>
      </c>
      <c r="C32" s="27" t="s">
        <v>11</v>
      </c>
      <c r="D32" s="27">
        <v>1</v>
      </c>
      <c r="E32" s="27">
        <v>2</v>
      </c>
      <c r="F32" s="27">
        <v>2</v>
      </c>
      <c r="G32" s="34">
        <v>4</v>
      </c>
      <c r="H32" s="27">
        <v>1</v>
      </c>
      <c r="I32" s="28">
        <v>0</v>
      </c>
      <c r="J32" s="279">
        <v>1</v>
      </c>
      <c r="K32" s="27"/>
      <c r="L32" s="27"/>
      <c r="M32" s="28"/>
    </row>
    <row r="33" spans="1:13" hidden="1" x14ac:dyDescent="0.25">
      <c r="A33" s="631"/>
      <c r="B33" s="13">
        <v>43132</v>
      </c>
      <c r="C33" s="9" t="s">
        <v>8</v>
      </c>
      <c r="D33" s="9">
        <v>1</v>
      </c>
      <c r="E33" s="9">
        <v>0</v>
      </c>
      <c r="F33" s="9">
        <v>1</v>
      </c>
      <c r="G33" s="15">
        <v>1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43125</v>
      </c>
      <c r="C34" s="9" t="s">
        <v>10</v>
      </c>
      <c r="D34" s="9">
        <v>1</v>
      </c>
      <c r="E34" s="9">
        <v>2</v>
      </c>
      <c r="F34" s="9">
        <v>1</v>
      </c>
      <c r="G34" s="15">
        <v>3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43118</v>
      </c>
      <c r="C35" s="9" t="s">
        <v>7</v>
      </c>
      <c r="D35" s="9">
        <v>1</v>
      </c>
      <c r="E35" s="9">
        <v>0</v>
      </c>
      <c r="F35" s="9">
        <v>3</v>
      </c>
      <c r="G35" s="15">
        <v>3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13">
        <v>43104</v>
      </c>
      <c r="C36" s="9" t="s">
        <v>27</v>
      </c>
      <c r="D36" s="9">
        <v>1</v>
      </c>
      <c r="E36" s="9">
        <v>0</v>
      </c>
      <c r="F36" s="9">
        <v>1</v>
      </c>
      <c r="G36" s="15">
        <v>1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43083</v>
      </c>
      <c r="C37" s="9" t="s">
        <v>8</v>
      </c>
      <c r="D37" s="9">
        <v>1</v>
      </c>
      <c r="E37" s="9">
        <v>0</v>
      </c>
      <c r="F37" s="9">
        <v>1</v>
      </c>
      <c r="G37" s="15">
        <v>1</v>
      </c>
      <c r="H37" s="9">
        <v>0</v>
      </c>
      <c r="I37" s="29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13">
        <v>43076</v>
      </c>
      <c r="C38" s="9" t="s">
        <v>10</v>
      </c>
      <c r="D38" s="9">
        <v>1</v>
      </c>
      <c r="E38" s="9">
        <v>1</v>
      </c>
      <c r="F38" s="9">
        <v>0</v>
      </c>
      <c r="G38" s="15">
        <v>1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43069</v>
      </c>
      <c r="C39" s="9" t="s">
        <v>7</v>
      </c>
      <c r="D39" s="9">
        <v>1</v>
      </c>
      <c r="E39" s="9">
        <v>3</v>
      </c>
      <c r="F39" s="9">
        <v>1</v>
      </c>
      <c r="G39" s="15">
        <v>4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43062</v>
      </c>
      <c r="C40" s="9" t="s">
        <v>27</v>
      </c>
      <c r="D40" s="9">
        <v>1</v>
      </c>
      <c r="E40" s="9">
        <v>2</v>
      </c>
      <c r="F40" s="9">
        <v>2</v>
      </c>
      <c r="G40" s="15">
        <v>4</v>
      </c>
      <c r="H40" s="9">
        <v>1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43055</v>
      </c>
      <c r="C41" s="9" t="s">
        <v>11</v>
      </c>
      <c r="D41" s="9">
        <v>1</v>
      </c>
      <c r="E41" s="9">
        <v>0</v>
      </c>
      <c r="F41" s="9">
        <v>2</v>
      </c>
      <c r="G41" s="15">
        <v>2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43048</v>
      </c>
      <c r="C42" s="9" t="s">
        <v>8</v>
      </c>
      <c r="D42" s="9">
        <v>1</v>
      </c>
      <c r="E42" s="9">
        <v>1</v>
      </c>
      <c r="F42" s="9">
        <v>1</v>
      </c>
      <c r="G42" s="15">
        <v>2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43041</v>
      </c>
      <c r="C43" s="9" t="s">
        <v>10</v>
      </c>
      <c r="D43" s="9">
        <v>1</v>
      </c>
      <c r="E43" s="9">
        <v>1</v>
      </c>
      <c r="F43" s="9">
        <v>2</v>
      </c>
      <c r="G43" s="15">
        <v>3</v>
      </c>
      <c r="H43" s="9">
        <v>1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1"/>
      <c r="B44" s="13">
        <v>43034</v>
      </c>
      <c r="C44" s="9" t="s">
        <v>7</v>
      </c>
      <c r="D44" s="9">
        <v>1</v>
      </c>
      <c r="E44" s="9">
        <v>1</v>
      </c>
      <c r="F44" s="9">
        <v>2</v>
      </c>
      <c r="G44" s="15">
        <v>3</v>
      </c>
      <c r="H44" s="9">
        <v>1</v>
      </c>
      <c r="I44" s="29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13">
        <v>43027</v>
      </c>
      <c r="C45" s="9" t="s">
        <v>27</v>
      </c>
      <c r="D45" s="9">
        <v>1</v>
      </c>
      <c r="E45" s="9">
        <v>0</v>
      </c>
      <c r="F45" s="9">
        <v>1</v>
      </c>
      <c r="G45" s="15">
        <v>1</v>
      </c>
      <c r="H45" s="9">
        <v>0</v>
      </c>
      <c r="I45" s="29">
        <v>0</v>
      </c>
      <c r="J45" s="280"/>
      <c r="K45" s="9"/>
      <c r="L45" s="9">
        <v>1</v>
      </c>
      <c r="M45" s="29"/>
    </row>
    <row r="46" spans="1:13" hidden="1" x14ac:dyDescent="0.25">
      <c r="A46" s="631"/>
      <c r="B46" s="13">
        <v>43020</v>
      </c>
      <c r="C46" s="9" t="s">
        <v>11</v>
      </c>
      <c r="D46" s="9">
        <v>1</v>
      </c>
      <c r="E46" s="9">
        <v>2</v>
      </c>
      <c r="F46" s="9">
        <v>0</v>
      </c>
      <c r="G46" s="15">
        <v>2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13">
        <v>43013</v>
      </c>
      <c r="C47" s="9" t="s">
        <v>8</v>
      </c>
      <c r="D47" s="9">
        <v>1</v>
      </c>
      <c r="E47" s="9">
        <v>1</v>
      </c>
      <c r="F47" s="9">
        <v>1</v>
      </c>
      <c r="G47" s="15">
        <v>2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13">
        <v>43006</v>
      </c>
      <c r="C48" s="9" t="s">
        <v>10</v>
      </c>
      <c r="D48" s="9">
        <v>1</v>
      </c>
      <c r="E48" s="9">
        <v>0</v>
      </c>
      <c r="F48" s="9">
        <v>2</v>
      </c>
      <c r="G48" s="15">
        <v>2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42999</v>
      </c>
      <c r="C49" s="9" t="s">
        <v>7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/>
      <c r="L49" s="9">
        <v>1</v>
      </c>
      <c r="M49" s="29"/>
    </row>
    <row r="50" spans="1:13" ht="18.75" hidden="1" thickBot="1" x14ac:dyDescent="0.3">
      <c r="A50" s="630"/>
      <c r="B50" s="30">
        <v>42992</v>
      </c>
      <c r="C50" s="31" t="s">
        <v>27</v>
      </c>
      <c r="D50" s="31">
        <v>1</v>
      </c>
      <c r="E50" s="31">
        <v>0</v>
      </c>
      <c r="F50" s="31">
        <v>1</v>
      </c>
      <c r="G50" s="31">
        <v>1</v>
      </c>
      <c r="H50" s="31">
        <v>0</v>
      </c>
      <c r="I50" s="32">
        <v>0</v>
      </c>
      <c r="J50" s="281"/>
      <c r="K50" s="23">
        <v>1</v>
      </c>
      <c r="L50" s="23"/>
      <c r="M50" s="48"/>
    </row>
    <row r="51" spans="1:13" ht="19.5" thickTop="1" thickBot="1" x14ac:dyDescent="0.3">
      <c r="A51" s="142" t="s">
        <v>45</v>
      </c>
      <c r="B51" s="126" t="s">
        <v>285</v>
      </c>
      <c r="C51" s="124" t="s">
        <v>9</v>
      </c>
      <c r="D51" s="124">
        <f t="shared" ref="D51:L51" si="2">SUM(D32:D50)</f>
        <v>19</v>
      </c>
      <c r="E51" s="124">
        <f t="shared" si="2"/>
        <v>16</v>
      </c>
      <c r="F51" s="124">
        <f t="shared" si="2"/>
        <v>24</v>
      </c>
      <c r="G51" s="124">
        <f t="shared" si="2"/>
        <v>40</v>
      </c>
      <c r="H51" s="124">
        <f t="shared" si="2"/>
        <v>4</v>
      </c>
      <c r="I51" s="124">
        <f t="shared" si="2"/>
        <v>0</v>
      </c>
      <c r="J51" s="191">
        <f t="shared" si="2"/>
        <v>12</v>
      </c>
      <c r="K51" s="124">
        <f t="shared" si="2"/>
        <v>5</v>
      </c>
      <c r="L51" s="124">
        <f t="shared" si="2"/>
        <v>2</v>
      </c>
      <c r="M51" s="302">
        <f>SUM(J51/(J51+K51))</f>
        <v>0.70588235294117652</v>
      </c>
    </row>
    <row r="52" spans="1:13" ht="18.75" hidden="1" thickTop="1" x14ac:dyDescent="0.25">
      <c r="A52" s="659" t="s">
        <v>35</v>
      </c>
      <c r="B52" s="26">
        <v>42796</v>
      </c>
      <c r="C52" s="27" t="s">
        <v>10</v>
      </c>
      <c r="D52" s="27">
        <v>1</v>
      </c>
      <c r="E52" s="27">
        <v>0</v>
      </c>
      <c r="F52" s="27">
        <v>2</v>
      </c>
      <c r="G52" s="27">
        <v>2</v>
      </c>
      <c r="H52" s="27">
        <v>0</v>
      </c>
      <c r="I52" s="28">
        <v>0</v>
      </c>
      <c r="J52" s="282">
        <v>1</v>
      </c>
      <c r="K52" s="8"/>
      <c r="L52" s="8"/>
      <c r="M52" s="113"/>
    </row>
    <row r="53" spans="1:13" hidden="1" x14ac:dyDescent="0.25">
      <c r="A53" s="631"/>
      <c r="B53" s="13">
        <v>42789</v>
      </c>
      <c r="C53" s="9" t="s">
        <v>7</v>
      </c>
      <c r="D53" s="9">
        <v>1</v>
      </c>
      <c r="E53" s="9">
        <v>1</v>
      </c>
      <c r="F53" s="9">
        <v>1</v>
      </c>
      <c r="G53" s="9">
        <v>2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13">
        <v>42782</v>
      </c>
      <c r="C54" s="9" t="s">
        <v>27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13">
        <v>42775</v>
      </c>
      <c r="C55" s="9" t="s">
        <v>11</v>
      </c>
      <c r="D55" s="9">
        <v>1</v>
      </c>
      <c r="E55" s="9">
        <v>1</v>
      </c>
      <c r="F55" s="9">
        <v>1</v>
      </c>
      <c r="G55" s="9">
        <v>2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42761</v>
      </c>
      <c r="C56" s="9" t="s">
        <v>10</v>
      </c>
      <c r="D56" s="9">
        <v>1</v>
      </c>
      <c r="E56" s="9">
        <v>1</v>
      </c>
      <c r="F56" s="9">
        <v>0</v>
      </c>
      <c r="G56" s="9">
        <v>1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42754</v>
      </c>
      <c r="C57" s="9" t="s">
        <v>7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42747</v>
      </c>
      <c r="C58" s="9" t="s">
        <v>27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13">
        <v>42740</v>
      </c>
      <c r="C59" s="9" t="s">
        <v>11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">
        <v>0</v>
      </c>
      <c r="J59" s="280"/>
      <c r="K59" s="9"/>
      <c r="L59" s="9">
        <v>1</v>
      </c>
      <c r="M59" s="29"/>
    </row>
    <row r="60" spans="1:13" hidden="1" x14ac:dyDescent="0.25">
      <c r="A60" s="631"/>
      <c r="B60" s="13">
        <v>42712</v>
      </c>
      <c r="C60" s="9" t="s">
        <v>10</v>
      </c>
      <c r="D60" s="9">
        <v>1</v>
      </c>
      <c r="E60" s="9">
        <v>1</v>
      </c>
      <c r="F60" s="9">
        <v>0</v>
      </c>
      <c r="G60" s="9">
        <v>1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42705</v>
      </c>
      <c r="C61" s="9" t="s">
        <v>7</v>
      </c>
      <c r="D61" s="9">
        <v>1</v>
      </c>
      <c r="E61" s="9">
        <v>2</v>
      </c>
      <c r="F61" s="9">
        <v>1</v>
      </c>
      <c r="G61" s="9">
        <v>3</v>
      </c>
      <c r="H61" s="9">
        <v>0</v>
      </c>
      <c r="I61" s="29">
        <v>0</v>
      </c>
      <c r="J61" s="280"/>
      <c r="K61" s="9"/>
      <c r="L61" s="9">
        <v>1</v>
      </c>
      <c r="M61" s="29"/>
    </row>
    <row r="62" spans="1:13" hidden="1" x14ac:dyDescent="0.25">
      <c r="A62" s="631"/>
      <c r="B62" s="13">
        <v>42698</v>
      </c>
      <c r="C62" s="9" t="s">
        <v>27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42691</v>
      </c>
      <c r="C63" s="9" t="s">
        <v>11</v>
      </c>
      <c r="D63" s="9">
        <v>1</v>
      </c>
      <c r="E63" s="9">
        <v>1</v>
      </c>
      <c r="F63" s="9">
        <v>0</v>
      </c>
      <c r="G63" s="9">
        <v>1</v>
      </c>
      <c r="H63" s="9">
        <v>0</v>
      </c>
      <c r="I63" s="29">
        <v>0</v>
      </c>
      <c r="J63" s="280"/>
      <c r="K63" s="9"/>
      <c r="L63" s="9">
        <v>1</v>
      </c>
      <c r="M63" s="29"/>
    </row>
    <row r="64" spans="1:13" hidden="1" x14ac:dyDescent="0.25">
      <c r="A64" s="631"/>
      <c r="B64" s="13">
        <v>42684</v>
      </c>
      <c r="C64" s="9" t="s">
        <v>8</v>
      </c>
      <c r="D64" s="9">
        <v>1</v>
      </c>
      <c r="E64" s="9">
        <v>0</v>
      </c>
      <c r="F64" s="9">
        <v>1</v>
      </c>
      <c r="G64" s="9">
        <v>1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42677</v>
      </c>
      <c r="C65" s="9" t="s">
        <v>10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/>
      <c r="L65" s="9">
        <v>1</v>
      </c>
      <c r="M65" s="29"/>
    </row>
    <row r="66" spans="1:13" hidden="1" x14ac:dyDescent="0.25">
      <c r="A66" s="631"/>
      <c r="B66" s="13">
        <v>42670</v>
      </c>
      <c r="C66" s="9" t="s">
        <v>7</v>
      </c>
      <c r="D66" s="9">
        <v>1</v>
      </c>
      <c r="E66" s="9">
        <v>1</v>
      </c>
      <c r="F66" s="9">
        <v>0</v>
      </c>
      <c r="G66" s="9">
        <v>1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42663</v>
      </c>
      <c r="C67" s="9" t="s">
        <v>27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42656</v>
      </c>
      <c r="C68" s="9" t="s">
        <v>11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42649</v>
      </c>
      <c r="C69" s="9" t="s">
        <v>8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42642</v>
      </c>
      <c r="C70" s="9" t="s">
        <v>10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13">
        <v>42635</v>
      </c>
      <c r="C71" s="9" t="s">
        <v>7</v>
      </c>
      <c r="D71" s="9">
        <v>1</v>
      </c>
      <c r="E71" s="9">
        <v>1</v>
      </c>
      <c r="F71" s="9">
        <v>0</v>
      </c>
      <c r="G71" s="9">
        <v>1</v>
      </c>
      <c r="H71" s="9">
        <v>1</v>
      </c>
      <c r="I71" s="29">
        <v>0</v>
      </c>
      <c r="J71" s="280">
        <v>1</v>
      </c>
      <c r="K71" s="9"/>
      <c r="L71" s="9"/>
      <c r="M71" s="29"/>
    </row>
    <row r="72" spans="1:13" ht="18.75" hidden="1" thickBot="1" x14ac:dyDescent="0.3">
      <c r="A72" s="630"/>
      <c r="B72" s="30">
        <v>42628</v>
      </c>
      <c r="C72" s="31" t="s">
        <v>27</v>
      </c>
      <c r="D72" s="31">
        <v>1</v>
      </c>
      <c r="E72" s="31">
        <v>2</v>
      </c>
      <c r="F72" s="31">
        <v>0</v>
      </c>
      <c r="G72" s="31">
        <v>2</v>
      </c>
      <c r="H72" s="31">
        <v>1</v>
      </c>
      <c r="I72" s="32">
        <v>0</v>
      </c>
      <c r="J72" s="281">
        <v>1</v>
      </c>
      <c r="K72" s="23"/>
      <c r="L72" s="23"/>
      <c r="M72" s="48"/>
    </row>
    <row r="73" spans="1:13" ht="19.5" thickTop="1" thickBot="1" x14ac:dyDescent="0.3">
      <c r="A73" s="142" t="s">
        <v>45</v>
      </c>
      <c r="B73" s="126" t="s">
        <v>18</v>
      </c>
      <c r="C73" s="124" t="s">
        <v>9</v>
      </c>
      <c r="D73" s="124">
        <f t="shared" ref="D73:I73" si="3">SUM(D52:D72)</f>
        <v>21</v>
      </c>
      <c r="E73" s="124">
        <f t="shared" si="3"/>
        <v>11</v>
      </c>
      <c r="F73" s="124">
        <f t="shared" si="3"/>
        <v>7</v>
      </c>
      <c r="G73" s="124">
        <f t="shared" si="3"/>
        <v>18</v>
      </c>
      <c r="H73" s="124">
        <f t="shared" si="3"/>
        <v>2</v>
      </c>
      <c r="I73" s="125">
        <f t="shared" si="3"/>
        <v>0</v>
      </c>
      <c r="J73" s="191">
        <f>SUM(J52:J72)</f>
        <v>7</v>
      </c>
      <c r="K73" s="124">
        <f>SUM(K52:K72)</f>
        <v>10</v>
      </c>
      <c r="L73" s="124">
        <f>SUM(L52:L72)</f>
        <v>4</v>
      </c>
      <c r="M73" s="302">
        <f>SUM(J73/(J73+K73))</f>
        <v>0.41176470588235292</v>
      </c>
    </row>
    <row r="74" spans="1:13" ht="18.75" hidden="1" thickTop="1" x14ac:dyDescent="0.25">
      <c r="A74" s="659" t="s">
        <v>17</v>
      </c>
      <c r="B74" s="26">
        <v>42432</v>
      </c>
      <c r="C74" s="27" t="s">
        <v>10</v>
      </c>
      <c r="D74" s="27">
        <v>1</v>
      </c>
      <c r="E74" s="27">
        <v>0</v>
      </c>
      <c r="F74" s="27">
        <v>1</v>
      </c>
      <c r="G74" s="27">
        <v>1</v>
      </c>
      <c r="H74" s="27">
        <v>0</v>
      </c>
      <c r="I74" s="28">
        <v>0</v>
      </c>
      <c r="J74" s="282"/>
      <c r="K74" s="8">
        <v>1</v>
      </c>
      <c r="L74" s="8"/>
      <c r="M74" s="113"/>
    </row>
    <row r="75" spans="1:13" hidden="1" x14ac:dyDescent="0.25">
      <c r="A75" s="631"/>
      <c r="B75" s="13">
        <v>42425</v>
      </c>
      <c r="C75" s="9" t="s">
        <v>7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idden="1" x14ac:dyDescent="0.25">
      <c r="A76" s="631"/>
      <c r="B76" s="13">
        <v>42418</v>
      </c>
      <c r="C76" s="9" t="s">
        <v>14</v>
      </c>
      <c r="D76" s="9">
        <v>1</v>
      </c>
      <c r="E76" s="9">
        <v>2</v>
      </c>
      <c r="F76" s="9">
        <v>1</v>
      </c>
      <c r="G76" s="9">
        <v>3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13">
        <v>42411</v>
      </c>
      <c r="C77" s="9" t="s">
        <v>12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13">
        <v>42404</v>
      </c>
      <c r="C78" s="9" t="s">
        <v>13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42397</v>
      </c>
      <c r="C79" s="9" t="s">
        <v>10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42390</v>
      </c>
      <c r="C80" s="9" t="s">
        <v>7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42383</v>
      </c>
      <c r="C81" s="9" t="s">
        <v>14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/>
      <c r="K81" s="9"/>
      <c r="L81" s="9">
        <v>1</v>
      </c>
      <c r="M81" s="29"/>
    </row>
    <row r="82" spans="1:13" hidden="1" x14ac:dyDescent="0.25">
      <c r="A82" s="631"/>
      <c r="B82" s="13">
        <v>42376</v>
      </c>
      <c r="C82" s="9" t="s">
        <v>12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280"/>
      <c r="K82" s="9"/>
      <c r="L82" s="9">
        <v>1</v>
      </c>
      <c r="M82" s="29"/>
    </row>
    <row r="83" spans="1:13" hidden="1" x14ac:dyDescent="0.25">
      <c r="A83" s="631"/>
      <c r="B83" s="13">
        <v>42355</v>
      </c>
      <c r="C83" s="9" t="s">
        <v>13</v>
      </c>
      <c r="D83" s="9">
        <v>1</v>
      </c>
      <c r="E83" s="9">
        <v>1</v>
      </c>
      <c r="F83" s="9">
        <v>1</v>
      </c>
      <c r="G83" s="9">
        <v>2</v>
      </c>
      <c r="H83" s="9">
        <v>1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42348</v>
      </c>
      <c r="C84" s="9" t="s">
        <v>10</v>
      </c>
      <c r="D84" s="9">
        <v>1</v>
      </c>
      <c r="E84" s="9">
        <v>1</v>
      </c>
      <c r="F84" s="9">
        <v>2</v>
      </c>
      <c r="G84" s="9">
        <v>3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42341</v>
      </c>
      <c r="C85" s="9" t="s">
        <v>7</v>
      </c>
      <c r="D85" s="9">
        <v>1</v>
      </c>
      <c r="E85" s="9">
        <v>1</v>
      </c>
      <c r="F85" s="9">
        <v>2</v>
      </c>
      <c r="G85" s="9">
        <v>3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42334</v>
      </c>
      <c r="C86" s="9" t="s">
        <v>14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42327</v>
      </c>
      <c r="C87" s="9" t="s">
        <v>12</v>
      </c>
      <c r="D87" s="9">
        <v>1</v>
      </c>
      <c r="E87" s="9">
        <v>0</v>
      </c>
      <c r="F87" s="9">
        <v>1</v>
      </c>
      <c r="G87" s="9">
        <v>1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42320</v>
      </c>
      <c r="C88" s="9" t="s">
        <v>13</v>
      </c>
      <c r="D88" s="9">
        <v>1</v>
      </c>
      <c r="E88" s="9">
        <v>1</v>
      </c>
      <c r="F88" s="9">
        <v>0</v>
      </c>
      <c r="G88" s="9">
        <v>1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42313</v>
      </c>
      <c r="C89" s="9" t="s">
        <v>10</v>
      </c>
      <c r="D89" s="9">
        <v>1</v>
      </c>
      <c r="E89" s="9">
        <v>1</v>
      </c>
      <c r="F89" s="9">
        <v>0</v>
      </c>
      <c r="G89" s="9">
        <v>1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42306</v>
      </c>
      <c r="C90" s="9" t="s">
        <v>7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42299</v>
      </c>
      <c r="C91" s="9" t="s">
        <v>14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42292</v>
      </c>
      <c r="C92" s="9" t="s">
        <v>12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13">
        <v>42285</v>
      </c>
      <c r="C93" s="9" t="s">
        <v>13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42278</v>
      </c>
      <c r="C94" s="9" t="s">
        <v>10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42271</v>
      </c>
      <c r="C95" s="9" t="s">
        <v>7</v>
      </c>
      <c r="D95" s="9">
        <v>1</v>
      </c>
      <c r="E95" s="9">
        <v>0</v>
      </c>
      <c r="F95" s="9">
        <v>2</v>
      </c>
      <c r="G95" s="9">
        <v>2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t="18.75" hidden="1" thickBot="1" x14ac:dyDescent="0.3">
      <c r="A96" s="630"/>
      <c r="B96" s="30">
        <v>42264</v>
      </c>
      <c r="C96" s="31" t="s">
        <v>14</v>
      </c>
      <c r="D96" s="31">
        <v>1</v>
      </c>
      <c r="E96" s="31">
        <v>0</v>
      </c>
      <c r="F96" s="31">
        <v>0</v>
      </c>
      <c r="G96" s="31">
        <v>0</v>
      </c>
      <c r="H96" s="31">
        <v>0</v>
      </c>
      <c r="I96" s="32">
        <v>0</v>
      </c>
      <c r="J96" s="281">
        <v>1</v>
      </c>
      <c r="K96" s="23"/>
      <c r="L96" s="23"/>
      <c r="M96" s="48"/>
    </row>
    <row r="97" spans="1:13" ht="19.5" thickTop="1" thickBot="1" x14ac:dyDescent="0.3">
      <c r="A97" s="142" t="s">
        <v>45</v>
      </c>
      <c r="B97" s="126" t="s">
        <v>17</v>
      </c>
      <c r="C97" s="247" t="s">
        <v>8</v>
      </c>
      <c r="D97" s="248">
        <f t="shared" ref="D97:I97" si="4">SUM(D74:D96)</f>
        <v>23</v>
      </c>
      <c r="E97" s="216">
        <f t="shared" si="4"/>
        <v>8</v>
      </c>
      <c r="F97" s="124">
        <f t="shared" si="4"/>
        <v>14</v>
      </c>
      <c r="G97" s="124">
        <f t="shared" si="4"/>
        <v>22</v>
      </c>
      <c r="H97" s="124">
        <f t="shared" si="4"/>
        <v>1</v>
      </c>
      <c r="I97" s="125">
        <f t="shared" si="4"/>
        <v>0</v>
      </c>
      <c r="J97" s="191">
        <f>SUM(J74:J96)</f>
        <v>9</v>
      </c>
      <c r="K97" s="124">
        <f>SUM(K74:K96)</f>
        <v>12</v>
      </c>
      <c r="L97" s="124">
        <f>SUM(L74:L96)</f>
        <v>2</v>
      </c>
      <c r="M97" s="302">
        <f>SUM(J97/(J97+K97))</f>
        <v>0.42857142857142855</v>
      </c>
    </row>
    <row r="98" spans="1:13" ht="18.75" hidden="1" thickTop="1" x14ac:dyDescent="0.25">
      <c r="A98" s="659" t="s">
        <v>16</v>
      </c>
      <c r="B98" s="26">
        <v>42068</v>
      </c>
      <c r="C98" s="27" t="s">
        <v>13</v>
      </c>
      <c r="D98" s="27">
        <v>1</v>
      </c>
      <c r="E98" s="27">
        <v>0</v>
      </c>
      <c r="F98" s="27">
        <v>0</v>
      </c>
      <c r="G98" s="27">
        <v>0</v>
      </c>
      <c r="H98" s="27">
        <v>0</v>
      </c>
      <c r="I98" s="28">
        <v>0</v>
      </c>
      <c r="J98" s="282">
        <v>1</v>
      </c>
      <c r="K98" s="8"/>
      <c r="L98" s="8"/>
      <c r="M98" s="113"/>
    </row>
    <row r="99" spans="1:13" hidden="1" x14ac:dyDescent="0.25">
      <c r="A99" s="631"/>
      <c r="B99" s="13">
        <v>42054</v>
      </c>
      <c r="C99" s="9" t="s">
        <v>7</v>
      </c>
      <c r="D99" s="9">
        <v>1</v>
      </c>
      <c r="E99" s="9">
        <v>1</v>
      </c>
      <c r="F99" s="9">
        <v>1</v>
      </c>
      <c r="G99" s="9">
        <v>2</v>
      </c>
      <c r="H99" s="9">
        <v>0</v>
      </c>
      <c r="I99" s="29">
        <v>1</v>
      </c>
      <c r="J99" s="280"/>
      <c r="K99" s="9"/>
      <c r="L99" s="9">
        <v>1</v>
      </c>
      <c r="M99" s="29"/>
    </row>
    <row r="100" spans="1:13" hidden="1" x14ac:dyDescent="0.25">
      <c r="A100" s="631"/>
      <c r="B100" s="13">
        <v>42040</v>
      </c>
      <c r="C100" s="9" t="s">
        <v>12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42026</v>
      </c>
      <c r="C101" s="9" t="s">
        <v>10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">
        <v>0</v>
      </c>
      <c r="J101" s="280"/>
      <c r="K101" s="9">
        <v>1</v>
      </c>
      <c r="L101" s="9"/>
      <c r="M101" s="29"/>
    </row>
    <row r="102" spans="1:13" hidden="1" x14ac:dyDescent="0.25">
      <c r="A102" s="631"/>
      <c r="B102" s="13">
        <v>42019</v>
      </c>
      <c r="C102" s="9" t="s">
        <v>7</v>
      </c>
      <c r="D102" s="9">
        <v>1</v>
      </c>
      <c r="E102" s="9">
        <v>2</v>
      </c>
      <c r="F102" s="9">
        <v>2</v>
      </c>
      <c r="G102" s="9">
        <v>4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42012</v>
      </c>
      <c r="C103" s="9" t="s">
        <v>14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/>
      <c r="K103" s="9"/>
      <c r="L103" s="9">
        <v>1</v>
      </c>
      <c r="M103" s="29"/>
    </row>
    <row r="104" spans="1:13" hidden="1" x14ac:dyDescent="0.25">
      <c r="A104" s="631"/>
      <c r="B104" s="13">
        <v>41991</v>
      </c>
      <c r="C104" s="9" t="s">
        <v>12</v>
      </c>
      <c r="D104" s="9">
        <v>1</v>
      </c>
      <c r="E104" s="9">
        <v>1</v>
      </c>
      <c r="F104" s="9">
        <v>0</v>
      </c>
      <c r="G104" s="9">
        <v>1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41977</v>
      </c>
      <c r="C105" s="9" t="s">
        <v>10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41970</v>
      </c>
      <c r="C106" s="9" t="s">
        <v>7</v>
      </c>
      <c r="D106" s="9">
        <v>1</v>
      </c>
      <c r="E106" s="9">
        <v>0</v>
      </c>
      <c r="F106" s="9">
        <v>1</v>
      </c>
      <c r="G106" s="9">
        <v>1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41963</v>
      </c>
      <c r="C107" s="9" t="s">
        <v>14</v>
      </c>
      <c r="D107" s="9">
        <v>1</v>
      </c>
      <c r="E107" s="9">
        <v>0</v>
      </c>
      <c r="F107" s="9">
        <v>2</v>
      </c>
      <c r="G107" s="9">
        <v>2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31"/>
      <c r="B108" s="13">
        <v>41956</v>
      </c>
      <c r="C108" s="9" t="s">
        <v>12</v>
      </c>
      <c r="D108" s="9">
        <v>1</v>
      </c>
      <c r="E108" s="9">
        <v>1</v>
      </c>
      <c r="F108" s="9">
        <v>0</v>
      </c>
      <c r="G108" s="9">
        <v>1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41949</v>
      </c>
      <c r="C109" s="9" t="s">
        <v>13</v>
      </c>
      <c r="D109" s="9">
        <v>1</v>
      </c>
      <c r="E109" s="9">
        <v>1</v>
      </c>
      <c r="F109" s="9">
        <v>0</v>
      </c>
      <c r="G109" s="9">
        <v>1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41942</v>
      </c>
      <c r="C110" s="9" t="s">
        <v>10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41935</v>
      </c>
      <c r="C111" s="9" t="s">
        <v>7</v>
      </c>
      <c r="D111" s="9">
        <v>1</v>
      </c>
      <c r="E111" s="9">
        <v>2</v>
      </c>
      <c r="F111" s="9">
        <v>1</v>
      </c>
      <c r="G111" s="9">
        <v>3</v>
      </c>
      <c r="H111" s="9">
        <v>0</v>
      </c>
      <c r="I111" s="29">
        <v>0</v>
      </c>
      <c r="J111" s="280"/>
      <c r="K111" s="9"/>
      <c r="L111" s="9">
        <v>1</v>
      </c>
      <c r="M111" s="29"/>
    </row>
    <row r="112" spans="1:13" hidden="1" x14ac:dyDescent="0.25">
      <c r="A112" s="631"/>
      <c r="B112" s="13">
        <v>41928</v>
      </c>
      <c r="C112" s="9" t="s">
        <v>14</v>
      </c>
      <c r="D112" s="9">
        <v>1</v>
      </c>
      <c r="E112" s="9">
        <v>1</v>
      </c>
      <c r="F112" s="9">
        <v>1</v>
      </c>
      <c r="G112" s="9">
        <v>2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41921</v>
      </c>
      <c r="C113" s="9" t="s">
        <v>12</v>
      </c>
      <c r="D113" s="9">
        <v>1</v>
      </c>
      <c r="E113" s="9">
        <v>0</v>
      </c>
      <c r="F113" s="9">
        <v>1</v>
      </c>
      <c r="G113" s="9">
        <v>1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41914</v>
      </c>
      <c r="C114" s="9" t="s">
        <v>13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41907</v>
      </c>
      <c r="C115" s="9" t="s">
        <v>10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41900</v>
      </c>
      <c r="C116" s="9" t="s">
        <v>7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t="18.75" hidden="1" thickBot="1" x14ac:dyDescent="0.3">
      <c r="A117" s="630"/>
      <c r="B117" s="30">
        <v>41893</v>
      </c>
      <c r="C117" s="31" t="s">
        <v>14</v>
      </c>
      <c r="D117" s="31">
        <v>1</v>
      </c>
      <c r="E117" s="31">
        <v>1</v>
      </c>
      <c r="F117" s="31">
        <v>2</v>
      </c>
      <c r="G117" s="31">
        <v>3</v>
      </c>
      <c r="H117" s="31">
        <v>1</v>
      </c>
      <c r="I117" s="32">
        <v>0</v>
      </c>
      <c r="J117" s="281">
        <v>1</v>
      </c>
      <c r="K117" s="23"/>
      <c r="L117" s="23"/>
      <c r="M117" s="48"/>
    </row>
    <row r="118" spans="1:13" ht="19.5" thickTop="1" thickBot="1" x14ac:dyDescent="0.3">
      <c r="A118" s="142" t="s">
        <v>45</v>
      </c>
      <c r="B118" s="126" t="s">
        <v>16</v>
      </c>
      <c r="C118" s="124" t="s">
        <v>8</v>
      </c>
      <c r="D118" s="124">
        <f t="shared" ref="D118:I118" si="5">SUM(D98:D117)</f>
        <v>20</v>
      </c>
      <c r="E118" s="124">
        <f t="shared" si="5"/>
        <v>10</v>
      </c>
      <c r="F118" s="124">
        <f t="shared" si="5"/>
        <v>14</v>
      </c>
      <c r="G118" s="124">
        <f t="shared" si="5"/>
        <v>24</v>
      </c>
      <c r="H118" s="124">
        <f t="shared" si="5"/>
        <v>1</v>
      </c>
      <c r="I118" s="125">
        <f t="shared" si="5"/>
        <v>1</v>
      </c>
      <c r="J118" s="191">
        <f>SUM(J98:J117)</f>
        <v>8</v>
      </c>
      <c r="K118" s="124">
        <f>SUM(K98:K117)</f>
        <v>9</v>
      </c>
      <c r="L118" s="124">
        <f>SUM(L98:L117)</f>
        <v>3</v>
      </c>
      <c r="M118" s="302">
        <f>SUM(J118/(J118+K118))</f>
        <v>0.47058823529411764</v>
      </c>
    </row>
    <row r="119" spans="1:13" ht="18.75" hidden="1" thickTop="1" x14ac:dyDescent="0.25">
      <c r="A119" s="659" t="s">
        <v>15</v>
      </c>
      <c r="B119" s="26">
        <v>41697</v>
      </c>
      <c r="C119" s="27" t="s">
        <v>10</v>
      </c>
      <c r="D119" s="27">
        <v>1</v>
      </c>
      <c r="E119" s="27">
        <v>0</v>
      </c>
      <c r="F119" s="27">
        <v>0</v>
      </c>
      <c r="G119" s="27">
        <v>0</v>
      </c>
      <c r="H119" s="27">
        <v>0</v>
      </c>
      <c r="I119" s="28">
        <v>0</v>
      </c>
      <c r="J119" s="282"/>
      <c r="K119" s="8">
        <v>1</v>
      </c>
      <c r="L119" s="8"/>
      <c r="M119" s="113"/>
    </row>
    <row r="120" spans="1:13" hidden="1" x14ac:dyDescent="0.25">
      <c r="A120" s="631"/>
      <c r="B120" s="13">
        <v>41690</v>
      </c>
      <c r="C120" s="9" t="s">
        <v>7</v>
      </c>
      <c r="D120" s="9">
        <v>1</v>
      </c>
      <c r="E120" s="9">
        <v>1</v>
      </c>
      <c r="F120" s="9">
        <v>1</v>
      </c>
      <c r="G120" s="9">
        <v>2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41683</v>
      </c>
      <c r="C121" s="9" t="s">
        <v>14</v>
      </c>
      <c r="D121" s="9">
        <v>1</v>
      </c>
      <c r="E121" s="9">
        <v>1</v>
      </c>
      <c r="F121" s="9">
        <v>0</v>
      </c>
      <c r="G121" s="9">
        <v>1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41676</v>
      </c>
      <c r="C122" s="9" t="s">
        <v>12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41669</v>
      </c>
      <c r="C123" s="9" t="s">
        <v>13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41662</v>
      </c>
      <c r="C124" s="9" t="s">
        <v>10</v>
      </c>
      <c r="D124" s="9">
        <v>1</v>
      </c>
      <c r="E124" s="9">
        <v>1</v>
      </c>
      <c r="F124" s="9">
        <v>0</v>
      </c>
      <c r="G124" s="9">
        <v>1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41655</v>
      </c>
      <c r="C125" s="9" t="s">
        <v>7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41648</v>
      </c>
      <c r="C126" s="9" t="s">
        <v>14</v>
      </c>
      <c r="D126" s="9">
        <v>1</v>
      </c>
      <c r="E126" s="9">
        <v>2</v>
      </c>
      <c r="F126" s="9">
        <v>0</v>
      </c>
      <c r="G126" s="9">
        <v>2</v>
      </c>
      <c r="H126" s="9">
        <v>0</v>
      </c>
      <c r="I126" s="29">
        <v>0</v>
      </c>
      <c r="J126" s="280"/>
      <c r="K126" s="9">
        <v>1</v>
      </c>
      <c r="L126" s="9"/>
      <c r="M126" s="29"/>
    </row>
    <row r="127" spans="1:13" hidden="1" x14ac:dyDescent="0.25">
      <c r="A127" s="631"/>
      <c r="B127" s="13">
        <v>41627</v>
      </c>
      <c r="C127" s="9" t="s">
        <v>12</v>
      </c>
      <c r="D127" s="9">
        <v>1</v>
      </c>
      <c r="E127" s="9">
        <v>1</v>
      </c>
      <c r="F127" s="9">
        <v>1</v>
      </c>
      <c r="G127" s="9">
        <v>2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41620</v>
      </c>
      <c r="C128" s="9" t="s">
        <v>13</v>
      </c>
      <c r="D128" s="9">
        <v>1</v>
      </c>
      <c r="E128" s="9">
        <v>0</v>
      </c>
      <c r="F128" s="9">
        <v>1</v>
      </c>
      <c r="G128" s="9">
        <v>1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41613</v>
      </c>
      <c r="C129" s="9" t="s">
        <v>10</v>
      </c>
      <c r="D129" s="9">
        <v>1</v>
      </c>
      <c r="E129" s="9">
        <v>1</v>
      </c>
      <c r="F129" s="9">
        <v>0</v>
      </c>
      <c r="G129" s="9">
        <v>1</v>
      </c>
      <c r="H129" s="9">
        <v>0</v>
      </c>
      <c r="I129" s="29">
        <v>0</v>
      </c>
      <c r="J129" s="280"/>
      <c r="K129" s="9"/>
      <c r="L129" s="9">
        <v>1</v>
      </c>
      <c r="M129" s="29"/>
    </row>
    <row r="130" spans="1:13" hidden="1" x14ac:dyDescent="0.25">
      <c r="A130" s="631"/>
      <c r="B130" s="13">
        <v>41599</v>
      </c>
      <c r="C130" s="9" t="s">
        <v>14</v>
      </c>
      <c r="D130" s="9">
        <v>1</v>
      </c>
      <c r="E130" s="9">
        <v>1</v>
      </c>
      <c r="F130" s="9">
        <v>0</v>
      </c>
      <c r="G130" s="9">
        <v>1</v>
      </c>
      <c r="H130" s="9">
        <v>0</v>
      </c>
      <c r="I130" s="29">
        <v>0</v>
      </c>
      <c r="J130" s="280"/>
      <c r="K130" s="9"/>
      <c r="L130" s="9">
        <v>1</v>
      </c>
      <c r="M130" s="29"/>
    </row>
    <row r="131" spans="1:13" hidden="1" x14ac:dyDescent="0.25">
      <c r="A131" s="631"/>
      <c r="B131" s="13">
        <v>41592</v>
      </c>
      <c r="C131" s="9" t="s">
        <v>12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/>
      <c r="K131" s="9"/>
      <c r="L131" s="9">
        <v>1</v>
      </c>
      <c r="M131" s="29"/>
    </row>
    <row r="132" spans="1:13" hidden="1" x14ac:dyDescent="0.25">
      <c r="A132" s="631"/>
      <c r="B132" s="13">
        <v>41585</v>
      </c>
      <c r="C132" s="9" t="s">
        <v>13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41578</v>
      </c>
      <c r="C133" s="9" t="s">
        <v>10</v>
      </c>
      <c r="D133" s="9">
        <v>1</v>
      </c>
      <c r="E133" s="9">
        <v>1</v>
      </c>
      <c r="F133" s="9">
        <v>1</v>
      </c>
      <c r="G133" s="9">
        <v>2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41571</v>
      </c>
      <c r="C134" s="9" t="s">
        <v>7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/>
      <c r="L134" s="9">
        <v>1</v>
      </c>
      <c r="M134" s="29"/>
    </row>
    <row r="135" spans="1:13" hidden="1" x14ac:dyDescent="0.25">
      <c r="A135" s="631"/>
      <c r="B135" s="13">
        <v>41564</v>
      </c>
      <c r="C135" s="9" t="s">
        <v>14</v>
      </c>
      <c r="D135" s="9">
        <v>1</v>
      </c>
      <c r="E135" s="9">
        <v>1</v>
      </c>
      <c r="F135" s="9">
        <v>0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41557</v>
      </c>
      <c r="C136" s="9" t="s">
        <v>12</v>
      </c>
      <c r="D136" s="9">
        <v>1</v>
      </c>
      <c r="E136" s="9">
        <v>1</v>
      </c>
      <c r="F136" s="9">
        <v>1</v>
      </c>
      <c r="G136" s="9">
        <v>2</v>
      </c>
      <c r="H136" s="9">
        <v>0</v>
      </c>
      <c r="I136" s="29">
        <v>0</v>
      </c>
      <c r="J136" s="280"/>
      <c r="K136" s="9"/>
      <c r="L136" s="9">
        <v>1</v>
      </c>
      <c r="M136" s="29"/>
    </row>
    <row r="137" spans="1:13" hidden="1" x14ac:dyDescent="0.25">
      <c r="A137" s="631"/>
      <c r="B137" s="13">
        <v>41550</v>
      </c>
      <c r="C137" s="9" t="s">
        <v>13</v>
      </c>
      <c r="D137" s="9">
        <v>1</v>
      </c>
      <c r="E137" s="9">
        <v>1</v>
      </c>
      <c r="F137" s="9">
        <v>1</v>
      </c>
      <c r="G137" s="9">
        <v>2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41543</v>
      </c>
      <c r="C138" s="9" t="s">
        <v>10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41536</v>
      </c>
      <c r="C139" s="9" t="s">
        <v>7</v>
      </c>
      <c r="D139" s="9">
        <v>1</v>
      </c>
      <c r="E139" s="9">
        <v>0</v>
      </c>
      <c r="F139" s="9">
        <v>2</v>
      </c>
      <c r="G139" s="9">
        <v>2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t="18.75" hidden="1" thickBot="1" x14ac:dyDescent="0.3">
      <c r="A140" s="630"/>
      <c r="B140" s="30">
        <v>41529</v>
      </c>
      <c r="C140" s="31" t="s">
        <v>14</v>
      </c>
      <c r="D140" s="31">
        <v>1</v>
      </c>
      <c r="E140" s="31">
        <v>0</v>
      </c>
      <c r="F140" s="31">
        <v>1</v>
      </c>
      <c r="G140" s="31">
        <v>1</v>
      </c>
      <c r="H140" s="31">
        <v>0</v>
      </c>
      <c r="I140" s="32">
        <v>0</v>
      </c>
      <c r="J140" s="281"/>
      <c r="K140" s="23">
        <v>1</v>
      </c>
      <c r="L140" s="23"/>
      <c r="M140" s="48"/>
    </row>
    <row r="141" spans="1:13" ht="19.5" thickTop="1" thickBot="1" x14ac:dyDescent="0.3">
      <c r="A141" s="142" t="s">
        <v>45</v>
      </c>
      <c r="B141" s="126" t="s">
        <v>15</v>
      </c>
      <c r="C141" s="124" t="s">
        <v>8</v>
      </c>
      <c r="D141" s="124">
        <f t="shared" ref="D141:I141" si="6">SUM(D119:D140)</f>
        <v>22</v>
      </c>
      <c r="E141" s="124">
        <f t="shared" si="6"/>
        <v>13</v>
      </c>
      <c r="F141" s="124">
        <f t="shared" si="6"/>
        <v>10</v>
      </c>
      <c r="G141" s="124">
        <f t="shared" si="6"/>
        <v>23</v>
      </c>
      <c r="H141" s="124">
        <f t="shared" si="6"/>
        <v>0</v>
      </c>
      <c r="I141" s="125">
        <f t="shared" si="6"/>
        <v>0</v>
      </c>
      <c r="J141" s="191">
        <f>SUM(J119:J140)</f>
        <v>5</v>
      </c>
      <c r="K141" s="124">
        <f>SUM(K119:K140)</f>
        <v>12</v>
      </c>
      <c r="L141" s="124">
        <f>SUM(L119:L140)</f>
        <v>5</v>
      </c>
      <c r="M141" s="302">
        <f>SUM(J141/(J141+K141))</f>
        <v>0.29411764705882354</v>
      </c>
    </row>
    <row r="142" spans="1:13" ht="18.75" hidden="1" thickTop="1" x14ac:dyDescent="0.25">
      <c r="A142" s="659" t="s">
        <v>22</v>
      </c>
      <c r="B142" s="26">
        <v>41333</v>
      </c>
      <c r="C142" s="27" t="s">
        <v>20</v>
      </c>
      <c r="D142" s="27">
        <v>1</v>
      </c>
      <c r="E142" s="27">
        <v>0</v>
      </c>
      <c r="F142" s="27">
        <v>0</v>
      </c>
      <c r="G142" s="27">
        <v>0</v>
      </c>
      <c r="H142" s="27">
        <v>0</v>
      </c>
      <c r="I142" s="28">
        <v>0</v>
      </c>
      <c r="J142" s="282"/>
      <c r="K142" s="8">
        <v>1</v>
      </c>
      <c r="L142" s="8"/>
      <c r="M142" s="113"/>
    </row>
    <row r="143" spans="1:13" hidden="1" x14ac:dyDescent="0.25">
      <c r="A143" s="631"/>
      <c r="B143" s="13">
        <v>41326</v>
      </c>
      <c r="C143" s="9" t="s">
        <v>7</v>
      </c>
      <c r="D143" s="9">
        <v>1</v>
      </c>
      <c r="E143" s="9">
        <v>0</v>
      </c>
      <c r="F143" s="9">
        <v>1</v>
      </c>
      <c r="G143" s="9">
        <v>1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41319</v>
      </c>
      <c r="C144" s="9" t="s">
        <v>21</v>
      </c>
      <c r="D144" s="9">
        <v>1</v>
      </c>
      <c r="E144" s="9">
        <v>1</v>
      </c>
      <c r="F144" s="9">
        <v>0</v>
      </c>
      <c r="G144" s="9">
        <v>1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41305</v>
      </c>
      <c r="C145" s="9" t="s">
        <v>13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41298</v>
      </c>
      <c r="C146" s="9" t="s">
        <v>20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41291</v>
      </c>
      <c r="C147" s="9" t="s">
        <v>7</v>
      </c>
      <c r="D147" s="9">
        <v>1</v>
      </c>
      <c r="E147" s="9">
        <v>1</v>
      </c>
      <c r="F147" s="9">
        <v>1</v>
      </c>
      <c r="G147" s="9">
        <v>2</v>
      </c>
      <c r="H147" s="9">
        <v>0</v>
      </c>
      <c r="I147" s="29">
        <v>0</v>
      </c>
      <c r="J147" s="280"/>
      <c r="K147" s="9"/>
      <c r="L147" s="9">
        <v>1</v>
      </c>
      <c r="M147" s="29"/>
    </row>
    <row r="148" spans="1:13" hidden="1" x14ac:dyDescent="0.25">
      <c r="A148" s="631"/>
      <c r="B148" s="13">
        <v>41284</v>
      </c>
      <c r="C148" s="9" t="s">
        <v>21</v>
      </c>
      <c r="D148" s="9">
        <v>1</v>
      </c>
      <c r="E148" s="9">
        <v>1</v>
      </c>
      <c r="F148" s="9">
        <v>1</v>
      </c>
      <c r="G148" s="9">
        <v>2</v>
      </c>
      <c r="H148" s="9">
        <v>1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41263</v>
      </c>
      <c r="C149" s="9" t="s">
        <v>12</v>
      </c>
      <c r="D149" s="9">
        <v>1</v>
      </c>
      <c r="E149" s="9">
        <v>1</v>
      </c>
      <c r="F149" s="9">
        <v>0</v>
      </c>
      <c r="G149" s="9">
        <v>1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41249</v>
      </c>
      <c r="C150" s="9" t="s">
        <v>20</v>
      </c>
      <c r="D150" s="9">
        <v>1</v>
      </c>
      <c r="E150" s="9">
        <v>1</v>
      </c>
      <c r="F150" s="9">
        <v>0</v>
      </c>
      <c r="G150" s="9">
        <v>1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41242</v>
      </c>
      <c r="C151" s="9" t="s">
        <v>7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41228</v>
      </c>
      <c r="C152" s="9" t="s">
        <v>12</v>
      </c>
      <c r="D152" s="9">
        <v>1</v>
      </c>
      <c r="E152" s="9">
        <v>2</v>
      </c>
      <c r="F152" s="9">
        <v>0</v>
      </c>
      <c r="G152" s="9">
        <v>2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41221</v>
      </c>
      <c r="C153" s="9" t="s">
        <v>13</v>
      </c>
      <c r="D153" s="9">
        <v>1</v>
      </c>
      <c r="E153" s="9">
        <v>0</v>
      </c>
      <c r="F153" s="9">
        <v>1</v>
      </c>
      <c r="G153" s="9">
        <v>1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idden="1" x14ac:dyDescent="0.25">
      <c r="A154" s="631"/>
      <c r="B154" s="13">
        <v>41214</v>
      </c>
      <c r="C154" s="9" t="s">
        <v>20</v>
      </c>
      <c r="D154" s="9">
        <v>1</v>
      </c>
      <c r="E154" s="9">
        <v>1</v>
      </c>
      <c r="F154" s="9">
        <v>1</v>
      </c>
      <c r="G154" s="9">
        <v>2</v>
      </c>
      <c r="H154" s="9">
        <v>0</v>
      </c>
      <c r="I154" s="29">
        <v>0</v>
      </c>
      <c r="J154" s="280"/>
      <c r="K154" s="9"/>
      <c r="L154" s="9">
        <v>1</v>
      </c>
      <c r="M154" s="29"/>
    </row>
    <row r="155" spans="1:13" hidden="1" x14ac:dyDescent="0.25">
      <c r="A155" s="631"/>
      <c r="B155" s="13">
        <v>41207</v>
      </c>
      <c r="C155" s="9" t="s">
        <v>7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41200</v>
      </c>
      <c r="C156" s="9" t="s">
        <v>21</v>
      </c>
      <c r="D156" s="9">
        <v>1</v>
      </c>
      <c r="E156" s="9">
        <v>1</v>
      </c>
      <c r="F156" s="9">
        <v>0</v>
      </c>
      <c r="G156" s="9">
        <v>1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41193</v>
      </c>
      <c r="C157" s="9" t="s">
        <v>12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41186</v>
      </c>
      <c r="C158" s="9" t="s">
        <v>13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41179</v>
      </c>
      <c r="C159" s="9" t="s">
        <v>20</v>
      </c>
      <c r="D159" s="9">
        <v>1</v>
      </c>
      <c r="E159" s="9">
        <v>1</v>
      </c>
      <c r="F159" s="9">
        <v>1</v>
      </c>
      <c r="G159" s="15">
        <v>2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idden="1" x14ac:dyDescent="0.25">
      <c r="A160" s="631"/>
      <c r="B160" s="13">
        <v>41172</v>
      </c>
      <c r="C160" s="9" t="s">
        <v>7</v>
      </c>
      <c r="D160" s="9">
        <v>1</v>
      </c>
      <c r="E160" s="9">
        <v>1</v>
      </c>
      <c r="F160" s="9">
        <v>0</v>
      </c>
      <c r="G160" s="15">
        <v>1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t="18.75" hidden="1" thickBot="1" x14ac:dyDescent="0.3">
      <c r="A161" s="630"/>
      <c r="B161" s="30">
        <v>41165</v>
      </c>
      <c r="C161" s="31" t="s">
        <v>21</v>
      </c>
      <c r="D161" s="31">
        <v>1</v>
      </c>
      <c r="E161" s="31">
        <v>2</v>
      </c>
      <c r="F161" s="31">
        <v>0</v>
      </c>
      <c r="G161" s="33">
        <v>2</v>
      </c>
      <c r="H161" s="31">
        <v>0</v>
      </c>
      <c r="I161" s="32">
        <v>0</v>
      </c>
      <c r="J161" s="281"/>
      <c r="K161" s="23"/>
      <c r="L161" s="23">
        <v>1</v>
      </c>
      <c r="M161" s="48"/>
    </row>
    <row r="162" spans="1:13" ht="19.5" thickTop="1" thickBot="1" x14ac:dyDescent="0.3">
      <c r="A162" s="142" t="s">
        <v>45</v>
      </c>
      <c r="B162" s="126" t="s">
        <v>22</v>
      </c>
      <c r="C162" s="124" t="s">
        <v>19</v>
      </c>
      <c r="D162" s="124">
        <f t="shared" ref="D162:I162" si="7">SUM(D142:D161)</f>
        <v>20</v>
      </c>
      <c r="E162" s="124">
        <f t="shared" si="7"/>
        <v>13</v>
      </c>
      <c r="F162" s="124">
        <f t="shared" si="7"/>
        <v>6</v>
      </c>
      <c r="G162" s="124">
        <f t="shared" si="7"/>
        <v>19</v>
      </c>
      <c r="H162" s="124">
        <f t="shared" si="7"/>
        <v>1</v>
      </c>
      <c r="I162" s="125">
        <f t="shared" si="7"/>
        <v>0</v>
      </c>
      <c r="J162" s="191">
        <f>SUM(J142:J161)</f>
        <v>5</v>
      </c>
      <c r="K162" s="124">
        <f>SUM(K142:K161)</f>
        <v>12</v>
      </c>
      <c r="L162" s="124">
        <f>SUM(L142:L161)</f>
        <v>3</v>
      </c>
      <c r="M162" s="302">
        <f>SUM(J162/(J162+K162))</f>
        <v>0.29411764705882354</v>
      </c>
    </row>
    <row r="163" spans="1:13" ht="18.75" hidden="1" thickTop="1" x14ac:dyDescent="0.25">
      <c r="A163" s="659" t="s">
        <v>23</v>
      </c>
      <c r="B163" s="26">
        <v>40969</v>
      </c>
      <c r="C163" s="27" t="s">
        <v>12</v>
      </c>
      <c r="D163" s="27">
        <v>1</v>
      </c>
      <c r="E163" s="27">
        <v>2</v>
      </c>
      <c r="F163" s="27">
        <v>1</v>
      </c>
      <c r="G163" s="34">
        <v>3</v>
      </c>
      <c r="H163" s="27">
        <v>0</v>
      </c>
      <c r="I163" s="28">
        <v>0</v>
      </c>
      <c r="J163" s="282">
        <v>1</v>
      </c>
      <c r="K163" s="8"/>
      <c r="L163" s="8"/>
      <c r="M163" s="113"/>
    </row>
    <row r="164" spans="1:13" hidden="1" x14ac:dyDescent="0.25">
      <c r="A164" s="631"/>
      <c r="B164" s="13">
        <v>40962</v>
      </c>
      <c r="C164" s="9" t="s">
        <v>21</v>
      </c>
      <c r="D164" s="9">
        <v>1</v>
      </c>
      <c r="E164" s="9">
        <v>0</v>
      </c>
      <c r="F164" s="9">
        <v>1</v>
      </c>
      <c r="G164" s="15">
        <v>1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40955</v>
      </c>
      <c r="C165" s="9" t="s">
        <v>20</v>
      </c>
      <c r="D165" s="9">
        <v>1</v>
      </c>
      <c r="E165" s="9">
        <v>1</v>
      </c>
      <c r="F165" s="9">
        <v>0</v>
      </c>
      <c r="G165" s="15">
        <v>1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40934</v>
      </c>
      <c r="C166" s="9" t="s">
        <v>12</v>
      </c>
      <c r="D166" s="9">
        <v>1</v>
      </c>
      <c r="E166" s="9">
        <v>0</v>
      </c>
      <c r="F166" s="9">
        <v>1</v>
      </c>
      <c r="G166" s="15">
        <v>1</v>
      </c>
      <c r="H166" s="9">
        <v>0</v>
      </c>
      <c r="I166" s="29">
        <v>0</v>
      </c>
      <c r="J166" s="280"/>
      <c r="K166" s="9"/>
      <c r="L166" s="9">
        <v>1</v>
      </c>
      <c r="M166" s="29"/>
    </row>
    <row r="167" spans="1:13" hidden="1" x14ac:dyDescent="0.25">
      <c r="A167" s="631"/>
      <c r="B167" s="13">
        <v>40927</v>
      </c>
      <c r="C167" s="9" t="s">
        <v>21</v>
      </c>
      <c r="D167" s="9">
        <v>1</v>
      </c>
      <c r="E167" s="9">
        <v>3</v>
      </c>
      <c r="F167" s="9">
        <v>0</v>
      </c>
      <c r="G167" s="15">
        <v>3</v>
      </c>
      <c r="H167" s="9">
        <v>1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40920</v>
      </c>
      <c r="C168" s="9" t="s">
        <v>20</v>
      </c>
      <c r="D168" s="9">
        <v>1</v>
      </c>
      <c r="E168" s="9">
        <v>0</v>
      </c>
      <c r="F168" s="9">
        <v>2</v>
      </c>
      <c r="G168" s="15">
        <v>2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40899</v>
      </c>
      <c r="C169" s="9" t="s">
        <v>7</v>
      </c>
      <c r="D169" s="9">
        <v>1</v>
      </c>
      <c r="E169" s="9">
        <v>0</v>
      </c>
      <c r="F169" s="9">
        <v>1</v>
      </c>
      <c r="G169" s="15">
        <v>1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40857</v>
      </c>
      <c r="C170" s="9" t="s">
        <v>19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/>
      <c r="L170" s="9">
        <v>1</v>
      </c>
      <c r="M170" s="29"/>
    </row>
    <row r="171" spans="1:13" hidden="1" x14ac:dyDescent="0.25">
      <c r="A171" s="631"/>
      <c r="B171" s="13">
        <v>40850</v>
      </c>
      <c r="C171" s="9" t="s">
        <v>12</v>
      </c>
      <c r="D171" s="9">
        <v>1</v>
      </c>
      <c r="E171" s="9">
        <v>1</v>
      </c>
      <c r="F171" s="9">
        <v>0</v>
      </c>
      <c r="G171" s="9">
        <v>1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40843</v>
      </c>
      <c r="C172" s="9" t="s">
        <v>21</v>
      </c>
      <c r="D172" s="9">
        <v>1</v>
      </c>
      <c r="E172" s="9">
        <v>2</v>
      </c>
      <c r="F172" s="9">
        <v>1</v>
      </c>
      <c r="G172" s="9">
        <v>3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40836</v>
      </c>
      <c r="C173" s="9" t="s">
        <v>20</v>
      </c>
      <c r="D173" s="9">
        <v>1</v>
      </c>
      <c r="E173" s="9">
        <v>1</v>
      </c>
      <c r="F173" s="9">
        <v>1</v>
      </c>
      <c r="G173" s="9">
        <v>2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40829</v>
      </c>
      <c r="C174" s="9" t="s">
        <v>7</v>
      </c>
      <c r="D174" s="9">
        <v>1</v>
      </c>
      <c r="E174" s="9">
        <v>2</v>
      </c>
      <c r="F174" s="9">
        <v>0</v>
      </c>
      <c r="G174" s="9">
        <v>2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40822</v>
      </c>
      <c r="C175" s="9" t="s">
        <v>19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40815</v>
      </c>
      <c r="C176" s="9" t="s">
        <v>12</v>
      </c>
      <c r="D176" s="9">
        <v>1</v>
      </c>
      <c r="E176" s="9">
        <v>0</v>
      </c>
      <c r="F176" s="9">
        <v>2</v>
      </c>
      <c r="G176" s="9">
        <v>2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idden="1" x14ac:dyDescent="0.25">
      <c r="A177" s="631"/>
      <c r="B177" s="13">
        <v>40808</v>
      </c>
      <c r="C177" s="9" t="s">
        <v>21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t="18.75" hidden="1" thickBot="1" x14ac:dyDescent="0.3">
      <c r="A178" s="630"/>
      <c r="B178" s="30">
        <v>40801</v>
      </c>
      <c r="C178" s="31" t="s">
        <v>20</v>
      </c>
      <c r="D178" s="31">
        <v>1</v>
      </c>
      <c r="E178" s="31">
        <v>0</v>
      </c>
      <c r="F178" s="31">
        <v>1</v>
      </c>
      <c r="G178" s="31">
        <v>1</v>
      </c>
      <c r="H178" s="31">
        <v>0</v>
      </c>
      <c r="I178" s="32">
        <v>1</v>
      </c>
      <c r="J178" s="281"/>
      <c r="K178" s="23"/>
      <c r="L178" s="23">
        <v>1</v>
      </c>
      <c r="M178" s="48"/>
    </row>
    <row r="179" spans="1:13" ht="19.5" thickTop="1" thickBot="1" x14ac:dyDescent="0.3">
      <c r="A179" s="142" t="s">
        <v>45</v>
      </c>
      <c r="B179" s="126" t="s">
        <v>23</v>
      </c>
      <c r="C179" s="124" t="s">
        <v>13</v>
      </c>
      <c r="D179" s="124">
        <f t="shared" ref="D179:I179" si="8">SUM(D163:D178)</f>
        <v>16</v>
      </c>
      <c r="E179" s="124">
        <f t="shared" si="8"/>
        <v>12</v>
      </c>
      <c r="F179" s="124">
        <f t="shared" si="8"/>
        <v>11</v>
      </c>
      <c r="G179" s="124">
        <f t="shared" si="8"/>
        <v>23</v>
      </c>
      <c r="H179" s="124">
        <f t="shared" si="8"/>
        <v>1</v>
      </c>
      <c r="I179" s="125">
        <f t="shared" si="8"/>
        <v>1</v>
      </c>
      <c r="J179" s="191">
        <f>SUM(J163:J178)</f>
        <v>5</v>
      </c>
      <c r="K179" s="124">
        <f>SUM(K163:K178)</f>
        <v>8</v>
      </c>
      <c r="L179" s="124">
        <f>SUM(L163:L178)</f>
        <v>3</v>
      </c>
      <c r="M179" s="302">
        <f>SUM(J179/(J179+K179))</f>
        <v>0.38461538461538464</v>
      </c>
    </row>
    <row r="180" spans="1:13" ht="19.5" thickTop="1" thickBot="1" x14ac:dyDescent="0.3">
      <c r="C180" s="136" t="s">
        <v>24</v>
      </c>
      <c r="D180" s="137">
        <f t="shared" ref="D180:L180" si="9">SUM(D31+D51+D73+D97+D118+D141+D162+D179+D10)</f>
        <v>168</v>
      </c>
      <c r="E180" s="137">
        <f t="shared" si="9"/>
        <v>105</v>
      </c>
      <c r="F180" s="137">
        <f t="shared" si="9"/>
        <v>106</v>
      </c>
      <c r="G180" s="137">
        <f t="shared" si="9"/>
        <v>211</v>
      </c>
      <c r="H180" s="137">
        <f t="shared" si="9"/>
        <v>12</v>
      </c>
      <c r="I180" s="139">
        <f t="shared" si="9"/>
        <v>3</v>
      </c>
      <c r="J180" s="392">
        <f t="shared" si="9"/>
        <v>64</v>
      </c>
      <c r="K180" s="137">
        <f t="shared" si="9"/>
        <v>79</v>
      </c>
      <c r="L180" s="137">
        <f t="shared" si="9"/>
        <v>25</v>
      </c>
      <c r="M180" s="324">
        <f>SUM(J180/(J180+K180))</f>
        <v>0.44755244755244755</v>
      </c>
    </row>
    <row r="181" spans="1:13" ht="18.75" thickBot="1" x14ac:dyDescent="0.3">
      <c r="C181" s="143" t="s">
        <v>25</v>
      </c>
      <c r="D181" s="24"/>
      <c r="E181" s="25">
        <f>SUM(E180/D180)</f>
        <v>0.625</v>
      </c>
      <c r="F181" s="25">
        <f>SUM(F180/D180)</f>
        <v>0.63095238095238093</v>
      </c>
      <c r="G181" s="144">
        <f>SUM(G180/D180)</f>
        <v>1.2559523809523809</v>
      </c>
      <c r="H181" s="20"/>
      <c r="I181" s="20"/>
      <c r="J181" s="326">
        <f>SUM(J180/D180)</f>
        <v>0.38095238095238093</v>
      </c>
      <c r="K181" s="327">
        <f>SUM(K180/D180)</f>
        <v>0.47023809523809523</v>
      </c>
      <c r="L181" s="328">
        <f>SUM(L180/D180)</f>
        <v>0.14880952380952381</v>
      </c>
      <c r="M181" s="7"/>
    </row>
    <row r="182" spans="1:13" ht="18.75" thickBot="1" x14ac:dyDescent="0.3">
      <c r="C182" s="133" t="s">
        <v>26</v>
      </c>
      <c r="D182" s="134">
        <f>SUM(D180/9)</f>
        <v>18.666666666666668</v>
      </c>
      <c r="E182" s="134">
        <f>SUM(E181*D182)</f>
        <v>11.666666666666668</v>
      </c>
      <c r="F182" s="134">
        <f>SUM(F181*D182)</f>
        <v>11.777777777777779</v>
      </c>
      <c r="G182" s="135">
        <f>SUM(G181*D182)</f>
        <v>23.444444444444446</v>
      </c>
      <c r="J182" s="329">
        <f>SUM(J180/9)</f>
        <v>7.1111111111111107</v>
      </c>
      <c r="K182" s="330">
        <f>SUM(K180/9)</f>
        <v>8.7777777777777786</v>
      </c>
      <c r="L182" s="331">
        <f>SUM(L180/9)</f>
        <v>2.7777777777777777</v>
      </c>
      <c r="M182" s="7"/>
    </row>
    <row r="183" spans="1:13" ht="18.75" thickTop="1" x14ac:dyDescent="0.25">
      <c r="A183" s="665" t="s">
        <v>42</v>
      </c>
      <c r="B183" s="45" t="s">
        <v>36</v>
      </c>
      <c r="C183" s="46" t="s">
        <v>13</v>
      </c>
      <c r="D183" s="47"/>
      <c r="E183" s="27">
        <v>23</v>
      </c>
      <c r="F183" s="27">
        <v>10</v>
      </c>
      <c r="G183" s="28">
        <v>33</v>
      </c>
    </row>
    <row r="184" spans="1:13" x14ac:dyDescent="0.25">
      <c r="A184" s="666"/>
      <c r="B184" s="36" t="s">
        <v>37</v>
      </c>
      <c r="C184" s="5" t="s">
        <v>20</v>
      </c>
      <c r="D184" s="37"/>
      <c r="E184" s="9">
        <v>21</v>
      </c>
      <c r="F184" s="9">
        <v>10</v>
      </c>
      <c r="G184" s="29">
        <v>31</v>
      </c>
    </row>
    <row r="185" spans="1:13" x14ac:dyDescent="0.25">
      <c r="A185" s="666"/>
      <c r="B185" s="36" t="s">
        <v>38</v>
      </c>
      <c r="C185" s="5" t="s">
        <v>20</v>
      </c>
      <c r="D185" s="37"/>
      <c r="E185" s="9">
        <v>22</v>
      </c>
      <c r="F185" s="9">
        <v>10</v>
      </c>
      <c r="G185" s="29">
        <v>32</v>
      </c>
    </row>
    <row r="186" spans="1:13" x14ac:dyDescent="0.25">
      <c r="A186" s="666"/>
      <c r="B186" s="36" t="s">
        <v>39</v>
      </c>
      <c r="C186" s="36" t="s">
        <v>48</v>
      </c>
      <c r="D186" s="37"/>
      <c r="E186" s="9">
        <v>16</v>
      </c>
      <c r="F186" s="9">
        <v>20</v>
      </c>
      <c r="G186" s="29">
        <v>36</v>
      </c>
    </row>
    <row r="187" spans="1:13" x14ac:dyDescent="0.25">
      <c r="A187" s="666"/>
      <c r="B187" s="36" t="s">
        <v>40</v>
      </c>
      <c r="C187" s="5" t="s">
        <v>48</v>
      </c>
      <c r="D187" s="37"/>
      <c r="E187" s="9">
        <v>26</v>
      </c>
      <c r="F187" s="9">
        <v>11</v>
      </c>
      <c r="G187" s="29">
        <v>37</v>
      </c>
    </row>
    <row r="188" spans="1:13" ht="18.75" thickBot="1" x14ac:dyDescent="0.3">
      <c r="A188" s="667"/>
      <c r="B188" s="38" t="s">
        <v>41</v>
      </c>
      <c r="C188" s="39" t="s">
        <v>13</v>
      </c>
      <c r="D188" s="40"/>
      <c r="E188" s="23">
        <v>24</v>
      </c>
      <c r="F188" s="23">
        <v>14</v>
      </c>
      <c r="G188" s="48">
        <v>38</v>
      </c>
    </row>
    <row r="189" spans="1:13" ht="18.75" thickBot="1" x14ac:dyDescent="0.3">
      <c r="A189" s="49" t="s">
        <v>45</v>
      </c>
      <c r="B189" s="41" t="s">
        <v>42</v>
      </c>
      <c r="C189" s="42"/>
      <c r="D189" s="42"/>
      <c r="E189" s="43">
        <f>SUM(E183:E188)</f>
        <v>132</v>
      </c>
      <c r="F189" s="43">
        <f>SUM(F183:F188)</f>
        <v>75</v>
      </c>
      <c r="G189" s="50">
        <f>SUM(G183:G188)</f>
        <v>207</v>
      </c>
    </row>
    <row r="190" spans="1:13" ht="18.75" thickBot="1" x14ac:dyDescent="0.3">
      <c r="A190" s="51" t="s">
        <v>46</v>
      </c>
      <c r="B190" s="52" t="s">
        <v>521</v>
      </c>
      <c r="C190" s="53"/>
      <c r="D190" s="53"/>
      <c r="E190" s="54">
        <f>SUM(E180+E189)</f>
        <v>237</v>
      </c>
      <c r="F190" s="54">
        <f>SUM(F180+F189)</f>
        <v>181</v>
      </c>
      <c r="G190" s="55">
        <f>SUM(E190+F190)</f>
        <v>418</v>
      </c>
    </row>
    <row r="191" spans="1:13" ht="18.75" thickTop="1" x14ac:dyDescent="0.25"/>
  </sheetData>
  <autoFilter ref="A2:I2" xr:uid="{00000000-0009-0000-0000-000033000000}"/>
  <mergeCells count="11">
    <mergeCell ref="A1:M1"/>
    <mergeCell ref="A32:A50"/>
    <mergeCell ref="A183:A188"/>
    <mergeCell ref="A163:A178"/>
    <mergeCell ref="A52:A72"/>
    <mergeCell ref="A74:A96"/>
    <mergeCell ref="A98:A117"/>
    <mergeCell ref="A119:A140"/>
    <mergeCell ref="A142:A161"/>
    <mergeCell ref="A11:A30"/>
    <mergeCell ref="A3:A9"/>
  </mergeCells>
  <printOptions horizontalCentered="1" verticalCentered="1"/>
  <pageMargins left="0.2" right="0.2" top="0.25" bottom="0.25" header="0.25" footer="0.3"/>
  <pageSetup scale="74" orientation="landscape" r:id="rId1"/>
  <rowBreaks count="2" manualBreakCount="2">
    <brk id="73" max="16383" man="1"/>
    <brk id="141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M12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7" bestFit="1" customWidth="1"/>
    <col min="2" max="2" width="25.28515625" style="101" bestFit="1" customWidth="1"/>
    <col min="3" max="3" width="19.7109375" style="6" customWidth="1"/>
    <col min="4" max="9" width="9.5703125" style="6" bestFit="1" customWidth="1"/>
    <col min="10" max="13" width="9.140625" style="6"/>
    <col min="14" max="16384" width="9.140625" style="7"/>
  </cols>
  <sheetData>
    <row r="1" spans="1:13" ht="19.5" thickTop="1" thickBot="1" x14ac:dyDescent="0.3">
      <c r="A1" s="626" t="s">
        <v>321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29"/>
      <c r="B2" s="359" t="s">
        <v>0</v>
      </c>
      <c r="C2" s="155" t="s">
        <v>450</v>
      </c>
      <c r="D2" s="179" t="s">
        <v>1</v>
      </c>
      <c r="E2" s="179" t="s">
        <v>2</v>
      </c>
      <c r="F2" s="179" t="s">
        <v>3</v>
      </c>
      <c r="G2" s="179" t="s">
        <v>4</v>
      </c>
      <c r="H2" s="179" t="s">
        <v>5</v>
      </c>
      <c r="I2" s="351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361">
        <v>45715</v>
      </c>
      <c r="C3" s="27" t="s">
        <v>625</v>
      </c>
      <c r="D3" s="46">
        <v>1</v>
      </c>
      <c r="E3" s="46">
        <v>0</v>
      </c>
      <c r="F3" s="46">
        <v>0</v>
      </c>
      <c r="G3" s="46">
        <v>0</v>
      </c>
      <c r="H3" s="46">
        <v>0</v>
      </c>
      <c r="I3" s="85">
        <v>0</v>
      </c>
      <c r="J3" s="364"/>
      <c r="K3" s="27">
        <v>1</v>
      </c>
      <c r="L3" s="27"/>
      <c r="M3" s="28"/>
    </row>
    <row r="4" spans="1:13" x14ac:dyDescent="0.25">
      <c r="A4" s="636"/>
      <c r="B4" s="362">
        <v>45708</v>
      </c>
      <c r="C4" s="9" t="s">
        <v>20</v>
      </c>
      <c r="D4" s="5">
        <v>1</v>
      </c>
      <c r="E4" s="5">
        <v>0</v>
      </c>
      <c r="F4" s="5">
        <v>0</v>
      </c>
      <c r="G4" s="5">
        <v>0</v>
      </c>
      <c r="H4" s="5">
        <v>0</v>
      </c>
      <c r="I4" s="86">
        <v>0</v>
      </c>
      <c r="J4" s="365"/>
      <c r="K4" s="9">
        <v>1</v>
      </c>
      <c r="L4" s="9"/>
      <c r="M4" s="29"/>
    </row>
    <row r="5" spans="1:13" x14ac:dyDescent="0.25">
      <c r="A5" s="636"/>
      <c r="B5" s="362">
        <v>45694</v>
      </c>
      <c r="C5" s="9" t="s">
        <v>8</v>
      </c>
      <c r="D5" s="5">
        <v>1</v>
      </c>
      <c r="E5" s="5">
        <v>0</v>
      </c>
      <c r="F5" s="5">
        <v>0</v>
      </c>
      <c r="G5" s="5">
        <v>0</v>
      </c>
      <c r="H5" s="5">
        <v>0</v>
      </c>
      <c r="I5" s="86">
        <v>0</v>
      </c>
      <c r="J5" s="365"/>
      <c r="K5" s="9">
        <v>1</v>
      </c>
      <c r="L5" s="9"/>
      <c r="M5" s="29"/>
    </row>
    <row r="6" spans="1:13" x14ac:dyDescent="0.25">
      <c r="A6" s="636"/>
      <c r="B6" s="362">
        <v>45687</v>
      </c>
      <c r="C6" s="9" t="s">
        <v>10</v>
      </c>
      <c r="D6" s="5">
        <v>1</v>
      </c>
      <c r="E6" s="5">
        <v>0</v>
      </c>
      <c r="F6" s="5">
        <v>3</v>
      </c>
      <c r="G6" s="5">
        <v>3</v>
      </c>
      <c r="H6" s="5">
        <v>0</v>
      </c>
      <c r="I6" s="86">
        <v>0</v>
      </c>
      <c r="J6" s="365"/>
      <c r="K6" s="9">
        <v>1</v>
      </c>
      <c r="L6" s="9"/>
      <c r="M6" s="29"/>
    </row>
    <row r="7" spans="1:13" x14ac:dyDescent="0.25">
      <c r="A7" s="636"/>
      <c r="B7" s="362">
        <v>45645</v>
      </c>
      <c r="C7" s="9" t="s">
        <v>8</v>
      </c>
      <c r="D7" s="5">
        <v>1</v>
      </c>
      <c r="E7" s="5">
        <v>0</v>
      </c>
      <c r="F7" s="5">
        <v>0</v>
      </c>
      <c r="G7" s="5">
        <v>0</v>
      </c>
      <c r="H7" s="5">
        <v>0</v>
      </c>
      <c r="I7" s="86">
        <v>0</v>
      </c>
      <c r="J7" s="365"/>
      <c r="K7" s="9">
        <v>1</v>
      </c>
      <c r="L7" s="9"/>
      <c r="M7" s="29"/>
    </row>
    <row r="8" spans="1:13" x14ac:dyDescent="0.25">
      <c r="A8" s="636"/>
      <c r="B8" s="362">
        <v>45631</v>
      </c>
      <c r="C8" s="9" t="s">
        <v>625</v>
      </c>
      <c r="D8" s="5">
        <v>1</v>
      </c>
      <c r="E8" s="5">
        <v>0</v>
      </c>
      <c r="F8" s="5">
        <v>1</v>
      </c>
      <c r="G8" s="5">
        <v>1</v>
      </c>
      <c r="H8" s="5">
        <v>0</v>
      </c>
      <c r="I8" s="86">
        <v>0</v>
      </c>
      <c r="J8" s="365">
        <v>1</v>
      </c>
      <c r="K8" s="9"/>
      <c r="L8" s="9"/>
      <c r="M8" s="29"/>
    </row>
    <row r="9" spans="1:13" x14ac:dyDescent="0.25">
      <c r="A9" s="636"/>
      <c r="B9" s="362">
        <v>45603</v>
      </c>
      <c r="C9" s="9" t="s">
        <v>10</v>
      </c>
      <c r="D9" s="5">
        <v>1</v>
      </c>
      <c r="E9" s="5">
        <v>0</v>
      </c>
      <c r="F9" s="5">
        <v>1</v>
      </c>
      <c r="G9" s="5">
        <v>1</v>
      </c>
      <c r="H9" s="5">
        <v>0</v>
      </c>
      <c r="I9" s="86">
        <v>0</v>
      </c>
      <c r="J9" s="365"/>
      <c r="K9" s="9">
        <v>1</v>
      </c>
      <c r="L9" s="9"/>
      <c r="M9" s="29"/>
    </row>
    <row r="10" spans="1:13" x14ac:dyDescent="0.25">
      <c r="A10" s="636"/>
      <c r="B10" s="362">
        <v>45582</v>
      </c>
      <c r="C10" s="9" t="s">
        <v>553</v>
      </c>
      <c r="D10" s="5">
        <v>1</v>
      </c>
      <c r="E10" s="5">
        <v>0</v>
      </c>
      <c r="F10" s="5">
        <v>1</v>
      </c>
      <c r="G10" s="5">
        <v>1</v>
      </c>
      <c r="H10" s="5">
        <v>0</v>
      </c>
      <c r="I10" s="86">
        <v>0</v>
      </c>
      <c r="J10" s="365">
        <v>1</v>
      </c>
      <c r="K10" s="9"/>
      <c r="L10" s="9"/>
      <c r="M10" s="29"/>
    </row>
    <row r="11" spans="1:13" x14ac:dyDescent="0.25">
      <c r="A11" s="636"/>
      <c r="B11" s="362">
        <v>45575</v>
      </c>
      <c r="C11" s="9" t="s">
        <v>8</v>
      </c>
      <c r="D11" s="5">
        <v>1</v>
      </c>
      <c r="E11" s="5">
        <v>0</v>
      </c>
      <c r="F11" s="5">
        <v>2</v>
      </c>
      <c r="G11" s="5">
        <v>2</v>
      </c>
      <c r="H11" s="5">
        <v>0</v>
      </c>
      <c r="I11" s="86">
        <v>0</v>
      </c>
      <c r="J11" s="365">
        <v>1</v>
      </c>
      <c r="K11" s="9"/>
      <c r="L11" s="9"/>
      <c r="M11" s="29"/>
    </row>
    <row r="12" spans="1:13" x14ac:dyDescent="0.25">
      <c r="A12" s="636"/>
      <c r="B12" s="362">
        <v>45568</v>
      </c>
      <c r="C12" s="9" t="s">
        <v>10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86">
        <v>0</v>
      </c>
      <c r="J12" s="365"/>
      <c r="K12" s="9"/>
      <c r="L12" s="9">
        <v>1</v>
      </c>
      <c r="M12" s="29"/>
    </row>
    <row r="13" spans="1:13" ht="18.75" thickBot="1" x14ac:dyDescent="0.3">
      <c r="A13" s="637"/>
      <c r="B13" s="363">
        <v>45554</v>
      </c>
      <c r="C13" s="31" t="s">
        <v>20</v>
      </c>
      <c r="D13" s="88">
        <v>1</v>
      </c>
      <c r="E13" s="88">
        <v>0</v>
      </c>
      <c r="F13" s="88">
        <v>1</v>
      </c>
      <c r="G13" s="88">
        <v>1</v>
      </c>
      <c r="H13" s="88">
        <v>0</v>
      </c>
      <c r="I13" s="89">
        <v>0</v>
      </c>
      <c r="J13" s="366">
        <v>1</v>
      </c>
      <c r="K13" s="31"/>
      <c r="L13" s="31"/>
      <c r="M13" s="32"/>
    </row>
    <row r="14" spans="1:13" ht="19.5" thickTop="1" thickBot="1" x14ac:dyDescent="0.3">
      <c r="A14" s="487" t="s">
        <v>45</v>
      </c>
      <c r="B14" s="488" t="s">
        <v>624</v>
      </c>
      <c r="C14" s="355" t="s">
        <v>453</v>
      </c>
      <c r="D14" s="355">
        <f t="shared" ref="D14:L14" si="0">SUM(D3:D13)</f>
        <v>11</v>
      </c>
      <c r="E14" s="355">
        <f t="shared" si="0"/>
        <v>0</v>
      </c>
      <c r="F14" s="355">
        <f t="shared" si="0"/>
        <v>9</v>
      </c>
      <c r="G14" s="355">
        <f t="shared" si="0"/>
        <v>9</v>
      </c>
      <c r="H14" s="355">
        <f t="shared" si="0"/>
        <v>0</v>
      </c>
      <c r="I14" s="489">
        <f t="shared" si="0"/>
        <v>0</v>
      </c>
      <c r="J14" s="458">
        <f t="shared" si="0"/>
        <v>4</v>
      </c>
      <c r="K14" s="355">
        <f t="shared" si="0"/>
        <v>6</v>
      </c>
      <c r="L14" s="355">
        <f t="shared" si="0"/>
        <v>1</v>
      </c>
      <c r="M14" s="415">
        <f>SUM(J14/(J14+K14))</f>
        <v>0.4</v>
      </c>
    </row>
    <row r="15" spans="1:13" ht="18.75" hidden="1" thickTop="1" x14ac:dyDescent="0.25">
      <c r="A15" s="659" t="s">
        <v>580</v>
      </c>
      <c r="B15" s="361">
        <v>45351</v>
      </c>
      <c r="C15" s="27" t="s">
        <v>452</v>
      </c>
      <c r="D15" s="46">
        <v>1</v>
      </c>
      <c r="E15" s="46">
        <v>0</v>
      </c>
      <c r="F15" s="46">
        <v>0</v>
      </c>
      <c r="G15" s="46">
        <v>0</v>
      </c>
      <c r="H15" s="46">
        <v>0</v>
      </c>
      <c r="I15" s="85">
        <v>0</v>
      </c>
      <c r="J15" s="364"/>
      <c r="K15" s="27">
        <v>1</v>
      </c>
      <c r="L15" s="27"/>
      <c r="M15" s="28"/>
    </row>
    <row r="16" spans="1:13" hidden="1" x14ac:dyDescent="0.25">
      <c r="A16" s="631"/>
      <c r="B16" s="362">
        <v>45337</v>
      </c>
      <c r="C16" s="9" t="s">
        <v>553</v>
      </c>
      <c r="D16" s="5">
        <v>1</v>
      </c>
      <c r="E16" s="5">
        <v>0</v>
      </c>
      <c r="F16" s="5">
        <v>1</v>
      </c>
      <c r="G16" s="5">
        <v>1</v>
      </c>
      <c r="H16" s="5">
        <v>0</v>
      </c>
      <c r="I16" s="86">
        <v>0</v>
      </c>
      <c r="J16" s="365"/>
      <c r="K16" s="9">
        <v>1</v>
      </c>
      <c r="L16" s="9"/>
      <c r="M16" s="29"/>
    </row>
    <row r="17" spans="1:13" hidden="1" x14ac:dyDescent="0.25">
      <c r="A17" s="631"/>
      <c r="B17" s="362">
        <v>45323</v>
      </c>
      <c r="C17" s="9" t="s">
        <v>555</v>
      </c>
      <c r="D17" s="5">
        <v>1</v>
      </c>
      <c r="E17" s="5">
        <v>0</v>
      </c>
      <c r="F17" s="5">
        <v>1</v>
      </c>
      <c r="G17" s="5">
        <v>1</v>
      </c>
      <c r="H17" s="5">
        <v>0</v>
      </c>
      <c r="I17" s="86">
        <v>0</v>
      </c>
      <c r="J17" s="365"/>
      <c r="K17" s="9">
        <v>1</v>
      </c>
      <c r="L17" s="9"/>
      <c r="M17" s="29"/>
    </row>
    <row r="18" spans="1:13" hidden="1" x14ac:dyDescent="0.25">
      <c r="A18" s="631"/>
      <c r="B18" s="362">
        <v>45316</v>
      </c>
      <c r="C18" s="9" t="s">
        <v>452</v>
      </c>
      <c r="D18" s="5">
        <v>1</v>
      </c>
      <c r="E18" s="5">
        <v>1</v>
      </c>
      <c r="F18" s="5">
        <v>0</v>
      </c>
      <c r="G18" s="5">
        <v>1</v>
      </c>
      <c r="H18" s="5">
        <v>0</v>
      </c>
      <c r="I18" s="86">
        <v>0</v>
      </c>
      <c r="J18" s="365">
        <v>1</v>
      </c>
      <c r="K18" s="9"/>
      <c r="L18" s="9"/>
      <c r="M18" s="29"/>
    </row>
    <row r="19" spans="1:13" hidden="1" x14ac:dyDescent="0.25">
      <c r="A19" s="631"/>
      <c r="B19" s="362">
        <v>45267</v>
      </c>
      <c r="C19" s="9" t="s">
        <v>452</v>
      </c>
      <c r="D19" s="5">
        <v>1</v>
      </c>
      <c r="E19" s="5">
        <v>1</v>
      </c>
      <c r="F19" s="5">
        <v>1</v>
      </c>
      <c r="G19" s="5">
        <v>2</v>
      </c>
      <c r="H19" s="5">
        <v>0</v>
      </c>
      <c r="I19" s="86">
        <v>0</v>
      </c>
      <c r="J19" s="365">
        <v>1</v>
      </c>
      <c r="K19" s="9"/>
      <c r="L19" s="9"/>
      <c r="M19" s="29"/>
    </row>
    <row r="20" spans="1:13" hidden="1" x14ac:dyDescent="0.25">
      <c r="A20" s="631"/>
      <c r="B20" s="362">
        <v>45260</v>
      </c>
      <c r="C20" s="9" t="s">
        <v>552</v>
      </c>
      <c r="D20" s="5">
        <v>1</v>
      </c>
      <c r="E20" s="5">
        <v>0</v>
      </c>
      <c r="F20" s="5">
        <v>2</v>
      </c>
      <c r="G20" s="5">
        <v>2</v>
      </c>
      <c r="H20" s="5">
        <v>0</v>
      </c>
      <c r="I20" s="86">
        <v>0</v>
      </c>
      <c r="J20" s="365">
        <v>1</v>
      </c>
      <c r="K20" s="9"/>
      <c r="L20" s="9"/>
      <c r="M20" s="29"/>
    </row>
    <row r="21" spans="1:13" hidden="1" x14ac:dyDescent="0.25">
      <c r="A21" s="631"/>
      <c r="B21" s="362">
        <v>45253</v>
      </c>
      <c r="C21" s="9" t="s">
        <v>553</v>
      </c>
      <c r="D21" s="5">
        <v>1</v>
      </c>
      <c r="E21" s="5">
        <v>1</v>
      </c>
      <c r="F21" s="5">
        <v>2</v>
      </c>
      <c r="G21" s="5">
        <v>3</v>
      </c>
      <c r="H21" s="5">
        <v>0</v>
      </c>
      <c r="I21" s="86">
        <v>0</v>
      </c>
      <c r="J21" s="365">
        <v>1</v>
      </c>
      <c r="K21" s="9"/>
      <c r="L21" s="9"/>
      <c r="M21" s="29"/>
    </row>
    <row r="22" spans="1:13" hidden="1" x14ac:dyDescent="0.25">
      <c r="A22" s="631"/>
      <c r="B22" s="362">
        <v>45246</v>
      </c>
      <c r="C22" s="9" t="s">
        <v>8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86">
        <v>0</v>
      </c>
      <c r="J22" s="365">
        <v>1</v>
      </c>
      <c r="K22" s="9"/>
      <c r="L22" s="9"/>
      <c r="M22" s="29"/>
    </row>
    <row r="23" spans="1:13" hidden="1" x14ac:dyDescent="0.25">
      <c r="A23" s="631"/>
      <c r="B23" s="362">
        <v>45239</v>
      </c>
      <c r="C23" s="9" t="s">
        <v>555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86">
        <v>0</v>
      </c>
      <c r="J23" s="365"/>
      <c r="K23" s="9"/>
      <c r="L23" s="9">
        <v>1</v>
      </c>
      <c r="M23" s="29"/>
    </row>
    <row r="24" spans="1:13" hidden="1" x14ac:dyDescent="0.25">
      <c r="A24" s="631"/>
      <c r="B24" s="362">
        <v>45232</v>
      </c>
      <c r="C24" s="9" t="s">
        <v>452</v>
      </c>
      <c r="D24" s="5">
        <v>1</v>
      </c>
      <c r="E24" s="5">
        <v>0</v>
      </c>
      <c r="F24" s="5">
        <v>0</v>
      </c>
      <c r="G24" s="5">
        <v>0</v>
      </c>
      <c r="H24" s="5">
        <v>0</v>
      </c>
      <c r="I24" s="86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362">
        <v>45225</v>
      </c>
      <c r="C25" s="9" t="s">
        <v>552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86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362">
        <v>45211</v>
      </c>
      <c r="C26" s="9" t="s">
        <v>8</v>
      </c>
      <c r="D26" s="5">
        <v>1</v>
      </c>
      <c r="E26" s="5">
        <v>0</v>
      </c>
      <c r="F26" s="5">
        <v>0</v>
      </c>
      <c r="G26" s="5">
        <v>0</v>
      </c>
      <c r="H26" s="5">
        <v>0</v>
      </c>
      <c r="I26" s="86">
        <v>0</v>
      </c>
      <c r="J26" s="365"/>
      <c r="K26" s="9">
        <v>1</v>
      </c>
      <c r="L26" s="9"/>
      <c r="M26" s="29"/>
    </row>
    <row r="27" spans="1:13" hidden="1" x14ac:dyDescent="0.25">
      <c r="A27" s="631"/>
      <c r="B27" s="362">
        <v>45204</v>
      </c>
      <c r="C27" s="9" t="s">
        <v>555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86">
        <v>0</v>
      </c>
      <c r="J27" s="365"/>
      <c r="K27" s="9">
        <v>1</v>
      </c>
      <c r="L27" s="9"/>
      <c r="M27" s="29"/>
    </row>
    <row r="28" spans="1:13" hidden="1" x14ac:dyDescent="0.25">
      <c r="A28" s="631"/>
      <c r="B28" s="362">
        <v>45190</v>
      </c>
      <c r="C28" s="9" t="s">
        <v>552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86">
        <v>0</v>
      </c>
      <c r="J28" s="365"/>
      <c r="K28" s="9">
        <v>1</v>
      </c>
      <c r="L28" s="9"/>
      <c r="M28" s="29"/>
    </row>
    <row r="29" spans="1:13" ht="18.75" hidden="1" thickBot="1" x14ac:dyDescent="0.3">
      <c r="A29" s="630"/>
      <c r="B29" s="363">
        <v>45183</v>
      </c>
      <c r="C29" s="31" t="s">
        <v>553</v>
      </c>
      <c r="D29" s="88">
        <v>1</v>
      </c>
      <c r="E29" s="88">
        <v>0</v>
      </c>
      <c r="F29" s="88">
        <v>1</v>
      </c>
      <c r="G29" s="88">
        <v>1</v>
      </c>
      <c r="H29" s="88">
        <v>0</v>
      </c>
      <c r="I29" s="89">
        <v>0</v>
      </c>
      <c r="J29" s="366"/>
      <c r="K29" s="31">
        <v>1</v>
      </c>
      <c r="L29" s="31"/>
      <c r="M29" s="32"/>
    </row>
    <row r="30" spans="1:13" ht="19.5" thickTop="1" thickBot="1" x14ac:dyDescent="0.3">
      <c r="A30" s="487" t="s">
        <v>45</v>
      </c>
      <c r="B30" s="488" t="s">
        <v>580</v>
      </c>
      <c r="C30" s="355" t="s">
        <v>453</v>
      </c>
      <c r="D30" s="355">
        <f t="shared" ref="D30:L30" si="1">SUM(D15:D29)</f>
        <v>15</v>
      </c>
      <c r="E30" s="355">
        <f t="shared" si="1"/>
        <v>3</v>
      </c>
      <c r="F30" s="355">
        <f t="shared" si="1"/>
        <v>8</v>
      </c>
      <c r="G30" s="355">
        <f t="shared" si="1"/>
        <v>11</v>
      </c>
      <c r="H30" s="355">
        <f t="shared" si="1"/>
        <v>0</v>
      </c>
      <c r="I30" s="489">
        <f t="shared" si="1"/>
        <v>0</v>
      </c>
      <c r="J30" s="458">
        <f t="shared" si="1"/>
        <v>5</v>
      </c>
      <c r="K30" s="355">
        <f t="shared" si="1"/>
        <v>9</v>
      </c>
      <c r="L30" s="355">
        <f t="shared" si="1"/>
        <v>1</v>
      </c>
      <c r="M30" s="415">
        <f>SUM(J30/(J30+K30))</f>
        <v>0.35714285714285715</v>
      </c>
    </row>
    <row r="31" spans="1:13" ht="18.75" hidden="1" thickTop="1" x14ac:dyDescent="0.25">
      <c r="A31" s="632" t="s">
        <v>554</v>
      </c>
      <c r="B31" s="361">
        <v>44966</v>
      </c>
      <c r="C31" s="27" t="s">
        <v>8</v>
      </c>
      <c r="D31" s="46">
        <v>1</v>
      </c>
      <c r="E31" s="46">
        <v>0</v>
      </c>
      <c r="F31" s="46">
        <v>1</v>
      </c>
      <c r="G31" s="46">
        <v>1</v>
      </c>
      <c r="H31" s="46">
        <v>0</v>
      </c>
      <c r="I31" s="315">
        <v>0</v>
      </c>
      <c r="J31" s="279">
        <v>1</v>
      </c>
      <c r="K31" s="27"/>
      <c r="L31" s="27"/>
      <c r="M31" s="28"/>
    </row>
    <row r="32" spans="1:13" hidden="1" x14ac:dyDescent="0.25">
      <c r="A32" s="633"/>
      <c r="B32" s="362">
        <v>44959</v>
      </c>
      <c r="C32" s="9" t="s">
        <v>555</v>
      </c>
      <c r="D32" s="5">
        <v>1</v>
      </c>
      <c r="E32" s="5">
        <v>0</v>
      </c>
      <c r="F32" s="5">
        <v>0</v>
      </c>
      <c r="G32" s="5">
        <v>0</v>
      </c>
      <c r="H32" s="5">
        <v>0</v>
      </c>
      <c r="I32" s="316">
        <v>0</v>
      </c>
      <c r="J32" s="280">
        <v>1</v>
      </c>
      <c r="K32" s="9"/>
      <c r="L32" s="9"/>
      <c r="M32" s="29"/>
    </row>
    <row r="33" spans="1:13" hidden="1" x14ac:dyDescent="0.25">
      <c r="A33" s="633"/>
      <c r="B33" s="362">
        <v>44952</v>
      </c>
      <c r="C33" s="9" t="s">
        <v>452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316">
        <v>0</v>
      </c>
      <c r="J33" s="280">
        <v>1</v>
      </c>
      <c r="K33" s="9"/>
      <c r="L33" s="9"/>
      <c r="M33" s="29"/>
    </row>
    <row r="34" spans="1:13" hidden="1" x14ac:dyDescent="0.25">
      <c r="A34" s="633"/>
      <c r="B34" s="362">
        <v>44945</v>
      </c>
      <c r="C34" s="9" t="s">
        <v>552</v>
      </c>
      <c r="D34" s="5">
        <v>1</v>
      </c>
      <c r="E34" s="5">
        <v>1</v>
      </c>
      <c r="F34" s="5">
        <v>0</v>
      </c>
      <c r="G34" s="5">
        <v>1</v>
      </c>
      <c r="H34" s="5">
        <v>0</v>
      </c>
      <c r="I34" s="316">
        <v>0</v>
      </c>
      <c r="J34" s="280">
        <v>1</v>
      </c>
      <c r="K34" s="9"/>
      <c r="L34" s="9"/>
      <c r="M34" s="29"/>
    </row>
    <row r="35" spans="1:13" hidden="1" x14ac:dyDescent="0.25">
      <c r="A35" s="633"/>
      <c r="B35" s="362">
        <v>44903</v>
      </c>
      <c r="C35" s="9" t="s">
        <v>452</v>
      </c>
      <c r="D35" s="5">
        <v>1</v>
      </c>
      <c r="E35" s="5">
        <v>0</v>
      </c>
      <c r="F35" s="5">
        <v>1</v>
      </c>
      <c r="G35" s="5">
        <v>1</v>
      </c>
      <c r="H35" s="5">
        <v>0</v>
      </c>
      <c r="I35" s="316">
        <v>0</v>
      </c>
      <c r="J35" s="280"/>
      <c r="K35" s="9">
        <v>1</v>
      </c>
      <c r="L35" s="9"/>
      <c r="M35" s="29"/>
    </row>
    <row r="36" spans="1:13" hidden="1" x14ac:dyDescent="0.25">
      <c r="A36" s="633"/>
      <c r="B36" s="362">
        <v>44896</v>
      </c>
      <c r="C36" s="9" t="s">
        <v>552</v>
      </c>
      <c r="D36" s="5">
        <v>1</v>
      </c>
      <c r="E36" s="5">
        <v>0</v>
      </c>
      <c r="F36" s="5">
        <v>0</v>
      </c>
      <c r="G36" s="5">
        <v>0</v>
      </c>
      <c r="H36" s="5">
        <v>0</v>
      </c>
      <c r="I36" s="316">
        <v>0</v>
      </c>
      <c r="J36" s="280">
        <v>1</v>
      </c>
      <c r="K36" s="9"/>
      <c r="L36" s="9"/>
      <c r="M36" s="29"/>
    </row>
    <row r="37" spans="1:13" hidden="1" x14ac:dyDescent="0.25">
      <c r="A37" s="633"/>
      <c r="B37" s="362">
        <v>44889</v>
      </c>
      <c r="C37" s="9" t="s">
        <v>553</v>
      </c>
      <c r="D37" s="5">
        <v>1</v>
      </c>
      <c r="E37" s="5">
        <v>1</v>
      </c>
      <c r="F37" s="5">
        <v>1</v>
      </c>
      <c r="G37" s="5">
        <v>2</v>
      </c>
      <c r="H37" s="5">
        <v>1</v>
      </c>
      <c r="I37" s="316">
        <v>0</v>
      </c>
      <c r="J37" s="280">
        <v>1</v>
      </c>
      <c r="K37" s="9"/>
      <c r="L37" s="9"/>
      <c r="M37" s="29"/>
    </row>
    <row r="38" spans="1:13" hidden="1" x14ac:dyDescent="0.25">
      <c r="A38" s="633"/>
      <c r="B38" s="362">
        <v>44882</v>
      </c>
      <c r="C38" s="9" t="s">
        <v>8</v>
      </c>
      <c r="D38" s="5">
        <v>1</v>
      </c>
      <c r="E38" s="5">
        <v>0</v>
      </c>
      <c r="F38" s="5">
        <v>1</v>
      </c>
      <c r="G38" s="5">
        <v>1</v>
      </c>
      <c r="H38" s="5">
        <v>0</v>
      </c>
      <c r="I38" s="316">
        <v>0</v>
      </c>
      <c r="J38" s="280"/>
      <c r="K38" s="9"/>
      <c r="L38" s="9">
        <v>1</v>
      </c>
      <c r="M38" s="29"/>
    </row>
    <row r="39" spans="1:13" hidden="1" x14ac:dyDescent="0.25">
      <c r="A39" s="633"/>
      <c r="B39" s="362">
        <v>44875</v>
      </c>
      <c r="C39" s="9" t="s">
        <v>555</v>
      </c>
      <c r="D39" s="5">
        <v>1</v>
      </c>
      <c r="E39" s="5">
        <v>0</v>
      </c>
      <c r="F39" s="5">
        <v>1</v>
      </c>
      <c r="G39" s="5">
        <v>1</v>
      </c>
      <c r="H39" s="5">
        <v>0</v>
      </c>
      <c r="I39" s="316">
        <v>0</v>
      </c>
      <c r="J39" s="280">
        <v>1</v>
      </c>
      <c r="K39" s="9"/>
      <c r="L39" s="9"/>
      <c r="M39" s="29"/>
    </row>
    <row r="40" spans="1:13" hidden="1" x14ac:dyDescent="0.25">
      <c r="A40" s="633"/>
      <c r="B40" s="362">
        <v>44868</v>
      </c>
      <c r="C40" s="9" t="s">
        <v>452</v>
      </c>
      <c r="D40" s="5">
        <v>1</v>
      </c>
      <c r="E40" s="5">
        <v>2</v>
      </c>
      <c r="F40" s="5">
        <v>0</v>
      </c>
      <c r="G40" s="5">
        <v>2</v>
      </c>
      <c r="H40" s="5">
        <v>0</v>
      </c>
      <c r="I40" s="316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362">
        <v>44861</v>
      </c>
      <c r="C41" s="9" t="s">
        <v>552</v>
      </c>
      <c r="D41" s="5">
        <v>1</v>
      </c>
      <c r="E41" s="5">
        <v>0</v>
      </c>
      <c r="F41" s="5">
        <v>1</v>
      </c>
      <c r="G41" s="5">
        <v>1</v>
      </c>
      <c r="H41" s="5">
        <v>0</v>
      </c>
      <c r="I41" s="316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362">
        <v>44854</v>
      </c>
      <c r="C42" s="9" t="s">
        <v>553</v>
      </c>
      <c r="D42" s="5">
        <v>1</v>
      </c>
      <c r="E42" s="5">
        <v>0</v>
      </c>
      <c r="F42" s="5">
        <v>0</v>
      </c>
      <c r="G42" s="5">
        <v>0</v>
      </c>
      <c r="H42" s="5">
        <v>0</v>
      </c>
      <c r="I42" s="316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362">
        <v>44833</v>
      </c>
      <c r="C43" s="9" t="s">
        <v>452</v>
      </c>
      <c r="D43" s="5">
        <v>1</v>
      </c>
      <c r="E43" s="5">
        <v>0</v>
      </c>
      <c r="F43" s="5">
        <v>2</v>
      </c>
      <c r="G43" s="5">
        <v>2</v>
      </c>
      <c r="H43" s="5">
        <v>0</v>
      </c>
      <c r="I43" s="316">
        <v>0</v>
      </c>
      <c r="J43" s="280">
        <v>1</v>
      </c>
      <c r="K43" s="9"/>
      <c r="L43" s="9"/>
      <c r="M43" s="29"/>
    </row>
    <row r="44" spans="1:13" ht="18.75" hidden="1" thickBot="1" x14ac:dyDescent="0.3">
      <c r="A44" s="634"/>
      <c r="B44" s="363">
        <v>44819</v>
      </c>
      <c r="C44" s="31" t="s">
        <v>553</v>
      </c>
      <c r="D44" s="88">
        <v>1</v>
      </c>
      <c r="E44" s="88">
        <v>0</v>
      </c>
      <c r="F44" s="88">
        <v>0</v>
      </c>
      <c r="G44" s="88">
        <v>0</v>
      </c>
      <c r="H44" s="88">
        <v>0</v>
      </c>
      <c r="I44" s="317">
        <v>0</v>
      </c>
      <c r="J44" s="341">
        <v>1</v>
      </c>
      <c r="K44" s="31"/>
      <c r="L44" s="31"/>
      <c r="M44" s="32"/>
    </row>
    <row r="45" spans="1:13" ht="19.5" thickTop="1" thickBot="1" x14ac:dyDescent="0.3">
      <c r="A45" s="433" t="s">
        <v>45</v>
      </c>
      <c r="B45" s="414" t="s">
        <v>554</v>
      </c>
      <c r="C45" s="355" t="s">
        <v>453</v>
      </c>
      <c r="D45" s="355">
        <f t="shared" ref="D45:L45" si="2">SUM(D31:D44)</f>
        <v>14</v>
      </c>
      <c r="E45" s="355">
        <f t="shared" si="2"/>
        <v>4</v>
      </c>
      <c r="F45" s="355">
        <f t="shared" si="2"/>
        <v>8</v>
      </c>
      <c r="G45" s="355">
        <f t="shared" si="2"/>
        <v>12</v>
      </c>
      <c r="H45" s="355">
        <f t="shared" si="2"/>
        <v>1</v>
      </c>
      <c r="I45" s="467">
        <f t="shared" si="2"/>
        <v>0</v>
      </c>
      <c r="J45" s="191">
        <f t="shared" si="2"/>
        <v>11</v>
      </c>
      <c r="K45" s="124">
        <f t="shared" si="2"/>
        <v>2</v>
      </c>
      <c r="L45" s="124">
        <f t="shared" si="2"/>
        <v>1</v>
      </c>
      <c r="M45" s="302">
        <f>SUM(J45/(J45+K45))</f>
        <v>0.84615384615384615</v>
      </c>
    </row>
    <row r="46" spans="1:13" ht="18.75" hidden="1" thickTop="1" x14ac:dyDescent="0.25">
      <c r="A46" s="659" t="s">
        <v>540</v>
      </c>
      <c r="B46" s="361">
        <v>44637</v>
      </c>
      <c r="C46" s="27" t="s">
        <v>455</v>
      </c>
      <c r="D46" s="46">
        <v>1</v>
      </c>
      <c r="E46" s="46">
        <v>0</v>
      </c>
      <c r="F46" s="46">
        <v>1</v>
      </c>
      <c r="G46" s="46">
        <v>1</v>
      </c>
      <c r="H46" s="46">
        <v>0</v>
      </c>
      <c r="I46" s="315">
        <v>0</v>
      </c>
      <c r="J46" s="279"/>
      <c r="K46" s="27">
        <v>1</v>
      </c>
      <c r="L46" s="27"/>
      <c r="M46" s="28"/>
    </row>
    <row r="47" spans="1:13" hidden="1" x14ac:dyDescent="0.25">
      <c r="A47" s="631"/>
      <c r="B47" s="362">
        <v>44630</v>
      </c>
      <c r="C47" s="9" t="s">
        <v>8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316">
        <v>0</v>
      </c>
      <c r="J47" s="280"/>
      <c r="K47" s="9"/>
      <c r="L47" s="9">
        <v>1</v>
      </c>
      <c r="M47" s="29"/>
    </row>
    <row r="48" spans="1:13" hidden="1" x14ac:dyDescent="0.25">
      <c r="A48" s="631"/>
      <c r="B48" s="362">
        <v>44623</v>
      </c>
      <c r="C48" s="9" t="s">
        <v>48</v>
      </c>
      <c r="D48" s="5">
        <v>1</v>
      </c>
      <c r="E48" s="5">
        <v>1</v>
      </c>
      <c r="F48" s="5">
        <v>0</v>
      </c>
      <c r="G48" s="5">
        <v>1</v>
      </c>
      <c r="H48" s="5">
        <v>0</v>
      </c>
      <c r="I48" s="316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362">
        <v>44609</v>
      </c>
      <c r="C49" s="9" t="s">
        <v>8</v>
      </c>
      <c r="D49" s="5">
        <v>1</v>
      </c>
      <c r="E49" s="5">
        <v>0</v>
      </c>
      <c r="F49" s="5">
        <v>0</v>
      </c>
      <c r="G49" s="5">
        <v>0</v>
      </c>
      <c r="H49" s="5">
        <v>0</v>
      </c>
      <c r="I49" s="316">
        <v>0</v>
      </c>
      <c r="J49" s="280"/>
      <c r="K49" s="9"/>
      <c r="L49" s="9">
        <v>1</v>
      </c>
      <c r="M49" s="29"/>
    </row>
    <row r="50" spans="1:13" hidden="1" x14ac:dyDescent="0.25">
      <c r="A50" s="631"/>
      <c r="B50" s="362">
        <v>44602</v>
      </c>
      <c r="C50" s="9" t="s">
        <v>48</v>
      </c>
      <c r="D50" s="5">
        <v>1</v>
      </c>
      <c r="E50" s="5">
        <v>0</v>
      </c>
      <c r="F50" s="5">
        <v>1</v>
      </c>
      <c r="G50" s="5">
        <v>1</v>
      </c>
      <c r="H50" s="5">
        <v>0</v>
      </c>
      <c r="I50" s="316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362">
        <v>44532</v>
      </c>
      <c r="C51" s="9" t="s">
        <v>455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316">
        <v>0</v>
      </c>
      <c r="J51" s="280"/>
      <c r="K51" s="9"/>
      <c r="L51" s="9">
        <v>1</v>
      </c>
      <c r="M51" s="29"/>
    </row>
    <row r="52" spans="1:13" hidden="1" x14ac:dyDescent="0.25">
      <c r="A52" s="631"/>
      <c r="B52" s="362">
        <v>44525</v>
      </c>
      <c r="C52" s="9" t="s">
        <v>8</v>
      </c>
      <c r="D52" s="5">
        <v>1</v>
      </c>
      <c r="E52" s="5">
        <v>0</v>
      </c>
      <c r="F52" s="5">
        <v>0</v>
      </c>
      <c r="G52" s="5">
        <v>0</v>
      </c>
      <c r="H52" s="5">
        <v>0</v>
      </c>
      <c r="I52" s="316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362">
        <v>44518</v>
      </c>
      <c r="C53" s="9" t="s">
        <v>48</v>
      </c>
      <c r="D53" s="5">
        <v>1</v>
      </c>
      <c r="E53" s="5">
        <v>0</v>
      </c>
      <c r="F53" s="5">
        <v>1</v>
      </c>
      <c r="G53" s="5">
        <v>1</v>
      </c>
      <c r="H53" s="5">
        <v>0</v>
      </c>
      <c r="I53" s="316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362">
        <v>44511</v>
      </c>
      <c r="C54" s="9" t="s">
        <v>455</v>
      </c>
      <c r="D54" s="5">
        <v>1</v>
      </c>
      <c r="E54" s="5">
        <v>1</v>
      </c>
      <c r="F54" s="5">
        <v>0</v>
      </c>
      <c r="G54" s="5">
        <v>1</v>
      </c>
      <c r="H54" s="5">
        <v>0</v>
      </c>
      <c r="I54" s="316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362">
        <v>44504</v>
      </c>
      <c r="C55" s="9" t="s">
        <v>8</v>
      </c>
      <c r="D55" s="5">
        <v>1</v>
      </c>
      <c r="E55" s="5">
        <v>1</v>
      </c>
      <c r="F55" s="5">
        <v>0</v>
      </c>
      <c r="G55" s="5">
        <v>1</v>
      </c>
      <c r="H55" s="5">
        <v>0</v>
      </c>
      <c r="I55" s="316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362">
        <v>44497</v>
      </c>
      <c r="C56" s="9" t="s">
        <v>48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316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362">
        <v>44490</v>
      </c>
      <c r="C57" s="9" t="s">
        <v>455</v>
      </c>
      <c r="D57" s="5">
        <v>1</v>
      </c>
      <c r="E57" s="5">
        <v>1</v>
      </c>
      <c r="F57" s="5">
        <v>1</v>
      </c>
      <c r="G57" s="5">
        <v>2</v>
      </c>
      <c r="H57" s="5">
        <v>0</v>
      </c>
      <c r="I57" s="316">
        <v>0</v>
      </c>
      <c r="J57" s="280">
        <v>1</v>
      </c>
      <c r="K57" s="9"/>
      <c r="L57" s="9"/>
      <c r="M57" s="29"/>
    </row>
    <row r="58" spans="1:13" ht="18.75" hidden="1" thickBot="1" x14ac:dyDescent="0.3">
      <c r="A58" s="630"/>
      <c r="B58" s="363">
        <v>44483</v>
      </c>
      <c r="C58" s="31" t="s">
        <v>8</v>
      </c>
      <c r="D58" s="88">
        <v>1</v>
      </c>
      <c r="E58" s="88">
        <v>0</v>
      </c>
      <c r="F58" s="88">
        <v>0</v>
      </c>
      <c r="G58" s="88">
        <v>0</v>
      </c>
      <c r="H58" s="88">
        <v>0</v>
      </c>
      <c r="I58" s="317">
        <v>0</v>
      </c>
      <c r="J58" s="341"/>
      <c r="K58" s="31"/>
      <c r="L58" s="31">
        <v>1</v>
      </c>
      <c r="M58" s="32"/>
    </row>
    <row r="59" spans="1:13" s="16" customFormat="1" ht="19.5" thickTop="1" thickBot="1" x14ac:dyDescent="0.3">
      <c r="A59" s="142" t="s">
        <v>45</v>
      </c>
      <c r="B59" s="126" t="s">
        <v>540</v>
      </c>
      <c r="C59" s="124" t="s">
        <v>453</v>
      </c>
      <c r="D59" s="124">
        <f t="shared" ref="D59:L59" si="3">SUM(D46:D58)</f>
        <v>13</v>
      </c>
      <c r="E59" s="124">
        <f t="shared" si="3"/>
        <v>4</v>
      </c>
      <c r="F59" s="124">
        <f t="shared" si="3"/>
        <v>4</v>
      </c>
      <c r="G59" s="124">
        <f t="shared" si="3"/>
        <v>8</v>
      </c>
      <c r="H59" s="124">
        <f t="shared" si="3"/>
        <v>0</v>
      </c>
      <c r="I59" s="247">
        <f t="shared" si="3"/>
        <v>0</v>
      </c>
      <c r="J59" s="191">
        <f t="shared" si="3"/>
        <v>4</v>
      </c>
      <c r="K59" s="124">
        <f t="shared" si="3"/>
        <v>5</v>
      </c>
      <c r="L59" s="124">
        <f t="shared" si="3"/>
        <v>4</v>
      </c>
      <c r="M59" s="302">
        <f>SUM(J59/(J59+K59))</f>
        <v>0.44444444444444442</v>
      </c>
    </row>
    <row r="60" spans="1:13" ht="18.75" hidden="1" thickTop="1" x14ac:dyDescent="0.25">
      <c r="A60" s="659" t="s">
        <v>500</v>
      </c>
      <c r="B60" s="361">
        <v>43888</v>
      </c>
      <c r="C60" s="27" t="s">
        <v>452</v>
      </c>
      <c r="D60" s="46">
        <v>1</v>
      </c>
      <c r="E60" s="46">
        <v>0</v>
      </c>
      <c r="F60" s="46">
        <v>0</v>
      </c>
      <c r="G60" s="46">
        <v>0</v>
      </c>
      <c r="H60" s="46">
        <v>0</v>
      </c>
      <c r="I60" s="315">
        <v>0</v>
      </c>
      <c r="J60" s="279">
        <v>1</v>
      </c>
      <c r="K60" s="27"/>
      <c r="L60" s="27"/>
      <c r="M60" s="28"/>
    </row>
    <row r="61" spans="1:13" hidden="1" x14ac:dyDescent="0.25">
      <c r="A61" s="631"/>
      <c r="B61" s="362">
        <v>43881</v>
      </c>
      <c r="C61" s="9" t="s">
        <v>9</v>
      </c>
      <c r="D61" s="5">
        <v>1</v>
      </c>
      <c r="E61" s="5">
        <v>0</v>
      </c>
      <c r="F61" s="5">
        <v>1</v>
      </c>
      <c r="G61" s="5">
        <v>1</v>
      </c>
      <c r="H61" s="5">
        <v>0</v>
      </c>
      <c r="I61" s="316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362">
        <v>43874</v>
      </c>
      <c r="C62" s="9" t="s">
        <v>48</v>
      </c>
      <c r="D62" s="5">
        <v>1</v>
      </c>
      <c r="E62" s="5">
        <v>0</v>
      </c>
      <c r="F62" s="5">
        <v>0</v>
      </c>
      <c r="G62" s="5">
        <v>0</v>
      </c>
      <c r="H62" s="5">
        <v>0</v>
      </c>
      <c r="I62" s="316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362">
        <v>43867</v>
      </c>
      <c r="C63" s="9" t="s">
        <v>8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316">
        <v>0</v>
      </c>
      <c r="J63" s="280"/>
      <c r="K63" s="9"/>
      <c r="L63" s="9">
        <v>1</v>
      </c>
      <c r="M63" s="29"/>
    </row>
    <row r="64" spans="1:13" hidden="1" x14ac:dyDescent="0.25">
      <c r="A64" s="631"/>
      <c r="B64" s="362">
        <v>43860</v>
      </c>
      <c r="C64" s="9" t="s">
        <v>455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316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362">
        <v>43853</v>
      </c>
      <c r="C65" s="9" t="s">
        <v>452</v>
      </c>
      <c r="D65" s="5">
        <v>1</v>
      </c>
      <c r="E65" s="5">
        <v>0</v>
      </c>
      <c r="F65" s="5">
        <v>1</v>
      </c>
      <c r="G65" s="5">
        <v>1</v>
      </c>
      <c r="H65" s="5">
        <v>0</v>
      </c>
      <c r="I65" s="316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362">
        <v>43839</v>
      </c>
      <c r="C66" s="9" t="s">
        <v>9</v>
      </c>
      <c r="D66" s="5">
        <v>1</v>
      </c>
      <c r="E66" s="5">
        <v>0</v>
      </c>
      <c r="F66" s="5">
        <v>0</v>
      </c>
      <c r="G66" s="5">
        <v>0</v>
      </c>
      <c r="H66" s="5">
        <v>0</v>
      </c>
      <c r="I66" s="316">
        <v>0</v>
      </c>
      <c r="J66" s="280"/>
      <c r="K66" s="9"/>
      <c r="L66" s="9">
        <v>1</v>
      </c>
      <c r="M66" s="29"/>
    </row>
    <row r="67" spans="1:13" hidden="1" x14ac:dyDescent="0.25">
      <c r="A67" s="631"/>
      <c r="B67" s="362">
        <v>43811</v>
      </c>
      <c r="C67" s="9" t="s">
        <v>455</v>
      </c>
      <c r="D67" s="5">
        <v>1</v>
      </c>
      <c r="E67" s="5">
        <v>1</v>
      </c>
      <c r="F67" s="5">
        <v>1</v>
      </c>
      <c r="G67" s="5">
        <v>2</v>
      </c>
      <c r="H67" s="5">
        <v>0</v>
      </c>
      <c r="I67" s="316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362">
        <v>43804</v>
      </c>
      <c r="C68" s="9" t="s">
        <v>452</v>
      </c>
      <c r="D68" s="5">
        <v>1</v>
      </c>
      <c r="E68" s="5">
        <v>0</v>
      </c>
      <c r="F68" s="5">
        <v>1</v>
      </c>
      <c r="G68" s="5">
        <v>1</v>
      </c>
      <c r="H68" s="5">
        <v>0</v>
      </c>
      <c r="I68" s="316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362">
        <v>43783</v>
      </c>
      <c r="C69" s="9" t="s">
        <v>8</v>
      </c>
      <c r="D69" s="5">
        <v>1</v>
      </c>
      <c r="E69" s="5">
        <v>0</v>
      </c>
      <c r="F69" s="5">
        <v>0</v>
      </c>
      <c r="G69" s="5">
        <v>0</v>
      </c>
      <c r="H69" s="5">
        <v>0</v>
      </c>
      <c r="I69" s="316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362">
        <v>43762</v>
      </c>
      <c r="C70" s="9" t="s">
        <v>9</v>
      </c>
      <c r="D70" s="5">
        <v>1</v>
      </c>
      <c r="E70" s="5">
        <v>0</v>
      </c>
      <c r="F70" s="5">
        <v>0</v>
      </c>
      <c r="G70" s="5">
        <v>0</v>
      </c>
      <c r="H70" s="5">
        <v>0</v>
      </c>
      <c r="I70" s="316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362">
        <v>43755</v>
      </c>
      <c r="C71" s="9" t="s">
        <v>48</v>
      </c>
      <c r="D71" s="5">
        <v>1</v>
      </c>
      <c r="E71" s="5">
        <v>0</v>
      </c>
      <c r="F71" s="5">
        <v>1</v>
      </c>
      <c r="G71" s="5">
        <v>1</v>
      </c>
      <c r="H71" s="5">
        <v>0</v>
      </c>
      <c r="I71" s="316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362">
        <v>43748</v>
      </c>
      <c r="C72" s="9" t="s">
        <v>8</v>
      </c>
      <c r="D72" s="5">
        <v>1</v>
      </c>
      <c r="E72" s="5">
        <v>0</v>
      </c>
      <c r="F72" s="5">
        <v>1</v>
      </c>
      <c r="G72" s="5">
        <v>1</v>
      </c>
      <c r="H72" s="5">
        <v>0</v>
      </c>
      <c r="I72" s="316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362">
        <v>43734</v>
      </c>
      <c r="C73" s="9" t="s">
        <v>452</v>
      </c>
      <c r="D73" s="5">
        <v>1</v>
      </c>
      <c r="E73" s="5">
        <v>0</v>
      </c>
      <c r="F73" s="5">
        <v>0</v>
      </c>
      <c r="G73" s="5">
        <v>0</v>
      </c>
      <c r="H73" s="5">
        <v>0</v>
      </c>
      <c r="I73" s="316">
        <v>0</v>
      </c>
      <c r="J73" s="280"/>
      <c r="K73" s="9">
        <v>1</v>
      </c>
      <c r="L73" s="9"/>
      <c r="M73" s="29"/>
    </row>
    <row r="74" spans="1:13" ht="18.75" hidden="1" thickBot="1" x14ac:dyDescent="0.3">
      <c r="A74" s="630"/>
      <c r="B74" s="363">
        <v>43720</v>
      </c>
      <c r="C74" s="31" t="s">
        <v>48</v>
      </c>
      <c r="D74" s="88">
        <v>1</v>
      </c>
      <c r="E74" s="88">
        <v>0</v>
      </c>
      <c r="F74" s="88">
        <v>0</v>
      </c>
      <c r="G74" s="88">
        <v>0</v>
      </c>
      <c r="H74" s="88">
        <v>0</v>
      </c>
      <c r="I74" s="317">
        <v>0</v>
      </c>
      <c r="J74" s="341">
        <v>1</v>
      </c>
      <c r="K74" s="31"/>
      <c r="L74" s="31"/>
      <c r="M74" s="32"/>
    </row>
    <row r="75" spans="1:13" s="16" customFormat="1" ht="19.5" thickTop="1" thickBot="1" x14ac:dyDescent="0.3">
      <c r="A75" s="142" t="s">
        <v>45</v>
      </c>
      <c r="B75" s="126" t="s">
        <v>500</v>
      </c>
      <c r="C75" s="124" t="s">
        <v>453</v>
      </c>
      <c r="D75" s="124">
        <f t="shared" ref="D75:L75" si="4">SUM(D60:D74)</f>
        <v>15</v>
      </c>
      <c r="E75" s="124">
        <f t="shared" si="4"/>
        <v>1</v>
      </c>
      <c r="F75" s="124">
        <f t="shared" si="4"/>
        <v>6</v>
      </c>
      <c r="G75" s="124">
        <f t="shared" si="4"/>
        <v>7</v>
      </c>
      <c r="H75" s="124">
        <f t="shared" si="4"/>
        <v>0</v>
      </c>
      <c r="I75" s="247">
        <f t="shared" si="4"/>
        <v>0</v>
      </c>
      <c r="J75" s="191">
        <f t="shared" si="4"/>
        <v>10</v>
      </c>
      <c r="K75" s="124">
        <f t="shared" si="4"/>
        <v>3</v>
      </c>
      <c r="L75" s="124">
        <f t="shared" si="4"/>
        <v>2</v>
      </c>
      <c r="M75" s="302">
        <f>SUM(J75/(J75+K75))</f>
        <v>0.76923076923076927</v>
      </c>
    </row>
    <row r="76" spans="1:13" ht="18.75" hidden="1" thickTop="1" x14ac:dyDescent="0.25">
      <c r="A76" s="659" t="s">
        <v>454</v>
      </c>
      <c r="B76" s="361">
        <v>43524</v>
      </c>
      <c r="C76" s="27" t="s">
        <v>452</v>
      </c>
      <c r="D76" s="46">
        <v>1</v>
      </c>
      <c r="E76" s="46">
        <v>0</v>
      </c>
      <c r="F76" s="46">
        <v>0</v>
      </c>
      <c r="G76" s="46">
        <v>0</v>
      </c>
      <c r="H76" s="46">
        <v>0</v>
      </c>
      <c r="I76" s="85">
        <v>0</v>
      </c>
      <c r="J76" s="364">
        <v>1</v>
      </c>
      <c r="K76" s="27"/>
      <c r="L76" s="27"/>
      <c r="M76" s="28"/>
    </row>
    <row r="77" spans="1:13" hidden="1" x14ac:dyDescent="0.25">
      <c r="A77" s="631"/>
      <c r="B77" s="362">
        <v>43517</v>
      </c>
      <c r="C77" s="9" t="s">
        <v>9</v>
      </c>
      <c r="D77" s="5">
        <v>1</v>
      </c>
      <c r="E77" s="5">
        <v>0</v>
      </c>
      <c r="F77" s="5">
        <v>0</v>
      </c>
      <c r="G77" s="5">
        <v>0</v>
      </c>
      <c r="H77" s="5">
        <v>0</v>
      </c>
      <c r="I77" s="86">
        <v>0</v>
      </c>
      <c r="J77" s="365"/>
      <c r="K77" s="9">
        <v>1</v>
      </c>
      <c r="L77" s="9"/>
      <c r="M77" s="29"/>
    </row>
    <row r="78" spans="1:13" hidden="1" x14ac:dyDescent="0.25">
      <c r="A78" s="631"/>
      <c r="B78" s="362">
        <v>43510</v>
      </c>
      <c r="C78" s="9" t="s">
        <v>48</v>
      </c>
      <c r="D78" s="5">
        <v>1</v>
      </c>
      <c r="E78" s="5">
        <v>0</v>
      </c>
      <c r="F78" s="5">
        <v>1</v>
      </c>
      <c r="G78" s="5">
        <v>1</v>
      </c>
      <c r="H78" s="5">
        <v>0</v>
      </c>
      <c r="I78" s="86">
        <v>0</v>
      </c>
      <c r="J78" s="365"/>
      <c r="K78" s="9">
        <v>1</v>
      </c>
      <c r="L78" s="9"/>
      <c r="M78" s="29"/>
    </row>
    <row r="79" spans="1:13" hidden="1" x14ac:dyDescent="0.25">
      <c r="A79" s="631"/>
      <c r="B79" s="362">
        <v>43503</v>
      </c>
      <c r="C79" s="9" t="s">
        <v>8</v>
      </c>
      <c r="D79" s="5">
        <v>1</v>
      </c>
      <c r="E79" s="5">
        <v>0</v>
      </c>
      <c r="F79" s="5">
        <v>1</v>
      </c>
      <c r="G79" s="5">
        <v>1</v>
      </c>
      <c r="H79" s="5">
        <v>0</v>
      </c>
      <c r="I79" s="86">
        <v>0</v>
      </c>
      <c r="J79" s="365"/>
      <c r="K79" s="9">
        <v>1</v>
      </c>
      <c r="L79" s="9"/>
      <c r="M79" s="29"/>
    </row>
    <row r="80" spans="1:13" hidden="1" x14ac:dyDescent="0.25">
      <c r="A80" s="631"/>
      <c r="B80" s="362">
        <v>43496</v>
      </c>
      <c r="C80" s="9" t="s">
        <v>455</v>
      </c>
      <c r="D80" s="5">
        <v>1</v>
      </c>
      <c r="E80" s="5">
        <v>0</v>
      </c>
      <c r="F80" s="5">
        <v>0</v>
      </c>
      <c r="G80" s="5">
        <v>0</v>
      </c>
      <c r="H80" s="5">
        <v>0</v>
      </c>
      <c r="I80" s="86">
        <v>0</v>
      </c>
      <c r="J80" s="365"/>
      <c r="K80" s="9"/>
      <c r="L80" s="9">
        <v>1</v>
      </c>
      <c r="M80" s="29"/>
    </row>
    <row r="81" spans="1:13" hidden="1" x14ac:dyDescent="0.25">
      <c r="A81" s="631"/>
      <c r="B81" s="362">
        <v>43475</v>
      </c>
      <c r="C81" s="9" t="s">
        <v>9</v>
      </c>
      <c r="D81" s="5">
        <v>1</v>
      </c>
      <c r="E81" s="5">
        <v>0</v>
      </c>
      <c r="F81" s="5">
        <v>0</v>
      </c>
      <c r="G81" s="5">
        <v>0</v>
      </c>
      <c r="H81" s="5">
        <v>0</v>
      </c>
      <c r="I81" s="86">
        <v>0</v>
      </c>
      <c r="J81" s="365"/>
      <c r="K81" s="9">
        <v>1</v>
      </c>
      <c r="L81" s="9"/>
      <c r="M81" s="29"/>
    </row>
    <row r="82" spans="1:13" hidden="1" x14ac:dyDescent="0.25">
      <c r="A82" s="631"/>
      <c r="B82" s="362">
        <v>43468</v>
      </c>
      <c r="C82" s="9" t="s">
        <v>48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86">
        <v>0</v>
      </c>
      <c r="J82" s="365">
        <v>1</v>
      </c>
      <c r="K82" s="9"/>
      <c r="L82" s="9"/>
      <c r="M82" s="29"/>
    </row>
    <row r="83" spans="1:13" hidden="1" x14ac:dyDescent="0.25">
      <c r="A83" s="631"/>
      <c r="B83" s="362">
        <v>43454</v>
      </c>
      <c r="C83" s="9" t="s">
        <v>8</v>
      </c>
      <c r="D83" s="5">
        <v>1</v>
      </c>
      <c r="E83" s="5">
        <v>0</v>
      </c>
      <c r="F83" s="5">
        <v>1</v>
      </c>
      <c r="G83" s="5">
        <v>1</v>
      </c>
      <c r="H83" s="5">
        <v>0</v>
      </c>
      <c r="I83" s="86">
        <v>0</v>
      </c>
      <c r="J83" s="365"/>
      <c r="K83" s="9">
        <v>1</v>
      </c>
      <c r="L83" s="9"/>
      <c r="M83" s="29"/>
    </row>
    <row r="84" spans="1:13" hidden="1" x14ac:dyDescent="0.25">
      <c r="A84" s="631"/>
      <c r="B84" s="362">
        <v>43447</v>
      </c>
      <c r="C84" s="9" t="s">
        <v>455</v>
      </c>
      <c r="D84" s="5">
        <v>1</v>
      </c>
      <c r="E84" s="5">
        <v>0</v>
      </c>
      <c r="F84" s="5">
        <v>0</v>
      </c>
      <c r="G84" s="5">
        <v>0</v>
      </c>
      <c r="H84" s="5">
        <v>0</v>
      </c>
      <c r="I84" s="86">
        <v>0</v>
      </c>
      <c r="J84" s="365">
        <v>1</v>
      </c>
      <c r="K84" s="9"/>
      <c r="L84" s="9"/>
      <c r="M84" s="29"/>
    </row>
    <row r="85" spans="1:13" hidden="1" x14ac:dyDescent="0.25">
      <c r="A85" s="631"/>
      <c r="B85" s="362">
        <v>43440</v>
      </c>
      <c r="C85" s="9" t="s">
        <v>452</v>
      </c>
      <c r="D85" s="5">
        <v>1</v>
      </c>
      <c r="E85" s="5">
        <v>0</v>
      </c>
      <c r="F85" s="5">
        <v>1</v>
      </c>
      <c r="G85" s="5">
        <v>1</v>
      </c>
      <c r="H85" s="5">
        <v>0</v>
      </c>
      <c r="I85" s="86">
        <v>0</v>
      </c>
      <c r="J85" s="365">
        <v>1</v>
      </c>
      <c r="K85" s="9"/>
      <c r="L85" s="9"/>
      <c r="M85" s="29"/>
    </row>
    <row r="86" spans="1:13" hidden="1" x14ac:dyDescent="0.25">
      <c r="A86" s="631"/>
      <c r="B86" s="362">
        <v>43433</v>
      </c>
      <c r="C86" s="9" t="s">
        <v>9</v>
      </c>
      <c r="D86" s="5">
        <v>1</v>
      </c>
      <c r="E86" s="5">
        <v>0</v>
      </c>
      <c r="F86" s="5">
        <v>0</v>
      </c>
      <c r="G86" s="5">
        <v>0</v>
      </c>
      <c r="H86" s="5">
        <v>0</v>
      </c>
      <c r="I86" s="86">
        <v>0</v>
      </c>
      <c r="J86" s="365"/>
      <c r="K86" s="9"/>
      <c r="L86" s="9">
        <v>1</v>
      </c>
      <c r="M86" s="29"/>
    </row>
    <row r="87" spans="1:13" hidden="1" x14ac:dyDescent="0.25">
      <c r="A87" s="631"/>
      <c r="B87" s="362">
        <v>43426</v>
      </c>
      <c r="C87" s="9" t="s">
        <v>48</v>
      </c>
      <c r="D87" s="5">
        <v>1</v>
      </c>
      <c r="E87" s="5">
        <v>0</v>
      </c>
      <c r="F87" s="5">
        <v>2</v>
      </c>
      <c r="G87" s="5">
        <v>2</v>
      </c>
      <c r="H87" s="5">
        <v>0</v>
      </c>
      <c r="I87" s="86">
        <v>0</v>
      </c>
      <c r="J87" s="365">
        <v>1</v>
      </c>
      <c r="K87" s="9"/>
      <c r="L87" s="9"/>
      <c r="M87" s="29"/>
    </row>
    <row r="88" spans="1:13" hidden="1" x14ac:dyDescent="0.25">
      <c r="A88" s="631"/>
      <c r="B88" s="362">
        <v>43419</v>
      </c>
      <c r="C88" s="9" t="s">
        <v>8</v>
      </c>
      <c r="D88" s="5">
        <v>1</v>
      </c>
      <c r="E88" s="5">
        <v>2</v>
      </c>
      <c r="F88" s="5">
        <v>0</v>
      </c>
      <c r="G88" s="5">
        <v>2</v>
      </c>
      <c r="H88" s="5">
        <v>0</v>
      </c>
      <c r="I88" s="86">
        <v>0</v>
      </c>
      <c r="J88" s="365">
        <v>1</v>
      </c>
      <c r="K88" s="9"/>
      <c r="L88" s="9"/>
      <c r="M88" s="29"/>
    </row>
    <row r="89" spans="1:13" hidden="1" x14ac:dyDescent="0.25">
      <c r="A89" s="631"/>
      <c r="B89" s="362">
        <v>43412</v>
      </c>
      <c r="C89" s="9" t="s">
        <v>455</v>
      </c>
      <c r="D89" s="5">
        <v>1</v>
      </c>
      <c r="E89" s="5">
        <v>0</v>
      </c>
      <c r="F89" s="5">
        <v>2</v>
      </c>
      <c r="G89" s="5">
        <v>2</v>
      </c>
      <c r="H89" s="5">
        <v>0</v>
      </c>
      <c r="I89" s="86">
        <v>0</v>
      </c>
      <c r="J89" s="365">
        <v>1</v>
      </c>
      <c r="K89" s="9"/>
      <c r="L89" s="9"/>
      <c r="M89" s="29"/>
    </row>
    <row r="90" spans="1:13" hidden="1" x14ac:dyDescent="0.25">
      <c r="A90" s="631"/>
      <c r="B90" s="362">
        <v>43405</v>
      </c>
      <c r="C90" s="9" t="s">
        <v>452</v>
      </c>
      <c r="D90" s="5">
        <v>1</v>
      </c>
      <c r="E90" s="5">
        <v>0</v>
      </c>
      <c r="F90" s="5">
        <v>0</v>
      </c>
      <c r="G90" s="5">
        <v>0</v>
      </c>
      <c r="H90" s="5">
        <v>0</v>
      </c>
      <c r="I90" s="86">
        <v>0</v>
      </c>
      <c r="J90" s="365"/>
      <c r="K90" s="9">
        <v>1</v>
      </c>
      <c r="L90" s="9"/>
      <c r="M90" s="29"/>
    </row>
    <row r="91" spans="1:13" hidden="1" x14ac:dyDescent="0.25">
      <c r="A91" s="631"/>
      <c r="B91" s="362">
        <v>43398</v>
      </c>
      <c r="C91" s="9" t="s">
        <v>9</v>
      </c>
      <c r="D91" s="5">
        <v>1</v>
      </c>
      <c r="E91" s="5">
        <v>1</v>
      </c>
      <c r="F91" s="5">
        <v>0</v>
      </c>
      <c r="G91" s="5">
        <v>1</v>
      </c>
      <c r="H91" s="5">
        <v>0</v>
      </c>
      <c r="I91" s="86">
        <v>0</v>
      </c>
      <c r="J91" s="365">
        <v>1</v>
      </c>
      <c r="K91" s="9"/>
      <c r="L91" s="9"/>
      <c r="M91" s="29"/>
    </row>
    <row r="92" spans="1:13" hidden="1" x14ac:dyDescent="0.25">
      <c r="A92" s="631"/>
      <c r="B92" s="362">
        <v>43391</v>
      </c>
      <c r="C92" s="9" t="s">
        <v>48</v>
      </c>
      <c r="D92" s="5">
        <v>1</v>
      </c>
      <c r="E92" s="5">
        <v>0</v>
      </c>
      <c r="F92" s="5">
        <v>0</v>
      </c>
      <c r="G92" s="5">
        <v>0</v>
      </c>
      <c r="H92" s="5">
        <v>0</v>
      </c>
      <c r="I92" s="86">
        <v>0</v>
      </c>
      <c r="J92" s="365">
        <v>1</v>
      </c>
      <c r="K92" s="9"/>
      <c r="L92" s="9"/>
      <c r="M92" s="29"/>
    </row>
    <row r="93" spans="1:13" hidden="1" x14ac:dyDescent="0.25">
      <c r="A93" s="631"/>
      <c r="B93" s="362">
        <v>43384</v>
      </c>
      <c r="C93" s="9" t="s">
        <v>8</v>
      </c>
      <c r="D93" s="5">
        <v>1</v>
      </c>
      <c r="E93" s="5">
        <v>0</v>
      </c>
      <c r="F93" s="5">
        <v>1</v>
      </c>
      <c r="G93" s="5">
        <v>1</v>
      </c>
      <c r="H93" s="5">
        <v>0</v>
      </c>
      <c r="I93" s="86">
        <v>0</v>
      </c>
      <c r="J93" s="365">
        <v>1</v>
      </c>
      <c r="K93" s="9"/>
      <c r="L93" s="9"/>
      <c r="M93" s="29"/>
    </row>
    <row r="94" spans="1:13" ht="18.75" hidden="1" thickBot="1" x14ac:dyDescent="0.3">
      <c r="A94" s="631"/>
      <c r="B94" s="362">
        <v>43370</v>
      </c>
      <c r="C94" s="9" t="s">
        <v>452</v>
      </c>
      <c r="D94" s="5">
        <v>1</v>
      </c>
      <c r="E94" s="5">
        <v>0</v>
      </c>
      <c r="F94" s="5">
        <v>2</v>
      </c>
      <c r="G94" s="5">
        <v>2</v>
      </c>
      <c r="H94" s="5">
        <v>0</v>
      </c>
      <c r="I94" s="86">
        <v>0</v>
      </c>
      <c r="J94" s="365">
        <v>1</v>
      </c>
      <c r="K94" s="9"/>
      <c r="L94" s="9"/>
      <c r="M94" s="29"/>
    </row>
    <row r="95" spans="1:13" s="16" customFormat="1" ht="19.5" thickTop="1" thickBot="1" x14ac:dyDescent="0.3">
      <c r="A95" s="142" t="s">
        <v>45</v>
      </c>
      <c r="B95" s="126" t="s">
        <v>454</v>
      </c>
      <c r="C95" s="124" t="s">
        <v>453</v>
      </c>
      <c r="D95" s="124">
        <f t="shared" ref="D95:I95" si="5">SUM(D76:D94)</f>
        <v>19</v>
      </c>
      <c r="E95" s="124">
        <f t="shared" si="5"/>
        <v>3</v>
      </c>
      <c r="F95" s="124">
        <f t="shared" si="5"/>
        <v>11</v>
      </c>
      <c r="G95" s="124">
        <f t="shared" si="5"/>
        <v>14</v>
      </c>
      <c r="H95" s="124">
        <f t="shared" si="5"/>
        <v>0</v>
      </c>
      <c r="I95" s="124">
        <f t="shared" si="5"/>
        <v>0</v>
      </c>
      <c r="J95" s="191">
        <f>SUM(J76:J94)</f>
        <v>11</v>
      </c>
      <c r="K95" s="124">
        <f>SUM(K76:K94)</f>
        <v>6</v>
      </c>
      <c r="L95" s="124">
        <f>SUM(L76:L94)</f>
        <v>2</v>
      </c>
      <c r="M95" s="302">
        <f>SUM(J95/(J95+K95))</f>
        <v>0.6470588235294118</v>
      </c>
    </row>
    <row r="96" spans="1:13" ht="18.75" hidden="1" thickTop="1" x14ac:dyDescent="0.25">
      <c r="A96" s="638" t="s">
        <v>285</v>
      </c>
      <c r="B96" s="45">
        <v>43160</v>
      </c>
      <c r="C96" s="46" t="s">
        <v>27</v>
      </c>
      <c r="D96" s="46">
        <v>1</v>
      </c>
      <c r="E96" s="46">
        <v>0</v>
      </c>
      <c r="F96" s="46">
        <v>3</v>
      </c>
      <c r="G96" s="46">
        <v>3</v>
      </c>
      <c r="H96" s="46">
        <v>0</v>
      </c>
      <c r="I96" s="85">
        <v>0</v>
      </c>
      <c r="J96" s="265"/>
      <c r="K96" s="46">
        <v>1</v>
      </c>
      <c r="L96" s="46"/>
      <c r="M96" s="85"/>
    </row>
    <row r="97" spans="1:13" hidden="1" x14ac:dyDescent="0.25">
      <c r="A97" s="639"/>
      <c r="B97" s="36">
        <v>43153</v>
      </c>
      <c r="C97" s="5" t="s">
        <v>9</v>
      </c>
      <c r="D97" s="5">
        <v>1</v>
      </c>
      <c r="E97" s="5">
        <v>0</v>
      </c>
      <c r="F97" s="5">
        <v>1</v>
      </c>
      <c r="G97" s="5">
        <v>1</v>
      </c>
      <c r="H97" s="5">
        <v>0</v>
      </c>
      <c r="I97" s="86">
        <v>0</v>
      </c>
      <c r="J97" s="266">
        <v>1</v>
      </c>
      <c r="K97" s="5"/>
      <c r="L97" s="5"/>
      <c r="M97" s="86"/>
    </row>
    <row r="98" spans="1:13" hidden="1" x14ac:dyDescent="0.25">
      <c r="A98" s="639"/>
      <c r="B98" s="36">
        <v>43146</v>
      </c>
      <c r="C98" s="5" t="s">
        <v>11</v>
      </c>
      <c r="D98" s="5">
        <v>1</v>
      </c>
      <c r="E98" s="5">
        <v>0</v>
      </c>
      <c r="F98" s="5">
        <v>0</v>
      </c>
      <c r="G98" s="5">
        <v>0</v>
      </c>
      <c r="H98" s="5">
        <v>0</v>
      </c>
      <c r="I98" s="86">
        <v>0</v>
      </c>
      <c r="J98" s="266"/>
      <c r="K98" s="5">
        <v>1</v>
      </c>
      <c r="L98" s="5"/>
      <c r="M98" s="86"/>
    </row>
    <row r="99" spans="1:13" hidden="1" x14ac:dyDescent="0.25">
      <c r="A99" s="639"/>
      <c r="B99" s="36">
        <v>43139</v>
      </c>
      <c r="C99" s="5" t="s">
        <v>8</v>
      </c>
      <c r="D99" s="5">
        <v>1</v>
      </c>
      <c r="E99" s="5">
        <v>0</v>
      </c>
      <c r="F99" s="5">
        <v>0</v>
      </c>
      <c r="G99" s="5">
        <v>0</v>
      </c>
      <c r="H99" s="5">
        <v>0</v>
      </c>
      <c r="I99" s="86">
        <v>0</v>
      </c>
      <c r="J99" s="266"/>
      <c r="K99" s="5">
        <v>1</v>
      </c>
      <c r="L99" s="5"/>
      <c r="M99" s="86"/>
    </row>
    <row r="100" spans="1:13" hidden="1" x14ac:dyDescent="0.25">
      <c r="A100" s="639"/>
      <c r="B100" s="36">
        <v>43132</v>
      </c>
      <c r="C100" s="5" t="s">
        <v>10</v>
      </c>
      <c r="D100" s="5">
        <v>1</v>
      </c>
      <c r="E100" s="5">
        <v>0</v>
      </c>
      <c r="F100" s="5">
        <v>1</v>
      </c>
      <c r="G100" s="5">
        <v>1</v>
      </c>
      <c r="H100" s="5">
        <v>0</v>
      </c>
      <c r="I100" s="86">
        <v>0</v>
      </c>
      <c r="J100" s="266">
        <v>1</v>
      </c>
      <c r="K100" s="5"/>
      <c r="L100" s="5"/>
      <c r="M100" s="86"/>
    </row>
    <row r="101" spans="1:13" hidden="1" x14ac:dyDescent="0.25">
      <c r="A101" s="639"/>
      <c r="B101" s="36">
        <v>43125</v>
      </c>
      <c r="C101" s="5" t="s">
        <v>27</v>
      </c>
      <c r="D101" s="5">
        <v>1</v>
      </c>
      <c r="E101" s="5">
        <v>1</v>
      </c>
      <c r="F101" s="5">
        <v>0</v>
      </c>
      <c r="G101" s="5">
        <v>1</v>
      </c>
      <c r="H101" s="5">
        <v>0</v>
      </c>
      <c r="I101" s="86">
        <v>0</v>
      </c>
      <c r="J101" s="266">
        <v>1</v>
      </c>
      <c r="K101" s="5"/>
      <c r="L101" s="5"/>
      <c r="M101" s="86"/>
    </row>
    <row r="102" spans="1:13" hidden="1" x14ac:dyDescent="0.25">
      <c r="A102" s="639"/>
      <c r="B102" s="36">
        <v>43118</v>
      </c>
      <c r="C102" s="5" t="s">
        <v>9</v>
      </c>
      <c r="D102" s="5">
        <v>1</v>
      </c>
      <c r="E102" s="5">
        <v>0</v>
      </c>
      <c r="F102" s="5">
        <v>0</v>
      </c>
      <c r="G102" s="5">
        <v>0</v>
      </c>
      <c r="H102" s="5">
        <v>0</v>
      </c>
      <c r="I102" s="86">
        <v>0</v>
      </c>
      <c r="J102" s="266"/>
      <c r="K102" s="5">
        <v>1</v>
      </c>
      <c r="L102" s="5"/>
      <c r="M102" s="86"/>
    </row>
    <row r="103" spans="1:13" hidden="1" x14ac:dyDescent="0.25">
      <c r="A103" s="639"/>
      <c r="B103" s="36">
        <v>43104</v>
      </c>
      <c r="C103" s="5" t="s">
        <v>11</v>
      </c>
      <c r="D103" s="5">
        <v>1</v>
      </c>
      <c r="E103" s="5">
        <v>1</v>
      </c>
      <c r="F103" s="5">
        <v>0</v>
      </c>
      <c r="G103" s="5">
        <v>1</v>
      </c>
      <c r="H103" s="5">
        <v>0</v>
      </c>
      <c r="I103" s="86">
        <v>0</v>
      </c>
      <c r="J103" s="266"/>
      <c r="K103" s="5">
        <v>1</v>
      </c>
      <c r="L103" s="5"/>
      <c r="M103" s="86"/>
    </row>
    <row r="104" spans="1:13" hidden="1" x14ac:dyDescent="0.25">
      <c r="A104" s="639"/>
      <c r="B104" s="36">
        <v>43090</v>
      </c>
      <c r="C104" s="5" t="s">
        <v>8</v>
      </c>
      <c r="D104" s="5">
        <v>1</v>
      </c>
      <c r="E104" s="5">
        <v>0</v>
      </c>
      <c r="F104" s="5">
        <v>0</v>
      </c>
      <c r="G104" s="5">
        <v>0</v>
      </c>
      <c r="H104" s="5">
        <v>0</v>
      </c>
      <c r="I104" s="86">
        <v>0</v>
      </c>
      <c r="J104" s="266"/>
      <c r="K104" s="5">
        <v>1</v>
      </c>
      <c r="L104" s="5"/>
      <c r="M104" s="86"/>
    </row>
    <row r="105" spans="1:13" hidden="1" x14ac:dyDescent="0.25">
      <c r="A105" s="639"/>
      <c r="B105" s="36">
        <v>43083</v>
      </c>
      <c r="C105" s="5" t="s">
        <v>10</v>
      </c>
      <c r="D105" s="5">
        <v>1</v>
      </c>
      <c r="E105" s="5">
        <v>0</v>
      </c>
      <c r="F105" s="5">
        <v>0</v>
      </c>
      <c r="G105" s="5">
        <v>0</v>
      </c>
      <c r="H105" s="5">
        <v>0</v>
      </c>
      <c r="I105" s="86">
        <v>0</v>
      </c>
      <c r="J105" s="266"/>
      <c r="K105" s="5">
        <v>1</v>
      </c>
      <c r="L105" s="5"/>
      <c r="M105" s="86"/>
    </row>
    <row r="106" spans="1:13" hidden="1" x14ac:dyDescent="0.25">
      <c r="A106" s="639"/>
      <c r="B106" s="36">
        <v>43076</v>
      </c>
      <c r="C106" s="5" t="s">
        <v>27</v>
      </c>
      <c r="D106" s="5">
        <v>1</v>
      </c>
      <c r="E106" s="5">
        <v>1</v>
      </c>
      <c r="F106" s="5">
        <v>0</v>
      </c>
      <c r="G106" s="5">
        <v>1</v>
      </c>
      <c r="H106" s="5">
        <v>0</v>
      </c>
      <c r="I106" s="86">
        <v>0</v>
      </c>
      <c r="J106" s="266">
        <v>1</v>
      </c>
      <c r="K106" s="5"/>
      <c r="L106" s="5"/>
      <c r="M106" s="86"/>
    </row>
    <row r="107" spans="1:13" hidden="1" x14ac:dyDescent="0.25">
      <c r="A107" s="639"/>
      <c r="B107" s="36">
        <v>43069</v>
      </c>
      <c r="C107" s="5" t="s">
        <v>9</v>
      </c>
      <c r="D107" s="5">
        <v>1</v>
      </c>
      <c r="E107" s="5">
        <v>0</v>
      </c>
      <c r="F107" s="5">
        <v>1</v>
      </c>
      <c r="G107" s="5">
        <v>1</v>
      </c>
      <c r="H107" s="5">
        <v>0</v>
      </c>
      <c r="I107" s="86">
        <v>0</v>
      </c>
      <c r="J107" s="266"/>
      <c r="K107" s="5">
        <v>1</v>
      </c>
      <c r="L107" s="5"/>
      <c r="M107" s="86"/>
    </row>
    <row r="108" spans="1:13" hidden="1" x14ac:dyDescent="0.25">
      <c r="A108" s="639"/>
      <c r="B108" s="36">
        <v>43055</v>
      </c>
      <c r="C108" s="5" t="s">
        <v>8</v>
      </c>
      <c r="D108" s="5">
        <v>1</v>
      </c>
      <c r="E108" s="5">
        <v>0</v>
      </c>
      <c r="F108" s="5">
        <v>1</v>
      </c>
      <c r="G108" s="5">
        <v>1</v>
      </c>
      <c r="H108" s="5">
        <v>0</v>
      </c>
      <c r="I108" s="86">
        <v>0</v>
      </c>
      <c r="J108" s="266">
        <v>1</v>
      </c>
      <c r="K108" s="5"/>
      <c r="L108" s="5"/>
      <c r="M108" s="86"/>
    </row>
    <row r="109" spans="1:13" hidden="1" x14ac:dyDescent="0.25">
      <c r="A109" s="639"/>
      <c r="B109" s="36">
        <v>43048</v>
      </c>
      <c r="C109" s="5" t="s">
        <v>10</v>
      </c>
      <c r="D109" s="5">
        <v>1</v>
      </c>
      <c r="E109" s="5">
        <v>0</v>
      </c>
      <c r="F109" s="5">
        <v>0</v>
      </c>
      <c r="G109" s="5">
        <v>0</v>
      </c>
      <c r="H109" s="5">
        <v>0</v>
      </c>
      <c r="I109" s="86">
        <v>0</v>
      </c>
      <c r="J109" s="266"/>
      <c r="K109" s="5">
        <v>1</v>
      </c>
      <c r="L109" s="5"/>
      <c r="M109" s="86"/>
    </row>
    <row r="110" spans="1:13" hidden="1" x14ac:dyDescent="0.25">
      <c r="A110" s="639"/>
      <c r="B110" s="36">
        <v>43041</v>
      </c>
      <c r="C110" s="5" t="s">
        <v>27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86">
        <v>0</v>
      </c>
      <c r="J110" s="266"/>
      <c r="K110" s="5"/>
      <c r="L110" s="5">
        <v>1</v>
      </c>
      <c r="M110" s="86"/>
    </row>
    <row r="111" spans="1:13" hidden="1" x14ac:dyDescent="0.25">
      <c r="A111" s="639"/>
      <c r="B111" s="36">
        <v>43034</v>
      </c>
      <c r="C111" s="5" t="s">
        <v>9</v>
      </c>
      <c r="D111" s="5">
        <v>1</v>
      </c>
      <c r="E111" s="5">
        <v>0</v>
      </c>
      <c r="F111" s="5">
        <v>1</v>
      </c>
      <c r="G111" s="5">
        <v>1</v>
      </c>
      <c r="H111" s="5">
        <v>0</v>
      </c>
      <c r="I111" s="86">
        <v>0</v>
      </c>
      <c r="J111" s="266"/>
      <c r="K111" s="5">
        <v>1</v>
      </c>
      <c r="L111" s="5"/>
      <c r="M111" s="86"/>
    </row>
    <row r="112" spans="1:13" hidden="1" x14ac:dyDescent="0.25">
      <c r="A112" s="639"/>
      <c r="B112" s="36">
        <v>43013</v>
      </c>
      <c r="C112" s="5" t="s">
        <v>10</v>
      </c>
      <c r="D112" s="5">
        <v>1</v>
      </c>
      <c r="E112" s="5">
        <v>0</v>
      </c>
      <c r="F112" s="5">
        <v>1</v>
      </c>
      <c r="G112" s="5">
        <v>1</v>
      </c>
      <c r="H112" s="5">
        <v>0</v>
      </c>
      <c r="I112" s="86">
        <v>0</v>
      </c>
      <c r="J112" s="266">
        <v>1</v>
      </c>
      <c r="K112" s="5"/>
      <c r="L112" s="5"/>
      <c r="M112" s="86"/>
    </row>
    <row r="113" spans="1:13" hidden="1" x14ac:dyDescent="0.25">
      <c r="A113" s="639"/>
      <c r="B113" s="36">
        <v>43006</v>
      </c>
      <c r="C113" s="5" t="s">
        <v>27</v>
      </c>
      <c r="D113" s="5">
        <v>1</v>
      </c>
      <c r="E113" s="5">
        <v>2</v>
      </c>
      <c r="F113" s="5">
        <v>0</v>
      </c>
      <c r="G113" s="5">
        <v>2</v>
      </c>
      <c r="H113" s="5">
        <v>0</v>
      </c>
      <c r="I113" s="86">
        <v>0</v>
      </c>
      <c r="J113" s="266"/>
      <c r="K113" s="5">
        <v>1</v>
      </c>
      <c r="L113" s="5"/>
      <c r="M113" s="86"/>
    </row>
    <row r="114" spans="1:13" ht="18.75" hidden="1" thickBot="1" x14ac:dyDescent="0.3">
      <c r="A114" s="640"/>
      <c r="B114" s="87">
        <v>42999</v>
      </c>
      <c r="C114" s="88" t="s">
        <v>9</v>
      </c>
      <c r="D114" s="88">
        <v>1</v>
      </c>
      <c r="E114" s="88">
        <v>0</v>
      </c>
      <c r="F114" s="88">
        <v>0</v>
      </c>
      <c r="G114" s="88">
        <v>0</v>
      </c>
      <c r="H114" s="88">
        <v>0</v>
      </c>
      <c r="I114" s="89">
        <v>0</v>
      </c>
      <c r="J114" s="269"/>
      <c r="K114" s="39"/>
      <c r="L114" s="39">
        <v>1</v>
      </c>
      <c r="M114" s="187"/>
    </row>
    <row r="115" spans="1:13" s="16" customFormat="1" ht="19.5" thickTop="1" thickBot="1" x14ac:dyDescent="0.3">
      <c r="A115" s="142" t="s">
        <v>45</v>
      </c>
      <c r="B115" s="126" t="s">
        <v>285</v>
      </c>
      <c r="C115" s="124" t="s">
        <v>7</v>
      </c>
      <c r="D115" s="124">
        <f t="shared" ref="D115:L115" si="6">SUM(D96:D114)</f>
        <v>19</v>
      </c>
      <c r="E115" s="124">
        <f t="shared" si="6"/>
        <v>5</v>
      </c>
      <c r="F115" s="124">
        <f t="shared" si="6"/>
        <v>9</v>
      </c>
      <c r="G115" s="124">
        <f t="shared" si="6"/>
        <v>14</v>
      </c>
      <c r="H115" s="124">
        <f t="shared" si="6"/>
        <v>0</v>
      </c>
      <c r="I115" s="247">
        <f t="shared" si="6"/>
        <v>0</v>
      </c>
      <c r="J115" s="191">
        <f t="shared" si="6"/>
        <v>6</v>
      </c>
      <c r="K115" s="160">
        <f t="shared" si="6"/>
        <v>11</v>
      </c>
      <c r="L115" s="160">
        <f t="shared" si="6"/>
        <v>2</v>
      </c>
      <c r="M115" s="302">
        <f>SUM(J115/(J115+K115))</f>
        <v>0.35294117647058826</v>
      </c>
    </row>
    <row r="116" spans="1:13" ht="19.5" thickTop="1" thickBot="1" x14ac:dyDescent="0.3">
      <c r="A116"/>
      <c r="B116"/>
      <c r="C116" s="136" t="s">
        <v>24</v>
      </c>
      <c r="D116" s="137">
        <f t="shared" ref="D116:L116" si="7">SUM(D115+D95+D75+D59+D45+D30+D14)</f>
        <v>106</v>
      </c>
      <c r="E116" s="137">
        <f t="shared" si="7"/>
        <v>20</v>
      </c>
      <c r="F116" s="137">
        <f t="shared" si="7"/>
        <v>55</v>
      </c>
      <c r="G116" s="137">
        <f t="shared" si="7"/>
        <v>75</v>
      </c>
      <c r="H116" s="137">
        <f t="shared" si="7"/>
        <v>1</v>
      </c>
      <c r="I116" s="139">
        <f t="shared" si="7"/>
        <v>0</v>
      </c>
      <c r="J116" s="444">
        <f t="shared" si="7"/>
        <v>51</v>
      </c>
      <c r="K116" s="91">
        <f t="shared" si="7"/>
        <v>42</v>
      </c>
      <c r="L116" s="450">
        <f t="shared" si="7"/>
        <v>13</v>
      </c>
      <c r="M116" s="313">
        <f>SUM(J116/(J116+K116))</f>
        <v>0.54838709677419351</v>
      </c>
    </row>
    <row r="117" spans="1:13" ht="18.75" thickBot="1" x14ac:dyDescent="0.3">
      <c r="A117"/>
      <c r="B117"/>
      <c r="C117" s="143" t="s">
        <v>25</v>
      </c>
      <c r="D117" s="24"/>
      <c r="E117" s="25">
        <f>SUM(E116/D116)</f>
        <v>0.18867924528301888</v>
      </c>
      <c r="F117" s="25">
        <f>SUM(F116/D116)</f>
        <v>0.51886792452830188</v>
      </c>
      <c r="G117" s="144">
        <f>SUM(G116/D116)</f>
        <v>0.70754716981132071</v>
      </c>
      <c r="H117" s="20"/>
      <c r="I117" s="20"/>
      <c r="J117" s="445">
        <f>SUM(J116/D116)</f>
        <v>0.48113207547169812</v>
      </c>
      <c r="K117" s="441">
        <f>SUM(K116/D116)</f>
        <v>0.39622641509433965</v>
      </c>
      <c r="L117" s="446">
        <f>SUM(L116/D116)</f>
        <v>0.12264150943396226</v>
      </c>
      <c r="M117"/>
    </row>
    <row r="118" spans="1:13" ht="18.75" thickBot="1" x14ac:dyDescent="0.3">
      <c r="A118"/>
      <c r="B118"/>
      <c r="C118" s="133" t="s">
        <v>26</v>
      </c>
      <c r="D118" s="134">
        <f>SUM(D116/7)</f>
        <v>15.142857142857142</v>
      </c>
      <c r="E118" s="134">
        <f>SUM(E117*D118)</f>
        <v>2.8571428571428572</v>
      </c>
      <c r="F118" s="134">
        <f>SUM(F117*D118)</f>
        <v>7.8571428571428568</v>
      </c>
      <c r="G118" s="135">
        <f>SUM(G117*D118)</f>
        <v>10.714285714285714</v>
      </c>
      <c r="H118" s="16"/>
      <c r="I118" s="16"/>
      <c r="J118" s="447">
        <f>SUM(J116/7)</f>
        <v>7.2857142857142856</v>
      </c>
      <c r="K118" s="448">
        <f>SUM(K116/7)</f>
        <v>6</v>
      </c>
      <c r="L118" s="449">
        <f>SUM(L116/7)</f>
        <v>1.8571428571428572</v>
      </c>
      <c r="M118"/>
    </row>
    <row r="119" spans="1:13" ht="18.75" thickTop="1" x14ac:dyDescent="0.25">
      <c r="K119" s="7"/>
      <c r="L119" s="7"/>
      <c r="M119" s="7"/>
    </row>
    <row r="120" spans="1:13" x14ac:dyDescent="0.25">
      <c r="K120" s="7"/>
      <c r="L120" s="7"/>
      <c r="M120" s="7"/>
    </row>
    <row r="121" spans="1:13" x14ac:dyDescent="0.25">
      <c r="K121" s="7"/>
      <c r="L121" s="7"/>
      <c r="M121" s="7"/>
    </row>
    <row r="122" spans="1:13" x14ac:dyDescent="0.25">
      <c r="K122" s="7"/>
      <c r="L122" s="7"/>
      <c r="M122" s="7"/>
    </row>
    <row r="123" spans="1:13" x14ac:dyDescent="0.25">
      <c r="K123" s="7"/>
      <c r="L123" s="7"/>
      <c r="M123" s="7"/>
    </row>
    <row r="124" spans="1:13" x14ac:dyDescent="0.25">
      <c r="K124" s="7"/>
      <c r="L124" s="7"/>
      <c r="M124" s="7"/>
    </row>
  </sheetData>
  <mergeCells count="8">
    <mergeCell ref="A96:A114"/>
    <mergeCell ref="A1:M1"/>
    <mergeCell ref="A76:A94"/>
    <mergeCell ref="A60:A74"/>
    <mergeCell ref="A46:A58"/>
    <mergeCell ref="A31:A44"/>
    <mergeCell ref="A15:A29"/>
    <mergeCell ref="A3:A13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M27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140625" style="16" bestFit="1" customWidth="1"/>
    <col min="4" max="9" width="9.7109375" style="16" bestFit="1" customWidth="1"/>
    <col min="10" max="12" width="9.28515625" style="16" bestFit="1" customWidth="1"/>
    <col min="13" max="13" width="10.85546875" style="16" bestFit="1" customWidth="1"/>
    <col min="14" max="16384" width="9.140625" style="16"/>
  </cols>
  <sheetData>
    <row r="1" spans="1:13" ht="19.5" thickTop="1" thickBot="1" x14ac:dyDescent="0.3">
      <c r="A1" s="626" t="s">
        <v>322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625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45575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45568</v>
      </c>
      <c r="C5" s="9" t="s">
        <v>10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/>
      <c r="L5" s="9">
        <v>1</v>
      </c>
      <c r="M5" s="29"/>
    </row>
    <row r="6" spans="1:13" x14ac:dyDescent="0.25">
      <c r="A6" s="636"/>
      <c r="B6" s="255">
        <v>45561</v>
      </c>
      <c r="C6" s="9" t="s">
        <v>625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45554</v>
      </c>
      <c r="C7" s="9" t="s">
        <v>20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t="18.75" thickBot="1" x14ac:dyDescent="0.3">
      <c r="A8" s="637"/>
      <c r="B8" s="256">
        <v>45547</v>
      </c>
      <c r="C8" s="31" t="s">
        <v>553</v>
      </c>
      <c r="D8" s="31">
        <v>1</v>
      </c>
      <c r="E8" s="31">
        <v>0</v>
      </c>
      <c r="F8" s="31">
        <v>0</v>
      </c>
      <c r="G8" s="31">
        <v>0</v>
      </c>
      <c r="H8" s="31">
        <v>0</v>
      </c>
      <c r="I8" s="32">
        <v>0</v>
      </c>
      <c r="J8" s="366"/>
      <c r="K8" s="31">
        <v>1</v>
      </c>
      <c r="L8" s="31"/>
      <c r="M8" s="32"/>
    </row>
    <row r="9" spans="1:13" ht="19.5" thickTop="1" thickBot="1" x14ac:dyDescent="0.3">
      <c r="A9" s="531" t="s">
        <v>45</v>
      </c>
      <c r="B9" s="404" t="s">
        <v>624</v>
      </c>
      <c r="C9" s="165" t="s">
        <v>453</v>
      </c>
      <c r="D9" s="165">
        <f t="shared" ref="D9:L9" si="0">SUM(D3:D8)</f>
        <v>6</v>
      </c>
      <c r="E9" s="165">
        <f t="shared" si="0"/>
        <v>0</v>
      </c>
      <c r="F9" s="165">
        <f t="shared" si="0"/>
        <v>1</v>
      </c>
      <c r="G9" s="165">
        <f t="shared" si="0"/>
        <v>1</v>
      </c>
      <c r="H9" s="165">
        <f t="shared" si="0"/>
        <v>0</v>
      </c>
      <c r="I9" s="166">
        <f t="shared" si="0"/>
        <v>0</v>
      </c>
      <c r="J9" s="526">
        <f t="shared" si="0"/>
        <v>2</v>
      </c>
      <c r="K9" s="526">
        <f t="shared" si="0"/>
        <v>3</v>
      </c>
      <c r="L9" s="526">
        <f t="shared" si="0"/>
        <v>1</v>
      </c>
      <c r="M9" s="530">
        <f>SUM(J9/(J9+K9))</f>
        <v>0.4</v>
      </c>
    </row>
    <row r="10" spans="1:13" ht="18.75" hidden="1" thickTop="1" x14ac:dyDescent="0.25">
      <c r="A10" s="632" t="s">
        <v>580</v>
      </c>
      <c r="B10" s="254">
        <v>45351</v>
      </c>
      <c r="C10" s="27" t="s">
        <v>555</v>
      </c>
      <c r="D10" s="27">
        <v>1</v>
      </c>
      <c r="E10" s="27">
        <v>0</v>
      </c>
      <c r="F10" s="27">
        <v>0</v>
      </c>
      <c r="G10" s="27">
        <v>0</v>
      </c>
      <c r="H10" s="27">
        <v>0</v>
      </c>
      <c r="I10" s="28">
        <v>0</v>
      </c>
      <c r="J10" s="364">
        <v>1</v>
      </c>
      <c r="K10" s="27"/>
      <c r="L10" s="27"/>
      <c r="M10" s="28"/>
    </row>
    <row r="11" spans="1:13" hidden="1" x14ac:dyDescent="0.25">
      <c r="A11" s="633"/>
      <c r="B11" s="255">
        <v>45344</v>
      </c>
      <c r="C11" s="9" t="s">
        <v>453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hidden="1" x14ac:dyDescent="0.25">
      <c r="A12" s="633"/>
      <c r="B12" s="255">
        <v>45337</v>
      </c>
      <c r="C12" s="9" t="s">
        <v>452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idden="1" x14ac:dyDescent="0.25">
      <c r="A13" s="633"/>
      <c r="B13" s="255">
        <v>45330</v>
      </c>
      <c r="C13" s="9" t="s">
        <v>553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idden="1" x14ac:dyDescent="0.25">
      <c r="A14" s="633"/>
      <c r="B14" s="255">
        <v>45323</v>
      </c>
      <c r="C14" s="9" t="s">
        <v>8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idden="1" x14ac:dyDescent="0.25">
      <c r="A15" s="633"/>
      <c r="B15" s="255">
        <v>45316</v>
      </c>
      <c r="C15" s="9" t="s">
        <v>555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3"/>
      <c r="B16" s="255">
        <v>45309</v>
      </c>
      <c r="C16" s="9" t="s">
        <v>453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idden="1" x14ac:dyDescent="0.25">
      <c r="A17" s="633"/>
      <c r="B17" s="255">
        <v>45302</v>
      </c>
      <c r="C17" s="9" t="s">
        <v>452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idden="1" x14ac:dyDescent="0.25">
      <c r="A18" s="633"/>
      <c r="B18" s="255">
        <v>45281</v>
      </c>
      <c r="C18" s="9" t="s">
        <v>553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idden="1" x14ac:dyDescent="0.25">
      <c r="A19" s="633"/>
      <c r="B19" s="255">
        <v>45267</v>
      </c>
      <c r="C19" s="9" t="s">
        <v>555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idden="1" x14ac:dyDescent="0.25">
      <c r="A20" s="633"/>
      <c r="B20" s="255">
        <v>45260</v>
      </c>
      <c r="C20" s="9" t="s">
        <v>453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idden="1" x14ac:dyDescent="0.25">
      <c r="A21" s="633"/>
      <c r="B21" s="255">
        <v>45253</v>
      </c>
      <c r="C21" s="9" t="s">
        <v>452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3"/>
      <c r="B22" s="255">
        <v>45246</v>
      </c>
      <c r="C22" s="9" t="s">
        <v>553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/>
      <c r="L22" s="9">
        <v>1</v>
      </c>
      <c r="M22" s="29"/>
    </row>
    <row r="23" spans="1:13" hidden="1" x14ac:dyDescent="0.25">
      <c r="A23" s="633"/>
      <c r="B23" s="255">
        <v>45239</v>
      </c>
      <c r="C23" s="9" t="s">
        <v>8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3"/>
      <c r="B24" s="255">
        <v>45232</v>
      </c>
      <c r="C24" s="9" t="s">
        <v>555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3"/>
      <c r="B25" s="255">
        <v>45225</v>
      </c>
      <c r="C25" s="9" t="s">
        <v>453</v>
      </c>
      <c r="D25" s="9">
        <v>1</v>
      </c>
      <c r="E25" s="9">
        <v>1</v>
      </c>
      <c r="F25" s="9">
        <v>1</v>
      </c>
      <c r="G25" s="9">
        <v>2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3"/>
      <c r="B26" s="255">
        <v>45218</v>
      </c>
      <c r="C26" s="9" t="s">
        <v>452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3"/>
      <c r="B27" s="255">
        <v>45211</v>
      </c>
      <c r="C27" s="9" t="s">
        <v>553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3"/>
      <c r="B28" s="255">
        <v>45204</v>
      </c>
      <c r="C28" s="9" t="s">
        <v>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3"/>
      <c r="B29" s="255">
        <v>45197</v>
      </c>
      <c r="C29" s="9" t="s">
        <v>555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45190</v>
      </c>
      <c r="C30" s="9" t="s">
        <v>453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t="18.75" hidden="1" thickBot="1" x14ac:dyDescent="0.3">
      <c r="A31" s="634"/>
      <c r="B31" s="256">
        <v>45183</v>
      </c>
      <c r="C31" s="31" t="s">
        <v>452</v>
      </c>
      <c r="D31" s="31">
        <v>1</v>
      </c>
      <c r="E31" s="31">
        <v>0</v>
      </c>
      <c r="F31" s="31">
        <v>1</v>
      </c>
      <c r="G31" s="31">
        <v>1</v>
      </c>
      <c r="H31" s="31">
        <v>0</v>
      </c>
      <c r="I31" s="32">
        <v>0</v>
      </c>
      <c r="J31" s="366"/>
      <c r="K31" s="31">
        <v>1</v>
      </c>
      <c r="L31" s="31"/>
      <c r="M31" s="32"/>
    </row>
    <row r="32" spans="1:13" ht="19.5" thickTop="1" thickBot="1" x14ac:dyDescent="0.3">
      <c r="A32" s="531" t="s">
        <v>45</v>
      </c>
      <c r="B32" s="532" t="s">
        <v>580</v>
      </c>
      <c r="C32" s="499" t="s">
        <v>552</v>
      </c>
      <c r="D32" s="248">
        <f t="shared" ref="D32:L32" si="1">SUM(D10:D31)</f>
        <v>22</v>
      </c>
      <c r="E32" s="526">
        <f t="shared" si="1"/>
        <v>2</v>
      </c>
      <c r="F32" s="498">
        <f t="shared" si="1"/>
        <v>4</v>
      </c>
      <c r="G32" s="498">
        <f t="shared" si="1"/>
        <v>6</v>
      </c>
      <c r="H32" s="498">
        <f t="shared" si="1"/>
        <v>0</v>
      </c>
      <c r="I32" s="528">
        <f t="shared" si="1"/>
        <v>0</v>
      </c>
      <c r="J32" s="526">
        <f t="shared" si="1"/>
        <v>11</v>
      </c>
      <c r="K32" s="498">
        <f t="shared" si="1"/>
        <v>9</v>
      </c>
      <c r="L32" s="498">
        <f t="shared" si="1"/>
        <v>2</v>
      </c>
      <c r="M32" s="530">
        <f>SUM(J32/(J32+K32))</f>
        <v>0.55000000000000004</v>
      </c>
    </row>
    <row r="33" spans="1:13" ht="18.75" hidden="1" thickTop="1" x14ac:dyDescent="0.25">
      <c r="A33" s="632" t="s">
        <v>554</v>
      </c>
      <c r="B33" s="254">
        <v>44966</v>
      </c>
      <c r="C33" s="27" t="s">
        <v>553</v>
      </c>
      <c r="D33" s="27">
        <v>1</v>
      </c>
      <c r="E33" s="27">
        <v>0</v>
      </c>
      <c r="F33" s="27">
        <v>1</v>
      </c>
      <c r="G33" s="27">
        <v>1</v>
      </c>
      <c r="H33" s="27">
        <v>0</v>
      </c>
      <c r="I33" s="297">
        <v>0</v>
      </c>
      <c r="J33" s="279">
        <v>1</v>
      </c>
      <c r="K33" s="27"/>
      <c r="L33" s="27"/>
      <c r="M33" s="28"/>
    </row>
    <row r="34" spans="1:13" hidden="1" x14ac:dyDescent="0.25">
      <c r="A34" s="633"/>
      <c r="B34" s="255">
        <v>44959</v>
      </c>
      <c r="C34" s="9" t="s">
        <v>8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8">
        <v>0</v>
      </c>
      <c r="J34" s="280"/>
      <c r="K34" s="9"/>
      <c r="L34" s="9">
        <v>1</v>
      </c>
      <c r="M34" s="29"/>
    </row>
    <row r="35" spans="1:13" hidden="1" x14ac:dyDescent="0.25">
      <c r="A35" s="633"/>
      <c r="B35" s="255">
        <v>44952</v>
      </c>
      <c r="C35" s="9" t="s">
        <v>555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8">
        <v>0</v>
      </c>
      <c r="J35" s="280">
        <v>1</v>
      </c>
      <c r="K35" s="9"/>
      <c r="L35" s="9"/>
      <c r="M35" s="29"/>
    </row>
    <row r="36" spans="1:13" hidden="1" x14ac:dyDescent="0.25">
      <c r="A36" s="633"/>
      <c r="B36" s="255">
        <v>44945</v>
      </c>
      <c r="C36" s="9" t="s">
        <v>453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8">
        <v>0</v>
      </c>
      <c r="J36" s="280"/>
      <c r="K36" s="9">
        <v>1</v>
      </c>
      <c r="L36" s="9"/>
      <c r="M36" s="29"/>
    </row>
    <row r="37" spans="1:13" hidden="1" x14ac:dyDescent="0.25">
      <c r="A37" s="633"/>
      <c r="B37" s="255">
        <v>44938</v>
      </c>
      <c r="C37" s="9" t="s">
        <v>452</v>
      </c>
      <c r="D37" s="9">
        <v>1</v>
      </c>
      <c r="E37" s="9">
        <v>1</v>
      </c>
      <c r="F37" s="9">
        <v>0</v>
      </c>
      <c r="G37" s="9">
        <v>1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idden="1" x14ac:dyDescent="0.25">
      <c r="A38" s="633"/>
      <c r="B38" s="255">
        <v>44917</v>
      </c>
      <c r="C38" s="9" t="s">
        <v>553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idden="1" x14ac:dyDescent="0.25">
      <c r="A39" s="633"/>
      <c r="B39" s="255">
        <v>44910</v>
      </c>
      <c r="C39" s="9" t="s">
        <v>8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44903</v>
      </c>
      <c r="C40" s="9" t="s">
        <v>555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3"/>
      <c r="B41" s="255">
        <v>44896</v>
      </c>
      <c r="C41" s="9" t="s">
        <v>453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3"/>
      <c r="B42" s="255">
        <v>44875</v>
      </c>
      <c r="C42" s="9" t="s">
        <v>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44868</v>
      </c>
      <c r="C43" s="9" t="s">
        <v>555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idden="1" x14ac:dyDescent="0.25">
      <c r="A44" s="633"/>
      <c r="B44" s="255">
        <v>44854</v>
      </c>
      <c r="C44" s="9" t="s">
        <v>452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44847</v>
      </c>
      <c r="C45" s="9" t="s">
        <v>553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8">
        <v>0</v>
      </c>
      <c r="J45" s="280"/>
      <c r="K45" s="9"/>
      <c r="L45" s="9">
        <v>1</v>
      </c>
      <c r="M45" s="29"/>
    </row>
    <row r="46" spans="1:13" hidden="1" x14ac:dyDescent="0.25">
      <c r="A46" s="633"/>
      <c r="B46" s="255">
        <v>44840</v>
      </c>
      <c r="C46" s="9" t="s">
        <v>8</v>
      </c>
      <c r="D46" s="9">
        <v>1</v>
      </c>
      <c r="E46" s="9">
        <v>2</v>
      </c>
      <c r="F46" s="9">
        <v>0</v>
      </c>
      <c r="G46" s="9">
        <v>2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255">
        <v>44833</v>
      </c>
      <c r="C47" s="9" t="s">
        <v>555</v>
      </c>
      <c r="D47" s="9">
        <v>1</v>
      </c>
      <c r="E47" s="9">
        <v>0</v>
      </c>
      <c r="F47" s="9">
        <v>1</v>
      </c>
      <c r="G47" s="9">
        <v>1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3"/>
      <c r="B48" s="255">
        <v>44826</v>
      </c>
      <c r="C48" s="9" t="s">
        <v>453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t="18.75" hidden="1" thickBot="1" x14ac:dyDescent="0.3">
      <c r="A49" s="634"/>
      <c r="B49" s="256">
        <v>44819</v>
      </c>
      <c r="C49" s="31" t="s">
        <v>452</v>
      </c>
      <c r="D49" s="31">
        <v>1</v>
      </c>
      <c r="E49" s="31">
        <v>0</v>
      </c>
      <c r="F49" s="31">
        <v>1</v>
      </c>
      <c r="G49" s="31">
        <v>1</v>
      </c>
      <c r="H49" s="31">
        <v>0</v>
      </c>
      <c r="I49" s="299">
        <v>0</v>
      </c>
      <c r="J49" s="341">
        <v>1</v>
      </c>
      <c r="K49" s="31"/>
      <c r="L49" s="31"/>
      <c r="M49" s="32"/>
    </row>
    <row r="50" spans="1:13" ht="19.5" thickTop="1" thickBot="1" x14ac:dyDescent="0.3">
      <c r="A50" s="503" t="s">
        <v>45</v>
      </c>
      <c r="B50" s="502" t="s">
        <v>554</v>
      </c>
      <c r="C50" s="498" t="s">
        <v>552</v>
      </c>
      <c r="D50" s="498">
        <f t="shared" ref="D50:L50" si="2">SUM(D33:D49)</f>
        <v>17</v>
      </c>
      <c r="E50" s="498">
        <f t="shared" si="2"/>
        <v>4</v>
      </c>
      <c r="F50" s="498">
        <f t="shared" si="2"/>
        <v>5</v>
      </c>
      <c r="G50" s="498">
        <f t="shared" si="2"/>
        <v>9</v>
      </c>
      <c r="H50" s="498">
        <f t="shared" si="2"/>
        <v>0</v>
      </c>
      <c r="I50" s="499">
        <f t="shared" si="2"/>
        <v>0</v>
      </c>
      <c r="J50" s="468">
        <f t="shared" si="2"/>
        <v>6</v>
      </c>
      <c r="K50" s="165">
        <f t="shared" si="2"/>
        <v>9</v>
      </c>
      <c r="L50" s="165">
        <f t="shared" si="2"/>
        <v>2</v>
      </c>
      <c r="M50" s="491">
        <f>SUM(J50/(J50+K50))</f>
        <v>0.4</v>
      </c>
    </row>
    <row r="51" spans="1:13" ht="18.75" hidden="1" thickTop="1" x14ac:dyDescent="0.25">
      <c r="A51" s="632" t="s">
        <v>540</v>
      </c>
      <c r="B51" s="254">
        <v>44641</v>
      </c>
      <c r="C51" s="27" t="s">
        <v>455</v>
      </c>
      <c r="D51" s="27">
        <v>1</v>
      </c>
      <c r="E51" s="27">
        <v>0</v>
      </c>
      <c r="F51" s="27">
        <v>0</v>
      </c>
      <c r="G51" s="27">
        <v>0</v>
      </c>
      <c r="H51" s="27">
        <v>0</v>
      </c>
      <c r="I51" s="297">
        <v>0</v>
      </c>
      <c r="J51" s="279"/>
      <c r="K51" s="27">
        <v>1</v>
      </c>
      <c r="L51" s="27"/>
      <c r="M51" s="28"/>
    </row>
    <row r="52" spans="1:13" hidden="1" x14ac:dyDescent="0.25">
      <c r="A52" s="633"/>
      <c r="B52" s="255">
        <v>44637</v>
      </c>
      <c r="C52" s="9" t="s">
        <v>48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/>
      <c r="L52" s="9">
        <v>1</v>
      </c>
      <c r="M52" s="29"/>
    </row>
    <row r="53" spans="1:13" hidden="1" x14ac:dyDescent="0.25">
      <c r="A53" s="633"/>
      <c r="B53" s="255">
        <v>44630</v>
      </c>
      <c r="C53" s="9" t="s">
        <v>453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/>
      <c r="L53" s="9">
        <v>1</v>
      </c>
      <c r="M53" s="29"/>
    </row>
    <row r="54" spans="1:13" hidden="1" x14ac:dyDescent="0.25">
      <c r="A54" s="633"/>
      <c r="B54" s="255">
        <v>44623</v>
      </c>
      <c r="C54" s="9" t="s">
        <v>455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8">
        <v>0</v>
      </c>
      <c r="J54" s="280">
        <v>1</v>
      </c>
      <c r="K54" s="9"/>
      <c r="L54" s="9"/>
      <c r="M54" s="29"/>
    </row>
    <row r="55" spans="1:13" hidden="1" x14ac:dyDescent="0.25">
      <c r="A55" s="633"/>
      <c r="B55" s="255">
        <v>44616</v>
      </c>
      <c r="C55" s="9" t="s">
        <v>48</v>
      </c>
      <c r="D55" s="9">
        <v>1</v>
      </c>
      <c r="E55" s="9">
        <v>1</v>
      </c>
      <c r="F55" s="9">
        <v>0</v>
      </c>
      <c r="G55" s="9">
        <v>1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idden="1" x14ac:dyDescent="0.25">
      <c r="A56" s="633"/>
      <c r="B56" s="255">
        <v>44609</v>
      </c>
      <c r="C56" s="9" t="s">
        <v>453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/>
      <c r="L56" s="9">
        <v>1</v>
      </c>
      <c r="M56" s="29"/>
    </row>
    <row r="57" spans="1:13" hidden="1" x14ac:dyDescent="0.25">
      <c r="A57" s="633"/>
      <c r="B57" s="255">
        <v>44602</v>
      </c>
      <c r="C57" s="9" t="s">
        <v>455</v>
      </c>
      <c r="D57" s="9">
        <v>1</v>
      </c>
      <c r="E57" s="9">
        <v>0</v>
      </c>
      <c r="F57" s="9">
        <v>2</v>
      </c>
      <c r="G57" s="9">
        <v>2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3"/>
      <c r="B58" s="255">
        <v>44595</v>
      </c>
      <c r="C58" s="9" t="s">
        <v>48</v>
      </c>
      <c r="D58" s="9">
        <v>1</v>
      </c>
      <c r="E58" s="9">
        <v>0</v>
      </c>
      <c r="F58" s="9">
        <v>2</v>
      </c>
      <c r="G58" s="9">
        <v>2</v>
      </c>
      <c r="H58" s="9">
        <v>0</v>
      </c>
      <c r="I58" s="298">
        <v>0</v>
      </c>
      <c r="J58" s="280"/>
      <c r="K58" s="9"/>
      <c r="L58" s="9">
        <v>1</v>
      </c>
      <c r="M58" s="29"/>
    </row>
    <row r="59" spans="1:13" hidden="1" x14ac:dyDescent="0.25">
      <c r="A59" s="633"/>
      <c r="B59" s="255">
        <v>44546</v>
      </c>
      <c r="C59" s="9" t="s">
        <v>453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>
        <v>1</v>
      </c>
      <c r="K59" s="9"/>
      <c r="L59" s="9"/>
      <c r="M59" s="29"/>
    </row>
    <row r="60" spans="1:13" hidden="1" x14ac:dyDescent="0.25">
      <c r="A60" s="633"/>
      <c r="B60" s="255">
        <v>44539</v>
      </c>
      <c r="C60" s="9" t="s">
        <v>455</v>
      </c>
      <c r="D60" s="9">
        <v>1</v>
      </c>
      <c r="E60" s="9">
        <v>1</v>
      </c>
      <c r="F60" s="9">
        <v>0</v>
      </c>
      <c r="G60" s="9">
        <v>1</v>
      </c>
      <c r="H60" s="9">
        <v>0</v>
      </c>
      <c r="I60" s="298">
        <v>0</v>
      </c>
      <c r="J60" s="280"/>
      <c r="K60" s="9">
        <v>1</v>
      </c>
      <c r="L60" s="9"/>
      <c r="M60" s="29"/>
    </row>
    <row r="61" spans="1:13" hidden="1" x14ac:dyDescent="0.25">
      <c r="A61" s="633"/>
      <c r="B61" s="255">
        <v>44532</v>
      </c>
      <c r="C61" s="9" t="s">
        <v>48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3"/>
      <c r="B62" s="255">
        <v>44525</v>
      </c>
      <c r="C62" s="9" t="s">
        <v>453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3"/>
      <c r="B63" s="255">
        <v>44518</v>
      </c>
      <c r="C63" s="9" t="s">
        <v>455</v>
      </c>
      <c r="D63" s="9">
        <v>1</v>
      </c>
      <c r="E63" s="9">
        <v>0</v>
      </c>
      <c r="F63" s="9">
        <v>1</v>
      </c>
      <c r="G63" s="9">
        <v>1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3"/>
      <c r="B64" s="255">
        <v>44511</v>
      </c>
      <c r="C64" s="9" t="s">
        <v>48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3"/>
      <c r="B65" s="255">
        <v>44504</v>
      </c>
      <c r="C65" s="9" t="s">
        <v>453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3"/>
      <c r="B66" s="255">
        <v>44497</v>
      </c>
      <c r="C66" s="9" t="s">
        <v>455</v>
      </c>
      <c r="D66" s="9">
        <v>1</v>
      </c>
      <c r="E66" s="9">
        <v>1</v>
      </c>
      <c r="F66" s="9">
        <v>0</v>
      </c>
      <c r="G66" s="9">
        <v>1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3"/>
      <c r="B67" s="255">
        <v>44490</v>
      </c>
      <c r="C67" s="9" t="s">
        <v>48</v>
      </c>
      <c r="D67" s="9">
        <v>1</v>
      </c>
      <c r="E67" s="9">
        <v>0</v>
      </c>
      <c r="F67" s="9">
        <v>1</v>
      </c>
      <c r="G67" s="9">
        <v>1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t="18.75" hidden="1" thickBot="1" x14ac:dyDescent="0.3">
      <c r="A68" s="633"/>
      <c r="B68" s="470">
        <v>44483</v>
      </c>
      <c r="C68" s="23" t="s">
        <v>453</v>
      </c>
      <c r="D68" s="23">
        <v>1</v>
      </c>
      <c r="E68" s="23">
        <v>0</v>
      </c>
      <c r="F68" s="23">
        <v>0</v>
      </c>
      <c r="G68" s="23">
        <v>0</v>
      </c>
      <c r="H68" s="23">
        <v>0</v>
      </c>
      <c r="I68" s="443">
        <v>0</v>
      </c>
      <c r="J68" s="281"/>
      <c r="K68" s="23"/>
      <c r="L68" s="23">
        <v>1</v>
      </c>
      <c r="M68" s="48"/>
    </row>
    <row r="69" spans="1:13" ht="19.5" thickTop="1" thickBot="1" x14ac:dyDescent="0.3">
      <c r="A69" s="403" t="s">
        <v>45</v>
      </c>
      <c r="B69" s="404" t="s">
        <v>540</v>
      </c>
      <c r="C69" s="165" t="s">
        <v>8</v>
      </c>
      <c r="D69" s="165">
        <f t="shared" ref="D69:L69" si="3">SUM(D51:D68)</f>
        <v>18</v>
      </c>
      <c r="E69" s="165">
        <f t="shared" si="3"/>
        <v>5</v>
      </c>
      <c r="F69" s="165">
        <f t="shared" si="3"/>
        <v>9</v>
      </c>
      <c r="G69" s="165">
        <f t="shared" si="3"/>
        <v>14</v>
      </c>
      <c r="H69" s="165">
        <f t="shared" si="3"/>
        <v>0</v>
      </c>
      <c r="I69" s="455">
        <f t="shared" si="3"/>
        <v>0</v>
      </c>
      <c r="J69" s="468">
        <f t="shared" si="3"/>
        <v>8</v>
      </c>
      <c r="K69" s="165">
        <f t="shared" si="3"/>
        <v>5</v>
      </c>
      <c r="L69" s="165">
        <f t="shared" si="3"/>
        <v>5</v>
      </c>
      <c r="M69" s="491">
        <f>SUM(J69/(J69+K69))</f>
        <v>0.61538461538461542</v>
      </c>
    </row>
    <row r="70" spans="1:13" ht="18.75" hidden="1" thickTop="1" x14ac:dyDescent="0.25">
      <c r="A70" s="632" t="s">
        <v>500</v>
      </c>
      <c r="B70" s="254">
        <v>43888</v>
      </c>
      <c r="C70" s="27" t="s">
        <v>48</v>
      </c>
      <c r="D70" s="27">
        <v>1</v>
      </c>
      <c r="E70" s="27">
        <v>0</v>
      </c>
      <c r="F70" s="27">
        <v>0</v>
      </c>
      <c r="G70" s="27">
        <v>0</v>
      </c>
      <c r="H70" s="27">
        <v>0</v>
      </c>
      <c r="I70" s="297">
        <v>0</v>
      </c>
      <c r="J70" s="279">
        <v>1</v>
      </c>
      <c r="K70" s="27"/>
      <c r="L70" s="27"/>
      <c r="M70" s="28"/>
    </row>
    <row r="71" spans="1:13" hidden="1" x14ac:dyDescent="0.25">
      <c r="A71" s="633"/>
      <c r="B71" s="255">
        <v>43881</v>
      </c>
      <c r="C71" s="9" t="s">
        <v>452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8">
        <v>0</v>
      </c>
      <c r="J71" s="280">
        <v>1</v>
      </c>
      <c r="K71" s="9"/>
      <c r="L71" s="9"/>
      <c r="M71" s="29"/>
    </row>
    <row r="72" spans="1:13" hidden="1" x14ac:dyDescent="0.25">
      <c r="A72" s="633"/>
      <c r="B72" s="255">
        <v>43874</v>
      </c>
      <c r="C72" s="9" t="s">
        <v>455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80"/>
      <c r="K72" s="9"/>
      <c r="L72" s="9">
        <v>1</v>
      </c>
      <c r="M72" s="29"/>
    </row>
    <row r="73" spans="1:13" hidden="1" x14ac:dyDescent="0.25">
      <c r="A73" s="633"/>
      <c r="B73" s="255">
        <v>43867</v>
      </c>
      <c r="C73" s="9" t="s">
        <v>453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/>
      <c r="K73" s="9"/>
      <c r="L73" s="9">
        <v>1</v>
      </c>
      <c r="M73" s="29"/>
    </row>
    <row r="74" spans="1:13" hidden="1" x14ac:dyDescent="0.25">
      <c r="A74" s="633"/>
      <c r="B74" s="255">
        <v>43860</v>
      </c>
      <c r="C74" s="9" t="s">
        <v>9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3"/>
      <c r="B75" s="255">
        <v>43853</v>
      </c>
      <c r="C75" s="9" t="s">
        <v>48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80">
        <v>1</v>
      </c>
      <c r="K75" s="9"/>
      <c r="L75" s="9"/>
      <c r="M75" s="29"/>
    </row>
    <row r="76" spans="1:13" hidden="1" x14ac:dyDescent="0.25">
      <c r="A76" s="633"/>
      <c r="B76" s="255">
        <v>43839</v>
      </c>
      <c r="C76" s="9" t="s">
        <v>452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>
        <v>1</v>
      </c>
      <c r="K76" s="9"/>
      <c r="L76" s="9"/>
      <c r="M76" s="29"/>
    </row>
    <row r="77" spans="1:13" hidden="1" x14ac:dyDescent="0.25">
      <c r="A77" s="633"/>
      <c r="B77" s="255">
        <v>43832</v>
      </c>
      <c r="C77" s="9" t="s">
        <v>455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8">
        <v>0</v>
      </c>
      <c r="J77" s="280">
        <v>1</v>
      </c>
      <c r="K77" s="9"/>
      <c r="L77" s="9"/>
      <c r="M77" s="29"/>
    </row>
    <row r="78" spans="1:13" hidden="1" x14ac:dyDescent="0.25">
      <c r="A78" s="633"/>
      <c r="B78" s="255">
        <v>43818</v>
      </c>
      <c r="C78" s="9" t="s">
        <v>453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8">
        <v>0</v>
      </c>
      <c r="J78" s="280"/>
      <c r="K78" s="9">
        <v>1</v>
      </c>
      <c r="L78" s="9"/>
      <c r="M78" s="29"/>
    </row>
    <row r="79" spans="1:13" hidden="1" x14ac:dyDescent="0.25">
      <c r="A79" s="633"/>
      <c r="B79" s="255">
        <v>43811</v>
      </c>
      <c r="C79" s="9" t="s">
        <v>9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>
        <v>1</v>
      </c>
      <c r="K79" s="9"/>
      <c r="L79" s="9"/>
      <c r="M79" s="29"/>
    </row>
    <row r="80" spans="1:13" hidden="1" x14ac:dyDescent="0.25">
      <c r="A80" s="633"/>
      <c r="B80" s="255">
        <v>43804</v>
      </c>
      <c r="C80" s="9" t="s">
        <v>48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3"/>
      <c r="B81" s="255">
        <v>43797</v>
      </c>
      <c r="C81" s="9" t="s">
        <v>452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8">
        <v>0</v>
      </c>
      <c r="J81" s="280">
        <v>1</v>
      </c>
      <c r="K81" s="9"/>
      <c r="L81" s="9"/>
      <c r="M81" s="29"/>
    </row>
    <row r="82" spans="1:13" hidden="1" x14ac:dyDescent="0.25">
      <c r="A82" s="633"/>
      <c r="B82" s="255">
        <v>43790</v>
      </c>
      <c r="C82" s="9" t="s">
        <v>455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3"/>
      <c r="B83" s="255">
        <v>43783</v>
      </c>
      <c r="C83" s="9" t="s">
        <v>453</v>
      </c>
      <c r="D83" s="9">
        <v>1</v>
      </c>
      <c r="E83" s="9">
        <v>1</v>
      </c>
      <c r="F83" s="9">
        <v>0</v>
      </c>
      <c r="G83" s="9">
        <v>1</v>
      </c>
      <c r="H83" s="9">
        <v>1</v>
      </c>
      <c r="I83" s="298">
        <v>0</v>
      </c>
      <c r="J83" s="280"/>
      <c r="K83" s="9">
        <v>1</v>
      </c>
      <c r="L83" s="9"/>
      <c r="M83" s="29"/>
    </row>
    <row r="84" spans="1:13" hidden="1" x14ac:dyDescent="0.25">
      <c r="A84" s="633"/>
      <c r="B84" s="255">
        <v>43776</v>
      </c>
      <c r="C84" s="9" t="s">
        <v>9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80"/>
      <c r="K84" s="9">
        <v>1</v>
      </c>
      <c r="L84" s="9"/>
      <c r="M84" s="29"/>
    </row>
    <row r="85" spans="1:13" hidden="1" x14ac:dyDescent="0.25">
      <c r="A85" s="633"/>
      <c r="B85" s="255">
        <v>43769</v>
      </c>
      <c r="C85" s="9" t="s">
        <v>48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3"/>
      <c r="B86" s="255">
        <v>43762</v>
      </c>
      <c r="C86" s="9" t="s">
        <v>452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/>
      <c r="K86" s="9"/>
      <c r="L86" s="9">
        <v>1</v>
      </c>
      <c r="M86" s="29"/>
    </row>
    <row r="87" spans="1:13" hidden="1" x14ac:dyDescent="0.25">
      <c r="A87" s="633"/>
      <c r="B87" s="255">
        <v>43755</v>
      </c>
      <c r="C87" s="9" t="s">
        <v>455</v>
      </c>
      <c r="D87" s="9">
        <v>1</v>
      </c>
      <c r="E87" s="9">
        <v>0</v>
      </c>
      <c r="F87" s="9">
        <v>1</v>
      </c>
      <c r="G87" s="9">
        <v>1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3"/>
      <c r="B88" s="255">
        <v>43748</v>
      </c>
      <c r="C88" s="9" t="s">
        <v>453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80"/>
      <c r="K88" s="9">
        <v>1</v>
      </c>
      <c r="L88" s="9"/>
      <c r="M88" s="29"/>
    </row>
    <row r="89" spans="1:13" hidden="1" x14ac:dyDescent="0.25">
      <c r="A89" s="633"/>
      <c r="B89" s="255">
        <v>43741</v>
      </c>
      <c r="C89" s="9" t="s">
        <v>9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3"/>
      <c r="B90" s="255">
        <v>43734</v>
      </c>
      <c r="C90" s="9" t="s">
        <v>48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idden="1" x14ac:dyDescent="0.25">
      <c r="A91" s="633"/>
      <c r="B91" s="255">
        <v>43727</v>
      </c>
      <c r="C91" s="9" t="s">
        <v>452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t="18.75" hidden="1" thickBot="1" x14ac:dyDescent="0.3">
      <c r="A92" s="634"/>
      <c r="B92" s="256">
        <v>43720</v>
      </c>
      <c r="C92" s="31" t="s">
        <v>455</v>
      </c>
      <c r="D92" s="31">
        <v>1</v>
      </c>
      <c r="E92" s="31">
        <v>0</v>
      </c>
      <c r="F92" s="31">
        <v>0</v>
      </c>
      <c r="G92" s="31">
        <v>0</v>
      </c>
      <c r="H92" s="31">
        <v>0</v>
      </c>
      <c r="I92" s="299">
        <v>0</v>
      </c>
      <c r="J92" s="341">
        <v>1</v>
      </c>
      <c r="K92" s="31"/>
      <c r="L92" s="31"/>
      <c r="M92" s="32"/>
    </row>
    <row r="93" spans="1:13" ht="19.5" thickTop="1" thickBot="1" x14ac:dyDescent="0.3">
      <c r="A93" s="142" t="s">
        <v>45</v>
      </c>
      <c r="B93" s="126" t="s">
        <v>500</v>
      </c>
      <c r="C93" s="247" t="s">
        <v>8</v>
      </c>
      <c r="D93" s="248">
        <f t="shared" ref="D93:L93" si="4">SUM(D70:D92)</f>
        <v>23</v>
      </c>
      <c r="E93" s="216">
        <f t="shared" si="4"/>
        <v>2</v>
      </c>
      <c r="F93" s="124">
        <f t="shared" si="4"/>
        <v>4</v>
      </c>
      <c r="G93" s="124">
        <f t="shared" si="4"/>
        <v>6</v>
      </c>
      <c r="H93" s="124">
        <f t="shared" si="4"/>
        <v>1</v>
      </c>
      <c r="I93" s="247">
        <f t="shared" si="4"/>
        <v>0</v>
      </c>
      <c r="J93" s="191">
        <f t="shared" si="4"/>
        <v>16</v>
      </c>
      <c r="K93" s="124">
        <f t="shared" si="4"/>
        <v>4</v>
      </c>
      <c r="L93" s="124">
        <f t="shared" si="4"/>
        <v>3</v>
      </c>
      <c r="M93" s="302">
        <f>SUM(J93/(J93+K93))</f>
        <v>0.8</v>
      </c>
    </row>
    <row r="94" spans="1:13" ht="18.75" hidden="1" thickTop="1" x14ac:dyDescent="0.25">
      <c r="A94" s="632" t="s">
        <v>454</v>
      </c>
      <c r="B94" s="432">
        <v>43475</v>
      </c>
      <c r="C94" s="8" t="s">
        <v>452</v>
      </c>
      <c r="D94" s="8">
        <v>1</v>
      </c>
      <c r="E94" s="8">
        <v>0</v>
      </c>
      <c r="F94" s="8">
        <v>0</v>
      </c>
      <c r="G94" s="8">
        <v>0</v>
      </c>
      <c r="H94" s="8">
        <v>0</v>
      </c>
      <c r="I94" s="113">
        <v>0</v>
      </c>
      <c r="J94" s="416">
        <v>1</v>
      </c>
      <c r="K94" s="8"/>
      <c r="L94" s="8"/>
      <c r="M94" s="113"/>
    </row>
    <row r="95" spans="1:13" hidden="1" x14ac:dyDescent="0.25">
      <c r="A95" s="633"/>
      <c r="B95" s="255">
        <v>43468</v>
      </c>
      <c r="C95" s="9" t="s">
        <v>455</v>
      </c>
      <c r="D95" s="9">
        <v>1</v>
      </c>
      <c r="E95" s="9">
        <v>1</v>
      </c>
      <c r="F95" s="9">
        <v>0</v>
      </c>
      <c r="G95" s="9">
        <v>1</v>
      </c>
      <c r="H95" s="9">
        <v>0</v>
      </c>
      <c r="I95" s="29">
        <v>0</v>
      </c>
      <c r="J95" s="365">
        <v>1</v>
      </c>
      <c r="K95" s="9"/>
      <c r="L95" s="9"/>
      <c r="M95" s="29"/>
    </row>
    <row r="96" spans="1:13" hidden="1" x14ac:dyDescent="0.25">
      <c r="A96" s="633"/>
      <c r="B96" s="255">
        <v>43454</v>
      </c>
      <c r="C96" s="9" t="s">
        <v>453</v>
      </c>
      <c r="D96" s="9">
        <v>1</v>
      </c>
      <c r="E96" s="9">
        <v>0</v>
      </c>
      <c r="F96" s="9">
        <v>2</v>
      </c>
      <c r="G96" s="9">
        <v>2</v>
      </c>
      <c r="H96" s="9">
        <v>0</v>
      </c>
      <c r="I96" s="29">
        <v>0</v>
      </c>
      <c r="J96" s="365">
        <v>1</v>
      </c>
      <c r="K96" s="9"/>
      <c r="L96" s="9"/>
      <c r="M96" s="29"/>
    </row>
    <row r="97" spans="1:13" hidden="1" x14ac:dyDescent="0.25">
      <c r="A97" s="633"/>
      <c r="B97" s="255">
        <v>43447</v>
      </c>
      <c r="C97" s="9" t="s">
        <v>9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365"/>
      <c r="K97" s="9">
        <v>1</v>
      </c>
      <c r="L97" s="9"/>
      <c r="M97" s="29"/>
    </row>
    <row r="98" spans="1:13" hidden="1" x14ac:dyDescent="0.25">
      <c r="A98" s="633"/>
      <c r="B98" s="255">
        <v>43440</v>
      </c>
      <c r="C98" s="9" t="s">
        <v>48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365"/>
      <c r="K98" s="9">
        <v>1</v>
      </c>
      <c r="L98" s="9"/>
      <c r="M98" s="29"/>
    </row>
    <row r="99" spans="1:13" hidden="1" x14ac:dyDescent="0.25">
      <c r="A99" s="633"/>
      <c r="B99" s="255">
        <v>43433</v>
      </c>
      <c r="C99" s="9" t="s">
        <v>452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/>
      <c r="K99" s="9">
        <v>1</v>
      </c>
      <c r="L99" s="9"/>
      <c r="M99" s="29"/>
    </row>
    <row r="100" spans="1:13" hidden="1" x14ac:dyDescent="0.25">
      <c r="A100" s="633"/>
      <c r="B100" s="255">
        <v>43426</v>
      </c>
      <c r="C100" s="9" t="s">
        <v>455</v>
      </c>
      <c r="D100" s="9">
        <v>1</v>
      </c>
      <c r="E100" s="9">
        <v>1</v>
      </c>
      <c r="F100" s="9">
        <v>0</v>
      </c>
      <c r="G100" s="9">
        <v>1</v>
      </c>
      <c r="H100" s="9">
        <v>0</v>
      </c>
      <c r="I100" s="29">
        <v>0</v>
      </c>
      <c r="J100" s="365"/>
      <c r="K100" s="9">
        <v>1</v>
      </c>
      <c r="L100" s="9"/>
      <c r="M100" s="29"/>
    </row>
    <row r="101" spans="1:13" hidden="1" x14ac:dyDescent="0.25">
      <c r="A101" s="633"/>
      <c r="B101" s="255">
        <v>43419</v>
      </c>
      <c r="C101" s="9" t="s">
        <v>453</v>
      </c>
      <c r="D101" s="9">
        <v>1</v>
      </c>
      <c r="E101" s="9">
        <v>1</v>
      </c>
      <c r="F101" s="9">
        <v>0</v>
      </c>
      <c r="G101" s="9">
        <v>1</v>
      </c>
      <c r="H101" s="9">
        <v>0</v>
      </c>
      <c r="I101" s="29">
        <v>0</v>
      </c>
      <c r="J101" s="365"/>
      <c r="K101" s="9">
        <v>1</v>
      </c>
      <c r="L101" s="9"/>
      <c r="M101" s="29"/>
    </row>
    <row r="102" spans="1:13" hidden="1" x14ac:dyDescent="0.25">
      <c r="A102" s="633"/>
      <c r="B102" s="255">
        <v>43412</v>
      </c>
      <c r="C102" s="9" t="s">
        <v>9</v>
      </c>
      <c r="D102" s="9">
        <v>1</v>
      </c>
      <c r="E102" s="9">
        <v>0</v>
      </c>
      <c r="F102" s="9">
        <v>3</v>
      </c>
      <c r="G102" s="9">
        <v>3</v>
      </c>
      <c r="H102" s="9">
        <v>0</v>
      </c>
      <c r="I102" s="29">
        <v>0</v>
      </c>
      <c r="J102" s="365">
        <v>1</v>
      </c>
      <c r="K102" s="9"/>
      <c r="L102" s="9"/>
      <c r="M102" s="29"/>
    </row>
    <row r="103" spans="1:13" hidden="1" x14ac:dyDescent="0.25">
      <c r="A103" s="633"/>
      <c r="B103" s="255">
        <v>43405</v>
      </c>
      <c r="C103" s="9" t="s">
        <v>48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365"/>
      <c r="K103" s="9">
        <v>1</v>
      </c>
      <c r="L103" s="9"/>
      <c r="M103" s="29"/>
    </row>
    <row r="104" spans="1:13" hidden="1" x14ac:dyDescent="0.25">
      <c r="A104" s="633"/>
      <c r="B104" s="255">
        <v>43398</v>
      </c>
      <c r="C104" s="9" t="s">
        <v>452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365"/>
      <c r="K104" s="9">
        <v>1</v>
      </c>
      <c r="L104" s="9"/>
      <c r="M104" s="29"/>
    </row>
    <row r="105" spans="1:13" hidden="1" x14ac:dyDescent="0.25">
      <c r="A105" s="633"/>
      <c r="B105" s="255">
        <v>43391</v>
      </c>
      <c r="C105" s="9" t="s">
        <v>455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">
        <v>0</v>
      </c>
      <c r="J105" s="365">
        <v>1</v>
      </c>
      <c r="K105" s="9"/>
      <c r="L105" s="9"/>
      <c r="M105" s="29"/>
    </row>
    <row r="106" spans="1:13" hidden="1" x14ac:dyDescent="0.25">
      <c r="A106" s="633"/>
      <c r="B106" s="255">
        <v>43384</v>
      </c>
      <c r="C106" s="9" t="s">
        <v>453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365"/>
      <c r="K106" s="9">
        <v>1</v>
      </c>
      <c r="L106" s="9"/>
      <c r="M106" s="29"/>
    </row>
    <row r="107" spans="1:13" hidden="1" x14ac:dyDescent="0.25">
      <c r="A107" s="633"/>
      <c r="B107" s="255">
        <v>43377</v>
      </c>
      <c r="C107" s="9" t="s">
        <v>9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365">
        <v>1</v>
      </c>
      <c r="K107" s="9"/>
      <c r="L107" s="9"/>
      <c r="M107" s="29"/>
    </row>
    <row r="108" spans="1:13" hidden="1" x14ac:dyDescent="0.25">
      <c r="A108" s="633"/>
      <c r="B108" s="255">
        <v>43370</v>
      </c>
      <c r="C108" s="9" t="s">
        <v>48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365"/>
      <c r="K108" s="9">
        <v>1</v>
      </c>
      <c r="L108" s="9"/>
      <c r="M108" s="29"/>
    </row>
    <row r="109" spans="1:13" hidden="1" x14ac:dyDescent="0.25">
      <c r="A109" s="633"/>
      <c r="B109" s="255">
        <v>43363</v>
      </c>
      <c r="C109" s="9" t="s">
        <v>452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365"/>
      <c r="K109" s="9">
        <v>1</v>
      </c>
      <c r="L109" s="9"/>
      <c r="M109" s="29"/>
    </row>
    <row r="110" spans="1:13" ht="18.75" hidden="1" thickBot="1" x14ac:dyDescent="0.3">
      <c r="A110" s="634"/>
      <c r="B110" s="256">
        <v>43356</v>
      </c>
      <c r="C110" s="31" t="s">
        <v>455</v>
      </c>
      <c r="D110" s="31">
        <v>1</v>
      </c>
      <c r="E110" s="31">
        <v>0</v>
      </c>
      <c r="F110" s="31">
        <v>0</v>
      </c>
      <c r="G110" s="31">
        <v>0</v>
      </c>
      <c r="H110" s="31">
        <v>0</v>
      </c>
      <c r="I110" s="32">
        <v>0</v>
      </c>
      <c r="J110" s="366"/>
      <c r="K110" s="31">
        <v>1</v>
      </c>
      <c r="L110" s="31"/>
      <c r="M110" s="32"/>
    </row>
    <row r="111" spans="1:13" ht="19.5" thickTop="1" thickBot="1" x14ac:dyDescent="0.3">
      <c r="A111" s="142" t="s">
        <v>45</v>
      </c>
      <c r="B111" s="126" t="s">
        <v>454</v>
      </c>
      <c r="C111" s="124" t="s">
        <v>8</v>
      </c>
      <c r="D111" s="124">
        <f t="shared" ref="D111:I111" si="5">SUM(D94:D110)</f>
        <v>17</v>
      </c>
      <c r="E111" s="124">
        <f t="shared" si="5"/>
        <v>3</v>
      </c>
      <c r="F111" s="124">
        <f t="shared" si="5"/>
        <v>7</v>
      </c>
      <c r="G111" s="124">
        <f t="shared" si="5"/>
        <v>10</v>
      </c>
      <c r="H111" s="124">
        <f t="shared" si="5"/>
        <v>0</v>
      </c>
      <c r="I111" s="124">
        <f t="shared" si="5"/>
        <v>0</v>
      </c>
      <c r="J111" s="191">
        <f>SUM(J94:J110)</f>
        <v>6</v>
      </c>
      <c r="K111" s="124">
        <f>SUM(K94:K110)</f>
        <v>11</v>
      </c>
      <c r="L111" s="124">
        <f>SUM(L94:L110)</f>
        <v>0</v>
      </c>
      <c r="M111" s="302">
        <f>SUM(J111/(J111+K111))</f>
        <v>0.35294117647058826</v>
      </c>
    </row>
    <row r="112" spans="1:13" ht="18.75" hidden="1" thickTop="1" x14ac:dyDescent="0.25">
      <c r="A112" s="659" t="s">
        <v>285</v>
      </c>
      <c r="B112" s="26">
        <v>43160</v>
      </c>
      <c r="C112" s="27" t="s">
        <v>11</v>
      </c>
      <c r="D112" s="27">
        <v>1</v>
      </c>
      <c r="E112" s="27">
        <v>0</v>
      </c>
      <c r="F112" s="27">
        <v>0</v>
      </c>
      <c r="G112" s="27">
        <v>0</v>
      </c>
      <c r="H112" s="27">
        <v>0</v>
      </c>
      <c r="I112" s="28">
        <v>0</v>
      </c>
      <c r="J112" s="279">
        <v>1</v>
      </c>
      <c r="K112" s="27"/>
      <c r="L112" s="27"/>
      <c r="M112" s="28"/>
    </row>
    <row r="113" spans="1:13" hidden="1" x14ac:dyDescent="0.25">
      <c r="A113" s="631"/>
      <c r="B113" s="13">
        <v>43153</v>
      </c>
      <c r="C113" s="9" t="s">
        <v>27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43146</v>
      </c>
      <c r="C114" s="9" t="s">
        <v>10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43139</v>
      </c>
      <c r="C115" s="9" t="s">
        <v>7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43132</v>
      </c>
      <c r="C116" s="9" t="s">
        <v>9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43125</v>
      </c>
      <c r="C117" s="9" t="s">
        <v>11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43118</v>
      </c>
      <c r="C118" s="9" t="s">
        <v>27</v>
      </c>
      <c r="D118" s="9">
        <v>1</v>
      </c>
      <c r="E118" s="9">
        <v>1</v>
      </c>
      <c r="F118" s="9">
        <v>0</v>
      </c>
      <c r="G118" s="9">
        <v>1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43104</v>
      </c>
      <c r="C119" s="9" t="s">
        <v>10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43090</v>
      </c>
      <c r="C120" s="9" t="s">
        <v>7</v>
      </c>
      <c r="D120" s="9">
        <v>1</v>
      </c>
      <c r="E120" s="9">
        <v>1</v>
      </c>
      <c r="F120" s="9">
        <v>0</v>
      </c>
      <c r="G120" s="9">
        <v>1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43076</v>
      </c>
      <c r="C121" s="9" t="s">
        <v>11</v>
      </c>
      <c r="D121" s="9">
        <v>1</v>
      </c>
      <c r="E121" s="9">
        <v>0</v>
      </c>
      <c r="F121" s="9">
        <v>1</v>
      </c>
      <c r="G121" s="9">
        <v>1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43069</v>
      </c>
      <c r="C122" s="9" t="s">
        <v>27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43062</v>
      </c>
      <c r="C123" s="9" t="s">
        <v>10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43055</v>
      </c>
      <c r="C124" s="9" t="s">
        <v>7</v>
      </c>
      <c r="D124" s="9">
        <v>1</v>
      </c>
      <c r="E124" s="9">
        <v>1</v>
      </c>
      <c r="F124" s="9">
        <v>0</v>
      </c>
      <c r="G124" s="9">
        <v>1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43048</v>
      </c>
      <c r="C125" s="9" t="s">
        <v>9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43041</v>
      </c>
      <c r="C126" s="9" t="s">
        <v>11</v>
      </c>
      <c r="D126" s="9">
        <v>1</v>
      </c>
      <c r="E126" s="9">
        <v>0</v>
      </c>
      <c r="F126" s="9">
        <v>3</v>
      </c>
      <c r="G126" s="9">
        <v>3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43034</v>
      </c>
      <c r="C127" s="9" t="s">
        <v>27</v>
      </c>
      <c r="D127" s="9">
        <v>1</v>
      </c>
      <c r="E127" s="9">
        <v>1</v>
      </c>
      <c r="F127" s="9">
        <v>1</v>
      </c>
      <c r="G127" s="9">
        <v>2</v>
      </c>
      <c r="H127" s="9">
        <v>0</v>
      </c>
      <c r="I127" s="29">
        <v>0</v>
      </c>
      <c r="J127" s="280"/>
      <c r="K127" s="9"/>
      <c r="L127" s="9">
        <v>1</v>
      </c>
      <c r="M127" s="29"/>
    </row>
    <row r="128" spans="1:13" hidden="1" x14ac:dyDescent="0.25">
      <c r="A128" s="631"/>
      <c r="B128" s="13">
        <v>43027</v>
      </c>
      <c r="C128" s="9" t="s">
        <v>10</v>
      </c>
      <c r="D128" s="9">
        <v>1</v>
      </c>
      <c r="E128" s="9">
        <v>2</v>
      </c>
      <c r="F128" s="9">
        <v>0</v>
      </c>
      <c r="G128" s="9">
        <v>2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43020</v>
      </c>
      <c r="C129" s="9" t="s">
        <v>7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43013</v>
      </c>
      <c r="C130" s="9" t="s">
        <v>9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43006</v>
      </c>
      <c r="C131" s="9" t="s">
        <v>11</v>
      </c>
      <c r="D131" s="9">
        <v>1</v>
      </c>
      <c r="E131" s="9">
        <v>1</v>
      </c>
      <c r="F131" s="9">
        <v>2</v>
      </c>
      <c r="G131" s="9">
        <v>3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42999</v>
      </c>
      <c r="C132" s="9" t="s">
        <v>27</v>
      </c>
      <c r="D132" s="9">
        <v>1</v>
      </c>
      <c r="E132" s="9">
        <v>1</v>
      </c>
      <c r="F132" s="9">
        <v>0</v>
      </c>
      <c r="G132" s="9">
        <v>1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t="18.75" hidden="1" thickBot="1" x14ac:dyDescent="0.3">
      <c r="A133" s="630"/>
      <c r="B133" s="30">
        <v>42992</v>
      </c>
      <c r="C133" s="31" t="s">
        <v>10</v>
      </c>
      <c r="D133" s="31">
        <v>1</v>
      </c>
      <c r="E133" s="31">
        <v>0</v>
      </c>
      <c r="F133" s="31">
        <v>0</v>
      </c>
      <c r="G133" s="31">
        <v>0</v>
      </c>
      <c r="H133" s="31">
        <v>0</v>
      </c>
      <c r="I133" s="32">
        <v>0</v>
      </c>
      <c r="J133" s="281">
        <v>1</v>
      </c>
      <c r="K133" s="23"/>
      <c r="L133" s="23"/>
      <c r="M133" s="48"/>
    </row>
    <row r="134" spans="1:13" ht="19.5" thickTop="1" thickBot="1" x14ac:dyDescent="0.3">
      <c r="A134" s="142" t="s">
        <v>45</v>
      </c>
      <c r="B134" s="126" t="s">
        <v>285</v>
      </c>
      <c r="C134" s="124" t="s">
        <v>8</v>
      </c>
      <c r="D134" s="124">
        <f t="shared" ref="D134:L134" si="6">SUM(D112:D133)</f>
        <v>22</v>
      </c>
      <c r="E134" s="124">
        <f t="shared" si="6"/>
        <v>8</v>
      </c>
      <c r="F134" s="124">
        <f t="shared" si="6"/>
        <v>9</v>
      </c>
      <c r="G134" s="124">
        <f t="shared" si="6"/>
        <v>17</v>
      </c>
      <c r="H134" s="124">
        <f t="shared" si="6"/>
        <v>0</v>
      </c>
      <c r="I134" s="124">
        <f t="shared" si="6"/>
        <v>0</v>
      </c>
      <c r="J134" s="191">
        <f t="shared" si="6"/>
        <v>16</v>
      </c>
      <c r="K134" s="124">
        <f t="shared" si="6"/>
        <v>5</v>
      </c>
      <c r="L134" s="124">
        <f t="shared" si="6"/>
        <v>1</v>
      </c>
      <c r="M134" s="302">
        <f>SUM(J134/(J134+K134))</f>
        <v>0.76190476190476186</v>
      </c>
    </row>
    <row r="135" spans="1:13" ht="18.75" hidden="1" thickTop="1" x14ac:dyDescent="0.25">
      <c r="A135" s="659" t="s">
        <v>35</v>
      </c>
      <c r="B135" s="26">
        <v>42796</v>
      </c>
      <c r="C135" s="27" t="s">
        <v>11</v>
      </c>
      <c r="D135" s="27">
        <v>1</v>
      </c>
      <c r="E135" s="27">
        <v>1</v>
      </c>
      <c r="F135" s="27">
        <v>1</v>
      </c>
      <c r="G135" s="27">
        <v>2</v>
      </c>
      <c r="H135" s="27">
        <v>0</v>
      </c>
      <c r="I135" s="28">
        <v>0</v>
      </c>
      <c r="J135" s="282">
        <v>1</v>
      </c>
      <c r="K135" s="8"/>
      <c r="L135" s="8"/>
      <c r="M135" s="113"/>
    </row>
    <row r="136" spans="1:13" hidden="1" x14ac:dyDescent="0.25">
      <c r="A136" s="631"/>
      <c r="B136" s="13">
        <v>42789</v>
      </c>
      <c r="C136" s="9" t="s">
        <v>27</v>
      </c>
      <c r="D136" s="9">
        <v>1</v>
      </c>
      <c r="E136" s="9">
        <v>1</v>
      </c>
      <c r="F136" s="9">
        <v>0</v>
      </c>
      <c r="G136" s="9">
        <v>1</v>
      </c>
      <c r="H136" s="9">
        <v>1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42782</v>
      </c>
      <c r="C137" s="9" t="s">
        <v>10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>
        <v>1</v>
      </c>
      <c r="K137" s="9"/>
      <c r="L137" s="9"/>
      <c r="M137" s="29"/>
    </row>
    <row r="138" spans="1:13" hidden="1" x14ac:dyDescent="0.25">
      <c r="A138" s="631"/>
      <c r="B138" s="13">
        <v>42775</v>
      </c>
      <c r="C138" s="9" t="s">
        <v>7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42768</v>
      </c>
      <c r="C139" s="9" t="s">
        <v>9</v>
      </c>
      <c r="D139" s="9">
        <v>1</v>
      </c>
      <c r="E139" s="9">
        <v>1</v>
      </c>
      <c r="F139" s="9">
        <v>0</v>
      </c>
      <c r="G139" s="9">
        <v>1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42761</v>
      </c>
      <c r="C140" s="9" t="s">
        <v>11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/>
      <c r="L140" s="9">
        <v>1</v>
      </c>
      <c r="M140" s="29"/>
    </row>
    <row r="141" spans="1:13" hidden="1" x14ac:dyDescent="0.25">
      <c r="A141" s="631"/>
      <c r="B141" s="13">
        <v>42754</v>
      </c>
      <c r="C141" s="9" t="s">
        <v>27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42747</v>
      </c>
      <c r="C142" s="9" t="s">
        <v>10</v>
      </c>
      <c r="D142" s="9">
        <v>1</v>
      </c>
      <c r="E142" s="9">
        <v>0</v>
      </c>
      <c r="F142" s="9">
        <v>0</v>
      </c>
      <c r="G142" s="9">
        <v>0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42740</v>
      </c>
      <c r="C143" s="9" t="s">
        <v>7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42712</v>
      </c>
      <c r="C144" s="9" t="s">
        <v>11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42705</v>
      </c>
      <c r="C145" s="9" t="s">
        <v>27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42698</v>
      </c>
      <c r="C146" s="9" t="s">
        <v>10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42691</v>
      </c>
      <c r="C147" s="9" t="s">
        <v>7</v>
      </c>
      <c r="D147" s="9">
        <v>1</v>
      </c>
      <c r="E147" s="9">
        <v>1</v>
      </c>
      <c r="F147" s="9">
        <v>1</v>
      </c>
      <c r="G147" s="9">
        <v>2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idden="1" x14ac:dyDescent="0.25">
      <c r="A148" s="631"/>
      <c r="B148" s="13">
        <v>42684</v>
      </c>
      <c r="C148" s="9" t="s">
        <v>9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42677</v>
      </c>
      <c r="C149" s="9" t="s">
        <v>11</v>
      </c>
      <c r="D149" s="9">
        <v>1</v>
      </c>
      <c r="E149" s="9">
        <v>1</v>
      </c>
      <c r="F149" s="9">
        <v>0</v>
      </c>
      <c r="G149" s="9">
        <v>1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42649</v>
      </c>
      <c r="C150" s="9" t="s">
        <v>9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31"/>
      <c r="B151" s="13">
        <v>42635</v>
      </c>
      <c r="C151" s="9" t="s">
        <v>27</v>
      </c>
      <c r="D151" s="9">
        <v>1</v>
      </c>
      <c r="E151" s="9">
        <v>1</v>
      </c>
      <c r="F151" s="9">
        <v>0</v>
      </c>
      <c r="G151" s="9">
        <v>1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t="18.75" hidden="1" thickBot="1" x14ac:dyDescent="0.3">
      <c r="A152" s="630"/>
      <c r="B152" s="30">
        <v>42628</v>
      </c>
      <c r="C152" s="31" t="s">
        <v>10</v>
      </c>
      <c r="D152" s="31">
        <v>1</v>
      </c>
      <c r="E152" s="31">
        <v>0</v>
      </c>
      <c r="F152" s="31">
        <v>0</v>
      </c>
      <c r="G152" s="31">
        <v>0</v>
      </c>
      <c r="H152" s="31">
        <v>0</v>
      </c>
      <c r="I152" s="32">
        <v>0</v>
      </c>
      <c r="J152" s="281">
        <v>1</v>
      </c>
      <c r="K152" s="23"/>
      <c r="L152" s="23"/>
      <c r="M152" s="48"/>
    </row>
    <row r="153" spans="1:13" ht="19.5" thickTop="1" thickBot="1" x14ac:dyDescent="0.3">
      <c r="A153" s="142" t="s">
        <v>45</v>
      </c>
      <c r="B153" s="126" t="s">
        <v>18</v>
      </c>
      <c r="C153" s="124" t="s">
        <v>8</v>
      </c>
      <c r="D153" s="124">
        <f t="shared" ref="D153:I153" si="7">SUM(D135:D152)</f>
        <v>18</v>
      </c>
      <c r="E153" s="124">
        <f t="shared" si="7"/>
        <v>6</v>
      </c>
      <c r="F153" s="124">
        <f t="shared" si="7"/>
        <v>3</v>
      </c>
      <c r="G153" s="124">
        <f t="shared" si="7"/>
        <v>9</v>
      </c>
      <c r="H153" s="124">
        <f t="shared" si="7"/>
        <v>1</v>
      </c>
      <c r="I153" s="125">
        <f t="shared" si="7"/>
        <v>0</v>
      </c>
      <c r="J153" s="191">
        <f>SUM(J135:J152)</f>
        <v>14</v>
      </c>
      <c r="K153" s="124">
        <f>SUM(K135:K152)</f>
        <v>3</v>
      </c>
      <c r="L153" s="124">
        <f>SUM(L135:L152)</f>
        <v>1</v>
      </c>
      <c r="M153" s="302">
        <f>SUM(J153/(J153+K153))</f>
        <v>0.82352941176470584</v>
      </c>
    </row>
    <row r="154" spans="1:13" ht="18.75" hidden="1" thickTop="1" x14ac:dyDescent="0.25">
      <c r="A154" s="659" t="s">
        <v>17</v>
      </c>
      <c r="B154" s="26">
        <v>42432</v>
      </c>
      <c r="C154" s="27" t="s">
        <v>12</v>
      </c>
      <c r="D154" s="27">
        <v>1</v>
      </c>
      <c r="E154" s="27">
        <v>1</v>
      </c>
      <c r="F154" s="27">
        <v>2</v>
      </c>
      <c r="G154" s="27">
        <v>3</v>
      </c>
      <c r="H154" s="27">
        <v>0</v>
      </c>
      <c r="I154" s="28">
        <v>0</v>
      </c>
      <c r="J154" s="282">
        <v>1</v>
      </c>
      <c r="K154" s="8"/>
      <c r="L154" s="8"/>
      <c r="M154" s="113"/>
    </row>
    <row r="155" spans="1:13" hidden="1" x14ac:dyDescent="0.25">
      <c r="A155" s="631"/>
      <c r="B155" s="13">
        <v>42425</v>
      </c>
      <c r="C155" s="9" t="s">
        <v>14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31"/>
      <c r="B156" s="13">
        <v>42418</v>
      </c>
      <c r="C156" s="9" t="s">
        <v>10</v>
      </c>
      <c r="D156" s="9">
        <v>1</v>
      </c>
      <c r="E156" s="9">
        <v>0</v>
      </c>
      <c r="F156" s="9">
        <v>2</v>
      </c>
      <c r="G156" s="9">
        <v>2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31"/>
      <c r="B157" s="13">
        <v>42411</v>
      </c>
      <c r="C157" s="9" t="s">
        <v>7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>
        <v>1</v>
      </c>
      <c r="L157" s="9"/>
      <c r="M157" s="29"/>
    </row>
    <row r="158" spans="1:13" hidden="1" x14ac:dyDescent="0.25">
      <c r="A158" s="631"/>
      <c r="B158" s="13">
        <v>42404</v>
      </c>
      <c r="C158" s="9" t="s">
        <v>8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42390</v>
      </c>
      <c r="C159" s="9" t="s">
        <v>14</v>
      </c>
      <c r="D159" s="9">
        <v>1</v>
      </c>
      <c r="E159" s="9">
        <v>0</v>
      </c>
      <c r="F159" s="9">
        <v>2</v>
      </c>
      <c r="G159" s="9">
        <v>2</v>
      </c>
      <c r="H159" s="9">
        <v>0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42383</v>
      </c>
      <c r="C160" s="9" t="s">
        <v>12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42376</v>
      </c>
      <c r="C161" s="9" t="s">
        <v>7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42355</v>
      </c>
      <c r="C162" s="9" t="s">
        <v>8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42348</v>
      </c>
      <c r="C163" s="9" t="s">
        <v>12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42334</v>
      </c>
      <c r="C164" s="9" t="s">
        <v>10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42327</v>
      </c>
      <c r="C165" s="9" t="s">
        <v>7</v>
      </c>
      <c r="D165" s="9">
        <v>1</v>
      </c>
      <c r="E165" s="9">
        <v>0</v>
      </c>
      <c r="F165" s="9">
        <v>1</v>
      </c>
      <c r="G165" s="9">
        <v>1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42320</v>
      </c>
      <c r="C166" s="9" t="s">
        <v>8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>
        <v>1</v>
      </c>
      <c r="K166" s="9"/>
      <c r="L166" s="9"/>
      <c r="M166" s="29"/>
    </row>
    <row r="167" spans="1:13" hidden="1" x14ac:dyDescent="0.25">
      <c r="A167" s="631"/>
      <c r="B167" s="13">
        <v>42313</v>
      </c>
      <c r="C167" s="9" t="s">
        <v>12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/>
      <c r="L167" s="9">
        <v>1</v>
      </c>
      <c r="M167" s="29"/>
    </row>
    <row r="168" spans="1:13" hidden="1" x14ac:dyDescent="0.25">
      <c r="A168" s="631"/>
      <c r="B168" s="13">
        <v>42306</v>
      </c>
      <c r="C168" s="9" t="s">
        <v>14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42299</v>
      </c>
      <c r="C169" s="9" t="s">
        <v>10</v>
      </c>
      <c r="D169" s="9">
        <v>1</v>
      </c>
      <c r="E169" s="9">
        <v>0</v>
      </c>
      <c r="F169" s="9">
        <v>1</v>
      </c>
      <c r="G169" s="9">
        <v>1</v>
      </c>
      <c r="H169" s="9">
        <v>0</v>
      </c>
      <c r="I169" s="29">
        <v>0</v>
      </c>
      <c r="J169" s="280"/>
      <c r="K169" s="9">
        <v>1</v>
      </c>
      <c r="L169" s="9"/>
      <c r="M169" s="29"/>
    </row>
    <row r="170" spans="1:13" hidden="1" x14ac:dyDescent="0.25">
      <c r="A170" s="631"/>
      <c r="B170" s="13">
        <v>42292</v>
      </c>
      <c r="C170" s="9" t="s">
        <v>7</v>
      </c>
      <c r="D170" s="9">
        <v>1</v>
      </c>
      <c r="E170" s="9">
        <v>0</v>
      </c>
      <c r="F170" s="9">
        <v>1</v>
      </c>
      <c r="G170" s="9">
        <v>1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42285</v>
      </c>
      <c r="C171" s="9" t="s">
        <v>8</v>
      </c>
      <c r="D171" s="9">
        <v>1</v>
      </c>
      <c r="E171" s="9">
        <v>0</v>
      </c>
      <c r="F171" s="9">
        <v>2</v>
      </c>
      <c r="G171" s="9">
        <v>2</v>
      </c>
      <c r="H171" s="9">
        <v>0</v>
      </c>
      <c r="I171" s="29">
        <v>0</v>
      </c>
      <c r="J171" s="280"/>
      <c r="K171" s="9">
        <v>1</v>
      </c>
      <c r="L171" s="9"/>
      <c r="M171" s="29"/>
    </row>
    <row r="172" spans="1:13" hidden="1" x14ac:dyDescent="0.25">
      <c r="A172" s="631"/>
      <c r="B172" s="13">
        <v>42271</v>
      </c>
      <c r="C172" s="9" t="s">
        <v>14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t="18.75" hidden="1" thickBot="1" x14ac:dyDescent="0.3">
      <c r="A173" s="630"/>
      <c r="B173" s="30">
        <v>42264</v>
      </c>
      <c r="C173" s="31" t="s">
        <v>10</v>
      </c>
      <c r="D173" s="31">
        <v>1</v>
      </c>
      <c r="E173" s="31">
        <v>1</v>
      </c>
      <c r="F173" s="31">
        <v>0</v>
      </c>
      <c r="G173" s="31">
        <v>1</v>
      </c>
      <c r="H173" s="31">
        <v>1</v>
      </c>
      <c r="I173" s="32">
        <v>0</v>
      </c>
      <c r="J173" s="281">
        <v>1</v>
      </c>
      <c r="K173" s="23"/>
      <c r="L173" s="23"/>
      <c r="M173" s="48"/>
    </row>
    <row r="174" spans="1:13" ht="19.5" thickTop="1" thickBot="1" x14ac:dyDescent="0.3">
      <c r="A174" s="142" t="s">
        <v>45</v>
      </c>
      <c r="B174" s="126" t="s">
        <v>17</v>
      </c>
      <c r="C174" s="124" t="s">
        <v>13</v>
      </c>
      <c r="D174" s="124">
        <f t="shared" ref="D174:I174" si="8">SUM(D154:D173)</f>
        <v>20</v>
      </c>
      <c r="E174" s="124">
        <f t="shared" si="8"/>
        <v>2</v>
      </c>
      <c r="F174" s="124">
        <f t="shared" si="8"/>
        <v>12</v>
      </c>
      <c r="G174" s="124">
        <f t="shared" si="8"/>
        <v>14</v>
      </c>
      <c r="H174" s="124">
        <f t="shared" si="8"/>
        <v>1</v>
      </c>
      <c r="I174" s="125">
        <f t="shared" si="8"/>
        <v>0</v>
      </c>
      <c r="J174" s="191">
        <f>SUM(J154:J173)</f>
        <v>7</v>
      </c>
      <c r="K174" s="124">
        <f>SUM(K154:K173)</f>
        <v>12</v>
      </c>
      <c r="L174" s="124">
        <f>SUM(L154:L173)</f>
        <v>1</v>
      </c>
      <c r="M174" s="302">
        <f>SUM(J174/(J174+K174))</f>
        <v>0.36842105263157893</v>
      </c>
    </row>
    <row r="175" spans="1:13" ht="18.75" hidden="1" thickTop="1" x14ac:dyDescent="0.25">
      <c r="A175" s="659" t="s">
        <v>16</v>
      </c>
      <c r="B175" s="26">
        <v>42061</v>
      </c>
      <c r="C175" s="27" t="s">
        <v>10</v>
      </c>
      <c r="D175" s="27">
        <v>1</v>
      </c>
      <c r="E175" s="27">
        <v>0</v>
      </c>
      <c r="F175" s="27">
        <v>0</v>
      </c>
      <c r="G175" s="27">
        <v>0</v>
      </c>
      <c r="H175" s="27">
        <v>0</v>
      </c>
      <c r="I175" s="28">
        <v>0</v>
      </c>
      <c r="J175" s="282">
        <v>1</v>
      </c>
      <c r="K175" s="8"/>
      <c r="L175" s="8"/>
      <c r="M175" s="113"/>
    </row>
    <row r="176" spans="1:13" hidden="1" x14ac:dyDescent="0.25">
      <c r="A176" s="631"/>
      <c r="B176" s="13">
        <v>42054</v>
      </c>
      <c r="C176" s="9" t="s">
        <v>7</v>
      </c>
      <c r="D176" s="9">
        <v>1</v>
      </c>
      <c r="E176" s="9">
        <v>0</v>
      </c>
      <c r="F176" s="9">
        <v>1</v>
      </c>
      <c r="G176" s="9">
        <v>1</v>
      </c>
      <c r="H176" s="9">
        <v>0</v>
      </c>
      <c r="I176" s="29">
        <v>0</v>
      </c>
      <c r="J176" s="280"/>
      <c r="K176" s="9"/>
      <c r="L176" s="9">
        <v>1</v>
      </c>
      <c r="M176" s="29"/>
    </row>
    <row r="177" spans="1:13" hidden="1" x14ac:dyDescent="0.25">
      <c r="A177" s="631"/>
      <c r="B177" s="13">
        <v>42047</v>
      </c>
      <c r="C177" s="9" t="s">
        <v>14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>
        <v>1</v>
      </c>
      <c r="L177" s="9"/>
      <c r="M177" s="29"/>
    </row>
    <row r="178" spans="1:13" hidden="1" x14ac:dyDescent="0.25">
      <c r="A178" s="631"/>
      <c r="B178" s="13">
        <v>42040</v>
      </c>
      <c r="C178" s="9" t="s">
        <v>12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9"/>
    </row>
    <row r="179" spans="1:13" hidden="1" x14ac:dyDescent="0.25">
      <c r="A179" s="631"/>
      <c r="B179" s="13">
        <v>42033</v>
      </c>
      <c r="C179" s="9" t="s">
        <v>13</v>
      </c>
      <c r="D179" s="9">
        <v>1</v>
      </c>
      <c r="E179" s="9">
        <v>1</v>
      </c>
      <c r="F179" s="9">
        <v>0</v>
      </c>
      <c r="G179" s="9">
        <v>1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idden="1" x14ac:dyDescent="0.25">
      <c r="A180" s="631"/>
      <c r="B180" s="13">
        <v>42019</v>
      </c>
      <c r="C180" s="9" t="s">
        <v>7</v>
      </c>
      <c r="D180" s="9">
        <v>1</v>
      </c>
      <c r="E180" s="9">
        <v>0</v>
      </c>
      <c r="F180" s="9">
        <v>1</v>
      </c>
      <c r="G180" s="9">
        <v>1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42012</v>
      </c>
      <c r="C181" s="9" t="s">
        <v>14</v>
      </c>
      <c r="D181" s="9">
        <v>1</v>
      </c>
      <c r="E181" s="9">
        <v>0</v>
      </c>
      <c r="F181" s="9">
        <v>1</v>
      </c>
      <c r="G181" s="9">
        <v>1</v>
      </c>
      <c r="H181" s="9">
        <v>0</v>
      </c>
      <c r="I181" s="29">
        <v>0</v>
      </c>
      <c r="J181" s="280"/>
      <c r="K181" s="9"/>
      <c r="L181" s="9">
        <v>1</v>
      </c>
      <c r="M181" s="29"/>
    </row>
    <row r="182" spans="1:13" hidden="1" x14ac:dyDescent="0.25">
      <c r="A182" s="631"/>
      <c r="B182" s="13">
        <v>41991</v>
      </c>
      <c r="C182" s="9" t="s">
        <v>12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41977</v>
      </c>
      <c r="C183" s="9" t="s">
        <v>10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41970</v>
      </c>
      <c r="C184" s="9" t="s">
        <v>7</v>
      </c>
      <c r="D184" s="9">
        <v>1</v>
      </c>
      <c r="E184" s="9">
        <v>0</v>
      </c>
      <c r="F184" s="9">
        <v>1</v>
      </c>
      <c r="G184" s="9">
        <v>1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41956</v>
      </c>
      <c r="C185" s="9" t="s">
        <v>12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41949</v>
      </c>
      <c r="C186" s="9" t="s">
        <v>13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idden="1" x14ac:dyDescent="0.25">
      <c r="A187" s="631"/>
      <c r="B187" s="13">
        <v>41942</v>
      </c>
      <c r="C187" s="9" t="s">
        <v>10</v>
      </c>
      <c r="D187" s="9">
        <v>1</v>
      </c>
      <c r="E187" s="9">
        <v>0</v>
      </c>
      <c r="F187" s="9">
        <v>2</v>
      </c>
      <c r="G187" s="9">
        <v>2</v>
      </c>
      <c r="H187" s="9">
        <v>0</v>
      </c>
      <c r="I187" s="29">
        <v>0</v>
      </c>
      <c r="J187" s="280">
        <v>1</v>
      </c>
      <c r="K187" s="9"/>
      <c r="L187" s="9"/>
      <c r="M187" s="29"/>
    </row>
    <row r="188" spans="1:13" hidden="1" x14ac:dyDescent="0.25">
      <c r="A188" s="631"/>
      <c r="B188" s="13">
        <v>41935</v>
      </c>
      <c r="C188" s="9" t="s">
        <v>7</v>
      </c>
      <c r="D188" s="9">
        <v>1</v>
      </c>
      <c r="E188" s="9">
        <v>0</v>
      </c>
      <c r="F188" s="9">
        <v>1</v>
      </c>
      <c r="G188" s="9">
        <v>1</v>
      </c>
      <c r="H188" s="9">
        <v>0</v>
      </c>
      <c r="I188" s="29">
        <v>0</v>
      </c>
      <c r="J188" s="280"/>
      <c r="K188" s="9"/>
      <c r="L188" s="9">
        <v>1</v>
      </c>
      <c r="M188" s="29"/>
    </row>
    <row r="189" spans="1:13" hidden="1" x14ac:dyDescent="0.25">
      <c r="A189" s="631"/>
      <c r="B189" s="13">
        <v>41928</v>
      </c>
      <c r="C189" s="9" t="s">
        <v>14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41921</v>
      </c>
      <c r="C190" s="9" t="s">
        <v>12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>
        <v>1</v>
      </c>
      <c r="K190" s="9"/>
      <c r="L190" s="9"/>
      <c r="M190" s="29"/>
    </row>
    <row r="191" spans="1:13" hidden="1" x14ac:dyDescent="0.25">
      <c r="A191" s="631"/>
      <c r="B191" s="13">
        <v>41914</v>
      </c>
      <c r="C191" s="9" t="s">
        <v>13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41907</v>
      </c>
      <c r="C192" s="9" t="s">
        <v>10</v>
      </c>
      <c r="D192" s="9">
        <v>1</v>
      </c>
      <c r="E192" s="9">
        <v>1</v>
      </c>
      <c r="F192" s="9">
        <v>0</v>
      </c>
      <c r="G192" s="9">
        <v>1</v>
      </c>
      <c r="H192" s="9">
        <v>0</v>
      </c>
      <c r="I192" s="29">
        <v>0</v>
      </c>
      <c r="J192" s="280"/>
      <c r="K192" s="9">
        <v>1</v>
      </c>
      <c r="L192" s="9"/>
      <c r="M192" s="29"/>
    </row>
    <row r="193" spans="1:13" hidden="1" x14ac:dyDescent="0.25">
      <c r="A193" s="631"/>
      <c r="B193" s="13">
        <v>41900</v>
      </c>
      <c r="C193" s="9" t="s">
        <v>7</v>
      </c>
      <c r="D193" s="9">
        <v>1</v>
      </c>
      <c r="E193" s="9">
        <v>1</v>
      </c>
      <c r="F193" s="9">
        <v>0</v>
      </c>
      <c r="G193" s="9">
        <v>1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t="18.75" hidden="1" thickBot="1" x14ac:dyDescent="0.3">
      <c r="A194" s="630"/>
      <c r="B194" s="30">
        <v>41893</v>
      </c>
      <c r="C194" s="31" t="s">
        <v>14</v>
      </c>
      <c r="D194" s="31">
        <v>1</v>
      </c>
      <c r="E194" s="31">
        <v>0</v>
      </c>
      <c r="F194" s="31">
        <v>1</v>
      </c>
      <c r="G194" s="31">
        <v>1</v>
      </c>
      <c r="H194" s="31">
        <v>0</v>
      </c>
      <c r="I194" s="32">
        <v>0</v>
      </c>
      <c r="J194" s="281">
        <v>1</v>
      </c>
      <c r="K194" s="23"/>
      <c r="L194" s="23"/>
      <c r="M194" s="48"/>
    </row>
    <row r="195" spans="1:13" ht="19.5" thickTop="1" thickBot="1" x14ac:dyDescent="0.3">
      <c r="A195" s="142" t="s">
        <v>45</v>
      </c>
      <c r="B195" s="126" t="s">
        <v>16</v>
      </c>
      <c r="C195" s="124" t="s">
        <v>8</v>
      </c>
      <c r="D195" s="124">
        <f t="shared" ref="D195:I195" si="9">SUM(D175:D194)</f>
        <v>20</v>
      </c>
      <c r="E195" s="124">
        <f t="shared" si="9"/>
        <v>3</v>
      </c>
      <c r="F195" s="124">
        <f t="shared" si="9"/>
        <v>9</v>
      </c>
      <c r="G195" s="124">
        <f t="shared" si="9"/>
        <v>12</v>
      </c>
      <c r="H195" s="124">
        <f t="shared" si="9"/>
        <v>0</v>
      </c>
      <c r="I195" s="125">
        <f t="shared" si="9"/>
        <v>0</v>
      </c>
      <c r="J195" s="191">
        <f>SUM(J175:J194)</f>
        <v>9</v>
      </c>
      <c r="K195" s="124">
        <f>SUM(K175:K194)</f>
        <v>8</v>
      </c>
      <c r="L195" s="124">
        <f>SUM(L175:L194)</f>
        <v>3</v>
      </c>
      <c r="M195" s="302">
        <f>SUM(J195/(J195+K195))</f>
        <v>0.52941176470588236</v>
      </c>
    </row>
    <row r="196" spans="1:13" ht="18.75" hidden="1" thickTop="1" x14ac:dyDescent="0.25">
      <c r="A196" s="659" t="s">
        <v>15</v>
      </c>
      <c r="B196" s="26">
        <v>41690</v>
      </c>
      <c r="C196" s="27" t="s">
        <v>7</v>
      </c>
      <c r="D196" s="27">
        <v>1</v>
      </c>
      <c r="E196" s="27">
        <v>0</v>
      </c>
      <c r="F196" s="27">
        <v>2</v>
      </c>
      <c r="G196" s="27">
        <v>2</v>
      </c>
      <c r="H196" s="27">
        <v>0</v>
      </c>
      <c r="I196" s="28">
        <v>0</v>
      </c>
      <c r="J196" s="282">
        <v>1</v>
      </c>
      <c r="K196" s="8"/>
      <c r="L196" s="8"/>
      <c r="M196" s="113"/>
    </row>
    <row r="197" spans="1:13" hidden="1" x14ac:dyDescent="0.25">
      <c r="A197" s="631"/>
      <c r="B197" s="13">
        <v>41683</v>
      </c>
      <c r="C197" s="9" t="s">
        <v>14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idden="1" x14ac:dyDescent="0.25">
      <c r="A198" s="631"/>
      <c r="B198" s="13">
        <v>41676</v>
      </c>
      <c r="C198" s="9" t="s">
        <v>12</v>
      </c>
      <c r="D198" s="9">
        <v>1</v>
      </c>
      <c r="E198" s="9">
        <v>0</v>
      </c>
      <c r="F198" s="9">
        <v>0</v>
      </c>
      <c r="G198" s="9">
        <v>0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idden="1" x14ac:dyDescent="0.25">
      <c r="A199" s="631"/>
      <c r="B199" s="13">
        <v>41669</v>
      </c>
      <c r="C199" s="9" t="s">
        <v>13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idden="1" x14ac:dyDescent="0.25">
      <c r="A200" s="631"/>
      <c r="B200" s="13">
        <v>41655</v>
      </c>
      <c r="C200" s="9" t="s">
        <v>7</v>
      </c>
      <c r="D200" s="9">
        <v>1</v>
      </c>
      <c r="E200" s="9">
        <v>0</v>
      </c>
      <c r="F200" s="9">
        <v>0</v>
      </c>
      <c r="G200" s="9">
        <v>0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idden="1" x14ac:dyDescent="0.25">
      <c r="A201" s="631"/>
      <c r="B201" s="13">
        <v>41627</v>
      </c>
      <c r="C201" s="9" t="s">
        <v>12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>
        <v>1</v>
      </c>
      <c r="K201" s="9"/>
      <c r="L201" s="9"/>
      <c r="M201" s="29"/>
    </row>
    <row r="202" spans="1:13" hidden="1" x14ac:dyDescent="0.25">
      <c r="A202" s="631"/>
      <c r="B202" s="13">
        <v>41620</v>
      </c>
      <c r="C202" s="9" t="s">
        <v>13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/>
      <c r="K202" s="9">
        <v>1</v>
      </c>
      <c r="L202" s="9"/>
      <c r="M202" s="29"/>
    </row>
    <row r="203" spans="1:13" hidden="1" x14ac:dyDescent="0.25">
      <c r="A203" s="631"/>
      <c r="B203" s="13">
        <v>41613</v>
      </c>
      <c r="C203" s="9" t="s">
        <v>10</v>
      </c>
      <c r="D203" s="9">
        <v>1</v>
      </c>
      <c r="E203" s="9">
        <v>1</v>
      </c>
      <c r="F203" s="9">
        <v>0</v>
      </c>
      <c r="G203" s="9">
        <v>1</v>
      </c>
      <c r="H203" s="9">
        <v>0</v>
      </c>
      <c r="I203" s="29">
        <v>1</v>
      </c>
      <c r="J203" s="280"/>
      <c r="K203" s="9"/>
      <c r="L203" s="9">
        <v>1</v>
      </c>
      <c r="M203" s="29"/>
    </row>
    <row r="204" spans="1:13" hidden="1" x14ac:dyDescent="0.25">
      <c r="A204" s="631"/>
      <c r="B204" s="13">
        <v>41606</v>
      </c>
      <c r="C204" s="9" t="s">
        <v>7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/>
      <c r="K204" s="9">
        <v>1</v>
      </c>
      <c r="L204" s="9"/>
      <c r="M204" s="29"/>
    </row>
    <row r="205" spans="1:13" hidden="1" x14ac:dyDescent="0.25">
      <c r="A205" s="631"/>
      <c r="B205" s="13">
        <v>41599</v>
      </c>
      <c r="C205" s="9" t="s">
        <v>14</v>
      </c>
      <c r="D205" s="9">
        <v>1</v>
      </c>
      <c r="E205" s="9">
        <v>1</v>
      </c>
      <c r="F205" s="9">
        <v>1</v>
      </c>
      <c r="G205" s="9">
        <v>2</v>
      </c>
      <c r="H205" s="9">
        <v>0</v>
      </c>
      <c r="I205" s="29">
        <v>0</v>
      </c>
      <c r="J205" s="280"/>
      <c r="K205" s="9"/>
      <c r="L205" s="9">
        <v>1</v>
      </c>
      <c r="M205" s="29"/>
    </row>
    <row r="206" spans="1:13" hidden="1" x14ac:dyDescent="0.25">
      <c r="A206" s="631"/>
      <c r="B206" s="13">
        <v>41592</v>
      </c>
      <c r="C206" s="9" t="s">
        <v>12</v>
      </c>
      <c r="D206" s="9">
        <v>1</v>
      </c>
      <c r="E206" s="9">
        <v>1</v>
      </c>
      <c r="F206" s="9">
        <v>0</v>
      </c>
      <c r="G206" s="9">
        <v>1</v>
      </c>
      <c r="H206" s="9">
        <v>0</v>
      </c>
      <c r="I206" s="29">
        <v>0</v>
      </c>
      <c r="J206" s="280"/>
      <c r="K206" s="9"/>
      <c r="L206" s="9">
        <v>1</v>
      </c>
      <c r="M206" s="29"/>
    </row>
    <row r="207" spans="1:13" hidden="1" x14ac:dyDescent="0.25">
      <c r="A207" s="631"/>
      <c r="B207" s="13">
        <v>41585</v>
      </c>
      <c r="C207" s="9" t="s">
        <v>13</v>
      </c>
      <c r="D207" s="9">
        <v>1</v>
      </c>
      <c r="E207" s="9">
        <v>0</v>
      </c>
      <c r="F207" s="9">
        <v>1</v>
      </c>
      <c r="G207" s="9">
        <v>1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41571</v>
      </c>
      <c r="C208" s="9" t="s">
        <v>7</v>
      </c>
      <c r="D208" s="9">
        <v>1</v>
      </c>
      <c r="E208" s="9">
        <v>0</v>
      </c>
      <c r="F208" s="9">
        <v>0</v>
      </c>
      <c r="G208" s="9">
        <v>0</v>
      </c>
      <c r="H208" s="9">
        <v>0</v>
      </c>
      <c r="I208" s="29">
        <v>0</v>
      </c>
      <c r="J208" s="280"/>
      <c r="K208" s="9"/>
      <c r="L208" s="9">
        <v>1</v>
      </c>
      <c r="M208" s="29"/>
    </row>
    <row r="209" spans="1:13" hidden="1" x14ac:dyDescent="0.25">
      <c r="A209" s="631"/>
      <c r="B209" s="13">
        <v>41564</v>
      </c>
      <c r="C209" s="9" t="s">
        <v>14</v>
      </c>
      <c r="D209" s="9">
        <v>1</v>
      </c>
      <c r="E209" s="9">
        <v>0</v>
      </c>
      <c r="F209" s="9">
        <v>1</v>
      </c>
      <c r="G209" s="9">
        <v>1</v>
      </c>
      <c r="H209" s="9">
        <v>0</v>
      </c>
      <c r="I209" s="29">
        <v>0</v>
      </c>
      <c r="J209" s="280"/>
      <c r="K209" s="9">
        <v>1</v>
      </c>
      <c r="L209" s="9"/>
      <c r="M209" s="29"/>
    </row>
    <row r="210" spans="1:13" hidden="1" x14ac:dyDescent="0.25">
      <c r="A210" s="631"/>
      <c r="B210" s="13">
        <v>41557</v>
      </c>
      <c r="C210" s="9" t="s">
        <v>12</v>
      </c>
      <c r="D210" s="9">
        <v>1</v>
      </c>
      <c r="E210" s="9">
        <v>1</v>
      </c>
      <c r="F210" s="9">
        <v>0</v>
      </c>
      <c r="G210" s="9">
        <v>1</v>
      </c>
      <c r="H210" s="9">
        <v>0</v>
      </c>
      <c r="I210" s="29">
        <v>0</v>
      </c>
      <c r="J210" s="280"/>
      <c r="K210" s="9"/>
      <c r="L210" s="9">
        <v>1</v>
      </c>
      <c r="M210" s="29"/>
    </row>
    <row r="211" spans="1:13" hidden="1" x14ac:dyDescent="0.25">
      <c r="A211" s="631"/>
      <c r="B211" s="13">
        <v>41550</v>
      </c>
      <c r="C211" s="9" t="s">
        <v>13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/>
      <c r="K211" s="9">
        <v>1</v>
      </c>
      <c r="L211" s="9"/>
      <c r="M211" s="29"/>
    </row>
    <row r="212" spans="1:13" hidden="1" x14ac:dyDescent="0.25">
      <c r="A212" s="631"/>
      <c r="B212" s="13">
        <v>41536</v>
      </c>
      <c r="C212" s="9" t="s">
        <v>7</v>
      </c>
      <c r="D212" s="9">
        <v>1</v>
      </c>
      <c r="E212" s="9">
        <v>0</v>
      </c>
      <c r="F212" s="9">
        <v>0</v>
      </c>
      <c r="G212" s="9">
        <v>0</v>
      </c>
      <c r="H212" s="9">
        <v>0</v>
      </c>
      <c r="I212" s="29">
        <v>0</v>
      </c>
      <c r="J212" s="280">
        <v>1</v>
      </c>
      <c r="K212" s="9"/>
      <c r="L212" s="9"/>
      <c r="M212" s="29"/>
    </row>
    <row r="213" spans="1:13" ht="18.75" hidden="1" thickBot="1" x14ac:dyDescent="0.3">
      <c r="A213" s="630"/>
      <c r="B213" s="30">
        <v>41529</v>
      </c>
      <c r="C213" s="31" t="s">
        <v>14</v>
      </c>
      <c r="D213" s="31">
        <v>1</v>
      </c>
      <c r="E213" s="31">
        <v>1</v>
      </c>
      <c r="F213" s="31">
        <v>0</v>
      </c>
      <c r="G213" s="31">
        <v>1</v>
      </c>
      <c r="H213" s="31">
        <v>0</v>
      </c>
      <c r="I213" s="32">
        <v>0</v>
      </c>
      <c r="J213" s="281"/>
      <c r="K213" s="23">
        <v>1</v>
      </c>
      <c r="L213" s="23"/>
      <c r="M213" s="48"/>
    </row>
    <row r="214" spans="1:13" ht="19.5" thickTop="1" thickBot="1" x14ac:dyDescent="0.3">
      <c r="A214" s="142" t="s">
        <v>45</v>
      </c>
      <c r="B214" s="126" t="s">
        <v>15</v>
      </c>
      <c r="C214" s="124" t="s">
        <v>8</v>
      </c>
      <c r="D214" s="124">
        <f t="shared" ref="D214:I214" si="10">SUM(D196:D213)</f>
        <v>18</v>
      </c>
      <c r="E214" s="124">
        <f t="shared" si="10"/>
        <v>5</v>
      </c>
      <c r="F214" s="124">
        <f t="shared" si="10"/>
        <v>5</v>
      </c>
      <c r="G214" s="124">
        <f t="shared" si="10"/>
        <v>10</v>
      </c>
      <c r="H214" s="124">
        <f t="shared" si="10"/>
        <v>0</v>
      </c>
      <c r="I214" s="125">
        <f t="shared" si="10"/>
        <v>1</v>
      </c>
      <c r="J214" s="191">
        <f>SUM(J196:J213)</f>
        <v>4</v>
      </c>
      <c r="K214" s="124">
        <f>SUM(K196:K213)</f>
        <v>9</v>
      </c>
      <c r="L214" s="124">
        <f>SUM(L196:L213)</f>
        <v>5</v>
      </c>
      <c r="M214" s="302">
        <f>SUM(J214/(J214+K214))</f>
        <v>0.30769230769230771</v>
      </c>
    </row>
    <row r="215" spans="1:13" ht="18.75" hidden="1" thickTop="1" x14ac:dyDescent="0.25">
      <c r="A215" s="659" t="s">
        <v>22</v>
      </c>
      <c r="B215" s="26">
        <v>41333</v>
      </c>
      <c r="C215" s="27" t="s">
        <v>20</v>
      </c>
      <c r="D215" s="27">
        <v>1</v>
      </c>
      <c r="E215" s="27">
        <v>0</v>
      </c>
      <c r="F215" s="27">
        <v>0</v>
      </c>
      <c r="G215" s="27">
        <v>0</v>
      </c>
      <c r="H215" s="27">
        <v>0</v>
      </c>
      <c r="I215" s="28">
        <v>0</v>
      </c>
      <c r="J215" s="282"/>
      <c r="K215" s="8">
        <v>1</v>
      </c>
      <c r="L215" s="8"/>
      <c r="M215" s="113"/>
    </row>
    <row r="216" spans="1:13" hidden="1" x14ac:dyDescent="0.25">
      <c r="A216" s="631"/>
      <c r="B216" s="13">
        <v>41326</v>
      </c>
      <c r="C216" s="9" t="s">
        <v>7</v>
      </c>
      <c r="D216" s="9">
        <v>1</v>
      </c>
      <c r="E216" s="9">
        <v>0</v>
      </c>
      <c r="F216" s="9">
        <v>1</v>
      </c>
      <c r="G216" s="9">
        <v>1</v>
      </c>
      <c r="H216" s="9">
        <v>0</v>
      </c>
      <c r="I216" s="29">
        <v>0</v>
      </c>
      <c r="J216" s="280"/>
      <c r="K216" s="9">
        <v>1</v>
      </c>
      <c r="L216" s="9"/>
      <c r="M216" s="29"/>
    </row>
    <row r="217" spans="1:13" hidden="1" x14ac:dyDescent="0.25">
      <c r="A217" s="631"/>
      <c r="B217" s="13">
        <v>41319</v>
      </c>
      <c r="C217" s="9" t="s">
        <v>21</v>
      </c>
      <c r="D217" s="9">
        <v>1</v>
      </c>
      <c r="E217" s="9">
        <v>0</v>
      </c>
      <c r="F217" s="9">
        <v>0</v>
      </c>
      <c r="G217" s="9">
        <v>0</v>
      </c>
      <c r="H217" s="9">
        <v>0</v>
      </c>
      <c r="I217" s="29">
        <v>0</v>
      </c>
      <c r="J217" s="280"/>
      <c r="K217" s="9">
        <v>1</v>
      </c>
      <c r="L217" s="9"/>
      <c r="M217" s="29"/>
    </row>
    <row r="218" spans="1:13" hidden="1" x14ac:dyDescent="0.25">
      <c r="A218" s="631"/>
      <c r="B218" s="13">
        <v>41312</v>
      </c>
      <c r="C218" s="9" t="s">
        <v>12</v>
      </c>
      <c r="D218" s="9">
        <v>1</v>
      </c>
      <c r="E218" s="9">
        <v>0</v>
      </c>
      <c r="F218" s="9">
        <v>0</v>
      </c>
      <c r="G218" s="9">
        <v>0</v>
      </c>
      <c r="H218" s="9">
        <v>0</v>
      </c>
      <c r="I218" s="29">
        <v>0</v>
      </c>
      <c r="J218" s="280"/>
      <c r="K218" s="9">
        <v>1</v>
      </c>
      <c r="L218" s="9"/>
      <c r="M218" s="29"/>
    </row>
    <row r="219" spans="1:13" hidden="1" x14ac:dyDescent="0.25">
      <c r="A219" s="631"/>
      <c r="B219" s="13">
        <v>41305</v>
      </c>
      <c r="C219" s="9" t="s">
        <v>13</v>
      </c>
      <c r="D219" s="9">
        <v>1</v>
      </c>
      <c r="E219" s="9">
        <v>0</v>
      </c>
      <c r="F219" s="9">
        <v>0</v>
      </c>
      <c r="G219" s="9">
        <v>0</v>
      </c>
      <c r="H219" s="9">
        <v>0</v>
      </c>
      <c r="I219" s="29">
        <v>0</v>
      </c>
      <c r="J219" s="280"/>
      <c r="K219" s="9">
        <v>1</v>
      </c>
      <c r="L219" s="9"/>
      <c r="M219" s="29"/>
    </row>
    <row r="220" spans="1:13" hidden="1" x14ac:dyDescent="0.25">
      <c r="A220" s="631"/>
      <c r="B220" s="13">
        <v>41298</v>
      </c>
      <c r="C220" s="9" t="s">
        <v>20</v>
      </c>
      <c r="D220" s="9">
        <v>1</v>
      </c>
      <c r="E220" s="9">
        <v>0</v>
      </c>
      <c r="F220" s="9">
        <v>0</v>
      </c>
      <c r="G220" s="9">
        <v>0</v>
      </c>
      <c r="H220" s="9">
        <v>0</v>
      </c>
      <c r="I220" s="29">
        <v>0</v>
      </c>
      <c r="J220" s="280">
        <v>1</v>
      </c>
      <c r="K220" s="9"/>
      <c r="L220" s="9"/>
      <c r="M220" s="29"/>
    </row>
    <row r="221" spans="1:13" hidden="1" x14ac:dyDescent="0.25">
      <c r="A221" s="631"/>
      <c r="B221" s="13">
        <v>41291</v>
      </c>
      <c r="C221" s="9" t="s">
        <v>7</v>
      </c>
      <c r="D221" s="9">
        <v>1</v>
      </c>
      <c r="E221" s="9">
        <v>0</v>
      </c>
      <c r="F221" s="9">
        <v>0</v>
      </c>
      <c r="G221" s="9">
        <v>0</v>
      </c>
      <c r="H221" s="9">
        <v>0</v>
      </c>
      <c r="I221" s="29">
        <v>0</v>
      </c>
      <c r="J221" s="280"/>
      <c r="K221" s="9"/>
      <c r="L221" s="9">
        <v>1</v>
      </c>
      <c r="M221" s="29"/>
    </row>
    <row r="222" spans="1:13" hidden="1" x14ac:dyDescent="0.25">
      <c r="A222" s="631"/>
      <c r="B222" s="13">
        <v>41284</v>
      </c>
      <c r="C222" s="9" t="s">
        <v>21</v>
      </c>
      <c r="D222" s="9">
        <v>1</v>
      </c>
      <c r="E222" s="9">
        <v>0</v>
      </c>
      <c r="F222" s="9">
        <v>1</v>
      </c>
      <c r="G222" s="9">
        <v>1</v>
      </c>
      <c r="H222" s="9">
        <v>0</v>
      </c>
      <c r="I222" s="29">
        <v>0</v>
      </c>
      <c r="J222" s="280">
        <v>1</v>
      </c>
      <c r="K222" s="9"/>
      <c r="L222" s="9"/>
      <c r="M222" s="29"/>
    </row>
    <row r="223" spans="1:13" hidden="1" x14ac:dyDescent="0.25">
      <c r="A223" s="631"/>
      <c r="B223" s="13">
        <v>41263</v>
      </c>
      <c r="C223" s="9" t="s">
        <v>12</v>
      </c>
      <c r="D223" s="9">
        <v>1</v>
      </c>
      <c r="E223" s="9">
        <v>0</v>
      </c>
      <c r="F223" s="9">
        <v>1</v>
      </c>
      <c r="G223" s="9">
        <v>1</v>
      </c>
      <c r="H223" s="9">
        <v>0</v>
      </c>
      <c r="I223" s="29">
        <v>0</v>
      </c>
      <c r="J223" s="280">
        <v>1</v>
      </c>
      <c r="K223" s="9"/>
      <c r="L223" s="9"/>
      <c r="M223" s="29"/>
    </row>
    <row r="224" spans="1:13" hidden="1" x14ac:dyDescent="0.25">
      <c r="A224" s="631"/>
      <c r="B224" s="13">
        <v>41256</v>
      </c>
      <c r="C224" s="9" t="s">
        <v>13</v>
      </c>
      <c r="D224" s="9">
        <v>1</v>
      </c>
      <c r="E224" s="9">
        <v>1</v>
      </c>
      <c r="F224" s="9">
        <v>0</v>
      </c>
      <c r="G224" s="9">
        <v>1</v>
      </c>
      <c r="H224" s="9">
        <v>0</v>
      </c>
      <c r="I224" s="29">
        <v>0</v>
      </c>
      <c r="J224" s="280"/>
      <c r="K224" s="9">
        <v>1</v>
      </c>
      <c r="L224" s="9"/>
      <c r="M224" s="29"/>
    </row>
    <row r="225" spans="1:13" hidden="1" x14ac:dyDescent="0.25">
      <c r="A225" s="631"/>
      <c r="B225" s="13">
        <v>41249</v>
      </c>
      <c r="C225" s="9" t="s">
        <v>20</v>
      </c>
      <c r="D225" s="9">
        <v>1</v>
      </c>
      <c r="E225" s="9">
        <v>1</v>
      </c>
      <c r="F225" s="9">
        <v>0</v>
      </c>
      <c r="G225" s="9">
        <v>1</v>
      </c>
      <c r="H225" s="9">
        <v>0</v>
      </c>
      <c r="I225" s="29">
        <v>0</v>
      </c>
      <c r="J225" s="280"/>
      <c r="K225" s="9">
        <v>1</v>
      </c>
      <c r="L225" s="9"/>
      <c r="M225" s="29"/>
    </row>
    <row r="226" spans="1:13" hidden="1" x14ac:dyDescent="0.25">
      <c r="A226" s="631"/>
      <c r="B226" s="13">
        <v>41242</v>
      </c>
      <c r="C226" s="9" t="s">
        <v>7</v>
      </c>
      <c r="D226" s="9">
        <v>1</v>
      </c>
      <c r="E226" s="9">
        <v>0</v>
      </c>
      <c r="F226" s="9">
        <v>0</v>
      </c>
      <c r="G226" s="9">
        <v>0</v>
      </c>
      <c r="H226" s="9">
        <v>0</v>
      </c>
      <c r="I226" s="29">
        <v>0</v>
      </c>
      <c r="J226" s="280"/>
      <c r="K226" s="9">
        <v>1</v>
      </c>
      <c r="L226" s="9"/>
      <c r="M226" s="29"/>
    </row>
    <row r="227" spans="1:13" hidden="1" x14ac:dyDescent="0.25">
      <c r="A227" s="631"/>
      <c r="B227" s="13">
        <v>41235</v>
      </c>
      <c r="C227" s="9" t="s">
        <v>21</v>
      </c>
      <c r="D227" s="9">
        <v>1</v>
      </c>
      <c r="E227" s="9">
        <v>0</v>
      </c>
      <c r="F227" s="9">
        <v>3</v>
      </c>
      <c r="G227" s="9">
        <v>3</v>
      </c>
      <c r="H227" s="9">
        <v>0</v>
      </c>
      <c r="I227" s="29">
        <v>0</v>
      </c>
      <c r="J227" s="280">
        <v>1</v>
      </c>
      <c r="K227" s="9"/>
      <c r="L227" s="9"/>
      <c r="M227" s="29"/>
    </row>
    <row r="228" spans="1:13" hidden="1" x14ac:dyDescent="0.25">
      <c r="A228" s="631"/>
      <c r="B228" s="13">
        <v>41228</v>
      </c>
      <c r="C228" s="9" t="s">
        <v>12</v>
      </c>
      <c r="D228" s="9">
        <v>1</v>
      </c>
      <c r="E228" s="9">
        <v>1</v>
      </c>
      <c r="F228" s="9">
        <v>1</v>
      </c>
      <c r="G228" s="9">
        <v>2</v>
      </c>
      <c r="H228" s="9">
        <v>0</v>
      </c>
      <c r="I228" s="29">
        <v>0</v>
      </c>
      <c r="J228" s="280">
        <v>1</v>
      </c>
      <c r="K228" s="9"/>
      <c r="L228" s="9"/>
      <c r="M228" s="29"/>
    </row>
    <row r="229" spans="1:13" hidden="1" x14ac:dyDescent="0.25">
      <c r="A229" s="631"/>
      <c r="B229" s="13">
        <v>41221</v>
      </c>
      <c r="C229" s="9" t="s">
        <v>13</v>
      </c>
      <c r="D229" s="9">
        <v>1</v>
      </c>
      <c r="E229" s="9">
        <v>0</v>
      </c>
      <c r="F229" s="9">
        <v>3</v>
      </c>
      <c r="G229" s="9">
        <v>3</v>
      </c>
      <c r="H229" s="9">
        <v>0</v>
      </c>
      <c r="I229" s="29">
        <v>0</v>
      </c>
      <c r="J229" s="280"/>
      <c r="K229" s="9">
        <v>1</v>
      </c>
      <c r="L229" s="9"/>
      <c r="M229" s="29"/>
    </row>
    <row r="230" spans="1:13" hidden="1" x14ac:dyDescent="0.25">
      <c r="A230" s="631"/>
      <c r="B230" s="13">
        <v>41207</v>
      </c>
      <c r="C230" s="9" t="s">
        <v>7</v>
      </c>
      <c r="D230" s="9">
        <v>1</v>
      </c>
      <c r="E230" s="9">
        <v>0</v>
      </c>
      <c r="F230" s="9">
        <v>0</v>
      </c>
      <c r="G230" s="9">
        <v>0</v>
      </c>
      <c r="H230" s="9">
        <v>0</v>
      </c>
      <c r="I230" s="29">
        <v>0</v>
      </c>
      <c r="J230" s="280"/>
      <c r="K230" s="9">
        <v>1</v>
      </c>
      <c r="L230" s="9"/>
      <c r="M230" s="29"/>
    </row>
    <row r="231" spans="1:13" hidden="1" x14ac:dyDescent="0.25">
      <c r="A231" s="631"/>
      <c r="B231" s="13">
        <v>41200</v>
      </c>
      <c r="C231" s="9" t="s">
        <v>21</v>
      </c>
      <c r="D231" s="9">
        <v>1</v>
      </c>
      <c r="E231" s="9">
        <v>0</v>
      </c>
      <c r="F231" s="9">
        <v>0</v>
      </c>
      <c r="G231" s="9">
        <v>0</v>
      </c>
      <c r="H231" s="9">
        <v>0</v>
      </c>
      <c r="I231" s="29">
        <v>0</v>
      </c>
      <c r="J231" s="280"/>
      <c r="K231" s="9">
        <v>1</v>
      </c>
      <c r="L231" s="9"/>
      <c r="M231" s="29"/>
    </row>
    <row r="232" spans="1:13" hidden="1" x14ac:dyDescent="0.25">
      <c r="A232" s="631"/>
      <c r="B232" s="13">
        <v>41193</v>
      </c>
      <c r="C232" s="9" t="s">
        <v>12</v>
      </c>
      <c r="D232" s="9">
        <v>1</v>
      </c>
      <c r="E232" s="9">
        <v>0</v>
      </c>
      <c r="F232" s="9">
        <v>2</v>
      </c>
      <c r="G232" s="9">
        <v>2</v>
      </c>
      <c r="H232" s="9">
        <v>0</v>
      </c>
      <c r="I232" s="29">
        <v>0</v>
      </c>
      <c r="J232" s="280">
        <v>1</v>
      </c>
      <c r="K232" s="9"/>
      <c r="L232" s="9"/>
      <c r="M232" s="29"/>
    </row>
    <row r="233" spans="1:13" hidden="1" x14ac:dyDescent="0.25">
      <c r="A233" s="631"/>
      <c r="B233" s="13">
        <v>41186</v>
      </c>
      <c r="C233" s="9" t="s">
        <v>13</v>
      </c>
      <c r="D233" s="9">
        <v>1</v>
      </c>
      <c r="E233" s="9">
        <v>0</v>
      </c>
      <c r="F233" s="9">
        <v>0</v>
      </c>
      <c r="G233" s="9">
        <v>0</v>
      </c>
      <c r="H233" s="9">
        <v>0</v>
      </c>
      <c r="I233" s="29">
        <v>0</v>
      </c>
      <c r="J233" s="280"/>
      <c r="K233" s="9">
        <v>1</v>
      </c>
      <c r="L233" s="9"/>
      <c r="M233" s="29"/>
    </row>
    <row r="234" spans="1:13" hidden="1" x14ac:dyDescent="0.25">
      <c r="A234" s="631"/>
      <c r="B234" s="13">
        <v>41179</v>
      </c>
      <c r="C234" s="9" t="s">
        <v>20</v>
      </c>
      <c r="D234" s="9">
        <v>1</v>
      </c>
      <c r="E234" s="9">
        <v>0</v>
      </c>
      <c r="F234" s="9">
        <v>0</v>
      </c>
      <c r="G234" s="9">
        <v>0</v>
      </c>
      <c r="H234" s="9">
        <v>0</v>
      </c>
      <c r="I234" s="29">
        <v>0</v>
      </c>
      <c r="J234" s="280"/>
      <c r="K234" s="9">
        <v>1</v>
      </c>
      <c r="L234" s="9"/>
      <c r="M234" s="29"/>
    </row>
    <row r="235" spans="1:13" hidden="1" x14ac:dyDescent="0.25">
      <c r="A235" s="631"/>
      <c r="B235" s="13">
        <v>41172</v>
      </c>
      <c r="C235" s="9" t="s">
        <v>7</v>
      </c>
      <c r="D235" s="9">
        <v>1</v>
      </c>
      <c r="E235" s="9">
        <v>0</v>
      </c>
      <c r="F235" s="9">
        <v>0</v>
      </c>
      <c r="G235" s="9">
        <v>0</v>
      </c>
      <c r="H235" s="9">
        <v>0</v>
      </c>
      <c r="I235" s="29">
        <v>0</v>
      </c>
      <c r="J235" s="280"/>
      <c r="K235" s="9">
        <v>1</v>
      </c>
      <c r="L235" s="9"/>
      <c r="M235" s="29"/>
    </row>
    <row r="236" spans="1:13" ht="18.75" hidden="1" thickBot="1" x14ac:dyDescent="0.3">
      <c r="A236" s="630"/>
      <c r="B236" s="30">
        <v>41165</v>
      </c>
      <c r="C236" s="31" t="s">
        <v>21</v>
      </c>
      <c r="D236" s="31">
        <v>1</v>
      </c>
      <c r="E236" s="31">
        <v>0</v>
      </c>
      <c r="F236" s="31">
        <v>0</v>
      </c>
      <c r="G236" s="31">
        <v>0</v>
      </c>
      <c r="H236" s="31">
        <v>0</v>
      </c>
      <c r="I236" s="32">
        <v>0</v>
      </c>
      <c r="J236" s="281"/>
      <c r="K236" s="23"/>
      <c r="L236" s="23">
        <v>1</v>
      </c>
      <c r="M236" s="48"/>
    </row>
    <row r="237" spans="1:13" ht="19.5" thickTop="1" thickBot="1" x14ac:dyDescent="0.3">
      <c r="A237" s="142" t="s">
        <v>45</v>
      </c>
      <c r="B237" s="126" t="s">
        <v>22</v>
      </c>
      <c r="C237" s="124" t="s">
        <v>19</v>
      </c>
      <c r="D237" s="124">
        <f t="shared" ref="D237:I237" si="11">SUM(D215:D236)</f>
        <v>22</v>
      </c>
      <c r="E237" s="124">
        <f t="shared" si="11"/>
        <v>3</v>
      </c>
      <c r="F237" s="124">
        <f t="shared" si="11"/>
        <v>12</v>
      </c>
      <c r="G237" s="124">
        <f t="shared" si="11"/>
        <v>15</v>
      </c>
      <c r="H237" s="124">
        <f t="shared" si="11"/>
        <v>0</v>
      </c>
      <c r="I237" s="125">
        <f t="shared" si="11"/>
        <v>0</v>
      </c>
      <c r="J237" s="191">
        <f>SUM(J215:J236)</f>
        <v>6</v>
      </c>
      <c r="K237" s="124">
        <f>SUM(K215:K236)</f>
        <v>14</v>
      </c>
      <c r="L237" s="124">
        <f>SUM(L215:L236)</f>
        <v>2</v>
      </c>
      <c r="M237" s="302">
        <f>SUM(J237/(J237+K237))</f>
        <v>0.3</v>
      </c>
    </row>
    <row r="238" spans="1:13" ht="18.75" hidden="1" thickTop="1" x14ac:dyDescent="0.25">
      <c r="A238" s="659" t="s">
        <v>23</v>
      </c>
      <c r="B238" s="26">
        <v>40969</v>
      </c>
      <c r="C238" s="27" t="s">
        <v>20</v>
      </c>
      <c r="D238" s="27">
        <v>1</v>
      </c>
      <c r="E238" s="27">
        <v>1</v>
      </c>
      <c r="F238" s="27">
        <v>0</v>
      </c>
      <c r="G238" s="27">
        <v>1</v>
      </c>
      <c r="H238" s="27">
        <v>0</v>
      </c>
      <c r="I238" s="28">
        <v>0</v>
      </c>
      <c r="J238" s="282">
        <v>1</v>
      </c>
      <c r="K238" s="8"/>
      <c r="L238" s="8"/>
      <c r="M238" s="113"/>
    </row>
    <row r="239" spans="1:13" hidden="1" x14ac:dyDescent="0.25">
      <c r="A239" s="631"/>
      <c r="B239" s="13">
        <v>40962</v>
      </c>
      <c r="C239" s="9" t="s">
        <v>7</v>
      </c>
      <c r="D239" s="9">
        <v>1</v>
      </c>
      <c r="E239" s="9">
        <v>0</v>
      </c>
      <c r="F239" s="9">
        <v>0</v>
      </c>
      <c r="G239" s="9">
        <v>0</v>
      </c>
      <c r="H239" s="9">
        <v>0</v>
      </c>
      <c r="I239" s="29">
        <v>0</v>
      </c>
      <c r="J239" s="280"/>
      <c r="K239" s="9"/>
      <c r="L239" s="9">
        <v>1</v>
      </c>
      <c r="M239" s="29"/>
    </row>
    <row r="240" spans="1:13" hidden="1" x14ac:dyDescent="0.25">
      <c r="A240" s="631"/>
      <c r="B240" s="13">
        <v>40955</v>
      </c>
      <c r="C240" s="9" t="s">
        <v>21</v>
      </c>
      <c r="D240" s="9">
        <v>1</v>
      </c>
      <c r="E240" s="9">
        <v>1</v>
      </c>
      <c r="F240" s="9">
        <v>2</v>
      </c>
      <c r="G240" s="9">
        <v>3</v>
      </c>
      <c r="H240" s="9">
        <v>0</v>
      </c>
      <c r="I240" s="29">
        <v>0</v>
      </c>
      <c r="J240" s="280">
        <v>1</v>
      </c>
      <c r="K240" s="9"/>
      <c r="L240" s="9"/>
      <c r="M240" s="29"/>
    </row>
    <row r="241" spans="1:13" hidden="1" x14ac:dyDescent="0.25">
      <c r="A241" s="631"/>
      <c r="B241" s="13">
        <v>40948</v>
      </c>
      <c r="C241" s="9" t="s">
        <v>12</v>
      </c>
      <c r="D241" s="9">
        <v>1</v>
      </c>
      <c r="E241" s="9">
        <v>0</v>
      </c>
      <c r="F241" s="9">
        <v>3</v>
      </c>
      <c r="G241" s="9">
        <v>3</v>
      </c>
      <c r="H241" s="9">
        <v>0</v>
      </c>
      <c r="I241" s="29">
        <v>0</v>
      </c>
      <c r="J241" s="280">
        <v>1</v>
      </c>
      <c r="K241" s="9"/>
      <c r="L241" s="9"/>
      <c r="M241" s="29"/>
    </row>
    <row r="242" spans="1:13" hidden="1" x14ac:dyDescent="0.25">
      <c r="A242" s="631"/>
      <c r="B242" s="13">
        <v>40941</v>
      </c>
      <c r="C242" s="9" t="s">
        <v>13</v>
      </c>
      <c r="D242" s="9">
        <v>1</v>
      </c>
      <c r="E242" s="9">
        <v>0</v>
      </c>
      <c r="F242" s="9">
        <v>0</v>
      </c>
      <c r="G242" s="9">
        <v>0</v>
      </c>
      <c r="H242" s="9">
        <v>0</v>
      </c>
      <c r="I242" s="29">
        <v>0</v>
      </c>
      <c r="J242" s="280">
        <v>1</v>
      </c>
      <c r="K242" s="9"/>
      <c r="L242" s="9"/>
      <c r="M242" s="29"/>
    </row>
    <row r="243" spans="1:13" hidden="1" x14ac:dyDescent="0.25">
      <c r="A243" s="631"/>
      <c r="B243" s="13">
        <v>40934</v>
      </c>
      <c r="C243" s="9" t="s">
        <v>20</v>
      </c>
      <c r="D243" s="9">
        <v>1</v>
      </c>
      <c r="E243" s="9">
        <v>1</v>
      </c>
      <c r="F243" s="9">
        <v>0</v>
      </c>
      <c r="G243" s="9">
        <v>1</v>
      </c>
      <c r="H243" s="9">
        <v>0</v>
      </c>
      <c r="I243" s="29">
        <v>0</v>
      </c>
      <c r="J243" s="280">
        <v>1</v>
      </c>
      <c r="K243" s="9"/>
      <c r="L243" s="9"/>
      <c r="M243" s="29"/>
    </row>
    <row r="244" spans="1:13" hidden="1" x14ac:dyDescent="0.25">
      <c r="A244" s="631"/>
      <c r="B244" s="13">
        <v>40927</v>
      </c>
      <c r="C244" s="9" t="s">
        <v>7</v>
      </c>
      <c r="D244" s="9">
        <v>1</v>
      </c>
      <c r="E244" s="9">
        <v>0</v>
      </c>
      <c r="F244" s="9">
        <v>4</v>
      </c>
      <c r="G244" s="9">
        <v>4</v>
      </c>
      <c r="H244" s="9">
        <v>0</v>
      </c>
      <c r="I244" s="29">
        <v>0</v>
      </c>
      <c r="J244" s="280">
        <v>1</v>
      </c>
      <c r="K244" s="9"/>
      <c r="L244" s="9"/>
      <c r="M244" s="29"/>
    </row>
    <row r="245" spans="1:13" hidden="1" x14ac:dyDescent="0.25">
      <c r="A245" s="631"/>
      <c r="B245" s="13">
        <v>40920</v>
      </c>
      <c r="C245" s="9" t="s">
        <v>21</v>
      </c>
      <c r="D245" s="9">
        <v>1</v>
      </c>
      <c r="E245" s="9">
        <v>0</v>
      </c>
      <c r="F245" s="9">
        <v>1</v>
      </c>
      <c r="G245" s="9">
        <v>1</v>
      </c>
      <c r="H245" s="9">
        <v>0</v>
      </c>
      <c r="I245" s="29">
        <v>0</v>
      </c>
      <c r="J245" s="280">
        <v>1</v>
      </c>
      <c r="K245" s="9"/>
      <c r="L245" s="9"/>
      <c r="M245" s="29"/>
    </row>
    <row r="246" spans="1:13" hidden="1" x14ac:dyDescent="0.25">
      <c r="A246" s="631"/>
      <c r="B246" s="13">
        <v>40899</v>
      </c>
      <c r="C246" s="9" t="s">
        <v>12</v>
      </c>
      <c r="D246" s="9">
        <v>1</v>
      </c>
      <c r="E246" s="9">
        <v>0</v>
      </c>
      <c r="F246" s="9">
        <v>0</v>
      </c>
      <c r="G246" s="9">
        <v>0</v>
      </c>
      <c r="H246" s="9">
        <v>0</v>
      </c>
      <c r="I246" s="29">
        <v>0</v>
      </c>
      <c r="J246" s="280">
        <v>1</v>
      </c>
      <c r="K246" s="9"/>
      <c r="L246" s="9"/>
      <c r="M246" s="29"/>
    </row>
    <row r="247" spans="1:13" hidden="1" x14ac:dyDescent="0.25">
      <c r="A247" s="631"/>
      <c r="B247" s="13">
        <v>40892</v>
      </c>
      <c r="C247" s="9" t="s">
        <v>13</v>
      </c>
      <c r="D247" s="9">
        <v>1</v>
      </c>
      <c r="E247" s="9">
        <v>0</v>
      </c>
      <c r="F247" s="9">
        <v>0</v>
      </c>
      <c r="G247" s="9">
        <v>0</v>
      </c>
      <c r="H247" s="9">
        <v>0</v>
      </c>
      <c r="I247" s="29">
        <v>0</v>
      </c>
      <c r="J247" s="280"/>
      <c r="K247" s="9">
        <v>1</v>
      </c>
      <c r="L247" s="9"/>
      <c r="M247" s="29"/>
    </row>
    <row r="248" spans="1:13" hidden="1" x14ac:dyDescent="0.25">
      <c r="A248" s="631"/>
      <c r="B248" s="13">
        <v>40885</v>
      </c>
      <c r="C248" s="9" t="s">
        <v>20</v>
      </c>
      <c r="D248" s="9">
        <v>1</v>
      </c>
      <c r="E248" s="9">
        <v>0</v>
      </c>
      <c r="F248" s="9">
        <v>1</v>
      </c>
      <c r="G248" s="9">
        <v>1</v>
      </c>
      <c r="H248" s="9">
        <v>0</v>
      </c>
      <c r="I248" s="29">
        <v>0</v>
      </c>
      <c r="J248" s="280"/>
      <c r="K248" s="9">
        <v>1</v>
      </c>
      <c r="L248" s="9"/>
      <c r="M248" s="29"/>
    </row>
    <row r="249" spans="1:13" hidden="1" x14ac:dyDescent="0.25">
      <c r="A249" s="631"/>
      <c r="B249" s="13">
        <v>40878</v>
      </c>
      <c r="C249" s="9" t="s">
        <v>7</v>
      </c>
      <c r="D249" s="9">
        <v>1</v>
      </c>
      <c r="E249" s="9">
        <v>1</v>
      </c>
      <c r="F249" s="9">
        <v>0</v>
      </c>
      <c r="G249" s="9">
        <v>1</v>
      </c>
      <c r="H249" s="9">
        <v>0</v>
      </c>
      <c r="I249" s="29">
        <v>0</v>
      </c>
      <c r="J249" s="280">
        <v>1</v>
      </c>
      <c r="K249" s="9"/>
      <c r="L249" s="9"/>
      <c r="M249" s="29"/>
    </row>
    <row r="250" spans="1:13" hidden="1" x14ac:dyDescent="0.25">
      <c r="A250" s="631"/>
      <c r="B250" s="13">
        <v>40871</v>
      </c>
      <c r="C250" s="9" t="s">
        <v>21</v>
      </c>
      <c r="D250" s="9">
        <v>1</v>
      </c>
      <c r="E250" s="9">
        <v>1</v>
      </c>
      <c r="F250" s="9">
        <v>0</v>
      </c>
      <c r="G250" s="9">
        <v>1</v>
      </c>
      <c r="H250" s="9">
        <v>0</v>
      </c>
      <c r="I250" s="29">
        <v>0</v>
      </c>
      <c r="J250" s="280">
        <v>1</v>
      </c>
      <c r="K250" s="9"/>
      <c r="L250" s="9"/>
      <c r="M250" s="29"/>
    </row>
    <row r="251" spans="1:13" hidden="1" x14ac:dyDescent="0.25">
      <c r="A251" s="631"/>
      <c r="B251" s="13">
        <v>40864</v>
      </c>
      <c r="C251" s="9" t="s">
        <v>12</v>
      </c>
      <c r="D251" s="9">
        <v>1</v>
      </c>
      <c r="E251" s="9">
        <v>1</v>
      </c>
      <c r="F251" s="9">
        <v>0</v>
      </c>
      <c r="G251" s="9">
        <v>1</v>
      </c>
      <c r="H251" s="9">
        <v>0</v>
      </c>
      <c r="I251" s="29">
        <v>0</v>
      </c>
      <c r="J251" s="280"/>
      <c r="K251" s="9">
        <v>1</v>
      </c>
      <c r="L251" s="9"/>
      <c r="M251" s="29"/>
    </row>
    <row r="252" spans="1:13" hidden="1" x14ac:dyDescent="0.25">
      <c r="A252" s="631"/>
      <c r="B252" s="13">
        <v>40857</v>
      </c>
      <c r="C252" s="9" t="s">
        <v>13</v>
      </c>
      <c r="D252" s="9">
        <v>1</v>
      </c>
      <c r="E252" s="9">
        <v>0</v>
      </c>
      <c r="F252" s="9">
        <v>2</v>
      </c>
      <c r="G252" s="9">
        <v>2</v>
      </c>
      <c r="H252" s="9">
        <v>0</v>
      </c>
      <c r="I252" s="29">
        <v>0</v>
      </c>
      <c r="J252" s="280"/>
      <c r="K252" s="9"/>
      <c r="L252" s="9">
        <v>1</v>
      </c>
      <c r="M252" s="29"/>
    </row>
    <row r="253" spans="1:13" hidden="1" x14ac:dyDescent="0.25">
      <c r="A253" s="631"/>
      <c r="B253" s="13">
        <v>40850</v>
      </c>
      <c r="C253" s="9" t="s">
        <v>20</v>
      </c>
      <c r="D253" s="9">
        <v>1</v>
      </c>
      <c r="E253" s="9">
        <v>1</v>
      </c>
      <c r="F253" s="9">
        <v>0</v>
      </c>
      <c r="G253" s="9">
        <v>1</v>
      </c>
      <c r="H253" s="9">
        <v>0</v>
      </c>
      <c r="I253" s="29">
        <v>0</v>
      </c>
      <c r="J253" s="280"/>
      <c r="K253" s="9">
        <v>1</v>
      </c>
      <c r="L253" s="9"/>
      <c r="M253" s="29"/>
    </row>
    <row r="254" spans="1:13" hidden="1" x14ac:dyDescent="0.25">
      <c r="A254" s="631"/>
      <c r="B254" s="13">
        <v>40843</v>
      </c>
      <c r="C254" s="9" t="s">
        <v>7</v>
      </c>
      <c r="D254" s="9">
        <v>1</v>
      </c>
      <c r="E254" s="9">
        <v>1</v>
      </c>
      <c r="F254" s="9">
        <v>0</v>
      </c>
      <c r="G254" s="9">
        <v>1</v>
      </c>
      <c r="H254" s="9">
        <v>0</v>
      </c>
      <c r="I254" s="29">
        <v>0</v>
      </c>
      <c r="J254" s="280"/>
      <c r="K254" s="9">
        <v>1</v>
      </c>
      <c r="L254" s="9"/>
      <c r="M254" s="29"/>
    </row>
    <row r="255" spans="1:13" hidden="1" x14ac:dyDescent="0.25">
      <c r="A255" s="631"/>
      <c r="B255" s="13">
        <v>40836</v>
      </c>
      <c r="C255" s="9" t="s">
        <v>21</v>
      </c>
      <c r="D255" s="9">
        <v>1</v>
      </c>
      <c r="E255" s="9">
        <v>0</v>
      </c>
      <c r="F255" s="9">
        <v>0</v>
      </c>
      <c r="G255" s="9">
        <v>0</v>
      </c>
      <c r="H255" s="9">
        <v>0</v>
      </c>
      <c r="I255" s="29">
        <v>0</v>
      </c>
      <c r="J255" s="280"/>
      <c r="K255" s="9">
        <v>1</v>
      </c>
      <c r="L255" s="9"/>
      <c r="M255" s="29"/>
    </row>
    <row r="256" spans="1:13" hidden="1" x14ac:dyDescent="0.25">
      <c r="A256" s="631"/>
      <c r="B256" s="13">
        <v>40829</v>
      </c>
      <c r="C256" s="9" t="s">
        <v>12</v>
      </c>
      <c r="D256" s="9">
        <v>1</v>
      </c>
      <c r="E256" s="9">
        <v>0</v>
      </c>
      <c r="F256" s="9">
        <v>1</v>
      </c>
      <c r="G256" s="9">
        <v>1</v>
      </c>
      <c r="H256" s="9">
        <v>0</v>
      </c>
      <c r="I256" s="29">
        <v>0</v>
      </c>
      <c r="J256" s="280"/>
      <c r="K256" s="9">
        <v>1</v>
      </c>
      <c r="L256" s="9"/>
      <c r="M256" s="29"/>
    </row>
    <row r="257" spans="1:13" hidden="1" x14ac:dyDescent="0.25">
      <c r="A257" s="631"/>
      <c r="B257" s="13">
        <v>40822</v>
      </c>
      <c r="C257" s="9" t="s">
        <v>13</v>
      </c>
      <c r="D257" s="9">
        <v>1</v>
      </c>
      <c r="E257" s="9">
        <v>1</v>
      </c>
      <c r="F257" s="9">
        <v>3</v>
      </c>
      <c r="G257" s="9">
        <v>4</v>
      </c>
      <c r="H257" s="9">
        <v>0</v>
      </c>
      <c r="I257" s="29">
        <v>0</v>
      </c>
      <c r="J257" s="280">
        <v>1</v>
      </c>
      <c r="K257" s="9"/>
      <c r="L257" s="9"/>
      <c r="M257" s="29"/>
    </row>
    <row r="258" spans="1:13" hidden="1" x14ac:dyDescent="0.25">
      <c r="A258" s="631"/>
      <c r="B258" s="13">
        <v>40815</v>
      </c>
      <c r="C258" s="9" t="s">
        <v>20</v>
      </c>
      <c r="D258" s="9">
        <v>1</v>
      </c>
      <c r="E258" s="9">
        <v>1</v>
      </c>
      <c r="F258" s="9">
        <v>0</v>
      </c>
      <c r="G258" s="9">
        <v>1</v>
      </c>
      <c r="H258" s="9">
        <v>0</v>
      </c>
      <c r="I258" s="29">
        <v>0</v>
      </c>
      <c r="J258" s="280"/>
      <c r="K258" s="9">
        <v>1</v>
      </c>
      <c r="L258" s="9"/>
      <c r="M258" s="29"/>
    </row>
    <row r="259" spans="1:13" ht="18.75" hidden="1" thickBot="1" x14ac:dyDescent="0.3">
      <c r="A259" s="630"/>
      <c r="B259" s="30">
        <v>40801</v>
      </c>
      <c r="C259" s="31" t="s">
        <v>21</v>
      </c>
      <c r="D259" s="31">
        <v>1</v>
      </c>
      <c r="E259" s="31">
        <v>0</v>
      </c>
      <c r="F259" s="31">
        <v>0</v>
      </c>
      <c r="G259" s="31">
        <v>0</v>
      </c>
      <c r="H259" s="31">
        <v>0</v>
      </c>
      <c r="I259" s="32">
        <v>0</v>
      </c>
      <c r="J259" s="281"/>
      <c r="K259" s="23">
        <v>1</v>
      </c>
      <c r="L259" s="23"/>
      <c r="M259" s="48"/>
    </row>
    <row r="260" spans="1:13" ht="19.5" thickTop="1" thickBot="1" x14ac:dyDescent="0.3">
      <c r="A260" s="142" t="s">
        <v>45</v>
      </c>
      <c r="B260" s="126" t="s">
        <v>23</v>
      </c>
      <c r="C260" s="124" t="s">
        <v>19</v>
      </c>
      <c r="D260" s="124">
        <f t="shared" ref="D260:I260" si="12">SUM(D238:D259)</f>
        <v>22</v>
      </c>
      <c r="E260" s="124">
        <f t="shared" si="12"/>
        <v>10</v>
      </c>
      <c r="F260" s="124">
        <f t="shared" si="12"/>
        <v>17</v>
      </c>
      <c r="G260" s="124">
        <f t="shared" si="12"/>
        <v>27</v>
      </c>
      <c r="H260" s="124">
        <f t="shared" si="12"/>
        <v>0</v>
      </c>
      <c r="I260" s="125">
        <f t="shared" si="12"/>
        <v>0</v>
      </c>
      <c r="J260" s="191">
        <f>SUM(J238:J259)</f>
        <v>11</v>
      </c>
      <c r="K260" s="124">
        <f>SUM(K238:K259)</f>
        <v>9</v>
      </c>
      <c r="L260" s="124">
        <f>SUM(L238:L259)</f>
        <v>2</v>
      </c>
      <c r="M260" s="302">
        <f>SUM(J260/(J260+K260))</f>
        <v>0.55000000000000004</v>
      </c>
    </row>
    <row r="261" spans="1:13" ht="19.5" thickTop="1" thickBot="1" x14ac:dyDescent="0.3">
      <c r="C261" s="136" t="s">
        <v>24</v>
      </c>
      <c r="D261" s="137">
        <f t="shared" ref="D261:L261" si="13">SUM(D111+D134+D153+D174+D195+D214+D237+D260+D93+D69+D50+D32+D9)</f>
        <v>245</v>
      </c>
      <c r="E261" s="137">
        <f t="shared" si="13"/>
        <v>53</v>
      </c>
      <c r="F261" s="137">
        <f t="shared" si="13"/>
        <v>97</v>
      </c>
      <c r="G261" s="137">
        <f t="shared" si="13"/>
        <v>150</v>
      </c>
      <c r="H261" s="137">
        <f t="shared" si="13"/>
        <v>3</v>
      </c>
      <c r="I261" s="139">
        <f t="shared" si="13"/>
        <v>1</v>
      </c>
      <c r="J261" s="444">
        <f t="shared" si="13"/>
        <v>116</v>
      </c>
      <c r="K261" s="91">
        <f t="shared" si="13"/>
        <v>101</v>
      </c>
      <c r="L261" s="450">
        <f t="shared" si="13"/>
        <v>28</v>
      </c>
      <c r="M261" s="313">
        <f>SUM(J261/(J261+K261))</f>
        <v>0.53456221198156684</v>
      </c>
    </row>
    <row r="262" spans="1:13" ht="18.75" thickBot="1" x14ac:dyDescent="0.3">
      <c r="C262" s="143" t="s">
        <v>25</v>
      </c>
      <c r="D262" s="24"/>
      <c r="E262" s="25">
        <f>SUM(E261/D261)</f>
        <v>0.21632653061224491</v>
      </c>
      <c r="F262" s="25">
        <f>SUM(F261/D261)</f>
        <v>0.39591836734693875</v>
      </c>
      <c r="G262" s="144">
        <f>SUM(G261/D261)</f>
        <v>0.61224489795918369</v>
      </c>
      <c r="H262" s="20"/>
      <c r="I262" s="20"/>
      <c r="J262" s="445">
        <f>SUM(J261/D261)</f>
        <v>0.47346938775510206</v>
      </c>
      <c r="K262" s="441">
        <f>SUM(K261/D261)</f>
        <v>0.41224489795918368</v>
      </c>
      <c r="L262" s="446">
        <f>SUM(L261/D261)</f>
        <v>0.11428571428571428</v>
      </c>
      <c r="M262" s="6"/>
    </row>
    <row r="263" spans="1:13" ht="18.75" thickBot="1" x14ac:dyDescent="0.3">
      <c r="C263" s="133" t="s">
        <v>26</v>
      </c>
      <c r="D263" s="134">
        <f>SUM(D261/13)</f>
        <v>18.846153846153847</v>
      </c>
      <c r="E263" s="134">
        <f>SUM(E262*D263)</f>
        <v>4.0769230769230775</v>
      </c>
      <c r="F263" s="134">
        <f>SUM(F262*D263)</f>
        <v>7.4615384615384617</v>
      </c>
      <c r="G263" s="135">
        <f>SUM(G262*D263)</f>
        <v>11.538461538461538</v>
      </c>
      <c r="J263" s="447">
        <f>SUM(J261/13)</f>
        <v>8.9230769230769234</v>
      </c>
      <c r="K263" s="448">
        <f>SUM(K261/13)</f>
        <v>7.7692307692307692</v>
      </c>
      <c r="L263" s="449">
        <f>SUM(L261/13)</f>
        <v>2.1538461538461537</v>
      </c>
      <c r="M263" s="6"/>
    </row>
    <row r="264" spans="1:13" ht="18.75" thickTop="1" x14ac:dyDescent="0.25">
      <c r="A264" s="665" t="s">
        <v>42</v>
      </c>
      <c r="B264" s="45" t="s">
        <v>36</v>
      </c>
      <c r="C264" s="46" t="s">
        <v>19</v>
      </c>
      <c r="D264" s="47"/>
      <c r="E264" s="27">
        <v>3</v>
      </c>
      <c r="F264" s="27">
        <v>4</v>
      </c>
      <c r="G264" s="28">
        <v>7</v>
      </c>
    </row>
    <row r="265" spans="1:13" x14ac:dyDescent="0.25">
      <c r="A265" s="666"/>
      <c r="B265" s="36" t="s">
        <v>37</v>
      </c>
      <c r="C265" s="5" t="s">
        <v>12</v>
      </c>
      <c r="D265" s="37"/>
      <c r="E265" s="9">
        <v>16</v>
      </c>
      <c r="F265" s="9">
        <v>14</v>
      </c>
      <c r="G265" s="29">
        <v>30</v>
      </c>
    </row>
    <row r="266" spans="1:13" x14ac:dyDescent="0.25">
      <c r="A266" s="666"/>
      <c r="B266" s="36" t="s">
        <v>38</v>
      </c>
      <c r="C266" s="5" t="s">
        <v>12</v>
      </c>
      <c r="D266" s="37"/>
      <c r="E266" s="9">
        <v>10</v>
      </c>
      <c r="F266" s="9">
        <v>12</v>
      </c>
      <c r="G266" s="29">
        <v>22</v>
      </c>
    </row>
    <row r="267" spans="1:13" x14ac:dyDescent="0.25">
      <c r="A267" s="666"/>
      <c r="B267" s="36" t="s">
        <v>39</v>
      </c>
      <c r="C267" s="36" t="s">
        <v>19</v>
      </c>
      <c r="D267" s="37"/>
      <c r="E267" s="9">
        <v>6</v>
      </c>
      <c r="F267" s="9">
        <v>3</v>
      </c>
      <c r="G267" s="29">
        <v>9</v>
      </c>
    </row>
    <row r="268" spans="1:13" x14ac:dyDescent="0.25">
      <c r="A268" s="666"/>
      <c r="B268" s="36" t="s">
        <v>40</v>
      </c>
      <c r="C268" s="5" t="s">
        <v>19</v>
      </c>
      <c r="D268" s="37"/>
      <c r="E268" s="9">
        <v>7</v>
      </c>
      <c r="F268" s="9">
        <v>6</v>
      </c>
      <c r="G268" s="29">
        <v>13</v>
      </c>
    </row>
    <row r="269" spans="1:13" ht="18.75" thickBot="1" x14ac:dyDescent="0.3">
      <c r="A269" s="667"/>
      <c r="B269" s="38" t="s">
        <v>41</v>
      </c>
      <c r="C269" s="39" t="s">
        <v>21</v>
      </c>
      <c r="D269" s="40"/>
      <c r="E269" s="23">
        <v>7</v>
      </c>
      <c r="F269" s="23">
        <v>7</v>
      </c>
      <c r="G269" s="48">
        <v>14</v>
      </c>
    </row>
    <row r="270" spans="1:13" ht="18.75" thickBot="1" x14ac:dyDescent="0.3">
      <c r="A270" s="49" t="s">
        <v>45</v>
      </c>
      <c r="B270" s="41" t="s">
        <v>42</v>
      </c>
      <c r="C270" s="42"/>
      <c r="D270" s="42"/>
      <c r="E270" s="43">
        <f>SUM(E264:E269)</f>
        <v>49</v>
      </c>
      <c r="F270" s="43">
        <f>SUM(F264:F269)</f>
        <v>46</v>
      </c>
      <c r="G270" s="50">
        <f>SUM(G264:G269)</f>
        <v>95</v>
      </c>
    </row>
    <row r="271" spans="1:13" ht="18.75" thickBot="1" x14ac:dyDescent="0.3">
      <c r="A271" s="51" t="s">
        <v>46</v>
      </c>
      <c r="B271" s="52" t="s">
        <v>581</v>
      </c>
      <c r="C271" s="53"/>
      <c r="D271" s="53"/>
      <c r="E271" s="54">
        <f>SUM(E261+E270)</f>
        <v>102</v>
      </c>
      <c r="F271" s="54">
        <f>SUM(F261+F270)</f>
        <v>143</v>
      </c>
      <c r="G271" s="55">
        <f>SUM(E271+F271)</f>
        <v>245</v>
      </c>
    </row>
    <row r="272" spans="1:13" ht="18.75" thickTop="1" x14ac:dyDescent="0.25"/>
  </sheetData>
  <mergeCells count="15">
    <mergeCell ref="A1:M1"/>
    <mergeCell ref="A112:A133"/>
    <mergeCell ref="A135:A152"/>
    <mergeCell ref="A264:A269"/>
    <mergeCell ref="A238:A259"/>
    <mergeCell ref="A154:A173"/>
    <mergeCell ref="A175:A194"/>
    <mergeCell ref="A196:A213"/>
    <mergeCell ref="A215:A236"/>
    <mergeCell ref="A94:A110"/>
    <mergeCell ref="A70:A92"/>
    <mergeCell ref="A51:A68"/>
    <mergeCell ref="A33:A49"/>
    <mergeCell ref="A10:A31"/>
    <mergeCell ref="A3:A8"/>
  </mergeCells>
  <printOptions horizontalCentered="1" verticalCentered="1"/>
  <pageMargins left="0.2" right="0.2" top="0.25" bottom="0.25" header="0.25" footer="0.3"/>
  <pageSetup scale="65" orientation="landscape" r:id="rId1"/>
  <rowBreaks count="2" manualBreakCount="2">
    <brk id="174" max="16383" man="1"/>
    <brk id="237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M18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323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45708</v>
      </c>
      <c r="C3" s="27" t="s">
        <v>20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45701</v>
      </c>
      <c r="C4" s="9" t="s">
        <v>553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/>
      <c r="L4" s="9">
        <v>1</v>
      </c>
      <c r="M4" s="29"/>
    </row>
    <row r="5" spans="1:13" x14ac:dyDescent="0.25">
      <c r="A5" s="636"/>
      <c r="B5" s="255">
        <v>45694</v>
      </c>
      <c r="C5" s="9" t="s">
        <v>8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45687</v>
      </c>
      <c r="C6" s="9" t="s">
        <v>10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45631</v>
      </c>
      <c r="C7" s="9" t="s">
        <v>625</v>
      </c>
      <c r="D7" s="9">
        <v>1</v>
      </c>
      <c r="E7" s="9">
        <v>1</v>
      </c>
      <c r="F7" s="9">
        <v>2</v>
      </c>
      <c r="G7" s="9">
        <v>3</v>
      </c>
      <c r="H7" s="9">
        <v>1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45624</v>
      </c>
      <c r="C8" s="9" t="s">
        <v>20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45617</v>
      </c>
      <c r="C9" s="9" t="s">
        <v>553</v>
      </c>
      <c r="D9" s="9">
        <v>1</v>
      </c>
      <c r="E9" s="9">
        <v>1</v>
      </c>
      <c r="F9" s="9">
        <v>1</v>
      </c>
      <c r="G9" s="9">
        <v>2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45603</v>
      </c>
      <c r="C10" s="9" t="s">
        <v>10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45596</v>
      </c>
      <c r="C11" s="9" t="s">
        <v>625</v>
      </c>
      <c r="D11" s="9">
        <v>1</v>
      </c>
      <c r="E11" s="9">
        <v>1</v>
      </c>
      <c r="F11" s="9">
        <v>0</v>
      </c>
      <c r="G11" s="9">
        <v>1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45589</v>
      </c>
      <c r="C12" s="9" t="s">
        <v>20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45582</v>
      </c>
      <c r="C13" s="9" t="s">
        <v>553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45575</v>
      </c>
      <c r="C14" s="9" t="s">
        <v>8</v>
      </c>
      <c r="D14" s="9">
        <v>1</v>
      </c>
      <c r="E14" s="9">
        <v>0</v>
      </c>
      <c r="F14" s="9">
        <v>2</v>
      </c>
      <c r="G14" s="9">
        <v>2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45568</v>
      </c>
      <c r="C15" s="9" t="s">
        <v>10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6"/>
      <c r="B16" s="255">
        <v>45561</v>
      </c>
      <c r="C16" s="9" t="s">
        <v>625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.75" thickBot="1" x14ac:dyDescent="0.3">
      <c r="A17" s="637"/>
      <c r="B17" s="256">
        <v>45554</v>
      </c>
      <c r="C17" s="31" t="s">
        <v>20</v>
      </c>
      <c r="D17" s="31">
        <v>1</v>
      </c>
      <c r="E17" s="31">
        <v>2</v>
      </c>
      <c r="F17" s="31">
        <v>1</v>
      </c>
      <c r="G17" s="31">
        <v>3</v>
      </c>
      <c r="H17" s="31">
        <v>0</v>
      </c>
      <c r="I17" s="32">
        <v>0</v>
      </c>
      <c r="J17" s="366">
        <v>1</v>
      </c>
      <c r="K17" s="31"/>
      <c r="L17" s="31"/>
      <c r="M17" s="32"/>
    </row>
    <row r="18" spans="1:13" ht="19.5" thickTop="1" thickBot="1" x14ac:dyDescent="0.3">
      <c r="A18" s="490" t="s">
        <v>45</v>
      </c>
      <c r="B18" s="411" t="s">
        <v>580</v>
      </c>
      <c r="C18" s="124" t="s">
        <v>453</v>
      </c>
      <c r="D18" s="124">
        <f t="shared" ref="D18:L18" si="0">SUM(D3:D17)</f>
        <v>15</v>
      </c>
      <c r="E18" s="124">
        <f t="shared" si="0"/>
        <v>5</v>
      </c>
      <c r="F18" s="124">
        <f t="shared" si="0"/>
        <v>12</v>
      </c>
      <c r="G18" s="124">
        <f t="shared" si="0"/>
        <v>17</v>
      </c>
      <c r="H18" s="124">
        <f t="shared" si="0"/>
        <v>1</v>
      </c>
      <c r="I18" s="125">
        <f t="shared" si="0"/>
        <v>0</v>
      </c>
      <c r="J18" s="216">
        <f t="shared" si="0"/>
        <v>6</v>
      </c>
      <c r="K18" s="124">
        <f t="shared" si="0"/>
        <v>7</v>
      </c>
      <c r="L18" s="124">
        <f t="shared" si="0"/>
        <v>2</v>
      </c>
      <c r="M18" s="302">
        <f>SUM(J18/(J18+K18))</f>
        <v>0.46153846153846156</v>
      </c>
    </row>
    <row r="19" spans="1:13" ht="18.75" hidden="1" thickTop="1" x14ac:dyDescent="0.25">
      <c r="A19" s="632" t="s">
        <v>580</v>
      </c>
      <c r="B19" s="254">
        <v>45351</v>
      </c>
      <c r="C19" s="27" t="s">
        <v>452</v>
      </c>
      <c r="D19" s="27">
        <v>1</v>
      </c>
      <c r="E19" s="27">
        <v>1</v>
      </c>
      <c r="F19" s="27">
        <v>0</v>
      </c>
      <c r="G19" s="27">
        <v>1</v>
      </c>
      <c r="H19" s="27">
        <v>0</v>
      </c>
      <c r="I19" s="28">
        <v>0</v>
      </c>
      <c r="J19" s="364"/>
      <c r="K19" s="27">
        <v>1</v>
      </c>
      <c r="L19" s="27"/>
      <c r="M19" s="28"/>
    </row>
    <row r="20" spans="1:13" hidden="1" x14ac:dyDescent="0.25">
      <c r="A20" s="633"/>
      <c r="B20" s="255">
        <v>45344</v>
      </c>
      <c r="C20" s="9" t="s">
        <v>552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365"/>
      <c r="K20" s="9"/>
      <c r="L20" s="9">
        <v>1</v>
      </c>
      <c r="M20" s="29"/>
    </row>
    <row r="21" spans="1:13" hidden="1" x14ac:dyDescent="0.25">
      <c r="A21" s="633"/>
      <c r="B21" s="255">
        <v>45337</v>
      </c>
      <c r="C21" s="9" t="s">
        <v>553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3"/>
      <c r="B22" s="255">
        <v>45323</v>
      </c>
      <c r="C22" s="9" t="s">
        <v>555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3"/>
      <c r="B23" s="255">
        <v>45316</v>
      </c>
      <c r="C23" s="9" t="s">
        <v>452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3"/>
      <c r="B24" s="255">
        <v>45309</v>
      </c>
      <c r="C24" s="9" t="s">
        <v>552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3"/>
      <c r="B25" s="255">
        <v>45302</v>
      </c>
      <c r="C25" s="9" t="s">
        <v>553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3"/>
      <c r="B26" s="255">
        <v>45281</v>
      </c>
      <c r="C26" s="9" t="s">
        <v>8</v>
      </c>
      <c r="D26" s="9">
        <v>1</v>
      </c>
      <c r="E26" s="9">
        <v>0</v>
      </c>
      <c r="F26" s="9">
        <v>2</v>
      </c>
      <c r="G26" s="9">
        <v>2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3"/>
      <c r="B27" s="255">
        <v>45274</v>
      </c>
      <c r="C27" s="9" t="s">
        <v>555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3"/>
      <c r="B28" s="255">
        <v>45267</v>
      </c>
      <c r="C28" s="9" t="s">
        <v>452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3"/>
      <c r="B29" s="255">
        <v>45260</v>
      </c>
      <c r="C29" s="9" t="s">
        <v>552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45253</v>
      </c>
      <c r="C30" s="9" t="s">
        <v>553</v>
      </c>
      <c r="D30" s="9">
        <v>1</v>
      </c>
      <c r="E30" s="9">
        <v>1</v>
      </c>
      <c r="F30" s="9">
        <v>0</v>
      </c>
      <c r="G30" s="9">
        <v>1</v>
      </c>
      <c r="H30" s="9">
        <v>1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3"/>
      <c r="B31" s="255">
        <v>45246</v>
      </c>
      <c r="C31" s="9" t="s">
        <v>8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3"/>
      <c r="B32" s="255">
        <v>45239</v>
      </c>
      <c r="C32" s="9" t="s">
        <v>555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/>
      <c r="L32" s="9">
        <v>1</v>
      </c>
      <c r="M32" s="29"/>
    </row>
    <row r="33" spans="1:13" hidden="1" x14ac:dyDescent="0.25">
      <c r="A33" s="633"/>
      <c r="B33" s="255">
        <v>45232</v>
      </c>
      <c r="C33" s="9" t="s">
        <v>452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3"/>
      <c r="B34" s="255">
        <v>45218</v>
      </c>
      <c r="C34" s="9" t="s">
        <v>553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/>
      <c r="L34" s="9">
        <v>1</v>
      </c>
      <c r="M34" s="29"/>
    </row>
    <row r="35" spans="1:13" hidden="1" x14ac:dyDescent="0.25">
      <c r="A35" s="633"/>
      <c r="B35" s="255">
        <v>45211</v>
      </c>
      <c r="C35" s="9" t="s">
        <v>8</v>
      </c>
      <c r="D35" s="9">
        <v>1</v>
      </c>
      <c r="E35" s="9">
        <v>2</v>
      </c>
      <c r="F35" s="9">
        <v>0</v>
      </c>
      <c r="G35" s="9">
        <v>2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t="18.75" hidden="1" thickBot="1" x14ac:dyDescent="0.3">
      <c r="A36" s="633"/>
      <c r="B36" s="470">
        <v>45204</v>
      </c>
      <c r="C36" s="23" t="s">
        <v>555</v>
      </c>
      <c r="D36" s="23">
        <v>1</v>
      </c>
      <c r="E36" s="23">
        <v>0</v>
      </c>
      <c r="F36" s="23">
        <v>0</v>
      </c>
      <c r="G36" s="23">
        <v>0</v>
      </c>
      <c r="H36" s="23">
        <v>0</v>
      </c>
      <c r="I36" s="48">
        <v>0</v>
      </c>
      <c r="J36" s="511"/>
      <c r="K36" s="23">
        <v>1</v>
      </c>
      <c r="L36" s="23"/>
      <c r="M36" s="48"/>
    </row>
    <row r="37" spans="1:13" ht="19.5" thickTop="1" thickBot="1" x14ac:dyDescent="0.3">
      <c r="A37" s="490" t="s">
        <v>45</v>
      </c>
      <c r="B37" s="411" t="s">
        <v>580</v>
      </c>
      <c r="C37" s="124" t="s">
        <v>453</v>
      </c>
      <c r="D37" s="124">
        <f t="shared" ref="D37:L37" si="1">SUM(D19:D36)</f>
        <v>18</v>
      </c>
      <c r="E37" s="124">
        <f t="shared" si="1"/>
        <v>5</v>
      </c>
      <c r="F37" s="124">
        <f t="shared" si="1"/>
        <v>5</v>
      </c>
      <c r="G37" s="124">
        <f t="shared" si="1"/>
        <v>10</v>
      </c>
      <c r="H37" s="124">
        <f t="shared" si="1"/>
        <v>1</v>
      </c>
      <c r="I37" s="125">
        <f t="shared" si="1"/>
        <v>0</v>
      </c>
      <c r="J37" s="216">
        <f t="shared" si="1"/>
        <v>6</v>
      </c>
      <c r="K37" s="124">
        <f t="shared" si="1"/>
        <v>9</v>
      </c>
      <c r="L37" s="124">
        <f t="shared" si="1"/>
        <v>3</v>
      </c>
      <c r="M37" s="302">
        <f>SUM(J37/(J37+K37))</f>
        <v>0.4</v>
      </c>
    </row>
    <row r="38" spans="1:13" ht="18.75" hidden="1" thickTop="1" x14ac:dyDescent="0.25">
      <c r="A38" s="632" t="s">
        <v>554</v>
      </c>
      <c r="B38" s="254">
        <v>44966</v>
      </c>
      <c r="C38" s="27" t="s">
        <v>8</v>
      </c>
      <c r="D38" s="27">
        <v>1</v>
      </c>
      <c r="E38" s="27">
        <v>1</v>
      </c>
      <c r="F38" s="27">
        <v>1</v>
      </c>
      <c r="G38" s="27">
        <v>2</v>
      </c>
      <c r="H38" s="27">
        <v>0</v>
      </c>
      <c r="I38" s="297">
        <v>0</v>
      </c>
      <c r="J38" s="279">
        <v>1</v>
      </c>
      <c r="K38" s="27"/>
      <c r="L38" s="27"/>
      <c r="M38" s="28"/>
    </row>
    <row r="39" spans="1:13" hidden="1" x14ac:dyDescent="0.25">
      <c r="A39" s="633"/>
      <c r="B39" s="255">
        <v>44959</v>
      </c>
      <c r="C39" s="9" t="s">
        <v>555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3"/>
      <c r="B40" s="255">
        <v>44952</v>
      </c>
      <c r="C40" s="9" t="s">
        <v>452</v>
      </c>
      <c r="D40" s="9">
        <v>1</v>
      </c>
      <c r="E40" s="9">
        <v>1</v>
      </c>
      <c r="F40" s="9">
        <v>1</v>
      </c>
      <c r="G40" s="9">
        <v>2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44945</v>
      </c>
      <c r="C41" s="9" t="s">
        <v>552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44938</v>
      </c>
      <c r="C42" s="9" t="s">
        <v>553</v>
      </c>
      <c r="D42" s="9">
        <v>1</v>
      </c>
      <c r="E42" s="9">
        <v>1</v>
      </c>
      <c r="F42" s="9">
        <v>1</v>
      </c>
      <c r="G42" s="9">
        <v>2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3"/>
      <c r="B43" s="255">
        <v>44917</v>
      </c>
      <c r="C43" s="9" t="s">
        <v>8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44896</v>
      </c>
      <c r="C44" s="9" t="s">
        <v>552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44889</v>
      </c>
      <c r="C45" s="9" t="s">
        <v>553</v>
      </c>
      <c r="D45" s="9">
        <v>1</v>
      </c>
      <c r="E45" s="9">
        <v>0</v>
      </c>
      <c r="F45" s="9">
        <v>1</v>
      </c>
      <c r="G45" s="9">
        <v>1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3"/>
      <c r="B46" s="255">
        <v>44882</v>
      </c>
      <c r="C46" s="9" t="s">
        <v>8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/>
      <c r="L46" s="9">
        <v>1</v>
      </c>
      <c r="M46" s="29"/>
    </row>
    <row r="47" spans="1:13" hidden="1" x14ac:dyDescent="0.25">
      <c r="A47" s="633"/>
      <c r="B47" s="255">
        <v>44868</v>
      </c>
      <c r="C47" s="9" t="s">
        <v>452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3"/>
      <c r="B48" s="255">
        <v>44861</v>
      </c>
      <c r="C48" s="9" t="s">
        <v>552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44854</v>
      </c>
      <c r="C49" s="9" t="s">
        <v>553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255">
        <v>44847</v>
      </c>
      <c r="C50" s="9" t="s">
        <v>8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idden="1" x14ac:dyDescent="0.25">
      <c r="A51" s="633"/>
      <c r="B51" s="255">
        <v>44840</v>
      </c>
      <c r="C51" s="9" t="s">
        <v>555</v>
      </c>
      <c r="D51" s="9">
        <v>1</v>
      </c>
      <c r="E51" s="9">
        <v>1</v>
      </c>
      <c r="F51" s="9">
        <v>1</v>
      </c>
      <c r="G51" s="9">
        <v>2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3"/>
      <c r="B52" s="255">
        <v>44826</v>
      </c>
      <c r="C52" s="9" t="s">
        <v>552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t="18.75" hidden="1" thickBot="1" x14ac:dyDescent="0.3">
      <c r="A53" s="634"/>
      <c r="B53" s="256">
        <v>44819</v>
      </c>
      <c r="C53" s="31" t="s">
        <v>553</v>
      </c>
      <c r="D53" s="31">
        <v>1</v>
      </c>
      <c r="E53" s="31">
        <v>0</v>
      </c>
      <c r="F53" s="31">
        <v>0</v>
      </c>
      <c r="G53" s="31">
        <v>0</v>
      </c>
      <c r="H53" s="31">
        <v>0</v>
      </c>
      <c r="I53" s="299">
        <v>0</v>
      </c>
      <c r="J53" s="341">
        <v>1</v>
      </c>
      <c r="K53" s="31"/>
      <c r="L53" s="31"/>
      <c r="M53" s="32"/>
    </row>
    <row r="54" spans="1:13" ht="19.5" thickTop="1" thickBot="1" x14ac:dyDescent="0.3">
      <c r="A54" s="433" t="s">
        <v>45</v>
      </c>
      <c r="B54" s="414" t="s">
        <v>554</v>
      </c>
      <c r="C54" s="355" t="s">
        <v>453</v>
      </c>
      <c r="D54" s="355">
        <f t="shared" ref="D54:L54" si="2">SUM(D38:D53)</f>
        <v>16</v>
      </c>
      <c r="E54" s="355">
        <f t="shared" si="2"/>
        <v>5</v>
      </c>
      <c r="F54" s="355">
        <f t="shared" si="2"/>
        <v>10</v>
      </c>
      <c r="G54" s="355">
        <f t="shared" si="2"/>
        <v>15</v>
      </c>
      <c r="H54" s="355">
        <f t="shared" si="2"/>
        <v>0</v>
      </c>
      <c r="I54" s="467">
        <f t="shared" si="2"/>
        <v>0</v>
      </c>
      <c r="J54" s="191">
        <f t="shared" si="2"/>
        <v>11</v>
      </c>
      <c r="K54" s="124">
        <f t="shared" si="2"/>
        <v>4</v>
      </c>
      <c r="L54" s="124">
        <f t="shared" si="2"/>
        <v>1</v>
      </c>
      <c r="M54" s="302">
        <f>SUM(J54/(J54+K54))</f>
        <v>0.73333333333333328</v>
      </c>
    </row>
    <row r="55" spans="1:13" ht="18.75" hidden="1" thickTop="1" x14ac:dyDescent="0.25">
      <c r="A55" s="659" t="s">
        <v>540</v>
      </c>
      <c r="B55" s="254">
        <v>44641</v>
      </c>
      <c r="C55" s="27" t="s">
        <v>48</v>
      </c>
      <c r="D55" s="27">
        <v>1</v>
      </c>
      <c r="E55" s="27">
        <v>0</v>
      </c>
      <c r="F55" s="27">
        <v>0</v>
      </c>
      <c r="G55" s="27">
        <v>0</v>
      </c>
      <c r="H55" s="27">
        <v>0</v>
      </c>
      <c r="I55" s="297">
        <v>0</v>
      </c>
      <c r="J55" s="279"/>
      <c r="K55" s="27">
        <v>1</v>
      </c>
      <c r="L55" s="27"/>
      <c r="M55" s="28"/>
    </row>
    <row r="56" spans="1:13" hidden="1" x14ac:dyDescent="0.25">
      <c r="A56" s="631"/>
      <c r="B56" s="255">
        <v>44637</v>
      </c>
      <c r="C56" s="9" t="s">
        <v>455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255">
        <v>44623</v>
      </c>
      <c r="C57" s="9" t="s">
        <v>48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44616</v>
      </c>
      <c r="C58" s="9" t="s">
        <v>455</v>
      </c>
      <c r="D58" s="9">
        <v>1</v>
      </c>
      <c r="E58" s="9">
        <v>1</v>
      </c>
      <c r="F58" s="9">
        <v>1</v>
      </c>
      <c r="G58" s="9">
        <v>2</v>
      </c>
      <c r="H58" s="9">
        <v>0</v>
      </c>
      <c r="I58" s="298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255">
        <v>44609</v>
      </c>
      <c r="C59" s="9" t="s">
        <v>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/>
      <c r="L59" s="9">
        <v>1</v>
      </c>
      <c r="M59" s="29"/>
    </row>
    <row r="60" spans="1:13" hidden="1" x14ac:dyDescent="0.25">
      <c r="A60" s="631"/>
      <c r="B60" s="255">
        <v>44602</v>
      </c>
      <c r="C60" s="9" t="s">
        <v>48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255">
        <v>44595</v>
      </c>
      <c r="C61" s="9" t="s">
        <v>455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8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255">
        <v>44546</v>
      </c>
      <c r="C62" s="9" t="s">
        <v>8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255">
        <v>44539</v>
      </c>
      <c r="C63" s="9" t="s">
        <v>48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255">
        <v>44532</v>
      </c>
      <c r="C64" s="9" t="s">
        <v>455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/>
      <c r="L64" s="9">
        <v>1</v>
      </c>
      <c r="M64" s="29"/>
    </row>
    <row r="65" spans="1:13" hidden="1" x14ac:dyDescent="0.25">
      <c r="A65" s="631"/>
      <c r="B65" s="255">
        <v>44525</v>
      </c>
      <c r="C65" s="9" t="s">
        <v>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255">
        <v>44518</v>
      </c>
      <c r="C66" s="9" t="s">
        <v>48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8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255">
        <v>44511</v>
      </c>
      <c r="C67" s="9" t="s">
        <v>455</v>
      </c>
      <c r="D67" s="9">
        <v>1</v>
      </c>
      <c r="E67" s="9">
        <v>1</v>
      </c>
      <c r="F67" s="9">
        <v>0</v>
      </c>
      <c r="G67" s="9">
        <v>1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44504</v>
      </c>
      <c r="C68" s="9" t="s">
        <v>8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255">
        <v>44497</v>
      </c>
      <c r="C69" s="9" t="s">
        <v>48</v>
      </c>
      <c r="D69" s="9">
        <v>1</v>
      </c>
      <c r="E69" s="9">
        <v>1</v>
      </c>
      <c r="F69" s="9">
        <v>0</v>
      </c>
      <c r="G69" s="9">
        <v>1</v>
      </c>
      <c r="H69" s="9">
        <v>1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255">
        <v>44490</v>
      </c>
      <c r="C70" s="9" t="s">
        <v>455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8">
        <v>0</v>
      </c>
      <c r="J70" s="280">
        <v>1</v>
      </c>
      <c r="K70" s="9"/>
      <c r="L70" s="9"/>
      <c r="M70" s="29"/>
    </row>
    <row r="71" spans="1:13" ht="18.75" hidden="1" thickBot="1" x14ac:dyDescent="0.3">
      <c r="A71" s="630"/>
      <c r="B71" s="256">
        <v>44483</v>
      </c>
      <c r="C71" s="31" t="s">
        <v>8</v>
      </c>
      <c r="D71" s="31">
        <v>1</v>
      </c>
      <c r="E71" s="31">
        <v>0</v>
      </c>
      <c r="F71" s="31">
        <v>0</v>
      </c>
      <c r="G71" s="31">
        <v>0</v>
      </c>
      <c r="H71" s="31">
        <v>0</v>
      </c>
      <c r="I71" s="299">
        <v>0</v>
      </c>
      <c r="J71" s="341"/>
      <c r="K71" s="31"/>
      <c r="L71" s="31">
        <v>1</v>
      </c>
      <c r="M71" s="32"/>
    </row>
    <row r="72" spans="1:13" ht="19.5" thickTop="1" thickBot="1" x14ac:dyDescent="0.3">
      <c r="A72" s="142" t="s">
        <v>45</v>
      </c>
      <c r="B72" s="126" t="s">
        <v>540</v>
      </c>
      <c r="C72" s="124" t="s">
        <v>453</v>
      </c>
      <c r="D72" s="124">
        <f t="shared" ref="D72:L72" si="3">SUM(D55:D71)</f>
        <v>17</v>
      </c>
      <c r="E72" s="124">
        <f t="shared" si="3"/>
        <v>3</v>
      </c>
      <c r="F72" s="124">
        <f t="shared" si="3"/>
        <v>5</v>
      </c>
      <c r="G72" s="124">
        <f t="shared" si="3"/>
        <v>8</v>
      </c>
      <c r="H72" s="124">
        <f t="shared" si="3"/>
        <v>1</v>
      </c>
      <c r="I72" s="247">
        <f t="shared" si="3"/>
        <v>0</v>
      </c>
      <c r="J72" s="191">
        <f t="shared" si="3"/>
        <v>4</v>
      </c>
      <c r="K72" s="124">
        <f t="shared" si="3"/>
        <v>10</v>
      </c>
      <c r="L72" s="124">
        <f t="shared" si="3"/>
        <v>3</v>
      </c>
      <c r="M72" s="302">
        <f>SUM(J72/(J72+K72))</f>
        <v>0.2857142857142857</v>
      </c>
    </row>
    <row r="73" spans="1:13" ht="18.75" hidden="1" thickTop="1" x14ac:dyDescent="0.25">
      <c r="A73" s="659" t="s">
        <v>500</v>
      </c>
      <c r="B73" s="254">
        <v>43888</v>
      </c>
      <c r="C73" s="27" t="s">
        <v>48</v>
      </c>
      <c r="D73" s="27">
        <v>1</v>
      </c>
      <c r="E73" s="27">
        <v>0</v>
      </c>
      <c r="F73" s="27">
        <v>0</v>
      </c>
      <c r="G73" s="27">
        <v>0</v>
      </c>
      <c r="H73" s="27">
        <v>0</v>
      </c>
      <c r="I73" s="297">
        <v>0</v>
      </c>
      <c r="J73" s="279">
        <v>1</v>
      </c>
      <c r="K73" s="27"/>
      <c r="L73" s="27"/>
      <c r="M73" s="28"/>
    </row>
    <row r="74" spans="1:13" hidden="1" x14ac:dyDescent="0.25">
      <c r="A74" s="631"/>
      <c r="B74" s="255">
        <v>43881</v>
      </c>
      <c r="C74" s="9" t="s">
        <v>452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255">
        <v>43874</v>
      </c>
      <c r="C75" s="9" t="s">
        <v>455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8">
        <v>0</v>
      </c>
      <c r="J75" s="280"/>
      <c r="K75" s="9"/>
      <c r="L75" s="9">
        <v>1</v>
      </c>
      <c r="M75" s="29"/>
    </row>
    <row r="76" spans="1:13" hidden="1" x14ac:dyDescent="0.25">
      <c r="A76" s="631"/>
      <c r="B76" s="255">
        <v>43867</v>
      </c>
      <c r="C76" s="9" t="s">
        <v>453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80"/>
      <c r="K76" s="9"/>
      <c r="L76" s="9">
        <v>1</v>
      </c>
      <c r="M76" s="29"/>
    </row>
    <row r="77" spans="1:13" hidden="1" x14ac:dyDescent="0.25">
      <c r="A77" s="631"/>
      <c r="B77" s="255">
        <v>43860</v>
      </c>
      <c r="C77" s="9" t="s">
        <v>9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8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255">
        <v>43853</v>
      </c>
      <c r="C78" s="9" t="s">
        <v>48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255">
        <v>43839</v>
      </c>
      <c r="C79" s="9" t="s">
        <v>452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8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255">
        <v>43832</v>
      </c>
      <c r="C80" s="9" t="s">
        <v>455</v>
      </c>
      <c r="D80" s="9">
        <v>1</v>
      </c>
      <c r="E80" s="9">
        <v>0</v>
      </c>
      <c r="F80" s="9">
        <v>1</v>
      </c>
      <c r="G80" s="9">
        <v>1</v>
      </c>
      <c r="H80" s="9">
        <v>0</v>
      </c>
      <c r="I80" s="298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255">
        <v>43818</v>
      </c>
      <c r="C81" s="9" t="s">
        <v>453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8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255">
        <v>43811</v>
      </c>
      <c r="C82" s="9" t="s">
        <v>9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8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255">
        <v>43790</v>
      </c>
      <c r="C83" s="9" t="s">
        <v>455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255">
        <v>43783</v>
      </c>
      <c r="C84" s="9" t="s">
        <v>453</v>
      </c>
      <c r="D84" s="9">
        <v>1</v>
      </c>
      <c r="E84" s="9">
        <v>1</v>
      </c>
      <c r="F84" s="9">
        <v>1</v>
      </c>
      <c r="G84" s="9">
        <v>2</v>
      </c>
      <c r="H84" s="9">
        <v>0</v>
      </c>
      <c r="I84" s="298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255">
        <v>43769</v>
      </c>
      <c r="C85" s="9" t="s">
        <v>48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8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255">
        <v>43762</v>
      </c>
      <c r="C86" s="9" t="s">
        <v>452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8">
        <v>0</v>
      </c>
      <c r="J86" s="280"/>
      <c r="K86" s="9"/>
      <c r="L86" s="9">
        <v>1</v>
      </c>
      <c r="M86" s="29"/>
    </row>
    <row r="87" spans="1:13" hidden="1" x14ac:dyDescent="0.25">
      <c r="A87" s="631"/>
      <c r="B87" s="255">
        <v>43755</v>
      </c>
      <c r="C87" s="9" t="s">
        <v>455</v>
      </c>
      <c r="D87" s="9">
        <v>1</v>
      </c>
      <c r="E87" s="9">
        <v>1</v>
      </c>
      <c r="F87" s="9">
        <v>1</v>
      </c>
      <c r="G87" s="9">
        <v>2</v>
      </c>
      <c r="H87" s="9">
        <v>0</v>
      </c>
      <c r="I87" s="298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255">
        <v>43748</v>
      </c>
      <c r="C88" s="9" t="s">
        <v>453</v>
      </c>
      <c r="D88" s="9">
        <v>1</v>
      </c>
      <c r="E88" s="9">
        <v>1</v>
      </c>
      <c r="F88" s="9">
        <v>1</v>
      </c>
      <c r="G88" s="9">
        <v>2</v>
      </c>
      <c r="H88" s="9">
        <v>0</v>
      </c>
      <c r="I88" s="298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255">
        <v>43741</v>
      </c>
      <c r="C89" s="9" t="s">
        <v>9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8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255">
        <v>43734</v>
      </c>
      <c r="C90" s="9" t="s">
        <v>48</v>
      </c>
      <c r="D90" s="9">
        <v>1</v>
      </c>
      <c r="E90" s="9">
        <v>1</v>
      </c>
      <c r="F90" s="9">
        <v>1</v>
      </c>
      <c r="G90" s="9">
        <v>2</v>
      </c>
      <c r="H90" s="9">
        <v>0</v>
      </c>
      <c r="I90" s="298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255">
        <v>43727</v>
      </c>
      <c r="C91" s="9" t="s">
        <v>452</v>
      </c>
      <c r="D91" s="9">
        <v>1</v>
      </c>
      <c r="E91" s="9">
        <v>1</v>
      </c>
      <c r="F91" s="9">
        <v>1</v>
      </c>
      <c r="G91" s="9">
        <v>2</v>
      </c>
      <c r="H91" s="9">
        <v>0</v>
      </c>
      <c r="I91" s="298">
        <v>0</v>
      </c>
      <c r="J91" s="280">
        <v>1</v>
      </c>
      <c r="K91" s="9"/>
      <c r="L91" s="9"/>
      <c r="M91" s="29"/>
    </row>
    <row r="92" spans="1:13" ht="18.75" hidden="1" thickBot="1" x14ac:dyDescent="0.3">
      <c r="A92" s="630"/>
      <c r="B92" s="256">
        <v>43720</v>
      </c>
      <c r="C92" s="31" t="s">
        <v>455</v>
      </c>
      <c r="D92" s="31">
        <v>1</v>
      </c>
      <c r="E92" s="31">
        <v>0</v>
      </c>
      <c r="F92" s="31">
        <v>1</v>
      </c>
      <c r="G92" s="31">
        <v>1</v>
      </c>
      <c r="H92" s="31">
        <v>0</v>
      </c>
      <c r="I92" s="299">
        <v>0</v>
      </c>
      <c r="J92" s="341">
        <v>1</v>
      </c>
      <c r="K92" s="31"/>
      <c r="L92" s="31"/>
      <c r="M92" s="32"/>
    </row>
    <row r="93" spans="1:13" ht="19.5" thickTop="1" thickBot="1" x14ac:dyDescent="0.3">
      <c r="A93" s="142" t="s">
        <v>45</v>
      </c>
      <c r="B93" s="126" t="s">
        <v>500</v>
      </c>
      <c r="C93" s="124" t="s">
        <v>8</v>
      </c>
      <c r="D93" s="124">
        <f t="shared" ref="D93:L93" si="4">SUM(D73:D92)</f>
        <v>20</v>
      </c>
      <c r="E93" s="124">
        <f t="shared" si="4"/>
        <v>5</v>
      </c>
      <c r="F93" s="124">
        <f t="shared" si="4"/>
        <v>9</v>
      </c>
      <c r="G93" s="124">
        <f t="shared" si="4"/>
        <v>14</v>
      </c>
      <c r="H93" s="124">
        <f t="shared" si="4"/>
        <v>0</v>
      </c>
      <c r="I93" s="247">
        <f t="shared" si="4"/>
        <v>0</v>
      </c>
      <c r="J93" s="191">
        <f t="shared" si="4"/>
        <v>14</v>
      </c>
      <c r="K93" s="124">
        <f t="shared" si="4"/>
        <v>3</v>
      </c>
      <c r="L93" s="124">
        <f t="shared" si="4"/>
        <v>3</v>
      </c>
      <c r="M93" s="302">
        <f>SUM(J93/(J93+K93))</f>
        <v>0.82352941176470584</v>
      </c>
    </row>
    <row r="94" spans="1:13" ht="18.75" hidden="1" thickTop="1" x14ac:dyDescent="0.25">
      <c r="A94" s="659" t="s">
        <v>454</v>
      </c>
      <c r="B94" s="254">
        <v>43524</v>
      </c>
      <c r="C94" s="27" t="s">
        <v>48</v>
      </c>
      <c r="D94" s="27">
        <v>1</v>
      </c>
      <c r="E94" s="27">
        <v>1</v>
      </c>
      <c r="F94" s="27">
        <v>0</v>
      </c>
      <c r="G94" s="27">
        <v>1</v>
      </c>
      <c r="H94" s="27">
        <v>0</v>
      </c>
      <c r="I94" s="28">
        <v>0</v>
      </c>
      <c r="J94" s="364">
        <v>1</v>
      </c>
      <c r="K94" s="27"/>
      <c r="L94" s="27"/>
      <c r="M94" s="28"/>
    </row>
    <row r="95" spans="1:13" hidden="1" x14ac:dyDescent="0.25">
      <c r="A95" s="631"/>
      <c r="B95" s="255">
        <v>43517</v>
      </c>
      <c r="C95" s="9" t="s">
        <v>452</v>
      </c>
      <c r="D95" s="9">
        <v>1</v>
      </c>
      <c r="E95" s="9">
        <v>2</v>
      </c>
      <c r="F95" s="9">
        <v>0</v>
      </c>
      <c r="G95" s="9">
        <v>2</v>
      </c>
      <c r="H95" s="9">
        <v>0</v>
      </c>
      <c r="I95" s="29">
        <v>0</v>
      </c>
      <c r="J95" s="365"/>
      <c r="K95" s="9">
        <v>1</v>
      </c>
      <c r="L95" s="9"/>
      <c r="M95" s="29"/>
    </row>
    <row r="96" spans="1:13" hidden="1" x14ac:dyDescent="0.25">
      <c r="A96" s="631"/>
      <c r="B96" s="255">
        <v>43510</v>
      </c>
      <c r="C96" s="9" t="s">
        <v>455</v>
      </c>
      <c r="D96" s="9">
        <v>1</v>
      </c>
      <c r="E96" s="9">
        <v>0</v>
      </c>
      <c r="F96" s="9">
        <v>2</v>
      </c>
      <c r="G96" s="9">
        <v>2</v>
      </c>
      <c r="H96" s="9">
        <v>0</v>
      </c>
      <c r="I96" s="29">
        <v>0</v>
      </c>
      <c r="J96" s="365">
        <v>1</v>
      </c>
      <c r="K96" s="9"/>
      <c r="L96" s="9"/>
      <c r="M96" s="29"/>
    </row>
    <row r="97" spans="1:13" hidden="1" x14ac:dyDescent="0.25">
      <c r="A97" s="631"/>
      <c r="B97" s="255">
        <v>43503</v>
      </c>
      <c r="C97" s="9" t="s">
        <v>453</v>
      </c>
      <c r="D97" s="9">
        <v>1</v>
      </c>
      <c r="E97" s="9">
        <v>0</v>
      </c>
      <c r="F97" s="9">
        <v>2</v>
      </c>
      <c r="G97" s="9">
        <v>2</v>
      </c>
      <c r="H97" s="9">
        <v>0</v>
      </c>
      <c r="I97" s="29">
        <v>0</v>
      </c>
      <c r="J97" s="365">
        <v>1</v>
      </c>
      <c r="K97" s="9"/>
      <c r="L97" s="9"/>
      <c r="M97" s="29"/>
    </row>
    <row r="98" spans="1:13" hidden="1" x14ac:dyDescent="0.25">
      <c r="A98" s="631"/>
      <c r="B98" s="255">
        <v>43496</v>
      </c>
      <c r="C98" s="9" t="s">
        <v>9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365"/>
      <c r="K98" s="9">
        <v>1</v>
      </c>
      <c r="L98" s="9"/>
      <c r="M98" s="29"/>
    </row>
    <row r="99" spans="1:13" hidden="1" x14ac:dyDescent="0.25">
      <c r="A99" s="631"/>
      <c r="B99" s="255">
        <v>43489</v>
      </c>
      <c r="C99" s="9" t="s">
        <v>48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365">
        <v>1</v>
      </c>
      <c r="K99" s="9"/>
      <c r="L99" s="9"/>
      <c r="M99" s="29"/>
    </row>
    <row r="100" spans="1:13" hidden="1" x14ac:dyDescent="0.25">
      <c r="A100" s="631"/>
      <c r="B100" s="255">
        <v>43475</v>
      </c>
      <c r="C100" s="9" t="s">
        <v>452</v>
      </c>
      <c r="D100" s="9">
        <v>1</v>
      </c>
      <c r="E100" s="9">
        <v>2</v>
      </c>
      <c r="F100" s="9">
        <v>0</v>
      </c>
      <c r="G100" s="9">
        <v>2</v>
      </c>
      <c r="H100" s="9">
        <v>0</v>
      </c>
      <c r="I100" s="29">
        <v>0</v>
      </c>
      <c r="J100" s="365">
        <v>1</v>
      </c>
      <c r="K100" s="9"/>
      <c r="L100" s="9"/>
      <c r="M100" s="29"/>
    </row>
    <row r="101" spans="1:13" hidden="1" x14ac:dyDescent="0.25">
      <c r="A101" s="631"/>
      <c r="B101" s="255">
        <v>43440</v>
      </c>
      <c r="C101" s="9" t="s">
        <v>48</v>
      </c>
      <c r="D101" s="9">
        <v>1</v>
      </c>
      <c r="E101" s="9">
        <v>1</v>
      </c>
      <c r="F101" s="9">
        <v>0</v>
      </c>
      <c r="G101" s="9">
        <v>1</v>
      </c>
      <c r="H101" s="9">
        <v>0</v>
      </c>
      <c r="I101" s="29">
        <v>0</v>
      </c>
      <c r="J101" s="365"/>
      <c r="K101" s="9">
        <v>1</v>
      </c>
      <c r="L101" s="9"/>
      <c r="M101" s="29"/>
    </row>
    <row r="102" spans="1:13" hidden="1" x14ac:dyDescent="0.25">
      <c r="A102" s="631"/>
      <c r="B102" s="255">
        <v>43419</v>
      </c>
      <c r="C102" s="9" t="s">
        <v>453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365"/>
      <c r="K102" s="9">
        <v>1</v>
      </c>
      <c r="L102" s="9"/>
      <c r="M102" s="29"/>
    </row>
    <row r="103" spans="1:13" hidden="1" x14ac:dyDescent="0.25">
      <c r="A103" s="631"/>
      <c r="B103" s="255">
        <v>43412</v>
      </c>
      <c r="C103" s="9" t="s">
        <v>9</v>
      </c>
      <c r="D103" s="9">
        <v>1</v>
      </c>
      <c r="E103" s="9">
        <v>1</v>
      </c>
      <c r="F103" s="9">
        <v>0</v>
      </c>
      <c r="G103" s="9">
        <v>1</v>
      </c>
      <c r="H103" s="9">
        <v>0</v>
      </c>
      <c r="I103" s="29">
        <v>0</v>
      </c>
      <c r="J103" s="365">
        <v>1</v>
      </c>
      <c r="K103" s="9"/>
      <c r="L103" s="9"/>
      <c r="M103" s="29"/>
    </row>
    <row r="104" spans="1:13" hidden="1" x14ac:dyDescent="0.25">
      <c r="A104" s="631"/>
      <c r="B104" s="255">
        <v>43405</v>
      </c>
      <c r="C104" s="9" t="s">
        <v>48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365"/>
      <c r="K104" s="9">
        <v>1</v>
      </c>
      <c r="L104" s="9"/>
      <c r="M104" s="29"/>
    </row>
    <row r="105" spans="1:13" hidden="1" x14ac:dyDescent="0.25">
      <c r="A105" s="631"/>
      <c r="B105" s="255">
        <v>43398</v>
      </c>
      <c r="C105" s="9" t="s">
        <v>452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365"/>
      <c r="K105" s="9">
        <v>1</v>
      </c>
      <c r="L105" s="9"/>
      <c r="M105" s="29"/>
    </row>
    <row r="106" spans="1:13" hidden="1" x14ac:dyDescent="0.25">
      <c r="A106" s="631"/>
      <c r="B106" s="255">
        <v>43384</v>
      </c>
      <c r="C106" s="9" t="s">
        <v>453</v>
      </c>
      <c r="D106" s="9">
        <v>1</v>
      </c>
      <c r="E106" s="9">
        <v>0</v>
      </c>
      <c r="F106" s="9">
        <v>1</v>
      </c>
      <c r="G106" s="9">
        <v>1</v>
      </c>
      <c r="H106" s="9">
        <v>0</v>
      </c>
      <c r="I106" s="29">
        <v>0</v>
      </c>
      <c r="J106" s="365"/>
      <c r="K106" s="9">
        <v>1</v>
      </c>
      <c r="L106" s="9"/>
      <c r="M106" s="29"/>
    </row>
    <row r="107" spans="1:13" hidden="1" x14ac:dyDescent="0.25">
      <c r="A107" s="631"/>
      <c r="B107" s="255">
        <v>43377</v>
      </c>
      <c r="C107" s="9" t="s">
        <v>9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365">
        <v>1</v>
      </c>
      <c r="K107" s="9"/>
      <c r="L107" s="9"/>
      <c r="M107" s="29"/>
    </row>
    <row r="108" spans="1:13" hidden="1" x14ac:dyDescent="0.25">
      <c r="A108" s="631"/>
      <c r="B108" s="255">
        <v>43363</v>
      </c>
      <c r="C108" s="9" t="s">
        <v>452</v>
      </c>
      <c r="D108" s="9">
        <v>1</v>
      </c>
      <c r="E108" s="9">
        <v>1</v>
      </c>
      <c r="F108" s="9">
        <v>0</v>
      </c>
      <c r="G108" s="9">
        <v>1</v>
      </c>
      <c r="H108" s="9">
        <v>0</v>
      </c>
      <c r="I108" s="29">
        <v>0</v>
      </c>
      <c r="J108" s="365"/>
      <c r="K108" s="9">
        <v>1</v>
      </c>
      <c r="L108" s="9"/>
      <c r="M108" s="29"/>
    </row>
    <row r="109" spans="1:13" ht="18.75" hidden="1" thickBot="1" x14ac:dyDescent="0.3">
      <c r="A109" s="630"/>
      <c r="B109" s="256">
        <v>43356</v>
      </c>
      <c r="C109" s="31" t="s">
        <v>455</v>
      </c>
      <c r="D109" s="31">
        <v>1</v>
      </c>
      <c r="E109" s="31">
        <v>0</v>
      </c>
      <c r="F109" s="31">
        <v>0</v>
      </c>
      <c r="G109" s="31">
        <v>0</v>
      </c>
      <c r="H109" s="31">
        <v>0</v>
      </c>
      <c r="I109" s="32">
        <v>0</v>
      </c>
      <c r="J109" s="366"/>
      <c r="K109" s="31">
        <v>1</v>
      </c>
      <c r="L109" s="31"/>
      <c r="M109" s="32"/>
    </row>
    <row r="110" spans="1:13" ht="19.5" thickTop="1" thickBot="1" x14ac:dyDescent="0.3">
      <c r="A110" s="142" t="s">
        <v>45</v>
      </c>
      <c r="B110" s="126" t="s">
        <v>454</v>
      </c>
      <c r="C110" s="124" t="s">
        <v>8</v>
      </c>
      <c r="D110" s="124">
        <f t="shared" ref="D110:I110" si="5">SUM(D94:D109)</f>
        <v>16</v>
      </c>
      <c r="E110" s="124">
        <f t="shared" si="5"/>
        <v>8</v>
      </c>
      <c r="F110" s="124">
        <f t="shared" si="5"/>
        <v>5</v>
      </c>
      <c r="G110" s="124">
        <f t="shared" si="5"/>
        <v>13</v>
      </c>
      <c r="H110" s="124">
        <f t="shared" si="5"/>
        <v>0</v>
      </c>
      <c r="I110" s="124">
        <f t="shared" si="5"/>
        <v>0</v>
      </c>
      <c r="J110" s="191">
        <f>SUM(J94:J109)</f>
        <v>7</v>
      </c>
      <c r="K110" s="124">
        <f>SUM(K94:K109)</f>
        <v>9</v>
      </c>
      <c r="L110" s="124">
        <f>SUM(L94:L109)</f>
        <v>0</v>
      </c>
      <c r="M110" s="302">
        <f>SUM(J110/(J110+K110))</f>
        <v>0.4375</v>
      </c>
    </row>
    <row r="111" spans="1:13" ht="18.75" hidden="1" thickTop="1" x14ac:dyDescent="0.25">
      <c r="A111" s="659" t="s">
        <v>285</v>
      </c>
      <c r="B111" s="26">
        <v>43160</v>
      </c>
      <c r="C111" s="27" t="s">
        <v>9</v>
      </c>
      <c r="D111" s="27">
        <v>1</v>
      </c>
      <c r="E111" s="27">
        <v>1</v>
      </c>
      <c r="F111" s="27">
        <v>0</v>
      </c>
      <c r="G111" s="27">
        <v>1</v>
      </c>
      <c r="H111" s="27">
        <v>0</v>
      </c>
      <c r="I111" s="28">
        <v>0</v>
      </c>
      <c r="J111" s="279"/>
      <c r="K111" s="27">
        <v>1</v>
      </c>
      <c r="L111" s="27"/>
      <c r="M111" s="28"/>
    </row>
    <row r="112" spans="1:13" hidden="1" x14ac:dyDescent="0.25">
      <c r="A112" s="631"/>
      <c r="B112" s="13">
        <v>43146</v>
      </c>
      <c r="C112" s="9" t="s">
        <v>8</v>
      </c>
      <c r="D112" s="9">
        <v>1</v>
      </c>
      <c r="E112" s="9">
        <v>2</v>
      </c>
      <c r="F112" s="9">
        <v>0</v>
      </c>
      <c r="G112" s="9">
        <v>2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43139</v>
      </c>
      <c r="C113" s="9" t="s">
        <v>27</v>
      </c>
      <c r="D113" s="9">
        <v>1</v>
      </c>
      <c r="E113" s="9">
        <v>1</v>
      </c>
      <c r="F113" s="9">
        <v>0</v>
      </c>
      <c r="G113" s="9">
        <v>1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43132</v>
      </c>
      <c r="C114" s="9" t="s">
        <v>7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43125</v>
      </c>
      <c r="C115" s="9" t="s">
        <v>9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/>
      <c r="K115" s="9">
        <v>1</v>
      </c>
      <c r="L115" s="9"/>
      <c r="M115" s="29"/>
    </row>
    <row r="116" spans="1:13" hidden="1" x14ac:dyDescent="0.25">
      <c r="A116" s="631"/>
      <c r="B116" s="13">
        <v>43118</v>
      </c>
      <c r="C116" s="9" t="s">
        <v>11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43104</v>
      </c>
      <c r="C117" s="9" t="s">
        <v>8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43090</v>
      </c>
      <c r="C118" s="9" t="s">
        <v>27</v>
      </c>
      <c r="D118" s="9">
        <v>1</v>
      </c>
      <c r="E118" s="9">
        <v>1</v>
      </c>
      <c r="F118" s="9">
        <v>0</v>
      </c>
      <c r="G118" s="9">
        <v>1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43083</v>
      </c>
      <c r="C119" s="9" t="s">
        <v>7</v>
      </c>
      <c r="D119" s="9">
        <v>1</v>
      </c>
      <c r="E119" s="9">
        <v>1</v>
      </c>
      <c r="F119" s="9">
        <v>1</v>
      </c>
      <c r="G119" s="9">
        <v>2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43076</v>
      </c>
      <c r="C120" s="9" t="s">
        <v>9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43062</v>
      </c>
      <c r="C121" s="9" t="s">
        <v>8</v>
      </c>
      <c r="D121" s="9">
        <v>1</v>
      </c>
      <c r="E121" s="9">
        <v>0</v>
      </c>
      <c r="F121" s="9">
        <v>1</v>
      </c>
      <c r="G121" s="9">
        <v>1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43055</v>
      </c>
      <c r="C122" s="9" t="s">
        <v>27</v>
      </c>
      <c r="D122" s="9">
        <v>1</v>
      </c>
      <c r="E122" s="9">
        <v>2</v>
      </c>
      <c r="F122" s="9">
        <v>1</v>
      </c>
      <c r="G122" s="9">
        <v>3</v>
      </c>
      <c r="H122" s="9">
        <v>0</v>
      </c>
      <c r="I122" s="29">
        <v>0</v>
      </c>
      <c r="J122" s="280"/>
      <c r="K122" s="9"/>
      <c r="L122" s="9">
        <v>1</v>
      </c>
      <c r="M122" s="29"/>
    </row>
    <row r="123" spans="1:13" hidden="1" x14ac:dyDescent="0.25">
      <c r="A123" s="631"/>
      <c r="B123" s="13">
        <v>43048</v>
      </c>
      <c r="C123" s="9" t="s">
        <v>7</v>
      </c>
      <c r="D123" s="9">
        <v>1</v>
      </c>
      <c r="E123" s="9">
        <v>0</v>
      </c>
      <c r="F123" s="9">
        <v>2</v>
      </c>
      <c r="G123" s="9">
        <v>2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43041</v>
      </c>
      <c r="C124" s="9" t="s">
        <v>9</v>
      </c>
      <c r="D124" s="9">
        <v>1</v>
      </c>
      <c r="E124" s="9">
        <v>0</v>
      </c>
      <c r="F124" s="9">
        <v>1</v>
      </c>
      <c r="G124" s="9">
        <v>1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43034</v>
      </c>
      <c r="C125" s="9" t="s">
        <v>11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43027</v>
      </c>
      <c r="C126" s="9" t="s">
        <v>8</v>
      </c>
      <c r="D126" s="9">
        <v>1</v>
      </c>
      <c r="E126" s="9">
        <v>1</v>
      </c>
      <c r="F126" s="9">
        <v>2</v>
      </c>
      <c r="G126" s="9">
        <v>3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43020</v>
      </c>
      <c r="C127" s="9" t="s">
        <v>27</v>
      </c>
      <c r="D127" s="9">
        <v>1</v>
      </c>
      <c r="E127" s="9">
        <v>3</v>
      </c>
      <c r="F127" s="9">
        <v>1</v>
      </c>
      <c r="G127" s="9">
        <v>4</v>
      </c>
      <c r="H127" s="9">
        <v>1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43013</v>
      </c>
      <c r="C128" s="9" t="s">
        <v>7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31"/>
      <c r="B129" s="13">
        <v>43006</v>
      </c>
      <c r="C129" s="9" t="s">
        <v>9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31"/>
      <c r="B130" s="13">
        <v>42999</v>
      </c>
      <c r="C130" s="9" t="s">
        <v>11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t="18.75" hidden="1" thickBot="1" x14ac:dyDescent="0.3">
      <c r="A131" s="630"/>
      <c r="B131" s="30">
        <v>42992</v>
      </c>
      <c r="C131" s="31" t="s">
        <v>8</v>
      </c>
      <c r="D131" s="31">
        <v>1</v>
      </c>
      <c r="E131" s="31">
        <v>0</v>
      </c>
      <c r="F131" s="31">
        <v>0</v>
      </c>
      <c r="G131" s="31">
        <v>0</v>
      </c>
      <c r="H131" s="31">
        <v>0</v>
      </c>
      <c r="I131" s="32">
        <v>0</v>
      </c>
      <c r="J131" s="281"/>
      <c r="K131" s="23">
        <v>1</v>
      </c>
      <c r="L131" s="23"/>
      <c r="M131" s="48"/>
    </row>
    <row r="132" spans="1:13" ht="19.5" thickTop="1" thickBot="1" x14ac:dyDescent="0.3">
      <c r="A132" s="142" t="s">
        <v>45</v>
      </c>
      <c r="B132" s="126" t="s">
        <v>285</v>
      </c>
      <c r="C132" s="124" t="s">
        <v>10</v>
      </c>
      <c r="D132" s="124">
        <f t="shared" ref="D132:I132" si="6">SUM(D111:D131)</f>
        <v>21</v>
      </c>
      <c r="E132" s="124">
        <f t="shared" si="6"/>
        <v>12</v>
      </c>
      <c r="F132" s="124">
        <f t="shared" si="6"/>
        <v>10</v>
      </c>
      <c r="G132" s="124">
        <f t="shared" si="6"/>
        <v>22</v>
      </c>
      <c r="H132" s="124">
        <f t="shared" si="6"/>
        <v>1</v>
      </c>
      <c r="I132" s="125">
        <f t="shared" si="6"/>
        <v>0</v>
      </c>
      <c r="J132" s="191">
        <f>SUM(J111:J131)</f>
        <v>8</v>
      </c>
      <c r="K132" s="124">
        <f>SUM(K111:K131)</f>
        <v>12</v>
      </c>
      <c r="L132" s="124">
        <f>SUM(L111:L131)</f>
        <v>1</v>
      </c>
      <c r="M132" s="302">
        <f>SUM(J132/(J132+K132))</f>
        <v>0.4</v>
      </c>
    </row>
    <row r="133" spans="1:13" ht="18.75" hidden="1" thickTop="1" x14ac:dyDescent="0.25">
      <c r="A133" s="659" t="s">
        <v>18</v>
      </c>
      <c r="B133" s="26">
        <v>42775</v>
      </c>
      <c r="C133" s="27" t="s">
        <v>27</v>
      </c>
      <c r="D133" s="27">
        <v>1</v>
      </c>
      <c r="E133" s="27">
        <v>0</v>
      </c>
      <c r="F133" s="27">
        <v>0</v>
      </c>
      <c r="G133" s="27">
        <v>0</v>
      </c>
      <c r="H133" s="27">
        <v>0</v>
      </c>
      <c r="I133" s="28">
        <v>0</v>
      </c>
      <c r="J133" s="282"/>
      <c r="K133" s="8">
        <v>1</v>
      </c>
      <c r="L133" s="8"/>
      <c r="M133" s="113"/>
    </row>
    <row r="134" spans="1:13" hidden="1" x14ac:dyDescent="0.25">
      <c r="A134" s="631"/>
      <c r="B134" s="13">
        <v>42768</v>
      </c>
      <c r="C134" s="9" t="s">
        <v>7</v>
      </c>
      <c r="D134" s="9">
        <v>1</v>
      </c>
      <c r="E134" s="9">
        <v>1</v>
      </c>
      <c r="F134" s="9">
        <v>0</v>
      </c>
      <c r="G134" s="9">
        <v>1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42761</v>
      </c>
      <c r="C135" s="9" t="s">
        <v>9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42754</v>
      </c>
      <c r="C136" s="9" t="s">
        <v>11</v>
      </c>
      <c r="D136" s="9">
        <v>1</v>
      </c>
      <c r="E136" s="9">
        <v>1</v>
      </c>
      <c r="F136" s="9">
        <v>1</v>
      </c>
      <c r="G136" s="9">
        <v>2</v>
      </c>
      <c r="H136" s="9">
        <v>1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42747</v>
      </c>
      <c r="C137" s="9" t="s">
        <v>8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42712</v>
      </c>
      <c r="C138" s="9" t="s">
        <v>9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>
        <v>1</v>
      </c>
      <c r="K138" s="9"/>
      <c r="L138" s="9"/>
      <c r="M138" s="29"/>
    </row>
    <row r="139" spans="1:13" hidden="1" x14ac:dyDescent="0.25">
      <c r="A139" s="631"/>
      <c r="B139" s="13">
        <v>42705</v>
      </c>
      <c r="C139" s="9" t="s">
        <v>11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80"/>
      <c r="K139" s="9">
        <v>1</v>
      </c>
      <c r="L139" s="9"/>
      <c r="M139" s="29"/>
    </row>
    <row r="140" spans="1:13" hidden="1" x14ac:dyDescent="0.25">
      <c r="A140" s="631"/>
      <c r="B140" s="13">
        <v>42698</v>
      </c>
      <c r="C140" s="9" t="s">
        <v>8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31"/>
      <c r="B141" s="13">
        <v>42691</v>
      </c>
      <c r="C141" s="9" t="s">
        <v>27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42677</v>
      </c>
      <c r="C142" s="9" t="s">
        <v>9</v>
      </c>
      <c r="D142" s="9">
        <v>1</v>
      </c>
      <c r="E142" s="9">
        <v>1</v>
      </c>
      <c r="F142" s="9">
        <v>0</v>
      </c>
      <c r="G142" s="9">
        <v>1</v>
      </c>
      <c r="H142" s="9">
        <v>0</v>
      </c>
      <c r="I142" s="29">
        <v>1</v>
      </c>
      <c r="J142" s="280"/>
      <c r="K142" s="9"/>
      <c r="L142" s="9">
        <v>1</v>
      </c>
      <c r="M142" s="29"/>
    </row>
    <row r="143" spans="1:13" hidden="1" x14ac:dyDescent="0.25">
      <c r="A143" s="631"/>
      <c r="B143" s="13">
        <v>42670</v>
      </c>
      <c r="C143" s="9" t="s">
        <v>11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42656</v>
      </c>
      <c r="C144" s="9" t="s">
        <v>27</v>
      </c>
      <c r="D144" s="9">
        <v>1</v>
      </c>
      <c r="E144" s="9">
        <v>0</v>
      </c>
      <c r="F144" s="9">
        <v>1</v>
      </c>
      <c r="G144" s="9">
        <v>1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42649</v>
      </c>
      <c r="C145" s="9" t="s">
        <v>7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42642</v>
      </c>
      <c r="C146" s="9" t="s">
        <v>9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t="18.75" hidden="1" thickBot="1" x14ac:dyDescent="0.3">
      <c r="A147" s="630"/>
      <c r="B147" s="30">
        <v>42628</v>
      </c>
      <c r="C147" s="31" t="s">
        <v>8</v>
      </c>
      <c r="D147" s="31">
        <v>1</v>
      </c>
      <c r="E147" s="31">
        <v>0</v>
      </c>
      <c r="F147" s="31">
        <v>0</v>
      </c>
      <c r="G147" s="31">
        <v>0</v>
      </c>
      <c r="H147" s="31">
        <v>0</v>
      </c>
      <c r="I147" s="32">
        <v>0</v>
      </c>
      <c r="J147" s="281"/>
      <c r="K147" s="23">
        <v>1</v>
      </c>
      <c r="L147" s="23"/>
      <c r="M147" s="48"/>
    </row>
    <row r="148" spans="1:13" ht="19.5" thickTop="1" thickBot="1" x14ac:dyDescent="0.3">
      <c r="A148" s="142" t="s">
        <v>45</v>
      </c>
      <c r="B148" s="126" t="s">
        <v>18</v>
      </c>
      <c r="C148" s="124" t="s">
        <v>10</v>
      </c>
      <c r="D148" s="124">
        <f t="shared" ref="D148:I148" si="7">SUM(D133:D147)</f>
        <v>15</v>
      </c>
      <c r="E148" s="124">
        <f t="shared" si="7"/>
        <v>3</v>
      </c>
      <c r="F148" s="124">
        <f t="shared" si="7"/>
        <v>4</v>
      </c>
      <c r="G148" s="124">
        <f t="shared" si="7"/>
        <v>7</v>
      </c>
      <c r="H148" s="124">
        <f t="shared" si="7"/>
        <v>1</v>
      </c>
      <c r="I148" s="125">
        <f t="shared" si="7"/>
        <v>1</v>
      </c>
      <c r="J148" s="191">
        <f>SUM(J133:J147)</f>
        <v>4</v>
      </c>
      <c r="K148" s="124">
        <f>SUM(K133:K147)</f>
        <v>10</v>
      </c>
      <c r="L148" s="124">
        <f>SUM(L133:L147)</f>
        <v>1</v>
      </c>
      <c r="M148" s="302">
        <f>SUM(J148/(J148+K148))</f>
        <v>0.2857142857142857</v>
      </c>
    </row>
    <row r="149" spans="1:13" ht="18.75" hidden="1" thickTop="1" x14ac:dyDescent="0.25">
      <c r="A149" s="659" t="s">
        <v>17</v>
      </c>
      <c r="B149" s="26">
        <v>42432</v>
      </c>
      <c r="C149" s="27" t="s">
        <v>7</v>
      </c>
      <c r="D149" s="27">
        <v>1</v>
      </c>
      <c r="E149" s="27">
        <v>0</v>
      </c>
      <c r="F149" s="27">
        <v>4</v>
      </c>
      <c r="G149" s="27">
        <v>4</v>
      </c>
      <c r="H149" s="27">
        <v>0</v>
      </c>
      <c r="I149" s="28">
        <v>0</v>
      </c>
      <c r="J149" s="282">
        <v>1</v>
      </c>
      <c r="K149" s="8"/>
      <c r="L149" s="8"/>
      <c r="M149" s="113"/>
    </row>
    <row r="150" spans="1:13" hidden="1" x14ac:dyDescent="0.25">
      <c r="A150" s="631"/>
      <c r="B150" s="13">
        <v>42411</v>
      </c>
      <c r="C150" s="9" t="s">
        <v>10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42404</v>
      </c>
      <c r="C151" s="9" t="s">
        <v>12</v>
      </c>
      <c r="D151" s="9">
        <v>1</v>
      </c>
      <c r="E151" s="9">
        <v>0</v>
      </c>
      <c r="F151" s="9">
        <v>1</v>
      </c>
      <c r="G151" s="9">
        <v>1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idden="1" x14ac:dyDescent="0.25">
      <c r="A152" s="631"/>
      <c r="B152" s="13">
        <v>42397</v>
      </c>
      <c r="C152" s="9" t="s">
        <v>7</v>
      </c>
      <c r="D152" s="9">
        <v>1</v>
      </c>
      <c r="E152" s="9">
        <v>0</v>
      </c>
      <c r="F152" s="9">
        <v>2</v>
      </c>
      <c r="G152" s="9">
        <v>2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42390</v>
      </c>
      <c r="C153" s="9" t="s">
        <v>13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idden="1" x14ac:dyDescent="0.25">
      <c r="A154" s="631"/>
      <c r="B154" s="13">
        <v>42348</v>
      </c>
      <c r="C154" s="9" t="s">
        <v>7</v>
      </c>
      <c r="D154" s="9">
        <v>1</v>
      </c>
      <c r="E154" s="9">
        <v>2</v>
      </c>
      <c r="F154" s="9">
        <v>0</v>
      </c>
      <c r="G154" s="9">
        <v>2</v>
      </c>
      <c r="H154" s="9">
        <v>1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42341</v>
      </c>
      <c r="C155" s="9" t="s">
        <v>13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42334</v>
      </c>
      <c r="C156" s="9" t="s">
        <v>8</v>
      </c>
      <c r="D156" s="9">
        <v>1</v>
      </c>
      <c r="E156" s="9">
        <v>0</v>
      </c>
      <c r="F156" s="9">
        <v>1</v>
      </c>
      <c r="G156" s="9">
        <v>1</v>
      </c>
      <c r="H156" s="9">
        <v>0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31"/>
      <c r="B157" s="13">
        <v>42327</v>
      </c>
      <c r="C157" s="9" t="s">
        <v>10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/>
      <c r="K157" s="9"/>
      <c r="L157" s="9">
        <v>1</v>
      </c>
      <c r="M157" s="29"/>
    </row>
    <row r="158" spans="1:13" hidden="1" x14ac:dyDescent="0.25">
      <c r="A158" s="631"/>
      <c r="B158" s="13">
        <v>42320</v>
      </c>
      <c r="C158" s="9" t="s">
        <v>12</v>
      </c>
      <c r="D158" s="9">
        <v>1</v>
      </c>
      <c r="E158" s="9">
        <v>2</v>
      </c>
      <c r="F158" s="9">
        <v>0</v>
      </c>
      <c r="G158" s="9">
        <v>2</v>
      </c>
      <c r="H158" s="9">
        <v>0</v>
      </c>
      <c r="I158" s="29">
        <v>0</v>
      </c>
      <c r="J158" s="280"/>
      <c r="K158" s="9">
        <v>1</v>
      </c>
      <c r="L158" s="9"/>
      <c r="M158" s="29"/>
    </row>
    <row r="159" spans="1:13" hidden="1" x14ac:dyDescent="0.25">
      <c r="A159" s="631"/>
      <c r="B159" s="13">
        <v>42306</v>
      </c>
      <c r="C159" s="9" t="s">
        <v>13</v>
      </c>
      <c r="D159" s="9">
        <v>1</v>
      </c>
      <c r="E159" s="9">
        <v>0</v>
      </c>
      <c r="F159" s="9">
        <v>2</v>
      </c>
      <c r="G159" s="9">
        <v>2</v>
      </c>
      <c r="H159" s="9">
        <v>0</v>
      </c>
      <c r="I159" s="29">
        <v>0</v>
      </c>
      <c r="J159" s="280"/>
      <c r="K159" s="9">
        <v>1</v>
      </c>
      <c r="L159" s="9"/>
      <c r="M159" s="29"/>
    </row>
    <row r="160" spans="1:13" hidden="1" x14ac:dyDescent="0.25">
      <c r="A160" s="631"/>
      <c r="B160" s="13">
        <v>42299</v>
      </c>
      <c r="C160" s="9" t="s">
        <v>8</v>
      </c>
      <c r="D160" s="9">
        <v>1</v>
      </c>
      <c r="E160" s="9">
        <v>1</v>
      </c>
      <c r="F160" s="9">
        <v>1</v>
      </c>
      <c r="G160" s="9">
        <v>2</v>
      </c>
      <c r="H160" s="9">
        <v>1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42292</v>
      </c>
      <c r="C161" s="9" t="s">
        <v>10</v>
      </c>
      <c r="D161" s="9">
        <v>1</v>
      </c>
      <c r="E161" s="9">
        <v>0</v>
      </c>
      <c r="F161" s="9">
        <v>1</v>
      </c>
      <c r="G161" s="9">
        <v>1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t="18.75" hidden="1" thickBot="1" x14ac:dyDescent="0.3">
      <c r="A162" s="630"/>
      <c r="B162" s="30">
        <v>42264</v>
      </c>
      <c r="C162" s="31" t="s">
        <v>8</v>
      </c>
      <c r="D162" s="31">
        <v>1</v>
      </c>
      <c r="E162" s="31">
        <v>0</v>
      </c>
      <c r="F162" s="31">
        <v>0</v>
      </c>
      <c r="G162" s="31">
        <v>0</v>
      </c>
      <c r="H162" s="31">
        <v>0</v>
      </c>
      <c r="I162" s="32">
        <v>0</v>
      </c>
      <c r="J162" s="281"/>
      <c r="K162" s="23">
        <v>1</v>
      </c>
      <c r="L162" s="23"/>
      <c r="M162" s="48"/>
    </row>
    <row r="163" spans="1:13" ht="19.5" thickTop="1" thickBot="1" x14ac:dyDescent="0.3">
      <c r="A163" s="142" t="s">
        <v>45</v>
      </c>
      <c r="B163" s="126" t="s">
        <v>17</v>
      </c>
      <c r="C163" s="124" t="s">
        <v>14</v>
      </c>
      <c r="D163" s="124">
        <f t="shared" ref="D163:I163" si="8">SUM(D149:D162)</f>
        <v>14</v>
      </c>
      <c r="E163" s="124">
        <f t="shared" si="8"/>
        <v>5</v>
      </c>
      <c r="F163" s="124">
        <f t="shared" si="8"/>
        <v>12</v>
      </c>
      <c r="G163" s="124">
        <f t="shared" si="8"/>
        <v>17</v>
      </c>
      <c r="H163" s="124">
        <f t="shared" si="8"/>
        <v>2</v>
      </c>
      <c r="I163" s="125">
        <f t="shared" si="8"/>
        <v>0</v>
      </c>
      <c r="J163" s="191">
        <f>SUM(J149:J162)</f>
        <v>6</v>
      </c>
      <c r="K163" s="124">
        <f>SUM(K149:K162)</f>
        <v>7</v>
      </c>
      <c r="L163" s="124">
        <f>SUM(L149:L162)</f>
        <v>1</v>
      </c>
      <c r="M163" s="302">
        <f>SUM(J163/(J163+K163))</f>
        <v>0.46153846153846156</v>
      </c>
    </row>
    <row r="164" spans="1:13" ht="18.75" hidden="1" thickTop="1" x14ac:dyDescent="0.25">
      <c r="A164" s="659" t="s">
        <v>16</v>
      </c>
      <c r="B164" s="26">
        <v>42068</v>
      </c>
      <c r="C164" s="27" t="s">
        <v>12</v>
      </c>
      <c r="D164" s="27">
        <v>1</v>
      </c>
      <c r="E164" s="27">
        <v>0</v>
      </c>
      <c r="F164" s="27">
        <v>1</v>
      </c>
      <c r="G164" s="27">
        <v>1</v>
      </c>
      <c r="H164" s="27">
        <v>0</v>
      </c>
      <c r="I164" s="28">
        <v>0</v>
      </c>
      <c r="J164" s="282">
        <v>1</v>
      </c>
      <c r="K164" s="8"/>
      <c r="L164" s="8"/>
      <c r="M164" s="113"/>
    </row>
    <row r="165" spans="1:13" hidden="1" x14ac:dyDescent="0.25">
      <c r="A165" s="631"/>
      <c r="B165" s="13">
        <v>42047</v>
      </c>
      <c r="C165" s="9" t="s">
        <v>8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31"/>
      <c r="B166" s="13">
        <v>42026</v>
      </c>
      <c r="C166" s="9" t="s">
        <v>7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41977</v>
      </c>
      <c r="C167" s="9" t="s">
        <v>7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41970</v>
      </c>
      <c r="C168" s="9" t="s">
        <v>13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/>
      <c r="L168" s="9">
        <v>1</v>
      </c>
      <c r="M168" s="29"/>
    </row>
    <row r="169" spans="1:13" hidden="1" x14ac:dyDescent="0.25">
      <c r="A169" s="631"/>
      <c r="B169" s="13">
        <v>41963</v>
      </c>
      <c r="C169" s="9" t="s">
        <v>8</v>
      </c>
      <c r="D169" s="9">
        <v>1</v>
      </c>
      <c r="E169" s="9">
        <v>0</v>
      </c>
      <c r="F169" s="9">
        <v>1</v>
      </c>
      <c r="G169" s="9">
        <v>1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31"/>
      <c r="B170" s="13">
        <v>41956</v>
      </c>
      <c r="C170" s="9" t="s">
        <v>10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/>
      <c r="L170" s="9">
        <v>1</v>
      </c>
      <c r="M170" s="29"/>
    </row>
    <row r="171" spans="1:13" hidden="1" x14ac:dyDescent="0.25">
      <c r="A171" s="631"/>
      <c r="B171" s="13">
        <v>41949</v>
      </c>
      <c r="C171" s="9" t="s">
        <v>12</v>
      </c>
      <c r="D171" s="9">
        <v>1</v>
      </c>
      <c r="E171" s="9">
        <v>2</v>
      </c>
      <c r="F171" s="9">
        <v>1</v>
      </c>
      <c r="G171" s="9">
        <v>3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41942</v>
      </c>
      <c r="C172" s="9" t="s">
        <v>7</v>
      </c>
      <c r="D172" s="9">
        <v>1</v>
      </c>
      <c r="E172" s="9">
        <v>0</v>
      </c>
      <c r="F172" s="9">
        <v>1</v>
      </c>
      <c r="G172" s="9">
        <v>1</v>
      </c>
      <c r="H172" s="9">
        <v>0</v>
      </c>
      <c r="I172" s="29">
        <v>0</v>
      </c>
      <c r="J172" s="280"/>
      <c r="K172" s="9">
        <v>1</v>
      </c>
      <c r="L172" s="9"/>
      <c r="M172" s="29"/>
    </row>
    <row r="173" spans="1:13" hidden="1" x14ac:dyDescent="0.25">
      <c r="A173" s="631"/>
      <c r="B173" s="13">
        <v>41935</v>
      </c>
      <c r="C173" s="9" t="s">
        <v>13</v>
      </c>
      <c r="D173" s="9">
        <v>1</v>
      </c>
      <c r="E173" s="9">
        <v>0</v>
      </c>
      <c r="F173" s="9">
        <v>1</v>
      </c>
      <c r="G173" s="9">
        <v>1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idden="1" x14ac:dyDescent="0.25">
      <c r="A174" s="631"/>
      <c r="B174" s="13">
        <v>41928</v>
      </c>
      <c r="C174" s="9" t="s">
        <v>8</v>
      </c>
      <c r="D174" s="9">
        <v>1</v>
      </c>
      <c r="E174" s="9">
        <v>0</v>
      </c>
      <c r="F174" s="9">
        <v>1</v>
      </c>
      <c r="G174" s="9">
        <v>1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41921</v>
      </c>
      <c r="C175" s="9" t="s">
        <v>10</v>
      </c>
      <c r="D175" s="9">
        <v>1</v>
      </c>
      <c r="E175" s="9">
        <v>0</v>
      </c>
      <c r="F175" s="9">
        <v>0</v>
      </c>
      <c r="G175" s="9">
        <v>0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idden="1" x14ac:dyDescent="0.25">
      <c r="A176" s="631"/>
      <c r="B176" s="13">
        <v>41914</v>
      </c>
      <c r="C176" s="9" t="s">
        <v>12</v>
      </c>
      <c r="D176" s="9">
        <v>1</v>
      </c>
      <c r="E176" s="9">
        <v>1</v>
      </c>
      <c r="F176" s="9">
        <v>0</v>
      </c>
      <c r="G176" s="9">
        <v>1</v>
      </c>
      <c r="H176" s="9">
        <v>0</v>
      </c>
      <c r="I176" s="29">
        <v>0</v>
      </c>
      <c r="J176" s="280"/>
      <c r="K176" s="9">
        <v>1</v>
      </c>
      <c r="L176" s="9"/>
      <c r="M176" s="29"/>
    </row>
    <row r="177" spans="1:13" ht="18.75" hidden="1" thickBot="1" x14ac:dyDescent="0.3">
      <c r="A177" s="630"/>
      <c r="B177" s="30">
        <v>41900</v>
      </c>
      <c r="C177" s="31" t="s">
        <v>13</v>
      </c>
      <c r="D177" s="31">
        <v>1</v>
      </c>
      <c r="E177" s="31">
        <v>0</v>
      </c>
      <c r="F177" s="31">
        <v>0</v>
      </c>
      <c r="G177" s="31">
        <v>0</v>
      </c>
      <c r="H177" s="31">
        <v>0</v>
      </c>
      <c r="I177" s="32">
        <v>0</v>
      </c>
      <c r="J177" s="281"/>
      <c r="K177" s="23">
        <v>1</v>
      </c>
      <c r="L177" s="23"/>
      <c r="M177" s="48"/>
    </row>
    <row r="178" spans="1:13" ht="19.5" thickTop="1" thickBot="1" x14ac:dyDescent="0.3">
      <c r="A178" s="142" t="s">
        <v>45</v>
      </c>
      <c r="B178" s="126" t="s">
        <v>16</v>
      </c>
      <c r="C178" s="124" t="s">
        <v>14</v>
      </c>
      <c r="D178" s="124">
        <f t="shared" ref="D178:I178" si="9">SUM(D164:D177)</f>
        <v>14</v>
      </c>
      <c r="E178" s="124">
        <f t="shared" si="9"/>
        <v>3</v>
      </c>
      <c r="F178" s="124">
        <f t="shared" si="9"/>
        <v>6</v>
      </c>
      <c r="G178" s="124">
        <f t="shared" si="9"/>
        <v>9</v>
      </c>
      <c r="H178" s="124">
        <f t="shared" si="9"/>
        <v>0</v>
      </c>
      <c r="I178" s="125">
        <f t="shared" si="9"/>
        <v>0</v>
      </c>
      <c r="J178" s="191">
        <f>SUM(J164:J177)</f>
        <v>5</v>
      </c>
      <c r="K178" s="124">
        <f>SUM(K164:K177)</f>
        <v>7</v>
      </c>
      <c r="L178" s="124">
        <f>SUM(L164:L177)</f>
        <v>2</v>
      </c>
      <c r="M178" s="302">
        <f>SUM(J178/(J178+K178))</f>
        <v>0.41666666666666669</v>
      </c>
    </row>
    <row r="179" spans="1:13" ht="19.5" thickTop="1" thickBot="1" x14ac:dyDescent="0.3">
      <c r="C179" s="136" t="s">
        <v>24</v>
      </c>
      <c r="D179" s="137">
        <f t="shared" ref="D179:L179" si="10">SUM(D110+D132+D148+D163+D178+D93+D72+D54+D37+D18)</f>
        <v>166</v>
      </c>
      <c r="E179" s="137">
        <f t="shared" si="10"/>
        <v>54</v>
      </c>
      <c r="F179" s="137">
        <f t="shared" si="10"/>
        <v>78</v>
      </c>
      <c r="G179" s="137">
        <f t="shared" si="10"/>
        <v>132</v>
      </c>
      <c r="H179" s="137">
        <f t="shared" si="10"/>
        <v>7</v>
      </c>
      <c r="I179" s="139">
        <f t="shared" si="10"/>
        <v>1</v>
      </c>
      <c r="J179" s="444">
        <f t="shared" si="10"/>
        <v>71</v>
      </c>
      <c r="K179" s="91">
        <f t="shared" si="10"/>
        <v>78</v>
      </c>
      <c r="L179" s="450">
        <f t="shared" si="10"/>
        <v>17</v>
      </c>
      <c r="M179" s="313">
        <f>SUM(J179/(J179+K179))</f>
        <v>0.47651006711409394</v>
      </c>
    </row>
    <row r="180" spans="1:13" ht="18.75" thickBot="1" x14ac:dyDescent="0.3">
      <c r="C180" s="143" t="s">
        <v>25</v>
      </c>
      <c r="D180" s="24"/>
      <c r="E180" s="25">
        <f>SUM(E179/D179)</f>
        <v>0.3253012048192771</v>
      </c>
      <c r="F180" s="25">
        <f>SUM(F179/D179)</f>
        <v>0.46987951807228917</v>
      </c>
      <c r="G180" s="144">
        <f>SUM(G179/D179)</f>
        <v>0.79518072289156627</v>
      </c>
      <c r="H180" s="20"/>
      <c r="I180" s="20"/>
      <c r="J180" s="445">
        <f>SUM(J179/D179)</f>
        <v>0.42771084337349397</v>
      </c>
      <c r="K180" s="441">
        <f>SUM(K179/D179)</f>
        <v>0.46987951807228917</v>
      </c>
      <c r="L180" s="446">
        <f>SUM(L179/D179)</f>
        <v>0.10240963855421686</v>
      </c>
      <c r="M180" s="6"/>
    </row>
    <row r="181" spans="1:13" ht="18.75" thickBot="1" x14ac:dyDescent="0.3">
      <c r="C181" s="133" t="s">
        <v>26</v>
      </c>
      <c r="D181" s="134">
        <f>SUM(D179/10)</f>
        <v>16.600000000000001</v>
      </c>
      <c r="E181" s="134">
        <f>SUM(E180*D181)</f>
        <v>5.4</v>
      </c>
      <c r="F181" s="134">
        <f>SUM(F180*D181)</f>
        <v>7.8000000000000007</v>
      </c>
      <c r="G181" s="135">
        <f>SUM(G180*D181)</f>
        <v>13.200000000000001</v>
      </c>
      <c r="J181" s="447">
        <f>SUM(J179/10)</f>
        <v>7.1</v>
      </c>
      <c r="K181" s="448">
        <f>SUM(K179/10)</f>
        <v>7.8</v>
      </c>
      <c r="L181" s="449">
        <f>SUM(L179/10)</f>
        <v>1.7</v>
      </c>
      <c r="M181" s="6"/>
    </row>
    <row r="182" spans="1:13" ht="18.75" thickTop="1" x14ac:dyDescent="0.25"/>
  </sheetData>
  <mergeCells count="11">
    <mergeCell ref="A149:A162"/>
    <mergeCell ref="A164:A177"/>
    <mergeCell ref="A133:A147"/>
    <mergeCell ref="A111:A131"/>
    <mergeCell ref="A1:M1"/>
    <mergeCell ref="A94:A109"/>
    <mergeCell ref="A73:A92"/>
    <mergeCell ref="A55:A71"/>
    <mergeCell ref="A38:A53"/>
    <mergeCell ref="A19:A36"/>
    <mergeCell ref="A3:A17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1C3D6-37A0-4A8C-95A2-39D337D808B8}">
  <sheetPr>
    <pageSetUpPr fitToPage="1"/>
  </sheetPr>
  <dimension ref="A1:M4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16" bestFit="1" customWidth="1"/>
    <col min="2" max="2" width="25.28515625" style="17" bestFit="1" customWidth="1"/>
    <col min="3" max="3" width="20.42578125" style="16" bestFit="1" customWidth="1"/>
    <col min="4" max="12" width="9.42578125" style="16" bestFit="1" customWidth="1"/>
    <col min="13" max="13" width="11.42578125" style="16" bestFit="1" customWidth="1"/>
    <col min="14" max="16384" width="9.140625" style="16"/>
  </cols>
  <sheetData>
    <row r="1" spans="1:13" ht="19.5" thickTop="1" thickBot="1" x14ac:dyDescent="0.3">
      <c r="A1" s="626" t="s">
        <v>588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45701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3"/>
      <c r="B4" s="255">
        <v>45694</v>
      </c>
      <c r="C4" s="9" t="s">
        <v>625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3"/>
      <c r="B5" s="255">
        <v>45687</v>
      </c>
      <c r="C5" s="9" t="s">
        <v>453</v>
      </c>
      <c r="D5" s="9">
        <v>1</v>
      </c>
      <c r="E5" s="9">
        <v>1</v>
      </c>
      <c r="F5" s="9">
        <v>2</v>
      </c>
      <c r="G5" s="9">
        <v>3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3"/>
      <c r="B6" s="255">
        <v>45673</v>
      </c>
      <c r="C6" s="9" t="s">
        <v>553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3"/>
      <c r="B7" s="255">
        <v>45666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3"/>
      <c r="B8" s="255">
        <v>45645</v>
      </c>
      <c r="C8" s="9" t="s">
        <v>625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3"/>
      <c r="B9" s="255">
        <v>45638</v>
      </c>
      <c r="C9" s="9" t="s">
        <v>453</v>
      </c>
      <c r="D9" s="9">
        <v>1</v>
      </c>
      <c r="E9" s="9">
        <v>0</v>
      </c>
      <c r="F9" s="9">
        <v>2</v>
      </c>
      <c r="G9" s="9">
        <v>2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3"/>
      <c r="B10" s="255">
        <v>45631</v>
      </c>
      <c r="C10" s="9" t="s">
        <v>20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3"/>
      <c r="B11" s="255">
        <v>45624</v>
      </c>
      <c r="C11" s="9" t="s">
        <v>553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3"/>
      <c r="B12" s="255">
        <v>45617</v>
      </c>
      <c r="C12" s="9" t="s">
        <v>8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3"/>
      <c r="B13" s="255">
        <v>45610</v>
      </c>
      <c r="C13" s="9" t="s">
        <v>625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/>
      <c r="L13" s="9">
        <v>1</v>
      </c>
      <c r="M13" s="29"/>
    </row>
    <row r="14" spans="1:13" x14ac:dyDescent="0.25">
      <c r="A14" s="633"/>
      <c r="B14" s="255">
        <v>45603</v>
      </c>
      <c r="C14" s="9" t="s">
        <v>453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3"/>
      <c r="B15" s="255">
        <v>45589</v>
      </c>
      <c r="C15" s="9" t="s">
        <v>553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3"/>
      <c r="B16" s="255">
        <v>45582</v>
      </c>
      <c r="C16" s="9" t="s">
        <v>8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3"/>
      <c r="B17" s="255">
        <v>45575</v>
      </c>
      <c r="C17" s="9" t="s">
        <v>625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3"/>
      <c r="B18" s="255">
        <v>45568</v>
      </c>
      <c r="C18" s="9" t="s">
        <v>453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/>
      <c r="L18" s="9">
        <v>1</v>
      </c>
      <c r="M18" s="29"/>
    </row>
    <row r="19" spans="1:13" ht="18.75" thickBot="1" x14ac:dyDescent="0.3">
      <c r="A19" s="633"/>
      <c r="B19" s="470">
        <v>45554</v>
      </c>
      <c r="C19" s="23" t="s">
        <v>553</v>
      </c>
      <c r="D19" s="23">
        <v>1</v>
      </c>
      <c r="E19" s="23">
        <v>0</v>
      </c>
      <c r="F19" s="23">
        <v>0</v>
      </c>
      <c r="G19" s="23">
        <v>0</v>
      </c>
      <c r="H19" s="23">
        <v>0</v>
      </c>
      <c r="I19" s="48">
        <v>0</v>
      </c>
      <c r="J19" s="511"/>
      <c r="K19" s="23">
        <v>1</v>
      </c>
      <c r="L19" s="23"/>
      <c r="M19" s="48"/>
    </row>
    <row r="20" spans="1:13" ht="19.5" thickTop="1" thickBot="1" x14ac:dyDescent="0.3">
      <c r="A20" s="490" t="s">
        <v>45</v>
      </c>
      <c r="B20" s="411" t="s">
        <v>624</v>
      </c>
      <c r="C20" s="124" t="s">
        <v>10</v>
      </c>
      <c r="D20" s="165">
        <f t="shared" ref="D20:L20" si="0">SUM(D3:D19)</f>
        <v>17</v>
      </c>
      <c r="E20" s="165">
        <f t="shared" si="0"/>
        <v>1</v>
      </c>
      <c r="F20" s="165">
        <f t="shared" si="0"/>
        <v>9</v>
      </c>
      <c r="G20" s="165">
        <f t="shared" si="0"/>
        <v>10</v>
      </c>
      <c r="H20" s="165">
        <f t="shared" si="0"/>
        <v>0</v>
      </c>
      <c r="I20" s="166">
        <f t="shared" si="0"/>
        <v>0</v>
      </c>
      <c r="J20" s="469">
        <f t="shared" si="0"/>
        <v>7</v>
      </c>
      <c r="K20" s="165">
        <f t="shared" si="0"/>
        <v>8</v>
      </c>
      <c r="L20" s="165">
        <f t="shared" si="0"/>
        <v>2</v>
      </c>
      <c r="M20" s="294">
        <f>SUM(J20/(J20+K20))</f>
        <v>0.46666666666666667</v>
      </c>
    </row>
    <row r="21" spans="1:13" ht="18.75" hidden="1" thickTop="1" x14ac:dyDescent="0.25">
      <c r="A21" s="642" t="s">
        <v>580</v>
      </c>
      <c r="B21" s="254">
        <v>45351</v>
      </c>
      <c r="C21" s="27" t="s">
        <v>453</v>
      </c>
      <c r="D21" s="27">
        <v>1</v>
      </c>
      <c r="E21" s="27">
        <v>1</v>
      </c>
      <c r="F21" s="27">
        <v>1</v>
      </c>
      <c r="G21" s="27">
        <v>2</v>
      </c>
      <c r="H21" s="27">
        <v>1</v>
      </c>
      <c r="I21" s="28">
        <v>0</v>
      </c>
      <c r="J21" s="364">
        <v>1</v>
      </c>
      <c r="K21" s="27"/>
      <c r="L21" s="27"/>
      <c r="M21" s="28"/>
    </row>
    <row r="22" spans="1:13" hidden="1" x14ac:dyDescent="0.25">
      <c r="A22" s="636"/>
      <c r="B22" s="255">
        <v>45344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6"/>
      <c r="B23" s="255">
        <v>45337</v>
      </c>
      <c r="C23" s="9" t="s">
        <v>552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6"/>
      <c r="B24" s="255">
        <v>45330</v>
      </c>
      <c r="C24" s="9" t="s">
        <v>555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45323</v>
      </c>
      <c r="C25" s="9" t="s">
        <v>553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45316</v>
      </c>
      <c r="C26" s="9" t="s">
        <v>453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45309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45302</v>
      </c>
      <c r="C28" s="9" t="s">
        <v>552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6"/>
      <c r="B29" s="255">
        <v>45281</v>
      </c>
      <c r="C29" s="9" t="s">
        <v>555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6"/>
      <c r="B30" s="255">
        <v>45274</v>
      </c>
      <c r="C30" s="9" t="s">
        <v>553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45267</v>
      </c>
      <c r="C31" s="9" t="s">
        <v>453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6"/>
      <c r="B32" s="255">
        <v>45260</v>
      </c>
      <c r="C32" s="9" t="s">
        <v>8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6"/>
      <c r="B33" s="255">
        <v>45253</v>
      </c>
      <c r="C33" s="9" t="s">
        <v>552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6"/>
      <c r="B34" s="255">
        <v>45246</v>
      </c>
      <c r="C34" s="9" t="s">
        <v>555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6"/>
      <c r="B35" s="255">
        <v>45239</v>
      </c>
      <c r="C35" s="9" t="s">
        <v>553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6"/>
      <c r="B36" s="255">
        <v>45232</v>
      </c>
      <c r="C36" s="9" t="s">
        <v>453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6"/>
      <c r="B37" s="255">
        <v>45225</v>
      </c>
      <c r="C37" s="9" t="s">
        <v>8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365">
        <v>1</v>
      </c>
      <c r="K37" s="9"/>
      <c r="L37" s="9"/>
      <c r="M37" s="29"/>
    </row>
    <row r="38" spans="1:13" hidden="1" x14ac:dyDescent="0.25">
      <c r="A38" s="636"/>
      <c r="B38" s="255">
        <v>45218</v>
      </c>
      <c r="C38" s="9" t="s">
        <v>552</v>
      </c>
      <c r="D38" s="9">
        <v>1</v>
      </c>
      <c r="E38" s="9">
        <v>0</v>
      </c>
      <c r="F38" s="9">
        <v>2</v>
      </c>
      <c r="G38" s="9">
        <v>2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idden="1" x14ac:dyDescent="0.25">
      <c r="A39" s="636"/>
      <c r="B39" s="255">
        <v>45211</v>
      </c>
      <c r="C39" s="9" t="s">
        <v>555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36"/>
      <c r="B40" s="255">
        <v>45204</v>
      </c>
      <c r="C40" s="9" t="s">
        <v>553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/>
      <c r="K40" s="9">
        <v>1</v>
      </c>
      <c r="L40" s="9"/>
      <c r="M40" s="29"/>
    </row>
    <row r="41" spans="1:13" hidden="1" x14ac:dyDescent="0.25">
      <c r="A41" s="636"/>
      <c r="B41" s="255">
        <v>45190</v>
      </c>
      <c r="C41" s="9" t="s">
        <v>8</v>
      </c>
      <c r="D41" s="9">
        <v>1</v>
      </c>
      <c r="E41" s="9">
        <v>1</v>
      </c>
      <c r="F41" s="9">
        <v>1</v>
      </c>
      <c r="G41" s="9">
        <v>2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t="18.75" hidden="1" thickBot="1" x14ac:dyDescent="0.3">
      <c r="A42" s="637"/>
      <c r="B42" s="256">
        <v>45183</v>
      </c>
      <c r="C42" s="31" t="s">
        <v>552</v>
      </c>
      <c r="D42" s="31">
        <v>1</v>
      </c>
      <c r="E42" s="31">
        <v>1</v>
      </c>
      <c r="F42" s="31">
        <v>2</v>
      </c>
      <c r="G42" s="31">
        <v>3</v>
      </c>
      <c r="H42" s="31">
        <v>0</v>
      </c>
      <c r="I42" s="32">
        <v>0</v>
      </c>
      <c r="J42" s="366">
        <v>1</v>
      </c>
      <c r="K42" s="31"/>
      <c r="L42" s="31"/>
      <c r="M42" s="32"/>
    </row>
    <row r="43" spans="1:13" ht="19.5" thickTop="1" thickBot="1" x14ac:dyDescent="0.3">
      <c r="A43" s="433" t="s">
        <v>45</v>
      </c>
      <c r="B43" s="414" t="s">
        <v>580</v>
      </c>
      <c r="C43" s="467" t="s">
        <v>452</v>
      </c>
      <c r="D43" s="248">
        <f t="shared" ref="D43:L43" si="1">SUM(D21:D42)</f>
        <v>22</v>
      </c>
      <c r="E43" s="458">
        <f t="shared" si="1"/>
        <v>3</v>
      </c>
      <c r="F43" s="355">
        <f t="shared" si="1"/>
        <v>15</v>
      </c>
      <c r="G43" s="355">
        <f t="shared" si="1"/>
        <v>18</v>
      </c>
      <c r="H43" s="355">
        <f t="shared" si="1"/>
        <v>1</v>
      </c>
      <c r="I43" s="467">
        <f t="shared" si="1"/>
        <v>0</v>
      </c>
      <c r="J43" s="191">
        <f t="shared" si="1"/>
        <v>14</v>
      </c>
      <c r="K43" s="124">
        <f t="shared" si="1"/>
        <v>8</v>
      </c>
      <c r="L43" s="124">
        <f t="shared" si="1"/>
        <v>0</v>
      </c>
      <c r="M43" s="294">
        <f>SUM(J43/(J43+K43))</f>
        <v>0.63636363636363635</v>
      </c>
    </row>
    <row r="44" spans="1:13" ht="19.5" thickTop="1" thickBot="1" x14ac:dyDescent="0.3">
      <c r="C44" s="136" t="s">
        <v>24</v>
      </c>
      <c r="D44" s="137">
        <f t="shared" ref="D44:L44" si="2">SUM(D43+D20)</f>
        <v>39</v>
      </c>
      <c r="E44" s="137">
        <f t="shared" si="2"/>
        <v>4</v>
      </c>
      <c r="F44" s="137">
        <f t="shared" si="2"/>
        <v>24</v>
      </c>
      <c r="G44" s="137">
        <f t="shared" si="2"/>
        <v>28</v>
      </c>
      <c r="H44" s="137">
        <f t="shared" si="2"/>
        <v>1</v>
      </c>
      <c r="I44" s="139">
        <f t="shared" si="2"/>
        <v>0</v>
      </c>
      <c r="J44" s="444">
        <f t="shared" si="2"/>
        <v>21</v>
      </c>
      <c r="K44" s="91">
        <f t="shared" si="2"/>
        <v>16</v>
      </c>
      <c r="L44" s="450">
        <f t="shared" si="2"/>
        <v>2</v>
      </c>
      <c r="M44" s="396">
        <f>SUM(J44/(J44+K44))</f>
        <v>0.56756756756756754</v>
      </c>
    </row>
    <row r="45" spans="1:13" ht="18.75" thickBot="1" x14ac:dyDescent="0.3">
      <c r="C45" s="143" t="s">
        <v>25</v>
      </c>
      <c r="D45" s="24"/>
      <c r="E45" s="25">
        <f>SUM(E44/D44)</f>
        <v>0.10256410256410256</v>
      </c>
      <c r="F45" s="25">
        <f>SUM(F44/D44)</f>
        <v>0.61538461538461542</v>
      </c>
      <c r="G45" s="144">
        <f>SUM(G44/D44)</f>
        <v>0.71794871794871795</v>
      </c>
      <c r="H45" s="20"/>
      <c r="I45" s="20"/>
      <c r="J45" s="535">
        <f>SUM(J44/D44)</f>
        <v>0.53846153846153844</v>
      </c>
      <c r="K45" s="76">
        <f>SUM(K44/D44)</f>
        <v>0.41025641025641024</v>
      </c>
      <c r="L45" s="536">
        <f>SUM(L44/D44)</f>
        <v>5.128205128205128E-2</v>
      </c>
    </row>
    <row r="46" spans="1:13" ht="18.75" thickBot="1" x14ac:dyDescent="0.3">
      <c r="C46" s="133" t="s">
        <v>26</v>
      </c>
      <c r="D46" s="134">
        <f>SUM(D44/2)</f>
        <v>19.5</v>
      </c>
      <c r="E46" s="134">
        <f>SUM(E45*D46)</f>
        <v>2</v>
      </c>
      <c r="F46" s="134">
        <f>SUM(F45*D46)</f>
        <v>12</v>
      </c>
      <c r="G46" s="135">
        <f>SUM(G45*D46)</f>
        <v>14</v>
      </c>
      <c r="J46" s="537">
        <f>SUM(J44/2)</f>
        <v>10.5</v>
      </c>
      <c r="K46" s="538">
        <f>SUM(K44/2)</f>
        <v>8</v>
      </c>
      <c r="L46" s="539">
        <f>SUM(L44/2)</f>
        <v>1</v>
      </c>
    </row>
    <row r="47" spans="1:13" ht="18.75" thickTop="1" x14ac:dyDescent="0.25"/>
  </sheetData>
  <mergeCells count="3">
    <mergeCell ref="A1:M1"/>
    <mergeCell ref="A21:A42"/>
    <mergeCell ref="A3:A19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  <pageSetUpPr fitToPage="1"/>
  </sheetPr>
  <dimension ref="A1:M163"/>
  <sheetViews>
    <sheetView zoomScale="75" zoomScaleNormal="75" workbookViewId="0">
      <selection activeCell="J156" sqref="J156"/>
    </sheetView>
  </sheetViews>
  <sheetFormatPr defaultColWidth="9.140625" defaultRowHeight="18" x14ac:dyDescent="0.25"/>
  <cols>
    <col min="1" max="1" width="17" style="99" bestFit="1" customWidth="1"/>
    <col min="2" max="2" width="26.5703125" style="35" bestFit="1" customWidth="1"/>
    <col min="3" max="3" width="19.7109375" style="7" customWidth="1"/>
    <col min="4" max="9" width="9.140625" style="7"/>
    <col min="10" max="13" width="9.140625" style="6"/>
    <col min="14" max="16384" width="9.140625" style="7"/>
  </cols>
  <sheetData>
    <row r="1" spans="1:13" ht="19.5" thickTop="1" thickBot="1" x14ac:dyDescent="0.3">
      <c r="A1" s="626" t="s">
        <v>420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2" t="s">
        <v>554</v>
      </c>
      <c r="B3" s="254">
        <v>44959</v>
      </c>
      <c r="C3" s="27" t="s">
        <v>553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97">
        <v>0</v>
      </c>
      <c r="J3" s="279"/>
      <c r="K3" s="27"/>
      <c r="L3" s="27">
        <v>1</v>
      </c>
      <c r="M3" s="28"/>
    </row>
    <row r="4" spans="1:13" hidden="1" x14ac:dyDescent="0.25">
      <c r="A4" s="633"/>
      <c r="B4" s="255">
        <v>44952</v>
      </c>
      <c r="C4" s="9" t="s">
        <v>453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idden="1" x14ac:dyDescent="0.25">
      <c r="A5" s="633"/>
      <c r="B5" s="255">
        <v>44938</v>
      </c>
      <c r="C5" s="9" t="s">
        <v>552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idden="1" x14ac:dyDescent="0.25">
      <c r="A6" s="633"/>
      <c r="B6" s="255">
        <v>44917</v>
      </c>
      <c r="C6" s="9" t="s">
        <v>555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3"/>
      <c r="B7" s="255">
        <v>44903</v>
      </c>
      <c r="C7" s="9" t="s">
        <v>453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3"/>
      <c r="B8" s="255">
        <v>44896</v>
      </c>
      <c r="C8" s="9" t="s">
        <v>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idden="1" x14ac:dyDescent="0.25">
      <c r="A9" s="633"/>
      <c r="B9" s="255">
        <v>44868</v>
      </c>
      <c r="C9" s="9" t="s">
        <v>453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/>
      <c r="K9" s="9">
        <v>1</v>
      </c>
      <c r="L9" s="9"/>
      <c r="M9" s="29"/>
    </row>
    <row r="10" spans="1:13" hidden="1" x14ac:dyDescent="0.25">
      <c r="A10" s="633"/>
      <c r="B10" s="255">
        <v>44861</v>
      </c>
      <c r="C10" s="9" t="s">
        <v>8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8">
        <v>0</v>
      </c>
      <c r="J10" s="280"/>
      <c r="K10" s="9">
        <v>1</v>
      </c>
      <c r="L10" s="9"/>
      <c r="M10" s="29"/>
    </row>
    <row r="11" spans="1:13" hidden="1" x14ac:dyDescent="0.25">
      <c r="A11" s="633"/>
      <c r="B11" s="255">
        <v>44854</v>
      </c>
      <c r="C11" s="9" t="s">
        <v>552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3"/>
      <c r="B12" s="255">
        <v>44847</v>
      </c>
      <c r="C12" s="9" t="s">
        <v>555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/>
      <c r="K12" s="9">
        <v>1</v>
      </c>
      <c r="L12" s="9"/>
      <c r="M12" s="29"/>
    </row>
    <row r="13" spans="1:13" hidden="1" x14ac:dyDescent="0.25">
      <c r="A13" s="633"/>
      <c r="B13" s="255">
        <v>44840</v>
      </c>
      <c r="C13" s="9" t="s">
        <v>553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t="18.75" hidden="1" thickBot="1" x14ac:dyDescent="0.3">
      <c r="A14" s="634"/>
      <c r="B14" s="256">
        <v>44833</v>
      </c>
      <c r="C14" s="31" t="s">
        <v>453</v>
      </c>
      <c r="D14" s="31">
        <v>1</v>
      </c>
      <c r="E14" s="31">
        <v>0</v>
      </c>
      <c r="F14" s="31">
        <v>0</v>
      </c>
      <c r="G14" s="31">
        <v>0</v>
      </c>
      <c r="H14" s="31">
        <v>0</v>
      </c>
      <c r="I14" s="299">
        <v>0</v>
      </c>
      <c r="J14" s="341"/>
      <c r="K14" s="31">
        <v>1</v>
      </c>
      <c r="L14" s="31"/>
      <c r="M14" s="32"/>
    </row>
    <row r="15" spans="1:13" ht="19.5" thickTop="1" thickBot="1" x14ac:dyDescent="0.3">
      <c r="A15" s="433" t="s">
        <v>45</v>
      </c>
      <c r="B15" s="414" t="s">
        <v>554</v>
      </c>
      <c r="C15" s="355" t="s">
        <v>452</v>
      </c>
      <c r="D15" s="355">
        <f t="shared" ref="D15:L15" si="0">SUM(D3:D14)</f>
        <v>12</v>
      </c>
      <c r="E15" s="355">
        <f t="shared" si="0"/>
        <v>0</v>
      </c>
      <c r="F15" s="355">
        <f t="shared" si="0"/>
        <v>3</v>
      </c>
      <c r="G15" s="355">
        <f t="shared" si="0"/>
        <v>3</v>
      </c>
      <c r="H15" s="355">
        <f t="shared" si="0"/>
        <v>0</v>
      </c>
      <c r="I15" s="467">
        <f t="shared" si="0"/>
        <v>0</v>
      </c>
      <c r="J15" s="191">
        <f t="shared" si="0"/>
        <v>4</v>
      </c>
      <c r="K15" s="124">
        <f t="shared" si="0"/>
        <v>7</v>
      </c>
      <c r="L15" s="124">
        <f t="shared" si="0"/>
        <v>1</v>
      </c>
      <c r="M15" s="302">
        <f>SUM(J15/(J15+K15))</f>
        <v>0.36363636363636365</v>
      </c>
    </row>
    <row r="16" spans="1:13" ht="18.75" hidden="1" thickTop="1" x14ac:dyDescent="0.25">
      <c r="A16" s="659" t="s">
        <v>540</v>
      </c>
      <c r="B16" s="254">
        <v>44623</v>
      </c>
      <c r="C16" s="27" t="s">
        <v>453</v>
      </c>
      <c r="D16" s="27">
        <v>1</v>
      </c>
      <c r="E16" s="27">
        <v>0</v>
      </c>
      <c r="F16" s="27">
        <v>0</v>
      </c>
      <c r="G16" s="27">
        <v>0</v>
      </c>
      <c r="H16" s="27">
        <v>0</v>
      </c>
      <c r="I16" s="297">
        <v>0</v>
      </c>
      <c r="J16" s="279"/>
      <c r="K16" s="27">
        <v>1</v>
      </c>
      <c r="L16" s="27"/>
      <c r="M16" s="28"/>
    </row>
    <row r="17" spans="1:13" hidden="1" x14ac:dyDescent="0.25">
      <c r="A17" s="631"/>
      <c r="B17" s="255">
        <v>44616</v>
      </c>
      <c r="C17" s="9" t="s">
        <v>8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255">
        <v>44609</v>
      </c>
      <c r="C18" s="9" t="s">
        <v>455</v>
      </c>
      <c r="D18" s="9">
        <v>1</v>
      </c>
      <c r="E18" s="9">
        <v>0</v>
      </c>
      <c r="F18" s="9">
        <v>2</v>
      </c>
      <c r="G18" s="9">
        <v>2</v>
      </c>
      <c r="H18" s="9">
        <v>0</v>
      </c>
      <c r="I18" s="298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255">
        <v>44602</v>
      </c>
      <c r="C19" s="9" t="s">
        <v>453</v>
      </c>
      <c r="D19" s="9">
        <v>1</v>
      </c>
      <c r="E19" s="9">
        <v>2</v>
      </c>
      <c r="F19" s="9">
        <v>0</v>
      </c>
      <c r="G19" s="9">
        <v>2</v>
      </c>
      <c r="H19" s="9">
        <v>0</v>
      </c>
      <c r="I19" s="298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255">
        <v>44595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/>
      <c r="K20" s="9"/>
      <c r="L20" s="9">
        <v>1</v>
      </c>
      <c r="M20" s="29"/>
    </row>
    <row r="21" spans="1:13" hidden="1" x14ac:dyDescent="0.25">
      <c r="A21" s="631"/>
      <c r="B21" s="255">
        <v>44539</v>
      </c>
      <c r="C21" s="9" t="s">
        <v>453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8">
        <v>0</v>
      </c>
      <c r="J21" s="280">
        <v>1</v>
      </c>
      <c r="K21" s="9"/>
      <c r="L21" s="9"/>
      <c r="M21" s="29"/>
    </row>
    <row r="22" spans="1:13" hidden="1" x14ac:dyDescent="0.25">
      <c r="A22" s="631"/>
      <c r="B22" s="255">
        <v>44532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8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255">
        <v>44518</v>
      </c>
      <c r="C23" s="9" t="s">
        <v>453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255">
        <v>44511</v>
      </c>
      <c r="C24" s="9" t="s">
        <v>8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idden="1" x14ac:dyDescent="0.25">
      <c r="A25" s="631"/>
      <c r="B25" s="255">
        <v>44497</v>
      </c>
      <c r="C25" s="9" t="s">
        <v>453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8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255">
        <v>44490</v>
      </c>
      <c r="C26" s="9" t="s">
        <v>8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8">
        <v>0</v>
      </c>
      <c r="J26" s="280"/>
      <c r="K26" s="9">
        <v>1</v>
      </c>
      <c r="L26" s="9"/>
      <c r="M26" s="29"/>
    </row>
    <row r="27" spans="1:13" ht="18.75" hidden="1" thickBot="1" x14ac:dyDescent="0.3">
      <c r="A27" s="630"/>
      <c r="B27" s="256">
        <v>44483</v>
      </c>
      <c r="C27" s="31" t="s">
        <v>455</v>
      </c>
      <c r="D27" s="31">
        <v>1</v>
      </c>
      <c r="E27" s="31">
        <v>0</v>
      </c>
      <c r="F27" s="31">
        <v>1</v>
      </c>
      <c r="G27" s="31">
        <v>1</v>
      </c>
      <c r="H27" s="31">
        <v>0</v>
      </c>
      <c r="I27" s="299">
        <v>0</v>
      </c>
      <c r="J27" s="341">
        <v>1</v>
      </c>
      <c r="K27" s="31"/>
      <c r="L27" s="31"/>
      <c r="M27" s="32"/>
    </row>
    <row r="28" spans="1:13" s="16" customFormat="1" ht="19.5" thickTop="1" thickBot="1" x14ac:dyDescent="0.3">
      <c r="A28" s="142" t="s">
        <v>45</v>
      </c>
      <c r="B28" s="126" t="s">
        <v>540</v>
      </c>
      <c r="C28" s="124" t="s">
        <v>48</v>
      </c>
      <c r="D28" s="124">
        <f t="shared" ref="D28:L28" si="1">SUM(D16:D27)</f>
        <v>12</v>
      </c>
      <c r="E28" s="124">
        <f t="shared" si="1"/>
        <v>3</v>
      </c>
      <c r="F28" s="124">
        <f t="shared" si="1"/>
        <v>4</v>
      </c>
      <c r="G28" s="124">
        <f t="shared" si="1"/>
        <v>7</v>
      </c>
      <c r="H28" s="124">
        <f t="shared" si="1"/>
        <v>0</v>
      </c>
      <c r="I28" s="247">
        <f t="shared" si="1"/>
        <v>0</v>
      </c>
      <c r="J28" s="191">
        <f t="shared" si="1"/>
        <v>5</v>
      </c>
      <c r="K28" s="124">
        <f t="shared" si="1"/>
        <v>6</v>
      </c>
      <c r="L28" s="124">
        <f t="shared" si="1"/>
        <v>1</v>
      </c>
      <c r="M28" s="302">
        <f>SUM(J28/(J28+K28))</f>
        <v>0.45454545454545453</v>
      </c>
    </row>
    <row r="29" spans="1:13" ht="18.75" hidden="1" thickTop="1" x14ac:dyDescent="0.25">
      <c r="A29" s="659" t="s">
        <v>500</v>
      </c>
      <c r="B29" s="254">
        <v>43888</v>
      </c>
      <c r="C29" s="27" t="s">
        <v>8</v>
      </c>
      <c r="D29" s="27">
        <v>1</v>
      </c>
      <c r="E29" s="27">
        <v>0</v>
      </c>
      <c r="F29" s="27">
        <v>0</v>
      </c>
      <c r="G29" s="27">
        <v>0</v>
      </c>
      <c r="H29" s="27">
        <v>0</v>
      </c>
      <c r="I29" s="297">
        <v>0</v>
      </c>
      <c r="J29" s="279"/>
      <c r="K29" s="27">
        <v>1</v>
      </c>
      <c r="L29" s="27"/>
      <c r="M29" s="28"/>
    </row>
    <row r="30" spans="1:13" hidden="1" x14ac:dyDescent="0.25">
      <c r="A30" s="631"/>
      <c r="B30" s="255">
        <v>43881</v>
      </c>
      <c r="C30" s="9" t="s">
        <v>455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255">
        <v>43860</v>
      </c>
      <c r="C31" s="9" t="s">
        <v>452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8">
        <v>0</v>
      </c>
      <c r="J31" s="280"/>
      <c r="K31" s="9">
        <v>1</v>
      </c>
      <c r="L31" s="9"/>
      <c r="M31" s="29"/>
    </row>
    <row r="32" spans="1:13" hidden="1" x14ac:dyDescent="0.25">
      <c r="A32" s="631"/>
      <c r="B32" s="255">
        <v>43839</v>
      </c>
      <c r="C32" s="9" t="s">
        <v>455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255">
        <v>43832</v>
      </c>
      <c r="C33" s="9" t="s">
        <v>453</v>
      </c>
      <c r="D33" s="9">
        <v>1</v>
      </c>
      <c r="E33" s="9">
        <v>1</v>
      </c>
      <c r="F33" s="9">
        <v>1</v>
      </c>
      <c r="G33" s="9">
        <v>2</v>
      </c>
      <c r="H33" s="9">
        <v>0</v>
      </c>
      <c r="I33" s="298">
        <v>0</v>
      </c>
      <c r="J33" s="280"/>
      <c r="K33" s="9"/>
      <c r="L33" s="9">
        <v>1</v>
      </c>
      <c r="M33" s="29"/>
    </row>
    <row r="34" spans="1:13" hidden="1" x14ac:dyDescent="0.25">
      <c r="A34" s="631"/>
      <c r="B34" s="255">
        <v>43818</v>
      </c>
      <c r="C34" s="9" t="s">
        <v>9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8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255">
        <v>43797</v>
      </c>
      <c r="C35" s="9" t="s">
        <v>455</v>
      </c>
      <c r="D35" s="9">
        <v>1</v>
      </c>
      <c r="E35" s="9">
        <v>1</v>
      </c>
      <c r="F35" s="9">
        <v>0</v>
      </c>
      <c r="G35" s="9">
        <v>1</v>
      </c>
      <c r="H35" s="9">
        <v>0</v>
      </c>
      <c r="I35" s="298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255">
        <v>43790</v>
      </c>
      <c r="C36" s="9" t="s">
        <v>453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8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255">
        <v>43783</v>
      </c>
      <c r="C37" s="9" t="s">
        <v>9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>
        <v>1</v>
      </c>
      <c r="K37" s="9"/>
      <c r="L37" s="9"/>
      <c r="M37" s="29"/>
    </row>
    <row r="38" spans="1:13" hidden="1" x14ac:dyDescent="0.25">
      <c r="A38" s="631"/>
      <c r="B38" s="255">
        <v>43776</v>
      </c>
      <c r="C38" s="9" t="s">
        <v>452</v>
      </c>
      <c r="D38" s="9">
        <v>1</v>
      </c>
      <c r="E38" s="9">
        <v>0</v>
      </c>
      <c r="F38" s="9">
        <v>2</v>
      </c>
      <c r="G38" s="9">
        <v>2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255">
        <v>43769</v>
      </c>
      <c r="C39" s="9" t="s">
        <v>8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255">
        <v>43762</v>
      </c>
      <c r="C40" s="9" t="s">
        <v>455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8">
        <v>0</v>
      </c>
      <c r="J40" s="280"/>
      <c r="K40" s="9"/>
      <c r="L40" s="9">
        <v>1</v>
      </c>
      <c r="M40" s="29"/>
    </row>
    <row r="41" spans="1:13" hidden="1" x14ac:dyDescent="0.25">
      <c r="A41" s="631"/>
      <c r="B41" s="255">
        <v>43741</v>
      </c>
      <c r="C41" s="9" t="s">
        <v>452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1"/>
      <c r="B42" s="255">
        <v>43734</v>
      </c>
      <c r="C42" s="9" t="s">
        <v>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255">
        <v>43727</v>
      </c>
      <c r="C43" s="9" t="s">
        <v>455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t="18.75" hidden="1" thickBot="1" x14ac:dyDescent="0.3">
      <c r="A44" s="630"/>
      <c r="B44" s="256">
        <v>43720</v>
      </c>
      <c r="C44" s="31" t="s">
        <v>453</v>
      </c>
      <c r="D44" s="31">
        <v>1</v>
      </c>
      <c r="E44" s="31">
        <v>2</v>
      </c>
      <c r="F44" s="31">
        <v>0</v>
      </c>
      <c r="G44" s="31">
        <v>2</v>
      </c>
      <c r="H44" s="31">
        <v>0</v>
      </c>
      <c r="I44" s="299">
        <v>0</v>
      </c>
      <c r="J44" s="341"/>
      <c r="K44" s="31">
        <v>1</v>
      </c>
      <c r="L44" s="31"/>
      <c r="M44" s="32"/>
    </row>
    <row r="45" spans="1:13" s="16" customFormat="1" ht="19.5" thickTop="1" thickBot="1" x14ac:dyDescent="0.3">
      <c r="A45" s="142" t="s">
        <v>45</v>
      </c>
      <c r="B45" s="126" t="s">
        <v>500</v>
      </c>
      <c r="C45" s="124" t="s">
        <v>48</v>
      </c>
      <c r="D45" s="124">
        <f t="shared" ref="D45:L45" si="2">SUM(D29:D44)</f>
        <v>16</v>
      </c>
      <c r="E45" s="124">
        <f t="shared" si="2"/>
        <v>4</v>
      </c>
      <c r="F45" s="124">
        <f t="shared" si="2"/>
        <v>7</v>
      </c>
      <c r="G45" s="124">
        <f t="shared" si="2"/>
        <v>11</v>
      </c>
      <c r="H45" s="124">
        <f t="shared" si="2"/>
        <v>0</v>
      </c>
      <c r="I45" s="247">
        <f t="shared" si="2"/>
        <v>0</v>
      </c>
      <c r="J45" s="191">
        <f t="shared" si="2"/>
        <v>5</v>
      </c>
      <c r="K45" s="124">
        <f t="shared" si="2"/>
        <v>9</v>
      </c>
      <c r="L45" s="124">
        <f t="shared" si="2"/>
        <v>2</v>
      </c>
      <c r="M45" s="302">
        <f>SUM(J45/(J45+K45))</f>
        <v>0.35714285714285715</v>
      </c>
    </row>
    <row r="46" spans="1:13" ht="18.75" hidden="1" thickTop="1" x14ac:dyDescent="0.25">
      <c r="A46" s="659" t="s">
        <v>454</v>
      </c>
      <c r="B46" s="254">
        <v>43524</v>
      </c>
      <c r="C46" s="27" t="s">
        <v>8</v>
      </c>
      <c r="D46" s="27">
        <v>1</v>
      </c>
      <c r="E46" s="27">
        <v>2</v>
      </c>
      <c r="F46" s="27">
        <v>0</v>
      </c>
      <c r="G46" s="27">
        <v>2</v>
      </c>
      <c r="H46" s="27">
        <v>0</v>
      </c>
      <c r="I46" s="28">
        <v>0</v>
      </c>
      <c r="J46" s="364"/>
      <c r="K46" s="27">
        <v>1</v>
      </c>
      <c r="L46" s="27"/>
      <c r="M46" s="28"/>
    </row>
    <row r="47" spans="1:13" hidden="1" x14ac:dyDescent="0.25">
      <c r="A47" s="631"/>
      <c r="B47" s="255">
        <v>43517</v>
      </c>
      <c r="C47" s="9" t="s">
        <v>455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365">
        <v>1</v>
      </c>
      <c r="K47" s="9"/>
      <c r="L47" s="9"/>
      <c r="M47" s="29"/>
    </row>
    <row r="48" spans="1:13" hidden="1" x14ac:dyDescent="0.25">
      <c r="A48" s="631"/>
      <c r="B48" s="255">
        <v>43510</v>
      </c>
      <c r="C48" s="9" t="s">
        <v>453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">
        <v>0</v>
      </c>
      <c r="J48" s="365">
        <v>1</v>
      </c>
      <c r="K48" s="9"/>
      <c r="L48" s="9"/>
      <c r="M48" s="29"/>
    </row>
    <row r="49" spans="1:13" hidden="1" x14ac:dyDescent="0.25">
      <c r="A49" s="631"/>
      <c r="B49" s="255">
        <v>43503</v>
      </c>
      <c r="C49" s="9" t="s">
        <v>9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">
        <v>0</v>
      </c>
      <c r="J49" s="365"/>
      <c r="K49" s="9">
        <v>1</v>
      </c>
      <c r="L49" s="9"/>
      <c r="M49" s="29"/>
    </row>
    <row r="50" spans="1:13" hidden="1" x14ac:dyDescent="0.25">
      <c r="A50" s="631"/>
      <c r="B50" s="255">
        <v>43489</v>
      </c>
      <c r="C50" s="9" t="s">
        <v>8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365"/>
      <c r="K50" s="9">
        <v>1</v>
      </c>
      <c r="L50" s="9"/>
      <c r="M50" s="29"/>
    </row>
    <row r="51" spans="1:13" hidden="1" x14ac:dyDescent="0.25">
      <c r="A51" s="631"/>
      <c r="B51" s="255">
        <v>43475</v>
      </c>
      <c r="C51" s="9" t="s">
        <v>455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365">
        <v>1</v>
      </c>
      <c r="K51" s="9"/>
      <c r="L51" s="9"/>
      <c r="M51" s="29"/>
    </row>
    <row r="52" spans="1:13" hidden="1" x14ac:dyDescent="0.25">
      <c r="A52" s="631"/>
      <c r="B52" s="255">
        <v>43440</v>
      </c>
      <c r="C52" s="9" t="s">
        <v>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365">
        <v>1</v>
      </c>
      <c r="K52" s="9"/>
      <c r="L52" s="9"/>
      <c r="M52" s="29"/>
    </row>
    <row r="53" spans="1:13" hidden="1" x14ac:dyDescent="0.25">
      <c r="A53" s="631"/>
      <c r="B53" s="255">
        <v>43433</v>
      </c>
      <c r="C53" s="9" t="s">
        <v>455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365">
        <v>1</v>
      </c>
      <c r="K53" s="9"/>
      <c r="L53" s="9"/>
      <c r="M53" s="29"/>
    </row>
    <row r="54" spans="1:13" hidden="1" x14ac:dyDescent="0.25">
      <c r="A54" s="631"/>
      <c r="B54" s="255">
        <v>43426</v>
      </c>
      <c r="C54" s="9" t="s">
        <v>453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365"/>
      <c r="K54" s="9">
        <v>1</v>
      </c>
      <c r="L54" s="9"/>
      <c r="M54" s="29"/>
    </row>
    <row r="55" spans="1:13" hidden="1" x14ac:dyDescent="0.25">
      <c r="A55" s="631"/>
      <c r="B55" s="255">
        <v>43419</v>
      </c>
      <c r="C55" s="9" t="s">
        <v>9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">
        <v>0</v>
      </c>
      <c r="J55" s="365"/>
      <c r="K55" s="9">
        <v>1</v>
      </c>
      <c r="L55" s="9"/>
      <c r="M55" s="29"/>
    </row>
    <row r="56" spans="1:13" hidden="1" x14ac:dyDescent="0.25">
      <c r="A56" s="631"/>
      <c r="B56" s="255">
        <v>43412</v>
      </c>
      <c r="C56" s="9" t="s">
        <v>452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365"/>
      <c r="K56" s="9">
        <v>1</v>
      </c>
      <c r="L56" s="9"/>
      <c r="M56" s="29"/>
    </row>
    <row r="57" spans="1:13" hidden="1" x14ac:dyDescent="0.25">
      <c r="A57" s="631"/>
      <c r="B57" s="255">
        <v>43405</v>
      </c>
      <c r="C57" s="9" t="s">
        <v>8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365">
        <v>1</v>
      </c>
      <c r="K57" s="9"/>
      <c r="L57" s="9"/>
      <c r="M57" s="29"/>
    </row>
    <row r="58" spans="1:13" hidden="1" x14ac:dyDescent="0.25">
      <c r="A58" s="631"/>
      <c r="B58" s="255">
        <v>43398</v>
      </c>
      <c r="C58" s="9" t="s">
        <v>455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365"/>
      <c r="K58" s="9">
        <v>1</v>
      </c>
      <c r="L58" s="9"/>
      <c r="M58" s="29"/>
    </row>
    <row r="59" spans="1:13" hidden="1" x14ac:dyDescent="0.25">
      <c r="A59" s="631"/>
      <c r="B59" s="255">
        <v>43391</v>
      </c>
      <c r="C59" s="9" t="s">
        <v>453</v>
      </c>
      <c r="D59" s="9">
        <v>1</v>
      </c>
      <c r="E59" s="9">
        <v>1</v>
      </c>
      <c r="F59" s="9">
        <v>0</v>
      </c>
      <c r="G59" s="9">
        <v>1</v>
      </c>
      <c r="H59" s="9">
        <v>0</v>
      </c>
      <c r="I59" s="29">
        <v>0</v>
      </c>
      <c r="J59" s="365"/>
      <c r="K59" s="9">
        <v>1</v>
      </c>
      <c r="L59" s="9"/>
      <c r="M59" s="29"/>
    </row>
    <row r="60" spans="1:13" hidden="1" x14ac:dyDescent="0.25">
      <c r="A60" s="631"/>
      <c r="B60" s="255">
        <v>43384</v>
      </c>
      <c r="C60" s="9" t="s">
        <v>9</v>
      </c>
      <c r="D60" s="9">
        <v>1</v>
      </c>
      <c r="E60" s="9">
        <v>0</v>
      </c>
      <c r="F60" s="9">
        <v>1</v>
      </c>
      <c r="G60" s="9">
        <v>1</v>
      </c>
      <c r="H60" s="9">
        <v>0</v>
      </c>
      <c r="I60" s="29">
        <v>0</v>
      </c>
      <c r="J60" s="365">
        <v>1</v>
      </c>
      <c r="K60" s="9"/>
      <c r="L60" s="9"/>
      <c r="M60" s="29"/>
    </row>
    <row r="61" spans="1:13" hidden="1" x14ac:dyDescent="0.25">
      <c r="A61" s="631"/>
      <c r="B61" s="255">
        <v>43377</v>
      </c>
      <c r="C61" s="9" t="s">
        <v>452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365"/>
      <c r="K61" s="9">
        <v>1</v>
      </c>
      <c r="L61" s="9"/>
      <c r="M61" s="29"/>
    </row>
    <row r="62" spans="1:13" hidden="1" x14ac:dyDescent="0.25">
      <c r="A62" s="631"/>
      <c r="B62" s="255">
        <v>43363</v>
      </c>
      <c r="C62" s="9" t="s">
        <v>455</v>
      </c>
      <c r="D62" s="9">
        <v>1</v>
      </c>
      <c r="E62" s="9">
        <v>0</v>
      </c>
      <c r="F62" s="9">
        <v>1</v>
      </c>
      <c r="G62" s="9">
        <v>1</v>
      </c>
      <c r="H62" s="9">
        <v>0</v>
      </c>
      <c r="I62" s="29">
        <v>0</v>
      </c>
      <c r="J62" s="365">
        <v>1</v>
      </c>
      <c r="K62" s="9"/>
      <c r="L62" s="9"/>
      <c r="M62" s="29"/>
    </row>
    <row r="63" spans="1:13" ht="18.75" hidden="1" thickBot="1" x14ac:dyDescent="0.3">
      <c r="A63" s="630"/>
      <c r="B63" s="256">
        <v>43356</v>
      </c>
      <c r="C63" s="31" t="s">
        <v>453</v>
      </c>
      <c r="D63" s="31">
        <v>1</v>
      </c>
      <c r="E63" s="31">
        <v>1</v>
      </c>
      <c r="F63" s="31">
        <v>2</v>
      </c>
      <c r="G63" s="31">
        <v>3</v>
      </c>
      <c r="H63" s="31">
        <v>0</v>
      </c>
      <c r="I63" s="32">
        <v>0</v>
      </c>
      <c r="J63" s="366"/>
      <c r="K63" s="31">
        <v>1</v>
      </c>
      <c r="L63" s="31"/>
      <c r="M63" s="32"/>
    </row>
    <row r="64" spans="1:13" s="16" customFormat="1" ht="19.5" thickTop="1" thickBot="1" x14ac:dyDescent="0.3">
      <c r="A64" s="142" t="s">
        <v>45</v>
      </c>
      <c r="B64" s="126" t="s">
        <v>454</v>
      </c>
      <c r="C64" s="124" t="s">
        <v>48</v>
      </c>
      <c r="D64" s="124">
        <f t="shared" ref="D64:I64" si="3">SUM(D46:D63)</f>
        <v>18</v>
      </c>
      <c r="E64" s="124">
        <f t="shared" si="3"/>
        <v>5</v>
      </c>
      <c r="F64" s="124">
        <f t="shared" si="3"/>
        <v>7</v>
      </c>
      <c r="G64" s="124">
        <f t="shared" si="3"/>
        <v>12</v>
      </c>
      <c r="H64" s="124">
        <f t="shared" si="3"/>
        <v>0</v>
      </c>
      <c r="I64" s="124">
        <f t="shared" si="3"/>
        <v>0</v>
      </c>
      <c r="J64" s="191">
        <f>SUM(J46:J63)</f>
        <v>8</v>
      </c>
      <c r="K64" s="124">
        <f>SUM(K46:K63)</f>
        <v>10</v>
      </c>
      <c r="L64" s="124">
        <f>SUM(L46:L63)</f>
        <v>0</v>
      </c>
      <c r="M64" s="302">
        <f>SUM(J64/(J64+K64))</f>
        <v>0.44444444444444442</v>
      </c>
    </row>
    <row r="65" spans="1:13" ht="18.75" hidden="1" thickTop="1" x14ac:dyDescent="0.25">
      <c r="A65" s="646" t="s">
        <v>17</v>
      </c>
      <c r="B65" s="14">
        <v>42432</v>
      </c>
      <c r="C65" s="8" t="s">
        <v>8</v>
      </c>
      <c r="D65" s="8">
        <v>1</v>
      </c>
      <c r="E65" s="8">
        <v>0</v>
      </c>
      <c r="F65" s="8">
        <v>0</v>
      </c>
      <c r="G65" s="8">
        <v>0</v>
      </c>
      <c r="H65" s="8">
        <v>0</v>
      </c>
      <c r="I65" s="113">
        <v>0</v>
      </c>
      <c r="J65" s="265">
        <v>1</v>
      </c>
      <c r="K65" s="46"/>
      <c r="L65" s="46"/>
      <c r="M65" s="85"/>
    </row>
    <row r="66" spans="1:13" hidden="1" x14ac:dyDescent="0.25">
      <c r="A66" s="639"/>
      <c r="B66" s="13">
        <v>42418</v>
      </c>
      <c r="C66" s="9" t="s">
        <v>13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66"/>
      <c r="K66" s="5">
        <v>1</v>
      </c>
      <c r="L66" s="5"/>
      <c r="M66" s="86"/>
    </row>
    <row r="67" spans="1:13" hidden="1" x14ac:dyDescent="0.25">
      <c r="A67" s="639"/>
      <c r="B67" s="13">
        <v>42404</v>
      </c>
      <c r="C67" s="9" t="s">
        <v>7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66"/>
      <c r="K67" s="5"/>
      <c r="L67" s="5">
        <v>1</v>
      </c>
      <c r="M67" s="86"/>
    </row>
    <row r="68" spans="1:13" hidden="1" x14ac:dyDescent="0.25">
      <c r="A68" s="639"/>
      <c r="B68" s="13">
        <v>42397</v>
      </c>
      <c r="C68" s="9" t="s">
        <v>8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66">
        <v>1</v>
      </c>
      <c r="K68" s="5"/>
      <c r="L68" s="5"/>
      <c r="M68" s="86"/>
    </row>
    <row r="69" spans="1:13" hidden="1" x14ac:dyDescent="0.25">
      <c r="A69" s="639"/>
      <c r="B69" s="13">
        <v>42390</v>
      </c>
      <c r="C69" s="9" t="s">
        <v>12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">
        <v>0</v>
      </c>
      <c r="J69" s="266"/>
      <c r="K69" s="5">
        <v>1</v>
      </c>
      <c r="L69" s="5"/>
      <c r="M69" s="86"/>
    </row>
    <row r="70" spans="1:13" hidden="1" x14ac:dyDescent="0.25">
      <c r="A70" s="639"/>
      <c r="B70" s="13">
        <v>42383</v>
      </c>
      <c r="C70" s="9" t="s">
        <v>7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66"/>
      <c r="K70" s="5">
        <v>1</v>
      </c>
      <c r="L70" s="5"/>
      <c r="M70" s="86"/>
    </row>
    <row r="71" spans="1:13" hidden="1" x14ac:dyDescent="0.25">
      <c r="A71" s="639"/>
      <c r="B71" s="13">
        <v>42376</v>
      </c>
      <c r="C71" s="9" t="s">
        <v>14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66">
        <v>1</v>
      </c>
      <c r="K71" s="5"/>
      <c r="L71" s="5"/>
      <c r="M71" s="86"/>
    </row>
    <row r="72" spans="1:13" hidden="1" x14ac:dyDescent="0.25">
      <c r="A72" s="639"/>
      <c r="B72" s="13">
        <v>42355</v>
      </c>
      <c r="C72" s="9" t="s">
        <v>7</v>
      </c>
      <c r="D72" s="9">
        <v>1</v>
      </c>
      <c r="E72" s="9">
        <v>0</v>
      </c>
      <c r="F72" s="9">
        <v>2</v>
      </c>
      <c r="G72" s="9">
        <v>2</v>
      </c>
      <c r="H72" s="9">
        <v>0</v>
      </c>
      <c r="I72" s="29">
        <v>0</v>
      </c>
      <c r="J72" s="266"/>
      <c r="K72" s="5"/>
      <c r="L72" s="5">
        <v>1</v>
      </c>
      <c r="M72" s="86"/>
    </row>
    <row r="73" spans="1:13" hidden="1" x14ac:dyDescent="0.25">
      <c r="A73" s="639"/>
      <c r="B73" s="13">
        <v>42348</v>
      </c>
      <c r="C73" s="9" t="s">
        <v>8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66"/>
      <c r="K73" s="5">
        <v>1</v>
      </c>
      <c r="L73" s="5"/>
      <c r="M73" s="86"/>
    </row>
    <row r="74" spans="1:13" hidden="1" x14ac:dyDescent="0.25">
      <c r="A74" s="639"/>
      <c r="B74" s="13">
        <v>42341</v>
      </c>
      <c r="C74" s="9" t="s">
        <v>12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66">
        <v>1</v>
      </c>
      <c r="K74" s="5"/>
      <c r="L74" s="5"/>
      <c r="M74" s="86"/>
    </row>
    <row r="75" spans="1:13" hidden="1" x14ac:dyDescent="0.25">
      <c r="A75" s="639"/>
      <c r="B75" s="13">
        <v>42327</v>
      </c>
      <c r="C75" s="9" t="s">
        <v>14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66"/>
      <c r="K75" s="5"/>
      <c r="L75" s="5">
        <v>1</v>
      </c>
      <c r="M75" s="86"/>
    </row>
    <row r="76" spans="1:13" hidden="1" x14ac:dyDescent="0.25">
      <c r="A76" s="639"/>
      <c r="B76" s="13">
        <v>42320</v>
      </c>
      <c r="C76" s="9" t="s">
        <v>7</v>
      </c>
      <c r="D76" s="9">
        <v>1</v>
      </c>
      <c r="E76" s="9">
        <v>0</v>
      </c>
      <c r="F76" s="9">
        <v>2</v>
      </c>
      <c r="G76" s="9">
        <v>2</v>
      </c>
      <c r="H76" s="9">
        <v>0</v>
      </c>
      <c r="I76" s="29">
        <v>0</v>
      </c>
      <c r="J76" s="266"/>
      <c r="K76" s="5"/>
      <c r="L76" s="5">
        <v>1</v>
      </c>
      <c r="M76" s="86"/>
    </row>
    <row r="77" spans="1:13" hidden="1" x14ac:dyDescent="0.25">
      <c r="A77" s="639"/>
      <c r="B77" s="13">
        <v>42313</v>
      </c>
      <c r="C77" s="9" t="s">
        <v>8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66">
        <v>1</v>
      </c>
      <c r="K77" s="5"/>
      <c r="L77" s="5"/>
      <c r="M77" s="86"/>
    </row>
    <row r="78" spans="1:13" hidden="1" x14ac:dyDescent="0.25">
      <c r="A78" s="639"/>
      <c r="B78" s="13">
        <v>42306</v>
      </c>
      <c r="C78" s="9" t="s">
        <v>12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66">
        <v>1</v>
      </c>
      <c r="K78" s="5"/>
      <c r="L78" s="5"/>
      <c r="M78" s="86"/>
    </row>
    <row r="79" spans="1:13" hidden="1" x14ac:dyDescent="0.25">
      <c r="A79" s="639"/>
      <c r="B79" s="13">
        <v>42292</v>
      </c>
      <c r="C79" s="9" t="s">
        <v>14</v>
      </c>
      <c r="D79" s="9">
        <v>1</v>
      </c>
      <c r="E79" s="9">
        <v>1</v>
      </c>
      <c r="F79" s="9">
        <v>1</v>
      </c>
      <c r="G79" s="9">
        <v>2</v>
      </c>
      <c r="H79" s="9">
        <v>1</v>
      </c>
      <c r="I79" s="29">
        <v>0</v>
      </c>
      <c r="J79" s="266">
        <v>1</v>
      </c>
      <c r="K79" s="5"/>
      <c r="L79" s="5"/>
      <c r="M79" s="86"/>
    </row>
    <row r="80" spans="1:13" hidden="1" x14ac:dyDescent="0.25">
      <c r="A80" s="639"/>
      <c r="B80" s="13">
        <v>42285</v>
      </c>
      <c r="C80" s="9" t="s">
        <v>7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66"/>
      <c r="K80" s="5">
        <v>1</v>
      </c>
      <c r="L80" s="5"/>
      <c r="M80" s="86"/>
    </row>
    <row r="81" spans="1:13" hidden="1" x14ac:dyDescent="0.25">
      <c r="A81" s="639"/>
      <c r="B81" s="13">
        <v>42278</v>
      </c>
      <c r="C81" s="9" t="s">
        <v>8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66">
        <v>1</v>
      </c>
      <c r="K81" s="5"/>
      <c r="L81" s="5"/>
      <c r="M81" s="86"/>
    </row>
    <row r="82" spans="1:13" hidden="1" x14ac:dyDescent="0.25">
      <c r="A82" s="639"/>
      <c r="B82" s="13">
        <v>42271</v>
      </c>
      <c r="C82" s="9" t="s">
        <v>12</v>
      </c>
      <c r="D82" s="9">
        <v>1</v>
      </c>
      <c r="E82" s="9">
        <v>1</v>
      </c>
      <c r="F82" s="9">
        <v>1</v>
      </c>
      <c r="G82" s="9">
        <v>2</v>
      </c>
      <c r="H82" s="9">
        <v>0</v>
      </c>
      <c r="I82" s="29">
        <v>0</v>
      </c>
      <c r="J82" s="266">
        <v>1</v>
      </c>
      <c r="K82" s="5"/>
      <c r="L82" s="5"/>
      <c r="M82" s="86"/>
    </row>
    <row r="83" spans="1:13" ht="18.75" hidden="1" thickBot="1" x14ac:dyDescent="0.3">
      <c r="A83" s="647"/>
      <c r="B83" s="122">
        <v>42264</v>
      </c>
      <c r="C83" s="23" t="s">
        <v>13</v>
      </c>
      <c r="D83" s="23">
        <v>1</v>
      </c>
      <c r="E83" s="23">
        <v>0</v>
      </c>
      <c r="F83" s="23">
        <v>0</v>
      </c>
      <c r="G83" s="23">
        <v>0</v>
      </c>
      <c r="H83" s="23">
        <v>0</v>
      </c>
      <c r="I83" s="48">
        <v>0</v>
      </c>
      <c r="J83" s="269"/>
      <c r="K83" s="39">
        <v>1</v>
      </c>
      <c r="L83" s="39"/>
      <c r="M83" s="187"/>
    </row>
    <row r="84" spans="1:13" ht="19.5" thickTop="1" thickBot="1" x14ac:dyDescent="0.3">
      <c r="A84" s="142" t="s">
        <v>45</v>
      </c>
      <c r="B84" s="126" t="s">
        <v>17</v>
      </c>
      <c r="C84" s="124" t="s">
        <v>10</v>
      </c>
      <c r="D84" s="124">
        <f>SUM(D65:D83)</f>
        <v>19</v>
      </c>
      <c r="E84" s="124">
        <f t="shared" ref="E84:I84" si="4">SUM(E65:E83)</f>
        <v>2</v>
      </c>
      <c r="F84" s="124">
        <f t="shared" si="4"/>
        <v>7</v>
      </c>
      <c r="G84" s="124">
        <f t="shared" si="4"/>
        <v>9</v>
      </c>
      <c r="H84" s="124">
        <f t="shared" si="4"/>
        <v>1</v>
      </c>
      <c r="I84" s="125">
        <f t="shared" si="4"/>
        <v>0</v>
      </c>
      <c r="J84" s="268">
        <f>SUM(J65:J83)</f>
        <v>9</v>
      </c>
      <c r="K84" s="185">
        <f>SUM(K65:K83)</f>
        <v>6</v>
      </c>
      <c r="L84" s="185">
        <f>SUM(L65:L83)</f>
        <v>4</v>
      </c>
      <c r="M84" s="302">
        <f>SUM(J84/(J84+K84))</f>
        <v>0.6</v>
      </c>
    </row>
    <row r="85" spans="1:13" ht="18.75" hidden="1" thickTop="1" x14ac:dyDescent="0.25">
      <c r="A85" s="646" t="s">
        <v>16</v>
      </c>
      <c r="B85" s="14">
        <v>42068</v>
      </c>
      <c r="C85" s="8" t="s">
        <v>7</v>
      </c>
      <c r="D85" s="8">
        <v>1</v>
      </c>
      <c r="E85" s="8">
        <v>0</v>
      </c>
      <c r="F85" s="8">
        <v>0</v>
      </c>
      <c r="G85" s="8">
        <v>0</v>
      </c>
      <c r="H85" s="8">
        <v>0</v>
      </c>
      <c r="I85" s="113">
        <v>0</v>
      </c>
      <c r="J85" s="272">
        <v>1</v>
      </c>
      <c r="K85" s="4"/>
      <c r="L85" s="4"/>
      <c r="M85" s="190"/>
    </row>
    <row r="86" spans="1:13" hidden="1" x14ac:dyDescent="0.25">
      <c r="A86" s="639"/>
      <c r="B86" s="13">
        <v>42061</v>
      </c>
      <c r="C86" s="9" t="s">
        <v>8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66"/>
      <c r="K86" s="5">
        <v>1</v>
      </c>
      <c r="L86" s="5"/>
      <c r="M86" s="86"/>
    </row>
    <row r="87" spans="1:13" hidden="1" x14ac:dyDescent="0.25">
      <c r="A87" s="639"/>
      <c r="B87" s="13">
        <v>42047</v>
      </c>
      <c r="C87" s="9" t="s">
        <v>13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66"/>
      <c r="K87" s="5">
        <v>1</v>
      </c>
      <c r="L87" s="5"/>
      <c r="M87" s="86"/>
    </row>
    <row r="88" spans="1:13" hidden="1" x14ac:dyDescent="0.25">
      <c r="A88" s="639"/>
      <c r="B88" s="13">
        <v>42040</v>
      </c>
      <c r="C88" s="9" t="s">
        <v>14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66"/>
      <c r="K88" s="5"/>
      <c r="L88" s="5">
        <v>1</v>
      </c>
      <c r="M88" s="86"/>
    </row>
    <row r="89" spans="1:13" hidden="1" x14ac:dyDescent="0.25">
      <c r="A89" s="639"/>
      <c r="B89" s="13">
        <v>42033</v>
      </c>
      <c r="C89" s="9" t="s">
        <v>7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66">
        <v>1</v>
      </c>
      <c r="K89" s="5"/>
      <c r="L89" s="5"/>
      <c r="M89" s="86"/>
    </row>
    <row r="90" spans="1:13" hidden="1" x14ac:dyDescent="0.25">
      <c r="A90" s="639"/>
      <c r="B90" s="13">
        <v>42019</v>
      </c>
      <c r="C90" s="9" t="s">
        <v>12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66">
        <v>1</v>
      </c>
      <c r="K90" s="5"/>
      <c r="L90" s="5"/>
      <c r="M90" s="86"/>
    </row>
    <row r="91" spans="1:13" hidden="1" x14ac:dyDescent="0.25">
      <c r="A91" s="639"/>
      <c r="B91" s="13">
        <v>42012</v>
      </c>
      <c r="C91" s="9" t="s">
        <v>13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66"/>
      <c r="K91" s="5">
        <v>1</v>
      </c>
      <c r="L91" s="5"/>
      <c r="M91" s="86"/>
    </row>
    <row r="92" spans="1:13" hidden="1" x14ac:dyDescent="0.25">
      <c r="A92" s="639"/>
      <c r="B92" s="13">
        <v>41991</v>
      </c>
      <c r="C92" s="9" t="s">
        <v>14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66"/>
      <c r="K92" s="5"/>
      <c r="L92" s="5">
        <v>1</v>
      </c>
      <c r="M92" s="86"/>
    </row>
    <row r="93" spans="1:13" hidden="1" x14ac:dyDescent="0.25">
      <c r="A93" s="639"/>
      <c r="B93" s="13">
        <v>41977</v>
      </c>
      <c r="C93" s="9" t="s">
        <v>8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66">
        <v>1</v>
      </c>
      <c r="K93" s="5"/>
      <c r="L93" s="5"/>
      <c r="M93" s="86"/>
    </row>
    <row r="94" spans="1:13" hidden="1" x14ac:dyDescent="0.25">
      <c r="A94" s="639"/>
      <c r="B94" s="13">
        <v>41970</v>
      </c>
      <c r="C94" s="9" t="s">
        <v>12</v>
      </c>
      <c r="D94" s="9">
        <v>1</v>
      </c>
      <c r="E94" s="9">
        <v>0</v>
      </c>
      <c r="F94" s="9">
        <v>1</v>
      </c>
      <c r="G94" s="9">
        <v>1</v>
      </c>
      <c r="H94" s="9">
        <v>0</v>
      </c>
      <c r="I94" s="29">
        <v>0</v>
      </c>
      <c r="J94" s="266"/>
      <c r="K94" s="5">
        <v>1</v>
      </c>
      <c r="L94" s="5"/>
      <c r="M94" s="86"/>
    </row>
    <row r="95" spans="1:13" hidden="1" x14ac:dyDescent="0.25">
      <c r="A95" s="639"/>
      <c r="B95" s="13">
        <v>41963</v>
      </c>
      <c r="C95" s="9" t="s">
        <v>13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66">
        <v>1</v>
      </c>
      <c r="K95" s="5"/>
      <c r="L95" s="5"/>
      <c r="M95" s="86"/>
    </row>
    <row r="96" spans="1:13" hidden="1" x14ac:dyDescent="0.25">
      <c r="A96" s="639"/>
      <c r="B96" s="13">
        <v>41949</v>
      </c>
      <c r="C96" s="9" t="s">
        <v>7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66">
        <v>1</v>
      </c>
      <c r="K96" s="5"/>
      <c r="L96" s="5"/>
      <c r="M96" s="86"/>
    </row>
    <row r="97" spans="1:13" hidden="1" x14ac:dyDescent="0.25">
      <c r="A97" s="639"/>
      <c r="B97" s="13">
        <v>41942</v>
      </c>
      <c r="C97" s="9" t="s">
        <v>8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66"/>
      <c r="K97" s="5">
        <v>1</v>
      </c>
      <c r="L97" s="5"/>
      <c r="M97" s="86"/>
    </row>
    <row r="98" spans="1:13" hidden="1" x14ac:dyDescent="0.25">
      <c r="A98" s="639"/>
      <c r="B98" s="13">
        <v>41935</v>
      </c>
      <c r="C98" s="9" t="s">
        <v>12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66">
        <v>1</v>
      </c>
      <c r="K98" s="5"/>
      <c r="L98" s="5"/>
      <c r="M98" s="86"/>
    </row>
    <row r="99" spans="1:13" hidden="1" x14ac:dyDescent="0.25">
      <c r="A99" s="639"/>
      <c r="B99" s="13">
        <v>41928</v>
      </c>
      <c r="C99" s="9" t="s">
        <v>13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66">
        <v>1</v>
      </c>
      <c r="K99" s="5"/>
      <c r="L99" s="5"/>
      <c r="M99" s="86"/>
    </row>
    <row r="100" spans="1:13" hidden="1" x14ac:dyDescent="0.25">
      <c r="A100" s="639"/>
      <c r="B100" s="13">
        <v>41921</v>
      </c>
      <c r="C100" s="9" t="s">
        <v>14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">
        <v>0</v>
      </c>
      <c r="J100" s="266">
        <v>1</v>
      </c>
      <c r="K100" s="5"/>
      <c r="L100" s="5"/>
      <c r="M100" s="86"/>
    </row>
    <row r="101" spans="1:13" hidden="1" x14ac:dyDescent="0.25">
      <c r="A101" s="639"/>
      <c r="B101" s="13">
        <v>41914</v>
      </c>
      <c r="C101" s="9" t="s">
        <v>7</v>
      </c>
      <c r="D101" s="9">
        <v>1</v>
      </c>
      <c r="E101" s="9">
        <v>0</v>
      </c>
      <c r="F101" s="9">
        <v>2</v>
      </c>
      <c r="G101" s="9">
        <v>2</v>
      </c>
      <c r="H101" s="9">
        <v>0</v>
      </c>
      <c r="I101" s="29">
        <v>0</v>
      </c>
      <c r="J101" s="266">
        <v>1</v>
      </c>
      <c r="K101" s="5"/>
      <c r="L101" s="5"/>
      <c r="M101" s="86"/>
    </row>
    <row r="102" spans="1:13" ht="18.75" hidden="1" thickBot="1" x14ac:dyDescent="0.3">
      <c r="A102" s="647"/>
      <c r="B102" s="122">
        <v>41893</v>
      </c>
      <c r="C102" s="23" t="s">
        <v>13</v>
      </c>
      <c r="D102" s="23">
        <v>1</v>
      </c>
      <c r="E102" s="23">
        <v>0</v>
      </c>
      <c r="F102" s="23">
        <v>0</v>
      </c>
      <c r="G102" s="23">
        <v>0</v>
      </c>
      <c r="H102" s="23">
        <v>0</v>
      </c>
      <c r="I102" s="48">
        <v>0</v>
      </c>
      <c r="J102" s="269">
        <v>1</v>
      </c>
      <c r="K102" s="39"/>
      <c r="L102" s="39"/>
      <c r="M102" s="187"/>
    </row>
    <row r="103" spans="1:13" ht="19.5" thickTop="1" thickBot="1" x14ac:dyDescent="0.3">
      <c r="A103" s="142" t="s">
        <v>45</v>
      </c>
      <c r="B103" s="126" t="s">
        <v>16</v>
      </c>
      <c r="C103" s="124" t="s">
        <v>10</v>
      </c>
      <c r="D103" s="124">
        <f>SUM(D85:D102)</f>
        <v>18</v>
      </c>
      <c r="E103" s="124">
        <f t="shared" ref="E103:I103" si="5">SUM(E85:E102)</f>
        <v>0</v>
      </c>
      <c r="F103" s="124">
        <f t="shared" si="5"/>
        <v>4</v>
      </c>
      <c r="G103" s="124">
        <f t="shared" si="5"/>
        <v>4</v>
      </c>
      <c r="H103" s="124">
        <f t="shared" si="5"/>
        <v>0</v>
      </c>
      <c r="I103" s="125">
        <f t="shared" si="5"/>
        <v>0</v>
      </c>
      <c r="J103" s="268">
        <f>SUM(J85:J102)</f>
        <v>11</v>
      </c>
      <c r="K103" s="185">
        <f>SUM(K85:K102)</f>
        <v>5</v>
      </c>
      <c r="L103" s="185">
        <f>SUM(L85:L102)</f>
        <v>2</v>
      </c>
      <c r="M103" s="302">
        <f>SUM(J103/(J103+K103))</f>
        <v>0.6875</v>
      </c>
    </row>
    <row r="104" spans="1:13" ht="18.75" hidden="1" thickTop="1" x14ac:dyDescent="0.25">
      <c r="A104" s="646" t="s">
        <v>15</v>
      </c>
      <c r="B104" s="14">
        <v>41697</v>
      </c>
      <c r="C104" s="8" t="s">
        <v>10</v>
      </c>
      <c r="D104" s="8">
        <v>1</v>
      </c>
      <c r="E104" s="8">
        <v>0</v>
      </c>
      <c r="F104" s="8">
        <v>0</v>
      </c>
      <c r="G104" s="8">
        <v>0</v>
      </c>
      <c r="H104" s="8">
        <v>0</v>
      </c>
      <c r="I104" s="113">
        <v>0</v>
      </c>
      <c r="J104" s="272"/>
      <c r="K104" s="4">
        <v>1</v>
      </c>
      <c r="L104" s="4"/>
      <c r="M104" s="190"/>
    </row>
    <row r="105" spans="1:13" hidden="1" x14ac:dyDescent="0.25">
      <c r="A105" s="639"/>
      <c r="B105" s="13">
        <v>41683</v>
      </c>
      <c r="C105" s="9" t="s">
        <v>14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66"/>
      <c r="K105" s="5">
        <v>1</v>
      </c>
      <c r="L105" s="5"/>
      <c r="M105" s="86"/>
    </row>
    <row r="106" spans="1:13" hidden="1" x14ac:dyDescent="0.25">
      <c r="A106" s="639"/>
      <c r="B106" s="13">
        <v>41662</v>
      </c>
      <c r="C106" s="9" t="s">
        <v>10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66"/>
      <c r="K106" s="5">
        <v>1</v>
      </c>
      <c r="L106" s="5"/>
      <c r="M106" s="86"/>
    </row>
    <row r="107" spans="1:13" hidden="1" x14ac:dyDescent="0.25">
      <c r="A107" s="639"/>
      <c r="B107" s="13">
        <v>41655</v>
      </c>
      <c r="C107" s="9" t="s">
        <v>7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266"/>
      <c r="K107" s="5">
        <v>1</v>
      </c>
      <c r="L107" s="5"/>
      <c r="M107" s="86"/>
    </row>
    <row r="108" spans="1:13" hidden="1" x14ac:dyDescent="0.25">
      <c r="A108" s="639"/>
      <c r="B108" s="13">
        <v>41648</v>
      </c>
      <c r="C108" s="9" t="s">
        <v>14</v>
      </c>
      <c r="D108" s="9">
        <v>1</v>
      </c>
      <c r="E108" s="9">
        <v>0</v>
      </c>
      <c r="F108" s="9">
        <v>2</v>
      </c>
      <c r="G108" s="9">
        <v>2</v>
      </c>
      <c r="H108" s="9">
        <v>0</v>
      </c>
      <c r="I108" s="29">
        <v>0</v>
      </c>
      <c r="J108" s="266"/>
      <c r="K108" s="5">
        <v>1</v>
      </c>
      <c r="L108" s="5"/>
      <c r="M108" s="86"/>
    </row>
    <row r="109" spans="1:13" hidden="1" x14ac:dyDescent="0.25">
      <c r="A109" s="639"/>
      <c r="B109" s="13">
        <v>41627</v>
      </c>
      <c r="C109" s="9" t="s">
        <v>12</v>
      </c>
      <c r="D109" s="9">
        <v>1</v>
      </c>
      <c r="E109" s="9">
        <v>1</v>
      </c>
      <c r="F109" s="9">
        <v>0</v>
      </c>
      <c r="G109" s="9">
        <v>1</v>
      </c>
      <c r="H109" s="9">
        <v>0</v>
      </c>
      <c r="I109" s="29">
        <v>0</v>
      </c>
      <c r="J109" s="266">
        <v>1</v>
      </c>
      <c r="K109" s="5"/>
      <c r="L109" s="5"/>
      <c r="M109" s="86"/>
    </row>
    <row r="110" spans="1:13" hidden="1" x14ac:dyDescent="0.25">
      <c r="A110" s="639"/>
      <c r="B110" s="13">
        <v>41620</v>
      </c>
      <c r="C110" s="9" t="s">
        <v>13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66"/>
      <c r="K110" s="5">
        <v>1</v>
      </c>
      <c r="L110" s="5"/>
      <c r="M110" s="86"/>
    </row>
    <row r="111" spans="1:13" hidden="1" x14ac:dyDescent="0.25">
      <c r="A111" s="639"/>
      <c r="B111" s="13">
        <v>41613</v>
      </c>
      <c r="C111" s="9" t="s">
        <v>10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266"/>
      <c r="K111" s="5"/>
      <c r="L111" s="5">
        <v>1</v>
      </c>
      <c r="M111" s="86"/>
    </row>
    <row r="112" spans="1:13" hidden="1" x14ac:dyDescent="0.25">
      <c r="A112" s="639"/>
      <c r="B112" s="13">
        <v>41606</v>
      </c>
      <c r="C112" s="9" t="s">
        <v>7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266"/>
      <c r="K112" s="5">
        <v>1</v>
      </c>
      <c r="L112" s="5"/>
      <c r="M112" s="86"/>
    </row>
    <row r="113" spans="1:13" hidden="1" x14ac:dyDescent="0.25">
      <c r="A113" s="639"/>
      <c r="B113" s="13">
        <v>41599</v>
      </c>
      <c r="C113" s="9" t="s">
        <v>14</v>
      </c>
      <c r="D113" s="9">
        <v>1</v>
      </c>
      <c r="E113" s="9">
        <v>0</v>
      </c>
      <c r="F113" s="9">
        <v>1</v>
      </c>
      <c r="G113" s="9">
        <v>1</v>
      </c>
      <c r="H113" s="9">
        <v>0</v>
      </c>
      <c r="I113" s="29">
        <v>0</v>
      </c>
      <c r="J113" s="266"/>
      <c r="K113" s="5"/>
      <c r="L113" s="5">
        <v>1</v>
      </c>
      <c r="M113" s="86"/>
    </row>
    <row r="114" spans="1:13" hidden="1" x14ac:dyDescent="0.25">
      <c r="A114" s="639"/>
      <c r="B114" s="13">
        <v>41585</v>
      </c>
      <c r="C114" s="9" t="s">
        <v>13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66">
        <v>1</v>
      </c>
      <c r="K114" s="5"/>
      <c r="L114" s="5"/>
      <c r="M114" s="86"/>
    </row>
    <row r="115" spans="1:13" hidden="1" x14ac:dyDescent="0.25">
      <c r="A115" s="639"/>
      <c r="B115" s="13">
        <v>41571</v>
      </c>
      <c r="C115" s="9" t="s">
        <v>7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66"/>
      <c r="K115" s="5"/>
      <c r="L115" s="5">
        <v>1</v>
      </c>
      <c r="M115" s="86"/>
    </row>
    <row r="116" spans="1:13" hidden="1" x14ac:dyDescent="0.25">
      <c r="A116" s="639"/>
      <c r="B116" s="13">
        <v>41557</v>
      </c>
      <c r="C116" s="9" t="s">
        <v>12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66"/>
      <c r="K116" s="5"/>
      <c r="L116" s="5">
        <v>1</v>
      </c>
      <c r="M116" s="86"/>
    </row>
    <row r="117" spans="1:13" hidden="1" x14ac:dyDescent="0.25">
      <c r="A117" s="639"/>
      <c r="B117" s="13">
        <v>41543</v>
      </c>
      <c r="C117" s="9" t="s">
        <v>10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66">
        <v>1</v>
      </c>
      <c r="K117" s="5"/>
      <c r="L117" s="5"/>
      <c r="M117" s="86"/>
    </row>
    <row r="118" spans="1:13" ht="18.75" hidden="1" thickBot="1" x14ac:dyDescent="0.3">
      <c r="A118" s="647"/>
      <c r="B118" s="122">
        <v>41529</v>
      </c>
      <c r="C118" s="23" t="s">
        <v>14</v>
      </c>
      <c r="D118" s="23">
        <v>1</v>
      </c>
      <c r="E118" s="23">
        <v>0</v>
      </c>
      <c r="F118" s="23">
        <v>1</v>
      </c>
      <c r="G118" s="23">
        <v>1</v>
      </c>
      <c r="H118" s="23">
        <v>0</v>
      </c>
      <c r="I118" s="48">
        <v>0</v>
      </c>
      <c r="J118" s="269"/>
      <c r="K118" s="39">
        <v>1</v>
      </c>
      <c r="L118" s="39"/>
      <c r="M118" s="187"/>
    </row>
    <row r="119" spans="1:13" ht="19.5" thickTop="1" thickBot="1" x14ac:dyDescent="0.3">
      <c r="A119" s="142" t="s">
        <v>45</v>
      </c>
      <c r="B119" s="126" t="s">
        <v>15</v>
      </c>
      <c r="C119" s="124" t="s">
        <v>8</v>
      </c>
      <c r="D119" s="124">
        <f>SUM(D104:D118)</f>
        <v>15</v>
      </c>
      <c r="E119" s="124">
        <f t="shared" ref="E119:I119" si="6">SUM(E104:E118)</f>
        <v>2</v>
      </c>
      <c r="F119" s="124">
        <f t="shared" si="6"/>
        <v>6</v>
      </c>
      <c r="G119" s="124">
        <f t="shared" si="6"/>
        <v>8</v>
      </c>
      <c r="H119" s="124">
        <f t="shared" si="6"/>
        <v>0</v>
      </c>
      <c r="I119" s="125">
        <f t="shared" si="6"/>
        <v>0</v>
      </c>
      <c r="J119" s="268">
        <f>SUM(J104:J118)</f>
        <v>3</v>
      </c>
      <c r="K119" s="185">
        <f>SUM(K104:K118)</f>
        <v>8</v>
      </c>
      <c r="L119" s="185">
        <f>SUM(L104:L118)</f>
        <v>4</v>
      </c>
      <c r="M119" s="302">
        <f>SUM(J119/(J119+K119))</f>
        <v>0.27272727272727271</v>
      </c>
    </row>
    <row r="120" spans="1:13" ht="18.75" hidden="1" thickTop="1" x14ac:dyDescent="0.25">
      <c r="A120" s="646" t="s">
        <v>22</v>
      </c>
      <c r="B120" s="14">
        <v>41326</v>
      </c>
      <c r="C120" s="8" t="s">
        <v>7</v>
      </c>
      <c r="D120" s="8">
        <v>1</v>
      </c>
      <c r="E120" s="8">
        <v>1</v>
      </c>
      <c r="F120" s="8">
        <v>0</v>
      </c>
      <c r="G120" s="8">
        <v>1</v>
      </c>
      <c r="H120" s="8">
        <v>0</v>
      </c>
      <c r="I120" s="113">
        <v>0</v>
      </c>
      <c r="J120" s="272"/>
      <c r="K120" s="4">
        <v>1</v>
      </c>
      <c r="L120" s="4"/>
      <c r="M120" s="190"/>
    </row>
    <row r="121" spans="1:13" hidden="1" x14ac:dyDescent="0.25">
      <c r="A121" s="639"/>
      <c r="B121" s="13">
        <v>41312</v>
      </c>
      <c r="C121" s="9" t="s">
        <v>12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66"/>
      <c r="K121" s="5">
        <v>1</v>
      </c>
      <c r="L121" s="5"/>
      <c r="M121" s="86"/>
    </row>
    <row r="122" spans="1:13" hidden="1" x14ac:dyDescent="0.25">
      <c r="A122" s="639"/>
      <c r="B122" s="13">
        <v>41305</v>
      </c>
      <c r="C122" s="9" t="s">
        <v>13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66"/>
      <c r="K122" s="5">
        <v>1</v>
      </c>
      <c r="L122" s="5"/>
      <c r="M122" s="86"/>
    </row>
    <row r="123" spans="1:13" hidden="1" x14ac:dyDescent="0.25">
      <c r="A123" s="639"/>
      <c r="B123" s="13">
        <v>41291</v>
      </c>
      <c r="C123" s="9" t="s">
        <v>7</v>
      </c>
      <c r="D123" s="9">
        <v>1</v>
      </c>
      <c r="E123" s="9">
        <v>1</v>
      </c>
      <c r="F123" s="9">
        <v>0</v>
      </c>
      <c r="G123" s="9">
        <v>1</v>
      </c>
      <c r="H123" s="9">
        <v>0</v>
      </c>
      <c r="I123" s="29">
        <v>0</v>
      </c>
      <c r="J123" s="266"/>
      <c r="K123" s="5"/>
      <c r="L123" s="5">
        <v>1</v>
      </c>
      <c r="M123" s="86"/>
    </row>
    <row r="124" spans="1:13" hidden="1" x14ac:dyDescent="0.25">
      <c r="A124" s="639"/>
      <c r="B124" s="13">
        <v>41284</v>
      </c>
      <c r="C124" s="9" t="s">
        <v>21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66">
        <v>1</v>
      </c>
      <c r="K124" s="5"/>
      <c r="L124" s="5"/>
      <c r="M124" s="86"/>
    </row>
    <row r="125" spans="1:13" hidden="1" x14ac:dyDescent="0.25">
      <c r="A125" s="639"/>
      <c r="B125" s="13">
        <v>41263</v>
      </c>
      <c r="C125" s="9" t="s">
        <v>12</v>
      </c>
      <c r="D125" s="9">
        <v>1</v>
      </c>
      <c r="E125" s="9">
        <v>1</v>
      </c>
      <c r="F125" s="9">
        <v>0</v>
      </c>
      <c r="G125" s="9">
        <v>1</v>
      </c>
      <c r="H125" s="9">
        <v>1</v>
      </c>
      <c r="I125" s="29">
        <v>0</v>
      </c>
      <c r="J125" s="266">
        <v>1</v>
      </c>
      <c r="K125" s="5"/>
      <c r="L125" s="5"/>
      <c r="M125" s="86"/>
    </row>
    <row r="126" spans="1:13" hidden="1" x14ac:dyDescent="0.25">
      <c r="A126" s="639"/>
      <c r="B126" s="13">
        <v>41256</v>
      </c>
      <c r="C126" s="9" t="s">
        <v>13</v>
      </c>
      <c r="D126" s="9">
        <v>1</v>
      </c>
      <c r="E126" s="9">
        <v>1</v>
      </c>
      <c r="F126" s="9">
        <v>0</v>
      </c>
      <c r="G126" s="9">
        <v>1</v>
      </c>
      <c r="H126" s="9">
        <v>0</v>
      </c>
      <c r="I126" s="29">
        <v>0</v>
      </c>
      <c r="J126" s="266"/>
      <c r="K126" s="5">
        <v>1</v>
      </c>
      <c r="L126" s="5"/>
      <c r="M126" s="86"/>
    </row>
    <row r="127" spans="1:13" hidden="1" x14ac:dyDescent="0.25">
      <c r="A127" s="639"/>
      <c r="B127" s="13">
        <v>41249</v>
      </c>
      <c r="C127" s="9" t="s">
        <v>20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66"/>
      <c r="K127" s="5">
        <v>1</v>
      </c>
      <c r="L127" s="5"/>
      <c r="M127" s="86"/>
    </row>
    <row r="128" spans="1:13" hidden="1" x14ac:dyDescent="0.25">
      <c r="A128" s="639"/>
      <c r="B128" s="13">
        <v>41242</v>
      </c>
      <c r="C128" s="9" t="s">
        <v>7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66"/>
      <c r="K128" s="5">
        <v>1</v>
      </c>
      <c r="L128" s="5"/>
      <c r="M128" s="86"/>
    </row>
    <row r="129" spans="1:13" hidden="1" x14ac:dyDescent="0.25">
      <c r="A129" s="639"/>
      <c r="B129" s="13">
        <v>41235</v>
      </c>
      <c r="C129" s="9" t="s">
        <v>21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66">
        <v>1</v>
      </c>
      <c r="K129" s="5"/>
      <c r="L129" s="5"/>
      <c r="M129" s="86"/>
    </row>
    <row r="130" spans="1:13" hidden="1" x14ac:dyDescent="0.25">
      <c r="A130" s="639"/>
      <c r="B130" s="13">
        <v>41221</v>
      </c>
      <c r="C130" s="9" t="s">
        <v>13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66"/>
      <c r="K130" s="5">
        <v>1</v>
      </c>
      <c r="L130" s="5"/>
      <c r="M130" s="86"/>
    </row>
    <row r="131" spans="1:13" hidden="1" x14ac:dyDescent="0.25">
      <c r="A131" s="639"/>
      <c r="B131" s="13">
        <v>41214</v>
      </c>
      <c r="C131" s="9" t="s">
        <v>20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66"/>
      <c r="K131" s="5"/>
      <c r="L131" s="5">
        <v>1</v>
      </c>
      <c r="M131" s="86"/>
    </row>
    <row r="132" spans="1:13" hidden="1" x14ac:dyDescent="0.25">
      <c r="A132" s="639"/>
      <c r="B132" s="13">
        <v>41207</v>
      </c>
      <c r="C132" s="9" t="s">
        <v>7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66"/>
      <c r="K132" s="5">
        <v>1</v>
      </c>
      <c r="L132" s="5"/>
      <c r="M132" s="86"/>
    </row>
    <row r="133" spans="1:13" hidden="1" x14ac:dyDescent="0.25">
      <c r="A133" s="639"/>
      <c r="B133" s="13">
        <v>41200</v>
      </c>
      <c r="C133" s="9" t="s">
        <v>21</v>
      </c>
      <c r="D133" s="9">
        <v>1</v>
      </c>
      <c r="E133" s="9">
        <v>0</v>
      </c>
      <c r="F133" s="9">
        <v>3</v>
      </c>
      <c r="G133" s="9">
        <v>3</v>
      </c>
      <c r="H133" s="9">
        <v>0</v>
      </c>
      <c r="I133" s="29">
        <v>0</v>
      </c>
      <c r="J133" s="266"/>
      <c r="K133" s="5">
        <v>1</v>
      </c>
      <c r="L133" s="5"/>
      <c r="M133" s="86"/>
    </row>
    <row r="134" spans="1:13" hidden="1" x14ac:dyDescent="0.25">
      <c r="A134" s="639"/>
      <c r="B134" s="13">
        <v>41193</v>
      </c>
      <c r="C134" s="9" t="s">
        <v>12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66">
        <v>1</v>
      </c>
      <c r="K134" s="5"/>
      <c r="L134" s="5"/>
      <c r="M134" s="86"/>
    </row>
    <row r="135" spans="1:13" hidden="1" x14ac:dyDescent="0.25">
      <c r="A135" s="639"/>
      <c r="B135" s="13">
        <v>41186</v>
      </c>
      <c r="C135" s="9" t="s">
        <v>13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66"/>
      <c r="K135" s="5">
        <v>1</v>
      </c>
      <c r="L135" s="5"/>
      <c r="M135" s="86"/>
    </row>
    <row r="136" spans="1:13" ht="18.75" hidden="1" thickBot="1" x14ac:dyDescent="0.3">
      <c r="A136" s="647"/>
      <c r="B136" s="122">
        <v>41172</v>
      </c>
      <c r="C136" s="23" t="s">
        <v>7</v>
      </c>
      <c r="D136" s="23">
        <v>1</v>
      </c>
      <c r="E136" s="23">
        <v>0</v>
      </c>
      <c r="F136" s="23">
        <v>0</v>
      </c>
      <c r="G136" s="23">
        <v>0</v>
      </c>
      <c r="H136" s="23">
        <v>0</v>
      </c>
      <c r="I136" s="48">
        <v>0</v>
      </c>
      <c r="J136" s="269"/>
      <c r="K136" s="39">
        <v>1</v>
      </c>
      <c r="L136" s="39"/>
      <c r="M136" s="187"/>
    </row>
    <row r="137" spans="1:13" ht="19.5" thickTop="1" thickBot="1" x14ac:dyDescent="0.3">
      <c r="A137" s="142" t="s">
        <v>45</v>
      </c>
      <c r="B137" s="126" t="s">
        <v>22</v>
      </c>
      <c r="C137" s="124" t="s">
        <v>19</v>
      </c>
      <c r="D137" s="124">
        <f>SUM(D120:D136)</f>
        <v>17</v>
      </c>
      <c r="E137" s="124">
        <f t="shared" ref="E137:I137" si="7">SUM(E120:E136)</f>
        <v>4</v>
      </c>
      <c r="F137" s="124">
        <f t="shared" si="7"/>
        <v>4</v>
      </c>
      <c r="G137" s="124">
        <f t="shared" si="7"/>
        <v>8</v>
      </c>
      <c r="H137" s="124">
        <f t="shared" si="7"/>
        <v>1</v>
      </c>
      <c r="I137" s="125">
        <f t="shared" si="7"/>
        <v>0</v>
      </c>
      <c r="J137" s="268">
        <f>SUM(J120:J136)</f>
        <v>4</v>
      </c>
      <c r="K137" s="185">
        <f>SUM(K120:K136)</f>
        <v>11</v>
      </c>
      <c r="L137" s="185">
        <f>SUM(L120:L136)</f>
        <v>2</v>
      </c>
      <c r="M137" s="302">
        <f>SUM(J137/(J137+K137))</f>
        <v>0.26666666666666666</v>
      </c>
    </row>
    <row r="138" spans="1:13" ht="18.75" hidden="1" thickTop="1" x14ac:dyDescent="0.25">
      <c r="A138" s="646" t="s">
        <v>23</v>
      </c>
      <c r="B138" s="14">
        <v>40969</v>
      </c>
      <c r="C138" s="8" t="s">
        <v>20</v>
      </c>
      <c r="D138" s="8">
        <v>1</v>
      </c>
      <c r="E138" s="8">
        <v>0</v>
      </c>
      <c r="F138" s="8">
        <v>2</v>
      </c>
      <c r="G138" s="8">
        <v>2</v>
      </c>
      <c r="H138" s="8">
        <v>0</v>
      </c>
      <c r="I138" s="113">
        <v>0</v>
      </c>
      <c r="J138" s="272">
        <v>1</v>
      </c>
      <c r="K138" s="4"/>
      <c r="L138" s="4"/>
      <c r="M138" s="190"/>
    </row>
    <row r="139" spans="1:13" hidden="1" x14ac:dyDescent="0.25">
      <c r="A139" s="639"/>
      <c r="B139" s="13">
        <v>40962</v>
      </c>
      <c r="C139" s="9" t="s">
        <v>7</v>
      </c>
      <c r="D139" s="9">
        <v>1</v>
      </c>
      <c r="E139" s="9">
        <v>0</v>
      </c>
      <c r="F139" s="9">
        <v>0</v>
      </c>
      <c r="G139" s="9">
        <v>0</v>
      </c>
      <c r="H139" s="9">
        <v>0</v>
      </c>
      <c r="I139" s="29">
        <v>0</v>
      </c>
      <c r="J139" s="266"/>
      <c r="K139" s="5"/>
      <c r="L139" s="5">
        <v>1</v>
      </c>
      <c r="M139" s="86"/>
    </row>
    <row r="140" spans="1:13" hidden="1" x14ac:dyDescent="0.25">
      <c r="A140" s="639"/>
      <c r="B140" s="13">
        <v>40955</v>
      </c>
      <c r="C140" s="9" t="s">
        <v>21</v>
      </c>
      <c r="D140" s="9">
        <v>1</v>
      </c>
      <c r="E140" s="9">
        <v>1</v>
      </c>
      <c r="F140" s="9">
        <v>0</v>
      </c>
      <c r="G140" s="9">
        <v>1</v>
      </c>
      <c r="H140" s="9">
        <v>0</v>
      </c>
      <c r="I140" s="29">
        <v>0</v>
      </c>
      <c r="J140" s="266">
        <v>1</v>
      </c>
      <c r="K140" s="5"/>
      <c r="L140" s="5"/>
      <c r="M140" s="86"/>
    </row>
    <row r="141" spans="1:13" hidden="1" x14ac:dyDescent="0.25">
      <c r="A141" s="639"/>
      <c r="B141" s="13">
        <v>40948</v>
      </c>
      <c r="C141" s="9" t="s">
        <v>12</v>
      </c>
      <c r="D141" s="9">
        <v>1</v>
      </c>
      <c r="E141" s="9">
        <v>1</v>
      </c>
      <c r="F141" s="9">
        <v>0</v>
      </c>
      <c r="G141" s="9">
        <v>1</v>
      </c>
      <c r="H141" s="9">
        <v>0</v>
      </c>
      <c r="I141" s="29">
        <v>0</v>
      </c>
      <c r="J141" s="266">
        <v>1</v>
      </c>
      <c r="K141" s="5"/>
      <c r="L141" s="5"/>
      <c r="M141" s="86"/>
    </row>
    <row r="142" spans="1:13" hidden="1" x14ac:dyDescent="0.25">
      <c r="A142" s="639"/>
      <c r="B142" s="13">
        <v>40941</v>
      </c>
      <c r="C142" s="9" t="s">
        <v>13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66">
        <v>1</v>
      </c>
      <c r="K142" s="5"/>
      <c r="L142" s="5"/>
      <c r="M142" s="86"/>
    </row>
    <row r="143" spans="1:13" hidden="1" x14ac:dyDescent="0.25">
      <c r="A143" s="639"/>
      <c r="B143" s="13">
        <v>40927</v>
      </c>
      <c r="C143" s="9" t="s">
        <v>7</v>
      </c>
      <c r="D143" s="9">
        <v>1</v>
      </c>
      <c r="E143" s="9">
        <v>1</v>
      </c>
      <c r="F143" s="9">
        <v>1</v>
      </c>
      <c r="G143" s="9">
        <v>2</v>
      </c>
      <c r="H143" s="9">
        <v>0</v>
      </c>
      <c r="I143" s="29">
        <v>0</v>
      </c>
      <c r="J143" s="266">
        <v>1</v>
      </c>
      <c r="K143" s="5"/>
      <c r="L143" s="5"/>
      <c r="M143" s="86"/>
    </row>
    <row r="144" spans="1:13" hidden="1" x14ac:dyDescent="0.25">
      <c r="A144" s="639"/>
      <c r="B144" s="13">
        <v>40920</v>
      </c>
      <c r="C144" s="9" t="s">
        <v>21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66">
        <v>1</v>
      </c>
      <c r="K144" s="5"/>
      <c r="L144" s="5"/>
      <c r="M144" s="86"/>
    </row>
    <row r="145" spans="1:13" hidden="1" x14ac:dyDescent="0.25">
      <c r="A145" s="639"/>
      <c r="B145" s="13">
        <v>40899</v>
      </c>
      <c r="C145" s="9" t="s">
        <v>12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66">
        <v>1</v>
      </c>
      <c r="K145" s="5"/>
      <c r="L145" s="5"/>
      <c r="M145" s="86"/>
    </row>
    <row r="146" spans="1:13" hidden="1" x14ac:dyDescent="0.25">
      <c r="A146" s="639"/>
      <c r="B146" s="13">
        <v>40871</v>
      </c>
      <c r="C146" s="9" t="s">
        <v>21</v>
      </c>
      <c r="D146" s="9">
        <v>1</v>
      </c>
      <c r="E146" s="9">
        <v>1</v>
      </c>
      <c r="F146" s="9">
        <v>1</v>
      </c>
      <c r="G146" s="9">
        <v>2</v>
      </c>
      <c r="H146" s="9">
        <v>0</v>
      </c>
      <c r="I146" s="29">
        <v>0</v>
      </c>
      <c r="J146" s="266">
        <v>1</v>
      </c>
      <c r="K146" s="5"/>
      <c r="L146" s="5"/>
      <c r="M146" s="86"/>
    </row>
    <row r="147" spans="1:13" hidden="1" x14ac:dyDescent="0.25">
      <c r="A147" s="639"/>
      <c r="B147" s="13">
        <v>40864</v>
      </c>
      <c r="C147" s="9" t="s">
        <v>12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66"/>
      <c r="K147" s="5">
        <v>1</v>
      </c>
      <c r="L147" s="5"/>
      <c r="M147" s="86"/>
    </row>
    <row r="148" spans="1:13" hidden="1" x14ac:dyDescent="0.25">
      <c r="A148" s="639"/>
      <c r="B148" s="13">
        <v>40850</v>
      </c>
      <c r="C148" s="9" t="s">
        <v>20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66"/>
      <c r="K148" s="5">
        <v>1</v>
      </c>
      <c r="L148" s="5"/>
      <c r="M148" s="86"/>
    </row>
    <row r="149" spans="1:13" hidden="1" x14ac:dyDescent="0.25">
      <c r="A149" s="639"/>
      <c r="B149" s="13">
        <v>40843</v>
      </c>
      <c r="C149" s="9" t="s">
        <v>7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66"/>
      <c r="K149" s="5">
        <v>1</v>
      </c>
      <c r="L149" s="5"/>
      <c r="M149" s="86"/>
    </row>
    <row r="150" spans="1:13" hidden="1" x14ac:dyDescent="0.25">
      <c r="A150" s="639"/>
      <c r="B150" s="13">
        <v>40836</v>
      </c>
      <c r="C150" s="9" t="s">
        <v>21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66"/>
      <c r="K150" s="5">
        <v>1</v>
      </c>
      <c r="L150" s="5"/>
      <c r="M150" s="86"/>
    </row>
    <row r="151" spans="1:13" hidden="1" x14ac:dyDescent="0.25">
      <c r="A151" s="639"/>
      <c r="B151" s="13">
        <v>40829</v>
      </c>
      <c r="C151" s="9" t="s">
        <v>12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66"/>
      <c r="K151" s="5">
        <v>1</v>
      </c>
      <c r="L151" s="5"/>
      <c r="M151" s="86"/>
    </row>
    <row r="152" spans="1:13" hidden="1" x14ac:dyDescent="0.25">
      <c r="A152" s="639"/>
      <c r="B152" s="13">
        <v>40822</v>
      </c>
      <c r="C152" s="9" t="s">
        <v>13</v>
      </c>
      <c r="D152" s="9">
        <v>1</v>
      </c>
      <c r="E152" s="9">
        <v>1</v>
      </c>
      <c r="F152" s="9">
        <v>0</v>
      </c>
      <c r="G152" s="9">
        <v>1</v>
      </c>
      <c r="H152" s="9">
        <v>0</v>
      </c>
      <c r="I152" s="29">
        <v>0</v>
      </c>
      <c r="J152" s="266">
        <v>1</v>
      </c>
      <c r="K152" s="5"/>
      <c r="L152" s="5"/>
      <c r="M152" s="86"/>
    </row>
    <row r="153" spans="1:13" hidden="1" x14ac:dyDescent="0.25">
      <c r="A153" s="639"/>
      <c r="B153" s="13">
        <v>40815</v>
      </c>
      <c r="C153" s="9" t="s">
        <v>20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66"/>
      <c r="K153" s="5">
        <v>1</v>
      </c>
      <c r="L153" s="5"/>
      <c r="M153" s="86"/>
    </row>
    <row r="154" spans="1:13" hidden="1" x14ac:dyDescent="0.25">
      <c r="A154" s="639"/>
      <c r="B154" s="13">
        <v>40808</v>
      </c>
      <c r="C154" s="9" t="s">
        <v>7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66">
        <v>1</v>
      </c>
      <c r="K154" s="5"/>
      <c r="L154" s="5"/>
      <c r="M154" s="86"/>
    </row>
    <row r="155" spans="1:13" ht="18.75" hidden="1" thickBot="1" x14ac:dyDescent="0.3">
      <c r="A155" s="647"/>
      <c r="B155" s="122">
        <v>40801</v>
      </c>
      <c r="C155" s="23" t="s">
        <v>21</v>
      </c>
      <c r="D155" s="23">
        <v>1</v>
      </c>
      <c r="E155" s="23">
        <v>0</v>
      </c>
      <c r="F155" s="23">
        <v>1</v>
      </c>
      <c r="G155" s="23">
        <v>1</v>
      </c>
      <c r="H155" s="23">
        <v>0</v>
      </c>
      <c r="I155" s="48">
        <v>0</v>
      </c>
      <c r="J155" s="269"/>
      <c r="K155" s="39">
        <v>1</v>
      </c>
      <c r="L155" s="39"/>
      <c r="M155" s="187"/>
    </row>
    <row r="156" spans="1:13" ht="19.5" thickTop="1" thickBot="1" x14ac:dyDescent="0.3">
      <c r="A156" s="142" t="s">
        <v>45</v>
      </c>
      <c r="B156" s="126" t="s">
        <v>23</v>
      </c>
      <c r="C156" s="124" t="s">
        <v>19</v>
      </c>
      <c r="D156" s="124">
        <f>SUM(D138:D155)</f>
        <v>18</v>
      </c>
      <c r="E156" s="124">
        <f t="shared" ref="E156:I156" si="8">SUM(E138:E155)</f>
        <v>5</v>
      </c>
      <c r="F156" s="124">
        <f t="shared" si="8"/>
        <v>7</v>
      </c>
      <c r="G156" s="124">
        <f t="shared" si="8"/>
        <v>12</v>
      </c>
      <c r="H156" s="124">
        <f t="shared" si="8"/>
        <v>0</v>
      </c>
      <c r="I156" s="125">
        <f t="shared" si="8"/>
        <v>0</v>
      </c>
      <c r="J156" s="268">
        <f>SUM(J138:J155)</f>
        <v>10</v>
      </c>
      <c r="K156" s="185">
        <f>SUM(K138:K155)</f>
        <v>7</v>
      </c>
      <c r="L156" s="185">
        <f>SUM(L138:L155)</f>
        <v>1</v>
      </c>
      <c r="M156" s="302">
        <f>SUM(J156/(J156+K156))</f>
        <v>0.58823529411764708</v>
      </c>
    </row>
    <row r="157" spans="1:13" ht="19.5" thickTop="1" thickBot="1" x14ac:dyDescent="0.3">
      <c r="C157" s="136" t="s">
        <v>24</v>
      </c>
      <c r="D157" s="137">
        <f t="shared" ref="D157:I157" si="9">SUM(D64+D84+D103+D119+D137+D156+D45+D28+D15)</f>
        <v>145</v>
      </c>
      <c r="E157" s="137">
        <f t="shared" si="9"/>
        <v>25</v>
      </c>
      <c r="F157" s="137">
        <f t="shared" si="9"/>
        <v>49</v>
      </c>
      <c r="G157" s="137">
        <f t="shared" si="9"/>
        <v>74</v>
      </c>
      <c r="H157" s="137">
        <f t="shared" si="9"/>
        <v>2</v>
      </c>
      <c r="I157" s="139">
        <f t="shared" si="9"/>
        <v>0</v>
      </c>
      <c r="J157" s="444">
        <f>SUM(J64+J84+J103+J119+J137+J156+J45+J28+J15)</f>
        <v>59</v>
      </c>
      <c r="K157" s="91">
        <f>SUM(K64+K84+K103+K119+K137+K156+K45+K28+K15)</f>
        <v>69</v>
      </c>
      <c r="L157" s="91">
        <f>SUM(L64+L84+L103+L119+L137+L156+L45+L28+L15)</f>
        <v>17</v>
      </c>
      <c r="M157" s="324">
        <f>SUM(J157/(J157+K157))</f>
        <v>0.4609375</v>
      </c>
    </row>
    <row r="158" spans="1:13" ht="18.75" thickBot="1" x14ac:dyDescent="0.3">
      <c r="C158" s="143" t="s">
        <v>25</v>
      </c>
      <c r="D158" s="24"/>
      <c r="E158" s="25">
        <f>SUM(E157/D157)</f>
        <v>0.17241379310344829</v>
      </c>
      <c r="F158" s="25">
        <f>SUM(F157/D157)</f>
        <v>0.33793103448275863</v>
      </c>
      <c r="G158" s="144">
        <f>SUM(G157/D157)</f>
        <v>0.51034482758620692</v>
      </c>
      <c r="H158" s="20"/>
      <c r="I158" s="20"/>
      <c r="J158" s="445">
        <f>SUM(J157/D157)</f>
        <v>0.40689655172413791</v>
      </c>
      <c r="K158" s="441">
        <f>SUM(K157/D157)</f>
        <v>0.47586206896551725</v>
      </c>
      <c r="L158" s="446">
        <f>SUM(L157/D157)</f>
        <v>0.11724137931034483</v>
      </c>
    </row>
    <row r="159" spans="1:13" ht="18.75" thickBot="1" x14ac:dyDescent="0.3">
      <c r="C159" s="133" t="s">
        <v>26</v>
      </c>
      <c r="D159" s="134">
        <f>SUM(D157/9)</f>
        <v>16.111111111111111</v>
      </c>
      <c r="E159" s="134">
        <f>SUM(E158*D159)</f>
        <v>2.7777777777777777</v>
      </c>
      <c r="F159" s="134">
        <f>SUM(F158*D159)</f>
        <v>5.4444444444444446</v>
      </c>
      <c r="G159" s="135">
        <f>SUM(G158*D159)</f>
        <v>8.2222222222222232</v>
      </c>
      <c r="H159" s="16"/>
      <c r="I159" s="16"/>
      <c r="J159" s="447">
        <f>SUM(J157/9)</f>
        <v>6.5555555555555554</v>
      </c>
      <c r="K159" s="448">
        <f>SUM(K157/9)</f>
        <v>7.666666666666667</v>
      </c>
      <c r="L159" s="449">
        <f>SUM(L157/9)</f>
        <v>1.8888888888888888</v>
      </c>
    </row>
    <row r="160" spans="1:13" ht="19.5" thickTop="1" thickBot="1" x14ac:dyDescent="0.3">
      <c r="A160" s="61" t="s">
        <v>50</v>
      </c>
      <c r="B160" s="45" t="s">
        <v>36</v>
      </c>
      <c r="C160" s="46" t="s">
        <v>19</v>
      </c>
      <c r="D160" s="47"/>
      <c r="E160" s="27">
        <v>1</v>
      </c>
      <c r="F160" s="27">
        <v>7</v>
      </c>
      <c r="G160" s="28">
        <v>8</v>
      </c>
    </row>
    <row r="161" spans="1:7" ht="18.75" thickBot="1" x14ac:dyDescent="0.3">
      <c r="A161" s="49" t="s">
        <v>45</v>
      </c>
      <c r="B161" s="41" t="s">
        <v>50</v>
      </c>
      <c r="C161" s="42"/>
      <c r="D161" s="42"/>
      <c r="E161" s="43">
        <f>SUM(E160:E160)</f>
        <v>1</v>
      </c>
      <c r="F161" s="43">
        <f>SUM(F160:F160)</f>
        <v>7</v>
      </c>
      <c r="G161" s="50">
        <f>SUM(G160:G160)</f>
        <v>8</v>
      </c>
    </row>
    <row r="162" spans="1:7" ht="18.75" thickBot="1" x14ac:dyDescent="0.3">
      <c r="A162" s="51" t="s">
        <v>46</v>
      </c>
      <c r="B162" s="52" t="s">
        <v>481</v>
      </c>
      <c r="C162" s="53"/>
      <c r="D162" s="53"/>
      <c r="E162" s="54">
        <f>SUM(E157+E161)</f>
        <v>26</v>
      </c>
      <c r="F162" s="54">
        <f>SUM(F157+F161)</f>
        <v>56</v>
      </c>
      <c r="G162" s="55">
        <f>SUM(E162+F162)</f>
        <v>82</v>
      </c>
    </row>
    <row r="163" spans="1:7" ht="18.75" thickTop="1" x14ac:dyDescent="0.25"/>
  </sheetData>
  <mergeCells count="10">
    <mergeCell ref="A1:M1"/>
    <mergeCell ref="A138:A155"/>
    <mergeCell ref="A120:A136"/>
    <mergeCell ref="A104:A118"/>
    <mergeCell ref="A85:A102"/>
    <mergeCell ref="A65:A83"/>
    <mergeCell ref="A46:A63"/>
    <mergeCell ref="A29:A44"/>
    <mergeCell ref="A16:A27"/>
    <mergeCell ref="A3:A14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M14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140625" bestFit="1" customWidth="1"/>
    <col min="2" max="2" width="23.7109375" bestFit="1" customWidth="1"/>
    <col min="3" max="3" width="18" bestFit="1" customWidth="1"/>
  </cols>
  <sheetData>
    <row r="1" spans="1:13" ht="19.5" thickTop="1" thickBot="1" x14ac:dyDescent="0.3">
      <c r="A1" s="626" t="s">
        <v>527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39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43881</v>
      </c>
      <c r="C3" s="27" t="s">
        <v>48</v>
      </c>
      <c r="D3" s="27">
        <v>1</v>
      </c>
      <c r="E3" s="27">
        <v>3</v>
      </c>
      <c r="F3" s="27">
        <v>0</v>
      </c>
      <c r="G3" s="27">
        <v>3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t="18" hidden="1" x14ac:dyDescent="0.25">
      <c r="A4" s="631"/>
      <c r="B4" s="255">
        <v>43867</v>
      </c>
      <c r="C4" s="9" t="s">
        <v>452</v>
      </c>
      <c r="D4" s="9">
        <v>1</v>
      </c>
      <c r="E4" s="9">
        <v>1</v>
      </c>
      <c r="F4" s="9">
        <v>2</v>
      </c>
      <c r="G4" s="9">
        <v>3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t="18" hidden="1" x14ac:dyDescent="0.25">
      <c r="A5" s="631"/>
      <c r="B5" s="255">
        <v>43860</v>
      </c>
      <c r="C5" s="9" t="s">
        <v>453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t="18" hidden="1" x14ac:dyDescent="0.25">
      <c r="A6" s="631"/>
      <c r="B6" s="255">
        <v>43832</v>
      </c>
      <c r="C6" s="9" t="s">
        <v>8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t="18" hidden="1" x14ac:dyDescent="0.25">
      <c r="A7" s="631"/>
      <c r="B7" s="255">
        <v>43811</v>
      </c>
      <c r="C7" s="9" t="s">
        <v>453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t="18" hidden="1" x14ac:dyDescent="0.25">
      <c r="A8" s="631"/>
      <c r="B8" s="255">
        <v>43804</v>
      </c>
      <c r="C8" s="9" t="s">
        <v>9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t="18.75" hidden="1" thickBot="1" x14ac:dyDescent="0.3">
      <c r="A9" s="630"/>
      <c r="B9" s="256">
        <v>43797</v>
      </c>
      <c r="C9" s="31" t="s">
        <v>48</v>
      </c>
      <c r="D9" s="31">
        <v>1</v>
      </c>
      <c r="E9" s="31">
        <v>0</v>
      </c>
      <c r="F9" s="31">
        <v>0</v>
      </c>
      <c r="G9" s="31">
        <v>0</v>
      </c>
      <c r="H9" s="31">
        <v>0</v>
      </c>
      <c r="I9" s="299">
        <v>0</v>
      </c>
      <c r="J9" s="341"/>
      <c r="K9" s="31">
        <v>1</v>
      </c>
      <c r="L9" s="31"/>
      <c r="M9" s="32"/>
    </row>
    <row r="10" spans="1:13" ht="19.5" thickTop="1" thickBot="1" x14ac:dyDescent="0.3">
      <c r="A10" s="142" t="s">
        <v>45</v>
      </c>
      <c r="B10" s="126" t="s">
        <v>500</v>
      </c>
      <c r="C10" s="124" t="s">
        <v>455</v>
      </c>
      <c r="D10" s="124">
        <f t="shared" ref="D10:L10" si="0">SUM(D3:D9)</f>
        <v>7</v>
      </c>
      <c r="E10" s="124">
        <f t="shared" si="0"/>
        <v>4</v>
      </c>
      <c r="F10" s="124">
        <f t="shared" si="0"/>
        <v>3</v>
      </c>
      <c r="G10" s="124">
        <f t="shared" si="0"/>
        <v>7</v>
      </c>
      <c r="H10" s="124">
        <f t="shared" si="0"/>
        <v>0</v>
      </c>
      <c r="I10" s="124">
        <f t="shared" si="0"/>
        <v>0</v>
      </c>
      <c r="J10" s="124">
        <f t="shared" si="0"/>
        <v>4</v>
      </c>
      <c r="K10" s="124">
        <f t="shared" si="0"/>
        <v>3</v>
      </c>
      <c r="L10" s="124">
        <f t="shared" si="0"/>
        <v>0</v>
      </c>
      <c r="M10" s="302">
        <f>SUM(J10/(J10+K10))</f>
        <v>0.5714285714285714</v>
      </c>
    </row>
    <row r="11" spans="1:13" ht="19.5" thickTop="1" thickBot="1" x14ac:dyDescent="0.3">
      <c r="A11" s="16"/>
      <c r="B11" s="17"/>
      <c r="C11" s="136" t="s">
        <v>24</v>
      </c>
      <c r="D11" s="137">
        <f t="shared" ref="D11:L11" si="1">SUM(D10)</f>
        <v>7</v>
      </c>
      <c r="E11" s="137">
        <f t="shared" si="1"/>
        <v>4</v>
      </c>
      <c r="F11" s="137">
        <f t="shared" si="1"/>
        <v>3</v>
      </c>
      <c r="G11" s="137">
        <f t="shared" si="1"/>
        <v>7</v>
      </c>
      <c r="H11" s="137">
        <f t="shared" si="1"/>
        <v>0</v>
      </c>
      <c r="I11" s="139">
        <f t="shared" si="1"/>
        <v>0</v>
      </c>
      <c r="J11" s="392">
        <f t="shared" si="1"/>
        <v>4</v>
      </c>
      <c r="K11" s="137">
        <f t="shared" si="1"/>
        <v>3</v>
      </c>
      <c r="L11" s="139">
        <f t="shared" si="1"/>
        <v>0</v>
      </c>
      <c r="M11" s="313">
        <f>SUM(J11/(J11+K11))</f>
        <v>0.5714285714285714</v>
      </c>
    </row>
    <row r="12" spans="1:13" ht="18.75" thickBot="1" x14ac:dyDescent="0.3">
      <c r="A12" s="16"/>
      <c r="B12" s="17"/>
      <c r="C12" s="143" t="s">
        <v>25</v>
      </c>
      <c r="D12" s="24"/>
      <c r="E12" s="25">
        <f>SUM(E11/D11)</f>
        <v>0.5714285714285714</v>
      </c>
      <c r="F12" s="25">
        <f>SUM(F11/D11)</f>
        <v>0.42857142857142855</v>
      </c>
      <c r="G12" s="144">
        <f>SUM(G11/D11)</f>
        <v>1</v>
      </c>
      <c r="H12" s="20"/>
      <c r="I12" s="20"/>
      <c r="J12" s="326">
        <f>SUM(J11/D11)</f>
        <v>0.5714285714285714</v>
      </c>
      <c r="K12" s="327">
        <f>SUM(K11/D11)</f>
        <v>0.42857142857142855</v>
      </c>
      <c r="L12" s="328">
        <f>SUM(L11/D11)</f>
        <v>0</v>
      </c>
      <c r="M12" s="7"/>
    </row>
    <row r="13" spans="1:13" ht="18.75" thickBot="1" x14ac:dyDescent="0.3">
      <c r="A13" s="16"/>
      <c r="B13" s="17"/>
      <c r="C13" s="133" t="s">
        <v>26</v>
      </c>
      <c r="D13" s="134">
        <f>SUM(D11/1)</f>
        <v>7</v>
      </c>
      <c r="E13" s="134">
        <f>SUM(E12*D13)</f>
        <v>4</v>
      </c>
      <c r="F13" s="134">
        <f>SUM(F12*D13)</f>
        <v>3</v>
      </c>
      <c r="G13" s="135">
        <f>SUM(G12*D13)</f>
        <v>7</v>
      </c>
      <c r="H13" s="16"/>
      <c r="I13" s="16"/>
      <c r="J13" s="329">
        <f>SUM(J11/1)</f>
        <v>4</v>
      </c>
      <c r="K13" s="330">
        <f>SUM(K11/1)</f>
        <v>3</v>
      </c>
      <c r="L13" s="331">
        <f>SUM(L11/1)</f>
        <v>0</v>
      </c>
      <c r="M13" s="7"/>
    </row>
    <row r="14" spans="1:13" ht="15.75" thickTop="1" x14ac:dyDescent="0.25"/>
  </sheetData>
  <mergeCells count="2">
    <mergeCell ref="A1:M1"/>
    <mergeCell ref="A3:A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M21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324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45"/>
      <c r="B2" s="346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45708</v>
      </c>
      <c r="C3" s="27" t="s">
        <v>20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45694</v>
      </c>
      <c r="C4" s="9" t="s">
        <v>8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45687</v>
      </c>
      <c r="C5" s="9" t="s">
        <v>10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45680</v>
      </c>
      <c r="C6" s="9" t="s">
        <v>625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45673</v>
      </c>
      <c r="C7" s="9" t="s">
        <v>20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45645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45638</v>
      </c>
      <c r="C9" s="9" t="s">
        <v>10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45631</v>
      </c>
      <c r="C10" s="9" t="s">
        <v>625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45624</v>
      </c>
      <c r="C11" s="9" t="s">
        <v>20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45617</v>
      </c>
      <c r="C12" s="9" t="s">
        <v>553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x14ac:dyDescent="0.25">
      <c r="A13" s="636"/>
      <c r="B13" s="255">
        <v>45603</v>
      </c>
      <c r="C13" s="9" t="s">
        <v>10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45596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6"/>
      <c r="B15" s="255">
        <v>45589</v>
      </c>
      <c r="C15" s="9" t="s">
        <v>20</v>
      </c>
      <c r="D15" s="9">
        <v>1</v>
      </c>
      <c r="E15" s="9">
        <v>0</v>
      </c>
      <c r="F15" s="9">
        <v>3</v>
      </c>
      <c r="G15" s="9">
        <v>3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45582</v>
      </c>
      <c r="C16" s="9" t="s">
        <v>553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x14ac:dyDescent="0.25">
      <c r="A17" s="636"/>
      <c r="B17" s="255">
        <v>45575</v>
      </c>
      <c r="C17" s="9" t="s">
        <v>8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t="18.75" thickBot="1" x14ac:dyDescent="0.3">
      <c r="A18" s="637"/>
      <c r="B18" s="256">
        <v>45547</v>
      </c>
      <c r="C18" s="31" t="s">
        <v>553</v>
      </c>
      <c r="D18" s="31">
        <v>1</v>
      </c>
      <c r="E18" s="31">
        <v>0</v>
      </c>
      <c r="F18" s="31">
        <v>0</v>
      </c>
      <c r="G18" s="31">
        <v>0</v>
      </c>
      <c r="H18" s="31">
        <v>0</v>
      </c>
      <c r="I18" s="32">
        <v>0</v>
      </c>
      <c r="J18" s="366"/>
      <c r="K18" s="31">
        <v>1</v>
      </c>
      <c r="L18" s="31"/>
      <c r="M18" s="32"/>
    </row>
    <row r="19" spans="1:13" ht="19.5" thickTop="1" thickBot="1" x14ac:dyDescent="0.3">
      <c r="A19" s="487" t="s">
        <v>45</v>
      </c>
      <c r="B19" s="488" t="s">
        <v>624</v>
      </c>
      <c r="C19" s="355" t="s">
        <v>453</v>
      </c>
      <c r="D19" s="355">
        <f t="shared" ref="D19:L19" si="0">SUM(D3:D18)</f>
        <v>16</v>
      </c>
      <c r="E19" s="355">
        <f t="shared" si="0"/>
        <v>2</v>
      </c>
      <c r="F19" s="355">
        <f t="shared" si="0"/>
        <v>8</v>
      </c>
      <c r="G19" s="355">
        <f t="shared" si="0"/>
        <v>10</v>
      </c>
      <c r="H19" s="355">
        <f t="shared" si="0"/>
        <v>0</v>
      </c>
      <c r="I19" s="489">
        <f t="shared" si="0"/>
        <v>0</v>
      </c>
      <c r="J19" s="458">
        <f t="shared" si="0"/>
        <v>6</v>
      </c>
      <c r="K19" s="355">
        <f t="shared" si="0"/>
        <v>10</v>
      </c>
      <c r="L19" s="355">
        <f t="shared" si="0"/>
        <v>0</v>
      </c>
      <c r="M19" s="415">
        <f>SUM(J19/(J19+K19))</f>
        <v>0.375</v>
      </c>
    </row>
    <row r="20" spans="1:13" ht="18.75" hidden="1" thickTop="1" x14ac:dyDescent="0.25">
      <c r="A20" s="642" t="s">
        <v>580</v>
      </c>
      <c r="B20" s="254">
        <v>45330</v>
      </c>
      <c r="C20" s="27" t="s">
        <v>555</v>
      </c>
      <c r="D20" s="27">
        <v>1</v>
      </c>
      <c r="E20" s="27">
        <v>0</v>
      </c>
      <c r="F20" s="27">
        <v>1</v>
      </c>
      <c r="G20" s="27">
        <v>1</v>
      </c>
      <c r="H20" s="27">
        <v>0</v>
      </c>
      <c r="I20" s="28">
        <v>0</v>
      </c>
      <c r="J20" s="364">
        <v>1</v>
      </c>
      <c r="K20" s="27"/>
      <c r="L20" s="27"/>
      <c r="M20" s="28"/>
    </row>
    <row r="21" spans="1:13" hidden="1" x14ac:dyDescent="0.25">
      <c r="A21" s="636"/>
      <c r="B21" s="255">
        <v>45323</v>
      </c>
      <c r="C21" s="9" t="s">
        <v>553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6"/>
      <c r="B22" s="255">
        <v>45316</v>
      </c>
      <c r="C22" s="9" t="s">
        <v>453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6"/>
      <c r="B23" s="255">
        <v>45309</v>
      </c>
      <c r="C23" s="9" t="s">
        <v>8</v>
      </c>
      <c r="D23" s="9">
        <v>1</v>
      </c>
      <c r="E23" s="9">
        <v>0</v>
      </c>
      <c r="F23" s="9">
        <v>1</v>
      </c>
      <c r="G23" s="9">
        <v>1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6"/>
      <c r="B24" s="255">
        <v>45302</v>
      </c>
      <c r="C24" s="9" t="s">
        <v>552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45281</v>
      </c>
      <c r="C25" s="9" t="s">
        <v>555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6"/>
      <c r="B26" s="255">
        <v>45274</v>
      </c>
      <c r="C26" s="9" t="s">
        <v>553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45267</v>
      </c>
      <c r="C27" s="9" t="s">
        <v>453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45239</v>
      </c>
      <c r="C28" s="9" t="s">
        <v>553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6"/>
      <c r="B29" s="255">
        <v>45232</v>
      </c>
      <c r="C29" s="9" t="s">
        <v>453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6"/>
      <c r="B30" s="255">
        <v>45225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t="18.75" hidden="1" thickBot="1" x14ac:dyDescent="0.3">
      <c r="A31" s="637"/>
      <c r="B31" s="256">
        <v>45218</v>
      </c>
      <c r="C31" s="31" t="s">
        <v>552</v>
      </c>
      <c r="D31" s="31">
        <v>1</v>
      </c>
      <c r="E31" s="31">
        <v>0</v>
      </c>
      <c r="F31" s="31">
        <v>0</v>
      </c>
      <c r="G31" s="31">
        <v>0</v>
      </c>
      <c r="H31" s="31">
        <v>0</v>
      </c>
      <c r="I31" s="32">
        <v>0</v>
      </c>
      <c r="J31" s="366"/>
      <c r="K31" s="31">
        <v>1</v>
      </c>
      <c r="L31" s="31"/>
      <c r="M31" s="32"/>
    </row>
    <row r="32" spans="1:13" ht="19.5" thickTop="1" thickBot="1" x14ac:dyDescent="0.3">
      <c r="A32" s="433" t="s">
        <v>45</v>
      </c>
      <c r="B32" s="414" t="s">
        <v>580</v>
      </c>
      <c r="C32" s="355" t="s">
        <v>452</v>
      </c>
      <c r="D32" s="355">
        <f t="shared" ref="D32:L32" si="1">SUM(D20:D31)</f>
        <v>12</v>
      </c>
      <c r="E32" s="355">
        <f t="shared" si="1"/>
        <v>0</v>
      </c>
      <c r="F32" s="355">
        <f t="shared" si="1"/>
        <v>6</v>
      </c>
      <c r="G32" s="355">
        <f t="shared" si="1"/>
        <v>6</v>
      </c>
      <c r="H32" s="355">
        <f t="shared" si="1"/>
        <v>0</v>
      </c>
      <c r="I32" s="467">
        <f t="shared" si="1"/>
        <v>0</v>
      </c>
      <c r="J32" s="191">
        <f t="shared" si="1"/>
        <v>7</v>
      </c>
      <c r="K32" s="124">
        <f t="shared" si="1"/>
        <v>5</v>
      </c>
      <c r="L32" s="124">
        <f t="shared" si="1"/>
        <v>0</v>
      </c>
      <c r="M32" s="302">
        <f>SUM(J32/(J32+K32))</f>
        <v>0.58333333333333337</v>
      </c>
    </row>
    <row r="33" spans="1:13" ht="18.75" hidden="1" thickTop="1" x14ac:dyDescent="0.25">
      <c r="A33" s="632" t="s">
        <v>554</v>
      </c>
      <c r="B33" s="254">
        <v>44966</v>
      </c>
      <c r="C33" s="27" t="s">
        <v>555</v>
      </c>
      <c r="D33" s="27">
        <v>1</v>
      </c>
      <c r="E33" s="27">
        <v>0</v>
      </c>
      <c r="F33" s="27">
        <v>0</v>
      </c>
      <c r="G33" s="27">
        <v>0</v>
      </c>
      <c r="H33" s="27">
        <v>0</v>
      </c>
      <c r="I33" s="297">
        <v>0</v>
      </c>
      <c r="J33" s="279">
        <v>1</v>
      </c>
      <c r="K33" s="27"/>
      <c r="L33" s="27"/>
      <c r="M33" s="28"/>
    </row>
    <row r="34" spans="1:13" hidden="1" x14ac:dyDescent="0.25">
      <c r="A34" s="633"/>
      <c r="B34" s="255">
        <v>44959</v>
      </c>
      <c r="C34" s="9" t="s">
        <v>553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8">
        <v>0</v>
      </c>
      <c r="J34" s="280"/>
      <c r="K34" s="9"/>
      <c r="L34" s="9">
        <v>1</v>
      </c>
      <c r="M34" s="29"/>
    </row>
    <row r="35" spans="1:13" hidden="1" x14ac:dyDescent="0.25">
      <c r="A35" s="633"/>
      <c r="B35" s="255">
        <v>44952</v>
      </c>
      <c r="C35" s="9" t="s">
        <v>453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8">
        <v>0</v>
      </c>
      <c r="J35" s="280"/>
      <c r="K35" s="9">
        <v>1</v>
      </c>
      <c r="L35" s="9"/>
      <c r="M35" s="29"/>
    </row>
    <row r="36" spans="1:13" hidden="1" x14ac:dyDescent="0.25">
      <c r="A36" s="633"/>
      <c r="B36" s="255">
        <v>44945</v>
      </c>
      <c r="C36" s="9" t="s">
        <v>8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8">
        <v>0</v>
      </c>
      <c r="J36" s="280">
        <v>1</v>
      </c>
      <c r="K36" s="9"/>
      <c r="L36" s="9"/>
      <c r="M36" s="29"/>
    </row>
    <row r="37" spans="1:13" hidden="1" x14ac:dyDescent="0.25">
      <c r="A37" s="633"/>
      <c r="B37" s="255">
        <v>44938</v>
      </c>
      <c r="C37" s="9" t="s">
        <v>552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8">
        <v>0</v>
      </c>
      <c r="J37" s="280">
        <v>1</v>
      </c>
      <c r="K37" s="9"/>
      <c r="L37" s="9"/>
      <c r="M37" s="29"/>
    </row>
    <row r="38" spans="1:13" hidden="1" x14ac:dyDescent="0.25">
      <c r="A38" s="633"/>
      <c r="B38" s="255">
        <v>44910</v>
      </c>
      <c r="C38" s="9" t="s">
        <v>553</v>
      </c>
      <c r="D38" s="9">
        <v>1</v>
      </c>
      <c r="E38" s="9">
        <v>2</v>
      </c>
      <c r="F38" s="9">
        <v>0</v>
      </c>
      <c r="G38" s="9">
        <v>2</v>
      </c>
      <c r="H38" s="9">
        <v>0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3"/>
      <c r="B39" s="255">
        <v>44875</v>
      </c>
      <c r="C39" s="9" t="s">
        <v>553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8">
        <v>0</v>
      </c>
      <c r="J39" s="280">
        <v>1</v>
      </c>
      <c r="K39" s="9"/>
      <c r="L39" s="9"/>
      <c r="M39" s="29"/>
    </row>
    <row r="40" spans="1:13" hidden="1" x14ac:dyDescent="0.25">
      <c r="A40" s="633"/>
      <c r="B40" s="255">
        <v>44861</v>
      </c>
      <c r="C40" s="9" t="s">
        <v>8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3"/>
      <c r="B41" s="255">
        <v>44854</v>
      </c>
      <c r="C41" s="9" t="s">
        <v>552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idden="1" x14ac:dyDescent="0.25">
      <c r="A42" s="633"/>
      <c r="B42" s="255">
        <v>44840</v>
      </c>
      <c r="C42" s="9" t="s">
        <v>553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44833</v>
      </c>
      <c r="C43" s="9" t="s">
        <v>453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t="18.75" hidden="1" thickBot="1" x14ac:dyDescent="0.3">
      <c r="A44" s="634"/>
      <c r="B44" s="256">
        <v>44819</v>
      </c>
      <c r="C44" s="31" t="s">
        <v>552</v>
      </c>
      <c r="D44" s="31">
        <v>1</v>
      </c>
      <c r="E44" s="31">
        <v>0</v>
      </c>
      <c r="F44" s="31">
        <v>0</v>
      </c>
      <c r="G44" s="31">
        <v>0</v>
      </c>
      <c r="H44" s="31">
        <v>0</v>
      </c>
      <c r="I44" s="299">
        <v>0</v>
      </c>
      <c r="J44" s="341"/>
      <c r="K44" s="31">
        <v>1</v>
      </c>
      <c r="L44" s="31"/>
      <c r="M44" s="32"/>
    </row>
    <row r="45" spans="1:13" ht="19.5" thickTop="1" thickBot="1" x14ac:dyDescent="0.3">
      <c r="A45" s="433" t="s">
        <v>45</v>
      </c>
      <c r="B45" s="414" t="s">
        <v>554</v>
      </c>
      <c r="C45" s="355" t="s">
        <v>452</v>
      </c>
      <c r="D45" s="355">
        <f t="shared" ref="D45:L45" si="2">SUM(D33:D44)</f>
        <v>12</v>
      </c>
      <c r="E45" s="355">
        <f t="shared" si="2"/>
        <v>2</v>
      </c>
      <c r="F45" s="355">
        <f t="shared" si="2"/>
        <v>7</v>
      </c>
      <c r="G45" s="355">
        <f t="shared" si="2"/>
        <v>9</v>
      </c>
      <c r="H45" s="355">
        <f t="shared" si="2"/>
        <v>0</v>
      </c>
      <c r="I45" s="467">
        <f t="shared" si="2"/>
        <v>0</v>
      </c>
      <c r="J45" s="191">
        <f t="shared" si="2"/>
        <v>6</v>
      </c>
      <c r="K45" s="124">
        <f t="shared" si="2"/>
        <v>5</v>
      </c>
      <c r="L45" s="124">
        <f t="shared" si="2"/>
        <v>1</v>
      </c>
      <c r="M45" s="302">
        <f>SUM(J45/(J45+K45))</f>
        <v>0.54545454545454541</v>
      </c>
    </row>
    <row r="46" spans="1:13" ht="18.75" hidden="1" thickTop="1" x14ac:dyDescent="0.25">
      <c r="A46" s="632" t="s">
        <v>540</v>
      </c>
      <c r="B46" s="254">
        <v>44637</v>
      </c>
      <c r="C46" s="27" t="s">
        <v>455</v>
      </c>
      <c r="D46" s="27">
        <v>1</v>
      </c>
      <c r="E46" s="27">
        <v>1</v>
      </c>
      <c r="F46" s="27">
        <v>1</v>
      </c>
      <c r="G46" s="27">
        <v>2</v>
      </c>
      <c r="H46" s="27">
        <v>0</v>
      </c>
      <c r="I46" s="297">
        <v>0</v>
      </c>
      <c r="J46" s="279"/>
      <c r="K46" s="27">
        <v>1</v>
      </c>
      <c r="L46" s="27"/>
      <c r="M46" s="28"/>
    </row>
    <row r="47" spans="1:13" hidden="1" x14ac:dyDescent="0.25">
      <c r="A47" s="633"/>
      <c r="B47" s="255">
        <v>44630</v>
      </c>
      <c r="C47" s="9" t="s">
        <v>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/>
      <c r="K47" s="9"/>
      <c r="L47" s="9">
        <v>1</v>
      </c>
      <c r="M47" s="29"/>
    </row>
    <row r="48" spans="1:13" hidden="1" x14ac:dyDescent="0.25">
      <c r="A48" s="633"/>
      <c r="B48" s="255">
        <v>44623</v>
      </c>
      <c r="C48" s="9" t="s">
        <v>48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3"/>
      <c r="B49" s="255">
        <v>44616</v>
      </c>
      <c r="C49" s="9" t="s">
        <v>455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8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255">
        <v>44609</v>
      </c>
      <c r="C50" s="9" t="s">
        <v>8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8">
        <v>0</v>
      </c>
      <c r="J50" s="280"/>
      <c r="K50" s="9"/>
      <c r="L50" s="9">
        <v>1</v>
      </c>
      <c r="M50" s="29"/>
    </row>
    <row r="51" spans="1:13" hidden="1" x14ac:dyDescent="0.25">
      <c r="A51" s="633"/>
      <c r="B51" s="255">
        <v>44595</v>
      </c>
      <c r="C51" s="9" t="s">
        <v>455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>
        <v>1</v>
      </c>
      <c r="L51" s="9"/>
      <c r="M51" s="29"/>
    </row>
    <row r="52" spans="1:13" hidden="1" x14ac:dyDescent="0.25">
      <c r="A52" s="633"/>
      <c r="B52" s="255">
        <v>44546</v>
      </c>
      <c r="C52" s="9" t="s">
        <v>8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3"/>
      <c r="B53" s="255">
        <v>44539</v>
      </c>
      <c r="C53" s="9" t="s">
        <v>48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idden="1" x14ac:dyDescent="0.25">
      <c r="A54" s="633"/>
      <c r="B54" s="255">
        <v>44532</v>
      </c>
      <c r="C54" s="9" t="s">
        <v>455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/>
      <c r="L54" s="9">
        <v>1</v>
      </c>
      <c r="M54" s="29"/>
    </row>
    <row r="55" spans="1:13" hidden="1" x14ac:dyDescent="0.25">
      <c r="A55" s="633"/>
      <c r="B55" s="255">
        <v>44518</v>
      </c>
      <c r="C55" s="9" t="s">
        <v>48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3"/>
      <c r="B56" s="255">
        <v>44511</v>
      </c>
      <c r="C56" s="9" t="s">
        <v>455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idden="1" x14ac:dyDescent="0.25">
      <c r="A57" s="633"/>
      <c r="B57" s="255">
        <v>44504</v>
      </c>
      <c r="C57" s="9" t="s">
        <v>8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3"/>
      <c r="B58" s="255">
        <v>44497</v>
      </c>
      <c r="C58" s="9" t="s">
        <v>48</v>
      </c>
      <c r="D58" s="9">
        <v>1</v>
      </c>
      <c r="E58" s="9">
        <v>1</v>
      </c>
      <c r="F58" s="9">
        <v>0</v>
      </c>
      <c r="G58" s="9">
        <v>1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3"/>
      <c r="B59" s="255">
        <v>44490</v>
      </c>
      <c r="C59" s="9" t="s">
        <v>455</v>
      </c>
      <c r="D59" s="9">
        <v>1</v>
      </c>
      <c r="E59" s="9">
        <v>0</v>
      </c>
      <c r="F59" s="9">
        <v>2</v>
      </c>
      <c r="G59" s="9">
        <v>2</v>
      </c>
      <c r="H59" s="9">
        <v>0</v>
      </c>
      <c r="I59" s="298">
        <v>0</v>
      </c>
      <c r="J59" s="280">
        <v>1</v>
      </c>
      <c r="K59" s="9"/>
      <c r="L59" s="9"/>
      <c r="M59" s="29"/>
    </row>
    <row r="60" spans="1:13" ht="18.75" hidden="1" thickBot="1" x14ac:dyDescent="0.3">
      <c r="A60" s="634"/>
      <c r="B60" s="256">
        <v>44483</v>
      </c>
      <c r="C60" s="31" t="s">
        <v>8</v>
      </c>
      <c r="D60" s="31">
        <v>1</v>
      </c>
      <c r="E60" s="31">
        <v>0</v>
      </c>
      <c r="F60" s="31">
        <v>0</v>
      </c>
      <c r="G60" s="31">
        <v>0</v>
      </c>
      <c r="H60" s="31">
        <v>0</v>
      </c>
      <c r="I60" s="299">
        <v>0</v>
      </c>
      <c r="J60" s="341"/>
      <c r="K60" s="31"/>
      <c r="L60" s="31">
        <v>1</v>
      </c>
      <c r="M60" s="32"/>
    </row>
    <row r="61" spans="1:13" ht="19.5" thickTop="1" thickBot="1" x14ac:dyDescent="0.3">
      <c r="A61" s="142" t="s">
        <v>45</v>
      </c>
      <c r="B61" s="126" t="s">
        <v>540</v>
      </c>
      <c r="C61" s="124" t="s">
        <v>453</v>
      </c>
      <c r="D61" s="124">
        <f t="shared" ref="D61:L61" si="3">SUM(D46:D60)</f>
        <v>15</v>
      </c>
      <c r="E61" s="124">
        <f t="shared" si="3"/>
        <v>2</v>
      </c>
      <c r="F61" s="124">
        <f t="shared" si="3"/>
        <v>6</v>
      </c>
      <c r="G61" s="124">
        <f t="shared" si="3"/>
        <v>8</v>
      </c>
      <c r="H61" s="124">
        <f t="shared" si="3"/>
        <v>0</v>
      </c>
      <c r="I61" s="247">
        <f t="shared" si="3"/>
        <v>0</v>
      </c>
      <c r="J61" s="191">
        <f t="shared" si="3"/>
        <v>3</v>
      </c>
      <c r="K61" s="124">
        <f t="shared" si="3"/>
        <v>8</v>
      </c>
      <c r="L61" s="124">
        <f t="shared" si="3"/>
        <v>4</v>
      </c>
      <c r="M61" s="302">
        <f>SUM(J61/(J61+K61))</f>
        <v>0.27272727272727271</v>
      </c>
    </row>
    <row r="62" spans="1:13" ht="18.75" hidden="1" thickTop="1" x14ac:dyDescent="0.25">
      <c r="A62" s="632" t="s">
        <v>500</v>
      </c>
      <c r="B62" s="254">
        <v>43888</v>
      </c>
      <c r="C62" s="27" t="s">
        <v>452</v>
      </c>
      <c r="D62" s="27">
        <v>1</v>
      </c>
      <c r="E62" s="27">
        <v>0</v>
      </c>
      <c r="F62" s="27">
        <v>0</v>
      </c>
      <c r="G62" s="27">
        <v>0</v>
      </c>
      <c r="H62" s="27">
        <v>0</v>
      </c>
      <c r="I62" s="297">
        <v>0</v>
      </c>
      <c r="J62" s="279">
        <v>1</v>
      </c>
      <c r="K62" s="27"/>
      <c r="L62" s="27"/>
      <c r="M62" s="28"/>
    </row>
    <row r="63" spans="1:13" hidden="1" x14ac:dyDescent="0.25">
      <c r="A63" s="633"/>
      <c r="B63" s="255">
        <v>43867</v>
      </c>
      <c r="C63" s="9" t="s">
        <v>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/>
      <c r="L63" s="9">
        <v>1</v>
      </c>
      <c r="M63" s="29"/>
    </row>
    <row r="64" spans="1:13" hidden="1" x14ac:dyDescent="0.25">
      <c r="A64" s="633"/>
      <c r="B64" s="255">
        <v>43860</v>
      </c>
      <c r="C64" s="9" t="s">
        <v>455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idden="1" x14ac:dyDescent="0.25">
      <c r="A65" s="633"/>
      <c r="B65" s="255">
        <v>43853</v>
      </c>
      <c r="C65" s="9" t="s">
        <v>452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3"/>
      <c r="B66" s="255">
        <v>43839</v>
      </c>
      <c r="C66" s="9" t="s">
        <v>9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8">
        <v>0</v>
      </c>
      <c r="J66" s="280"/>
      <c r="K66" s="9"/>
      <c r="L66" s="9">
        <v>1</v>
      </c>
      <c r="M66" s="29"/>
    </row>
    <row r="67" spans="1:13" hidden="1" x14ac:dyDescent="0.25">
      <c r="A67" s="633"/>
      <c r="B67" s="255">
        <v>43832</v>
      </c>
      <c r="C67" s="9" t="s">
        <v>48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/>
      <c r="L67" s="9">
        <v>1</v>
      </c>
      <c r="M67" s="29"/>
    </row>
    <row r="68" spans="1:13" hidden="1" x14ac:dyDescent="0.25">
      <c r="A68" s="633"/>
      <c r="B68" s="255">
        <v>43818</v>
      </c>
      <c r="C68" s="9" t="s">
        <v>8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idden="1" x14ac:dyDescent="0.25">
      <c r="A69" s="633"/>
      <c r="B69" s="255">
        <v>43811</v>
      </c>
      <c r="C69" s="9" t="s">
        <v>455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8">
        <v>0</v>
      </c>
      <c r="J69" s="280">
        <v>1</v>
      </c>
      <c r="K69" s="9"/>
      <c r="L69" s="9"/>
      <c r="M69" s="29"/>
    </row>
    <row r="70" spans="1:13" hidden="1" x14ac:dyDescent="0.25">
      <c r="A70" s="633"/>
      <c r="B70" s="255">
        <v>43790</v>
      </c>
      <c r="C70" s="9" t="s">
        <v>48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80"/>
      <c r="K70" s="9">
        <v>1</v>
      </c>
      <c r="L70" s="9"/>
      <c r="M70" s="29"/>
    </row>
    <row r="71" spans="1:13" hidden="1" x14ac:dyDescent="0.25">
      <c r="A71" s="633"/>
      <c r="B71" s="255">
        <v>43776</v>
      </c>
      <c r="C71" s="9" t="s">
        <v>455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8">
        <v>0</v>
      </c>
      <c r="J71" s="280"/>
      <c r="K71" s="9"/>
      <c r="L71" s="9">
        <v>1</v>
      </c>
      <c r="M71" s="29"/>
    </row>
    <row r="72" spans="1:13" hidden="1" x14ac:dyDescent="0.25">
      <c r="A72" s="633"/>
      <c r="B72" s="255">
        <v>43769</v>
      </c>
      <c r="C72" s="9" t="s">
        <v>452</v>
      </c>
      <c r="D72" s="9">
        <v>1</v>
      </c>
      <c r="E72" s="9">
        <v>0</v>
      </c>
      <c r="F72" s="9">
        <v>2</v>
      </c>
      <c r="G72" s="9">
        <v>2</v>
      </c>
      <c r="H72" s="9">
        <v>0</v>
      </c>
      <c r="I72" s="298">
        <v>0</v>
      </c>
      <c r="J72" s="280">
        <v>1</v>
      </c>
      <c r="K72" s="9"/>
      <c r="L72" s="9"/>
      <c r="M72" s="29"/>
    </row>
    <row r="73" spans="1:13" hidden="1" x14ac:dyDescent="0.25">
      <c r="A73" s="633"/>
      <c r="B73" s="255">
        <v>43762</v>
      </c>
      <c r="C73" s="9" t="s">
        <v>9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80">
        <v>1</v>
      </c>
      <c r="K73" s="9"/>
      <c r="L73" s="9"/>
      <c r="M73" s="29"/>
    </row>
    <row r="74" spans="1:13" hidden="1" x14ac:dyDescent="0.25">
      <c r="A74" s="633"/>
      <c r="B74" s="255">
        <v>43755</v>
      </c>
      <c r="C74" s="9" t="s">
        <v>48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80">
        <v>1</v>
      </c>
      <c r="K74" s="9"/>
      <c r="L74" s="9"/>
      <c r="M74" s="29"/>
    </row>
    <row r="75" spans="1:13" ht="18.75" hidden="1" thickBot="1" x14ac:dyDescent="0.3">
      <c r="A75" s="634"/>
      <c r="B75" s="256">
        <v>43720</v>
      </c>
      <c r="C75" s="31" t="s">
        <v>48</v>
      </c>
      <c r="D75" s="31">
        <v>1</v>
      </c>
      <c r="E75" s="31">
        <v>0</v>
      </c>
      <c r="F75" s="31">
        <v>1</v>
      </c>
      <c r="G75" s="31">
        <v>1</v>
      </c>
      <c r="H75" s="31">
        <v>0</v>
      </c>
      <c r="I75" s="299">
        <v>0</v>
      </c>
      <c r="J75" s="341">
        <v>1</v>
      </c>
      <c r="K75" s="31"/>
      <c r="L75" s="31"/>
      <c r="M75" s="32"/>
    </row>
    <row r="76" spans="1:13" ht="19.5" thickTop="1" thickBot="1" x14ac:dyDescent="0.3">
      <c r="A76" s="142" t="s">
        <v>45</v>
      </c>
      <c r="B76" s="126" t="s">
        <v>500</v>
      </c>
      <c r="C76" s="124" t="s">
        <v>453</v>
      </c>
      <c r="D76" s="124">
        <f t="shared" ref="D76:L76" si="4">SUM(D62:D75)</f>
        <v>14</v>
      </c>
      <c r="E76" s="124">
        <f t="shared" si="4"/>
        <v>1</v>
      </c>
      <c r="F76" s="124">
        <f t="shared" si="4"/>
        <v>5</v>
      </c>
      <c r="G76" s="124">
        <f t="shared" si="4"/>
        <v>6</v>
      </c>
      <c r="H76" s="124">
        <f t="shared" si="4"/>
        <v>0</v>
      </c>
      <c r="I76" s="247">
        <f t="shared" si="4"/>
        <v>0</v>
      </c>
      <c r="J76" s="191">
        <f t="shared" si="4"/>
        <v>8</v>
      </c>
      <c r="K76" s="124">
        <f t="shared" si="4"/>
        <v>2</v>
      </c>
      <c r="L76" s="124">
        <f t="shared" si="4"/>
        <v>4</v>
      </c>
      <c r="M76" s="302">
        <f>SUM(J76/(J76+K76))</f>
        <v>0.8</v>
      </c>
    </row>
    <row r="77" spans="1:13" ht="18.75" hidden="1" thickTop="1" x14ac:dyDescent="0.25">
      <c r="A77" s="659" t="s">
        <v>454</v>
      </c>
      <c r="B77" s="254">
        <v>43524</v>
      </c>
      <c r="C77" s="27" t="s">
        <v>452</v>
      </c>
      <c r="D77" s="27">
        <v>1</v>
      </c>
      <c r="E77" s="27">
        <v>0</v>
      </c>
      <c r="F77" s="27">
        <v>0</v>
      </c>
      <c r="G77" s="27">
        <v>0</v>
      </c>
      <c r="H77" s="27">
        <v>0</v>
      </c>
      <c r="I77" s="28">
        <v>0</v>
      </c>
      <c r="J77" s="364">
        <v>1</v>
      </c>
      <c r="K77" s="27"/>
      <c r="L77" s="27"/>
      <c r="M77" s="28"/>
    </row>
    <row r="78" spans="1:13" hidden="1" x14ac:dyDescent="0.25">
      <c r="A78" s="631"/>
      <c r="B78" s="255">
        <v>43517</v>
      </c>
      <c r="C78" s="9" t="s">
        <v>9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365"/>
      <c r="K78" s="9">
        <v>1</v>
      </c>
      <c r="L78" s="9"/>
      <c r="M78" s="29"/>
    </row>
    <row r="79" spans="1:13" hidden="1" x14ac:dyDescent="0.25">
      <c r="A79" s="631"/>
      <c r="B79" s="255">
        <v>43510</v>
      </c>
      <c r="C79" s="9" t="s">
        <v>48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365"/>
      <c r="K79" s="9">
        <v>1</v>
      </c>
      <c r="L79" s="9"/>
      <c r="M79" s="29"/>
    </row>
    <row r="80" spans="1:13" hidden="1" x14ac:dyDescent="0.25">
      <c r="A80" s="631"/>
      <c r="B80" s="255">
        <v>43503</v>
      </c>
      <c r="C80" s="9" t="s">
        <v>8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365"/>
      <c r="K80" s="9">
        <v>1</v>
      </c>
      <c r="L80" s="9"/>
      <c r="M80" s="29"/>
    </row>
    <row r="81" spans="1:13" hidden="1" x14ac:dyDescent="0.25">
      <c r="A81" s="631"/>
      <c r="B81" s="255">
        <v>43496</v>
      </c>
      <c r="C81" s="9" t="s">
        <v>455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365"/>
      <c r="K81" s="9"/>
      <c r="L81" s="9">
        <v>1</v>
      </c>
      <c r="M81" s="29"/>
    </row>
    <row r="82" spans="1:13" hidden="1" x14ac:dyDescent="0.25">
      <c r="A82" s="631"/>
      <c r="B82" s="255">
        <v>43489</v>
      </c>
      <c r="C82" s="9" t="s">
        <v>452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365"/>
      <c r="K82" s="9">
        <v>1</v>
      </c>
      <c r="L82" s="9"/>
      <c r="M82" s="29"/>
    </row>
    <row r="83" spans="1:13" hidden="1" x14ac:dyDescent="0.25">
      <c r="A83" s="631"/>
      <c r="B83" s="255">
        <v>43475</v>
      </c>
      <c r="C83" s="9" t="s">
        <v>9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365"/>
      <c r="K83" s="9">
        <v>1</v>
      </c>
      <c r="L83" s="9"/>
      <c r="M83" s="29"/>
    </row>
    <row r="84" spans="1:13" hidden="1" x14ac:dyDescent="0.25">
      <c r="A84" s="631"/>
      <c r="B84" s="255">
        <v>43468</v>
      </c>
      <c r="C84" s="9" t="s">
        <v>48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">
        <v>0</v>
      </c>
      <c r="J84" s="365">
        <v>1</v>
      </c>
      <c r="K84" s="9"/>
      <c r="L84" s="9"/>
      <c r="M84" s="29"/>
    </row>
    <row r="85" spans="1:13" hidden="1" x14ac:dyDescent="0.25">
      <c r="A85" s="631"/>
      <c r="B85" s="255">
        <v>43454</v>
      </c>
      <c r="C85" s="9" t="s">
        <v>8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365"/>
      <c r="K85" s="9">
        <v>1</v>
      </c>
      <c r="L85" s="9"/>
      <c r="M85" s="29"/>
    </row>
    <row r="86" spans="1:13" hidden="1" x14ac:dyDescent="0.25">
      <c r="A86" s="631"/>
      <c r="B86" s="255">
        <v>43398</v>
      </c>
      <c r="C86" s="9" t="s">
        <v>9</v>
      </c>
      <c r="D86" s="9">
        <v>1</v>
      </c>
      <c r="E86" s="9">
        <v>1</v>
      </c>
      <c r="F86" s="9">
        <v>0</v>
      </c>
      <c r="G86" s="9">
        <v>1</v>
      </c>
      <c r="H86" s="9">
        <v>0</v>
      </c>
      <c r="I86" s="29">
        <v>0</v>
      </c>
      <c r="J86" s="365">
        <v>1</v>
      </c>
      <c r="K86" s="9"/>
      <c r="L86" s="9"/>
      <c r="M86" s="29"/>
    </row>
    <row r="87" spans="1:13" hidden="1" x14ac:dyDescent="0.25">
      <c r="A87" s="631"/>
      <c r="B87" s="255">
        <v>43391</v>
      </c>
      <c r="C87" s="9" t="s">
        <v>48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365">
        <v>1</v>
      </c>
      <c r="K87" s="9"/>
      <c r="L87" s="9"/>
      <c r="M87" s="29"/>
    </row>
    <row r="88" spans="1:13" ht="18.75" hidden="1" thickBot="1" x14ac:dyDescent="0.3">
      <c r="A88" s="631"/>
      <c r="B88" s="255">
        <v>43384</v>
      </c>
      <c r="C88" s="9" t="s">
        <v>8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365">
        <v>1</v>
      </c>
      <c r="K88" s="9"/>
      <c r="L88" s="9"/>
      <c r="M88" s="29"/>
    </row>
    <row r="89" spans="1:13" ht="19.5" thickTop="1" thickBot="1" x14ac:dyDescent="0.3">
      <c r="A89" s="142" t="s">
        <v>45</v>
      </c>
      <c r="B89" s="126" t="s">
        <v>454</v>
      </c>
      <c r="C89" s="124" t="s">
        <v>453</v>
      </c>
      <c r="D89" s="124">
        <f t="shared" ref="D89:I89" si="5">SUM(D77:D88)</f>
        <v>12</v>
      </c>
      <c r="E89" s="124">
        <f t="shared" si="5"/>
        <v>1</v>
      </c>
      <c r="F89" s="124">
        <f t="shared" si="5"/>
        <v>1</v>
      </c>
      <c r="G89" s="124">
        <f t="shared" si="5"/>
        <v>2</v>
      </c>
      <c r="H89" s="124">
        <f t="shared" si="5"/>
        <v>0</v>
      </c>
      <c r="I89" s="124">
        <f t="shared" si="5"/>
        <v>0</v>
      </c>
      <c r="J89" s="191">
        <f>SUM(J77:J88)</f>
        <v>5</v>
      </c>
      <c r="K89" s="124">
        <f>SUM(K77:K88)</f>
        <v>6</v>
      </c>
      <c r="L89" s="124">
        <f>SUM(L77:L88)</f>
        <v>1</v>
      </c>
      <c r="M89" s="302">
        <f>SUM(J89/(J89+K89))</f>
        <v>0.45454545454545453</v>
      </c>
    </row>
    <row r="90" spans="1:13" ht="18.75" hidden="1" thickTop="1" x14ac:dyDescent="0.25">
      <c r="A90" s="673" t="s">
        <v>285</v>
      </c>
      <c r="B90" s="26">
        <v>43160</v>
      </c>
      <c r="C90" s="27" t="s">
        <v>8</v>
      </c>
      <c r="D90" s="27">
        <v>1</v>
      </c>
      <c r="E90" s="27">
        <v>0</v>
      </c>
      <c r="F90" s="27">
        <v>0</v>
      </c>
      <c r="G90" s="27">
        <v>0</v>
      </c>
      <c r="H90" s="27">
        <v>0</v>
      </c>
      <c r="I90" s="28">
        <v>0</v>
      </c>
      <c r="J90" s="280"/>
      <c r="K90" s="9">
        <v>1</v>
      </c>
      <c r="L90" s="9"/>
      <c r="M90" s="29"/>
    </row>
    <row r="91" spans="1:13" hidden="1" x14ac:dyDescent="0.25">
      <c r="A91" s="674"/>
      <c r="B91" s="13">
        <v>43153</v>
      </c>
      <c r="C91" s="9" t="s">
        <v>10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>
        <v>1</v>
      </c>
      <c r="K91" s="9"/>
      <c r="L91" s="9"/>
      <c r="M91" s="29"/>
    </row>
    <row r="92" spans="1:13" hidden="1" x14ac:dyDescent="0.25">
      <c r="A92" s="674"/>
      <c r="B92" s="13">
        <v>43146</v>
      </c>
      <c r="C92" s="9" t="s">
        <v>7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t="18.75" hidden="1" thickTop="1" x14ac:dyDescent="0.25">
      <c r="A93" s="674"/>
      <c r="B93" s="13">
        <v>43139</v>
      </c>
      <c r="C93" s="9" t="s">
        <v>9</v>
      </c>
      <c r="D93" s="9">
        <v>1</v>
      </c>
      <c r="E93" s="9">
        <v>0</v>
      </c>
      <c r="F93" s="9">
        <v>1</v>
      </c>
      <c r="G93" s="9">
        <v>1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74"/>
      <c r="B94" s="13">
        <v>43132</v>
      </c>
      <c r="C94" s="9" t="s">
        <v>27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74"/>
      <c r="B95" s="13">
        <v>43125</v>
      </c>
      <c r="C95" s="9" t="s">
        <v>8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74"/>
      <c r="B96" s="13">
        <v>43118</v>
      </c>
      <c r="C96" s="9" t="s">
        <v>10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74"/>
      <c r="B97" s="13">
        <v>43104</v>
      </c>
      <c r="C97" s="9" t="s">
        <v>7</v>
      </c>
      <c r="D97" s="9">
        <v>1</v>
      </c>
      <c r="E97" s="9">
        <v>0</v>
      </c>
      <c r="F97" s="9">
        <v>1</v>
      </c>
      <c r="G97" s="9">
        <v>1</v>
      </c>
      <c r="H97" s="9">
        <v>0</v>
      </c>
      <c r="I97" s="29">
        <v>0</v>
      </c>
      <c r="J97" s="280">
        <v>1</v>
      </c>
      <c r="K97" s="9"/>
      <c r="L97" s="9"/>
      <c r="M97" s="29"/>
    </row>
    <row r="98" spans="1:13" hidden="1" x14ac:dyDescent="0.25">
      <c r="A98" s="674"/>
      <c r="B98" s="13">
        <v>43090</v>
      </c>
      <c r="C98" s="9" t="s">
        <v>9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74"/>
      <c r="B99" s="13">
        <v>43083</v>
      </c>
      <c r="C99" s="9" t="s">
        <v>27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/>
      <c r="K99" s="9"/>
      <c r="L99" s="9">
        <v>1</v>
      </c>
      <c r="M99" s="29"/>
    </row>
    <row r="100" spans="1:13" hidden="1" x14ac:dyDescent="0.25">
      <c r="A100" s="674"/>
      <c r="B100" s="13">
        <v>43076</v>
      </c>
      <c r="C100" s="9" t="s">
        <v>8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74"/>
      <c r="B101" s="13">
        <v>43069</v>
      </c>
      <c r="C101" s="9" t="s">
        <v>10</v>
      </c>
      <c r="D101" s="9">
        <v>1</v>
      </c>
      <c r="E101" s="9">
        <v>0</v>
      </c>
      <c r="F101" s="9">
        <v>2</v>
      </c>
      <c r="G101" s="9">
        <v>2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74"/>
      <c r="B102" s="13">
        <v>43062</v>
      </c>
      <c r="C102" s="9" t="s">
        <v>7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74"/>
      <c r="B103" s="13">
        <v>43055</v>
      </c>
      <c r="C103" s="9" t="s">
        <v>9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74"/>
      <c r="B104" s="13">
        <v>43048</v>
      </c>
      <c r="C104" s="9" t="s">
        <v>27</v>
      </c>
      <c r="D104" s="9">
        <v>1</v>
      </c>
      <c r="E104" s="9">
        <v>0</v>
      </c>
      <c r="F104" s="9">
        <v>1</v>
      </c>
      <c r="G104" s="9">
        <v>1</v>
      </c>
      <c r="H104" s="9">
        <v>0</v>
      </c>
      <c r="I104" s="29">
        <v>0</v>
      </c>
      <c r="J104" s="280"/>
      <c r="K104" s="9">
        <v>1</v>
      </c>
      <c r="L104" s="9"/>
      <c r="M104" s="29"/>
    </row>
    <row r="105" spans="1:13" hidden="1" x14ac:dyDescent="0.25">
      <c r="A105" s="674"/>
      <c r="B105" s="13">
        <v>43041</v>
      </c>
      <c r="C105" s="9" t="s">
        <v>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74"/>
      <c r="B106" s="13">
        <v>43034</v>
      </c>
      <c r="C106" s="9" t="s">
        <v>10</v>
      </c>
      <c r="D106" s="9">
        <v>1</v>
      </c>
      <c r="E106" s="9">
        <v>0</v>
      </c>
      <c r="F106" s="9">
        <v>1</v>
      </c>
      <c r="G106" s="9">
        <v>1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74"/>
      <c r="B107" s="13">
        <v>43027</v>
      </c>
      <c r="C107" s="9" t="s">
        <v>7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/>
      <c r="K107" s="9">
        <v>1</v>
      </c>
      <c r="L107" s="9"/>
      <c r="M107" s="29"/>
    </row>
    <row r="108" spans="1:13" hidden="1" x14ac:dyDescent="0.25">
      <c r="A108" s="674"/>
      <c r="B108" s="13">
        <v>43020</v>
      </c>
      <c r="C108" s="9" t="s">
        <v>9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74"/>
      <c r="B109" s="13">
        <v>42999</v>
      </c>
      <c r="C109" s="9" t="s">
        <v>10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/>
      <c r="L109" s="9">
        <v>1</v>
      </c>
      <c r="M109" s="29"/>
    </row>
    <row r="110" spans="1:13" ht="18.75" hidden="1" thickBot="1" x14ac:dyDescent="0.3">
      <c r="A110" s="675"/>
      <c r="B110" s="30">
        <v>42992</v>
      </c>
      <c r="C110" s="31" t="s">
        <v>7</v>
      </c>
      <c r="D110" s="31">
        <v>1</v>
      </c>
      <c r="E110" s="31">
        <v>0</v>
      </c>
      <c r="F110" s="31">
        <v>0</v>
      </c>
      <c r="G110" s="31">
        <v>0</v>
      </c>
      <c r="H110" s="31">
        <v>0</v>
      </c>
      <c r="I110" s="32">
        <v>0</v>
      </c>
      <c r="J110" s="281">
        <v>1</v>
      </c>
      <c r="K110" s="23"/>
      <c r="L110" s="23"/>
      <c r="M110" s="48"/>
    </row>
    <row r="111" spans="1:13" ht="19.5" thickTop="1" thickBot="1" x14ac:dyDescent="0.3">
      <c r="A111" s="159" t="s">
        <v>45</v>
      </c>
      <c r="B111" s="126" t="s">
        <v>285</v>
      </c>
      <c r="C111" s="124" t="s">
        <v>11</v>
      </c>
      <c r="D111" s="124">
        <f t="shared" ref="D111:I111" si="6">SUM(D90:D110)</f>
        <v>21</v>
      </c>
      <c r="E111" s="124">
        <f t="shared" si="6"/>
        <v>1</v>
      </c>
      <c r="F111" s="124">
        <f t="shared" si="6"/>
        <v>7</v>
      </c>
      <c r="G111" s="124">
        <f t="shared" si="6"/>
        <v>8</v>
      </c>
      <c r="H111" s="124">
        <f t="shared" si="6"/>
        <v>0</v>
      </c>
      <c r="I111" s="125">
        <f t="shared" si="6"/>
        <v>0</v>
      </c>
      <c r="J111" s="191">
        <f>SUM(J90:J110)</f>
        <v>9</v>
      </c>
      <c r="K111" s="124">
        <f>SUM(K90:K110)</f>
        <v>10</v>
      </c>
      <c r="L111" s="124">
        <f>SUM(L90:L110)</f>
        <v>2</v>
      </c>
      <c r="M111" s="302">
        <f>SUM(J111/(J111+K111))</f>
        <v>0.47368421052631576</v>
      </c>
    </row>
    <row r="112" spans="1:13" ht="18.75" hidden="1" thickTop="1" x14ac:dyDescent="0.25">
      <c r="A112" s="673" t="s">
        <v>18</v>
      </c>
      <c r="B112" s="26">
        <v>42754</v>
      </c>
      <c r="C112" s="27" t="s">
        <v>10</v>
      </c>
      <c r="D112" s="27">
        <v>1</v>
      </c>
      <c r="E112" s="27">
        <v>0</v>
      </c>
      <c r="F112" s="27">
        <v>0</v>
      </c>
      <c r="G112" s="27">
        <v>0</v>
      </c>
      <c r="H112" s="27">
        <v>0</v>
      </c>
      <c r="I112" s="28">
        <v>0</v>
      </c>
      <c r="J112" s="282"/>
      <c r="K112" s="8">
        <v>1</v>
      </c>
      <c r="L112" s="8"/>
      <c r="M112" s="113"/>
    </row>
    <row r="113" spans="1:13" hidden="1" x14ac:dyDescent="0.25">
      <c r="A113" s="674"/>
      <c r="B113" s="13">
        <v>42712</v>
      </c>
      <c r="C113" s="9" t="s">
        <v>8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74"/>
      <c r="B114" s="13">
        <v>42705</v>
      </c>
      <c r="C114" s="9" t="s">
        <v>10</v>
      </c>
      <c r="D114" s="9">
        <v>1</v>
      </c>
      <c r="E114" s="9">
        <v>0</v>
      </c>
      <c r="F114" s="9">
        <v>1</v>
      </c>
      <c r="G114" s="9">
        <v>1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74"/>
      <c r="B115" s="13">
        <v>42698</v>
      </c>
      <c r="C115" s="9" t="s">
        <v>7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74"/>
      <c r="B116" s="13">
        <v>42691</v>
      </c>
      <c r="C116" s="9" t="s">
        <v>9</v>
      </c>
      <c r="D116" s="9">
        <v>1</v>
      </c>
      <c r="E116" s="9">
        <v>0</v>
      </c>
      <c r="F116" s="9">
        <v>1</v>
      </c>
      <c r="G116" s="9">
        <v>1</v>
      </c>
      <c r="H116" s="9">
        <v>0</v>
      </c>
      <c r="I116" s="29">
        <v>0</v>
      </c>
      <c r="J116" s="280"/>
      <c r="K116" s="9"/>
      <c r="L116" s="9">
        <v>1</v>
      </c>
      <c r="M116" s="29"/>
    </row>
    <row r="117" spans="1:13" hidden="1" x14ac:dyDescent="0.25">
      <c r="A117" s="674"/>
      <c r="B117" s="13">
        <v>42684</v>
      </c>
      <c r="C117" s="9" t="s">
        <v>27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74"/>
      <c r="B118" s="13">
        <v>42677</v>
      </c>
      <c r="C118" s="9" t="s">
        <v>8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74"/>
      <c r="B119" s="13">
        <v>42670</v>
      </c>
      <c r="C119" s="9" t="s">
        <v>10</v>
      </c>
      <c r="D119" s="9">
        <v>1</v>
      </c>
      <c r="E119" s="9">
        <v>0</v>
      </c>
      <c r="F119" s="9">
        <v>1</v>
      </c>
      <c r="G119" s="9">
        <v>1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74"/>
      <c r="B120" s="13">
        <v>42663</v>
      </c>
      <c r="C120" s="9" t="s">
        <v>7</v>
      </c>
      <c r="D120" s="9">
        <v>1</v>
      </c>
      <c r="E120" s="9">
        <v>1</v>
      </c>
      <c r="F120" s="9">
        <v>0</v>
      </c>
      <c r="G120" s="9">
        <v>1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74"/>
      <c r="B121" s="13">
        <v>42656</v>
      </c>
      <c r="C121" s="9" t="s">
        <v>9</v>
      </c>
      <c r="D121" s="9">
        <v>1</v>
      </c>
      <c r="E121" s="9">
        <v>0</v>
      </c>
      <c r="F121" s="9">
        <v>1</v>
      </c>
      <c r="G121" s="9">
        <v>1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74"/>
      <c r="B122" s="13">
        <v>42649</v>
      </c>
      <c r="C122" s="9" t="s">
        <v>27</v>
      </c>
      <c r="D122" s="9">
        <v>1</v>
      </c>
      <c r="E122" s="9">
        <v>1</v>
      </c>
      <c r="F122" s="9">
        <v>0</v>
      </c>
      <c r="G122" s="9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74"/>
      <c r="B123" s="13">
        <v>42642</v>
      </c>
      <c r="C123" s="9" t="s">
        <v>8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74"/>
      <c r="B124" s="13">
        <v>42635</v>
      </c>
      <c r="C124" s="9" t="s">
        <v>10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t="18.75" hidden="1" thickBot="1" x14ac:dyDescent="0.3">
      <c r="A125" s="675"/>
      <c r="B125" s="30">
        <v>42628</v>
      </c>
      <c r="C125" s="31" t="s">
        <v>7</v>
      </c>
      <c r="D125" s="31">
        <v>1</v>
      </c>
      <c r="E125" s="31">
        <v>0</v>
      </c>
      <c r="F125" s="31">
        <v>0</v>
      </c>
      <c r="G125" s="31">
        <v>0</v>
      </c>
      <c r="H125" s="31">
        <v>0</v>
      </c>
      <c r="I125" s="32">
        <v>0</v>
      </c>
      <c r="J125" s="281"/>
      <c r="K125" s="23">
        <v>1</v>
      </c>
      <c r="L125" s="23"/>
      <c r="M125" s="48"/>
    </row>
    <row r="126" spans="1:13" ht="19.5" thickTop="1" thickBot="1" x14ac:dyDescent="0.3">
      <c r="A126" s="159" t="s">
        <v>45</v>
      </c>
      <c r="B126" s="126" t="s">
        <v>18</v>
      </c>
      <c r="C126" s="124" t="s">
        <v>11</v>
      </c>
      <c r="D126" s="124">
        <f t="shared" ref="D126:I126" si="7">SUM(D112:D125)</f>
        <v>14</v>
      </c>
      <c r="E126" s="124">
        <f t="shared" si="7"/>
        <v>2</v>
      </c>
      <c r="F126" s="124">
        <f t="shared" si="7"/>
        <v>4</v>
      </c>
      <c r="G126" s="124">
        <f t="shared" si="7"/>
        <v>6</v>
      </c>
      <c r="H126" s="124">
        <f t="shared" si="7"/>
        <v>0</v>
      </c>
      <c r="I126" s="125">
        <f t="shared" si="7"/>
        <v>0</v>
      </c>
      <c r="J126" s="191">
        <f>SUM(J112:J125)</f>
        <v>6</v>
      </c>
      <c r="K126" s="124">
        <f>SUM(K112:K125)</f>
        <v>7</v>
      </c>
      <c r="L126" s="124">
        <f>SUM(L112:L125)</f>
        <v>1</v>
      </c>
      <c r="M126" s="302">
        <f>SUM(J126/(J126+K126))</f>
        <v>0.46153846153846156</v>
      </c>
    </row>
    <row r="127" spans="1:13" ht="18.75" hidden="1" thickTop="1" x14ac:dyDescent="0.25">
      <c r="A127" s="673" t="s">
        <v>17</v>
      </c>
      <c r="B127" s="26">
        <v>42432</v>
      </c>
      <c r="C127" s="27" t="s">
        <v>7</v>
      </c>
      <c r="D127" s="27">
        <v>1</v>
      </c>
      <c r="E127" s="27">
        <v>1</v>
      </c>
      <c r="F127" s="27">
        <v>1</v>
      </c>
      <c r="G127" s="27">
        <v>2</v>
      </c>
      <c r="H127" s="27">
        <v>0</v>
      </c>
      <c r="I127" s="28">
        <v>0</v>
      </c>
      <c r="J127" s="282">
        <v>1</v>
      </c>
      <c r="K127" s="8"/>
      <c r="L127" s="8"/>
      <c r="M127" s="113"/>
    </row>
    <row r="128" spans="1:13" hidden="1" x14ac:dyDescent="0.25">
      <c r="A128" s="674"/>
      <c r="B128" s="13">
        <v>42425</v>
      </c>
      <c r="C128" s="9" t="s">
        <v>13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>
        <v>1</v>
      </c>
      <c r="L128" s="9"/>
      <c r="M128" s="29"/>
    </row>
    <row r="129" spans="1:13" hidden="1" x14ac:dyDescent="0.25">
      <c r="A129" s="674"/>
      <c r="B129" s="13">
        <v>42418</v>
      </c>
      <c r="C129" s="9" t="s">
        <v>8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idden="1" x14ac:dyDescent="0.25">
      <c r="A130" s="674"/>
      <c r="B130" s="13">
        <v>42411</v>
      </c>
      <c r="C130" s="9" t="s">
        <v>10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74"/>
      <c r="B131" s="13">
        <v>42404</v>
      </c>
      <c r="C131" s="9" t="s">
        <v>12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74"/>
      <c r="B132" s="13">
        <v>42390</v>
      </c>
      <c r="C132" s="9" t="s">
        <v>13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74"/>
      <c r="B133" s="13">
        <v>42383</v>
      </c>
      <c r="C133" s="9" t="s">
        <v>8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/>
      <c r="L133" s="9">
        <v>1</v>
      </c>
      <c r="M133" s="29"/>
    </row>
    <row r="134" spans="1:13" hidden="1" x14ac:dyDescent="0.25">
      <c r="A134" s="674"/>
      <c r="B134" s="13">
        <v>42376</v>
      </c>
      <c r="C134" s="9" t="s">
        <v>10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74"/>
      <c r="B135" s="13">
        <v>42334</v>
      </c>
      <c r="C135" s="9" t="s">
        <v>8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74"/>
      <c r="B136" s="13">
        <v>42327</v>
      </c>
      <c r="C136" s="9" t="s">
        <v>10</v>
      </c>
      <c r="D136" s="9">
        <v>1</v>
      </c>
      <c r="E136" s="9">
        <v>1</v>
      </c>
      <c r="F136" s="9">
        <v>0</v>
      </c>
      <c r="G136" s="9">
        <v>1</v>
      </c>
      <c r="H136" s="9">
        <v>0</v>
      </c>
      <c r="I136" s="29">
        <v>0</v>
      </c>
      <c r="J136" s="280"/>
      <c r="K136" s="9"/>
      <c r="L136" s="9">
        <v>1</v>
      </c>
      <c r="M136" s="29"/>
    </row>
    <row r="137" spans="1:13" hidden="1" x14ac:dyDescent="0.25">
      <c r="A137" s="674"/>
      <c r="B137" s="13">
        <v>42320</v>
      </c>
      <c r="C137" s="9" t="s">
        <v>12</v>
      </c>
      <c r="D137" s="9">
        <v>1</v>
      </c>
      <c r="E137" s="9">
        <v>0</v>
      </c>
      <c r="F137" s="9">
        <v>1</v>
      </c>
      <c r="G137" s="9">
        <v>1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74"/>
      <c r="B138" s="13">
        <v>42306</v>
      </c>
      <c r="C138" s="9" t="s">
        <v>13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74"/>
      <c r="B139" s="13">
        <v>42299</v>
      </c>
      <c r="C139" s="9" t="s">
        <v>8</v>
      </c>
      <c r="D139" s="9">
        <v>1</v>
      </c>
      <c r="E139" s="9">
        <v>0</v>
      </c>
      <c r="F139" s="9">
        <v>1</v>
      </c>
      <c r="G139" s="9">
        <v>1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74"/>
      <c r="B140" s="13">
        <v>42292</v>
      </c>
      <c r="C140" s="9" t="s">
        <v>10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/>
      <c r="K140" s="9">
        <v>1</v>
      </c>
      <c r="L140" s="9"/>
      <c r="M140" s="29"/>
    </row>
    <row r="141" spans="1:13" hidden="1" x14ac:dyDescent="0.25">
      <c r="A141" s="674"/>
      <c r="B141" s="13">
        <v>42285</v>
      </c>
      <c r="C141" s="9" t="s">
        <v>12</v>
      </c>
      <c r="D141" s="9">
        <v>1</v>
      </c>
      <c r="E141" s="9">
        <v>1</v>
      </c>
      <c r="F141" s="9">
        <v>0</v>
      </c>
      <c r="G141" s="9">
        <v>1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74"/>
      <c r="B142" s="13">
        <v>42271</v>
      </c>
      <c r="C142" s="9" t="s">
        <v>13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t="18.75" hidden="1" thickBot="1" x14ac:dyDescent="0.3">
      <c r="A143" s="675"/>
      <c r="B143" s="30">
        <v>42264</v>
      </c>
      <c r="C143" s="31" t="s">
        <v>8</v>
      </c>
      <c r="D143" s="31">
        <v>1</v>
      </c>
      <c r="E143" s="31">
        <v>0</v>
      </c>
      <c r="F143" s="31">
        <v>0</v>
      </c>
      <c r="G143" s="31">
        <v>0</v>
      </c>
      <c r="H143" s="31">
        <v>0</v>
      </c>
      <c r="I143" s="32">
        <v>0</v>
      </c>
      <c r="J143" s="281"/>
      <c r="K143" s="23">
        <v>1</v>
      </c>
      <c r="L143" s="23"/>
      <c r="M143" s="48"/>
    </row>
    <row r="144" spans="1:13" ht="19.5" thickTop="1" thickBot="1" x14ac:dyDescent="0.3">
      <c r="A144" s="159" t="s">
        <v>45</v>
      </c>
      <c r="B144" s="126" t="s">
        <v>17</v>
      </c>
      <c r="C144" s="124" t="s">
        <v>14</v>
      </c>
      <c r="D144" s="124">
        <f t="shared" ref="D144:I144" si="8">SUM(D127:D143)</f>
        <v>17</v>
      </c>
      <c r="E144" s="124">
        <f t="shared" si="8"/>
        <v>3</v>
      </c>
      <c r="F144" s="124">
        <f t="shared" si="8"/>
        <v>5</v>
      </c>
      <c r="G144" s="124">
        <f t="shared" si="8"/>
        <v>8</v>
      </c>
      <c r="H144" s="124">
        <f t="shared" si="8"/>
        <v>0</v>
      </c>
      <c r="I144" s="125">
        <f t="shared" si="8"/>
        <v>0</v>
      </c>
      <c r="J144" s="191">
        <f>SUM(J127:J143)</f>
        <v>5</v>
      </c>
      <c r="K144" s="124">
        <f>SUM(K127:K143)</f>
        <v>10</v>
      </c>
      <c r="L144" s="124">
        <f>SUM(L127:L143)</f>
        <v>2</v>
      </c>
      <c r="M144" s="302">
        <f>SUM(J144/(J144+K144))</f>
        <v>0.33333333333333331</v>
      </c>
    </row>
    <row r="145" spans="1:13" ht="18.75" hidden="1" thickTop="1" x14ac:dyDescent="0.25">
      <c r="A145" s="673" t="s">
        <v>15</v>
      </c>
      <c r="B145" s="26">
        <v>41697</v>
      </c>
      <c r="C145" s="27" t="s">
        <v>14</v>
      </c>
      <c r="D145" s="27">
        <v>1</v>
      </c>
      <c r="E145" s="27">
        <v>0</v>
      </c>
      <c r="F145" s="27">
        <v>0</v>
      </c>
      <c r="G145" s="27">
        <v>0</v>
      </c>
      <c r="H145" s="27">
        <v>0</v>
      </c>
      <c r="I145" s="28">
        <v>0</v>
      </c>
      <c r="J145" s="282">
        <v>1</v>
      </c>
      <c r="K145" s="8"/>
      <c r="L145" s="8"/>
      <c r="M145" s="113"/>
    </row>
    <row r="146" spans="1:13" hidden="1" x14ac:dyDescent="0.25">
      <c r="A146" s="674"/>
      <c r="B146" s="13">
        <v>41690</v>
      </c>
      <c r="C146" s="9" t="s">
        <v>8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74"/>
      <c r="B147" s="13">
        <v>41683</v>
      </c>
      <c r="C147" s="9" t="s">
        <v>12</v>
      </c>
      <c r="D147" s="9">
        <v>1</v>
      </c>
      <c r="E147" s="9">
        <v>1</v>
      </c>
      <c r="F147" s="9">
        <v>0</v>
      </c>
      <c r="G147" s="9">
        <v>1</v>
      </c>
      <c r="H147" s="9">
        <v>0</v>
      </c>
      <c r="I147" s="29">
        <v>1</v>
      </c>
      <c r="J147" s="280"/>
      <c r="K147" s="9"/>
      <c r="L147" s="9">
        <v>1</v>
      </c>
      <c r="M147" s="29"/>
    </row>
    <row r="148" spans="1:13" hidden="1" x14ac:dyDescent="0.25">
      <c r="A148" s="674"/>
      <c r="B148" s="13">
        <v>41669</v>
      </c>
      <c r="C148" s="9" t="s">
        <v>10</v>
      </c>
      <c r="D148" s="9">
        <v>1</v>
      </c>
      <c r="E148" s="9">
        <v>0</v>
      </c>
      <c r="F148" s="9">
        <v>1</v>
      </c>
      <c r="G148" s="9">
        <v>1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74"/>
      <c r="B149" s="13">
        <v>41662</v>
      </c>
      <c r="C149" s="9" t="s">
        <v>14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74"/>
      <c r="B150" s="13">
        <v>41655</v>
      </c>
      <c r="C150" s="9" t="s">
        <v>8</v>
      </c>
      <c r="D150" s="9">
        <v>1</v>
      </c>
      <c r="E150" s="9">
        <v>0</v>
      </c>
      <c r="F150" s="9">
        <v>1</v>
      </c>
      <c r="G150" s="9">
        <v>1</v>
      </c>
      <c r="H150" s="9">
        <v>0</v>
      </c>
      <c r="I150" s="29">
        <v>0</v>
      </c>
      <c r="J150" s="280">
        <v>1</v>
      </c>
      <c r="K150" s="9"/>
      <c r="L150" s="9"/>
      <c r="M150" s="29"/>
    </row>
    <row r="151" spans="1:13" hidden="1" x14ac:dyDescent="0.25">
      <c r="A151" s="674"/>
      <c r="B151" s="13">
        <v>41648</v>
      </c>
      <c r="C151" s="9" t="s">
        <v>12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idden="1" x14ac:dyDescent="0.25">
      <c r="A152" s="674"/>
      <c r="B152" s="13">
        <v>41627</v>
      </c>
      <c r="C152" s="9" t="s">
        <v>13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74"/>
      <c r="B153" s="13">
        <v>41620</v>
      </c>
      <c r="C153" s="9" t="s">
        <v>10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74"/>
      <c r="B154" s="13">
        <v>41613</v>
      </c>
      <c r="C154" s="9" t="s">
        <v>14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74"/>
      <c r="B155" s="13">
        <v>41606</v>
      </c>
      <c r="C155" s="9" t="s">
        <v>8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>
        <v>1</v>
      </c>
      <c r="K155" s="9"/>
      <c r="L155" s="9"/>
      <c r="M155" s="29"/>
    </row>
    <row r="156" spans="1:13" hidden="1" x14ac:dyDescent="0.25">
      <c r="A156" s="674"/>
      <c r="B156" s="13">
        <v>41592</v>
      </c>
      <c r="C156" s="9" t="s">
        <v>13</v>
      </c>
      <c r="D156" s="9">
        <v>1</v>
      </c>
      <c r="E156" s="9">
        <v>0</v>
      </c>
      <c r="F156" s="9">
        <v>1</v>
      </c>
      <c r="G156" s="9">
        <v>1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74"/>
      <c r="B157" s="13">
        <v>41585</v>
      </c>
      <c r="C157" s="9" t="s">
        <v>10</v>
      </c>
      <c r="D157" s="9">
        <v>1</v>
      </c>
      <c r="E157" s="9">
        <v>1</v>
      </c>
      <c r="F157" s="9">
        <v>1</v>
      </c>
      <c r="G157" s="9">
        <v>2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74"/>
      <c r="B158" s="13">
        <v>41578</v>
      </c>
      <c r="C158" s="9" t="s">
        <v>14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/>
      <c r="L158" s="9">
        <v>1</v>
      </c>
      <c r="M158" s="29"/>
    </row>
    <row r="159" spans="1:13" hidden="1" x14ac:dyDescent="0.25">
      <c r="A159" s="674"/>
      <c r="B159" s="13">
        <v>41571</v>
      </c>
      <c r="C159" s="9" t="s">
        <v>8</v>
      </c>
      <c r="D159" s="9">
        <v>1</v>
      </c>
      <c r="E159" s="9">
        <v>0</v>
      </c>
      <c r="F159" s="9">
        <v>0</v>
      </c>
      <c r="G159" s="9">
        <v>0</v>
      </c>
      <c r="H159" s="9">
        <v>0</v>
      </c>
      <c r="I159" s="29">
        <v>0</v>
      </c>
      <c r="J159" s="280"/>
      <c r="K159" s="9"/>
      <c r="L159" s="9">
        <v>1</v>
      </c>
      <c r="M159" s="29"/>
    </row>
    <row r="160" spans="1:13" hidden="1" x14ac:dyDescent="0.25">
      <c r="A160" s="674"/>
      <c r="B160" s="13">
        <v>41564</v>
      </c>
      <c r="C160" s="9" t="s">
        <v>12</v>
      </c>
      <c r="D160" s="9">
        <v>1</v>
      </c>
      <c r="E160" s="9">
        <v>0</v>
      </c>
      <c r="F160" s="9">
        <v>1</v>
      </c>
      <c r="G160" s="9">
        <v>1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74"/>
      <c r="B161" s="13">
        <v>41557</v>
      </c>
      <c r="C161" s="9" t="s">
        <v>13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t="18.75" hidden="1" thickBot="1" x14ac:dyDescent="0.3">
      <c r="A162" s="675"/>
      <c r="B162" s="30">
        <v>41529</v>
      </c>
      <c r="C162" s="31" t="s">
        <v>12</v>
      </c>
      <c r="D162" s="31">
        <v>1</v>
      </c>
      <c r="E162" s="31">
        <v>0</v>
      </c>
      <c r="F162" s="31">
        <v>0</v>
      </c>
      <c r="G162" s="31">
        <v>0</v>
      </c>
      <c r="H162" s="31">
        <v>0</v>
      </c>
      <c r="I162" s="32">
        <v>0</v>
      </c>
      <c r="J162" s="281">
        <v>1</v>
      </c>
      <c r="K162" s="23"/>
      <c r="L162" s="23"/>
      <c r="M162" s="48"/>
    </row>
    <row r="163" spans="1:13" ht="19.5" thickTop="1" thickBot="1" x14ac:dyDescent="0.3">
      <c r="A163" s="159" t="s">
        <v>45</v>
      </c>
      <c r="B163" s="126" t="s">
        <v>15</v>
      </c>
      <c r="C163" s="124" t="s">
        <v>7</v>
      </c>
      <c r="D163" s="124">
        <f t="shared" ref="D163:I163" si="9">SUM(D145:D162)</f>
        <v>18</v>
      </c>
      <c r="E163" s="124">
        <f t="shared" si="9"/>
        <v>2</v>
      </c>
      <c r="F163" s="124">
        <f t="shared" si="9"/>
        <v>7</v>
      </c>
      <c r="G163" s="124">
        <f t="shared" si="9"/>
        <v>9</v>
      </c>
      <c r="H163" s="124">
        <f t="shared" si="9"/>
        <v>0</v>
      </c>
      <c r="I163" s="125">
        <f t="shared" si="9"/>
        <v>1</v>
      </c>
      <c r="J163" s="191">
        <f>SUM(J145:J162)</f>
        <v>10</v>
      </c>
      <c r="K163" s="124">
        <f>SUM(K145:K162)</f>
        <v>5</v>
      </c>
      <c r="L163" s="124">
        <f>SUM(L145:L162)</f>
        <v>3</v>
      </c>
      <c r="M163" s="302">
        <f>SUM(J163/(J163+K163))</f>
        <v>0.66666666666666663</v>
      </c>
    </row>
    <row r="164" spans="1:13" ht="18.75" hidden="1" thickTop="1" x14ac:dyDescent="0.25">
      <c r="A164" s="673" t="s">
        <v>22</v>
      </c>
      <c r="B164" s="26">
        <v>41333</v>
      </c>
      <c r="C164" s="27" t="s">
        <v>21</v>
      </c>
      <c r="D164" s="27">
        <v>1</v>
      </c>
      <c r="E164" s="27">
        <v>0</v>
      </c>
      <c r="F164" s="27">
        <v>0</v>
      </c>
      <c r="G164" s="27">
        <v>0</v>
      </c>
      <c r="H164" s="27">
        <v>0</v>
      </c>
      <c r="I164" s="28">
        <v>0</v>
      </c>
      <c r="J164" s="282">
        <v>1</v>
      </c>
      <c r="K164" s="8"/>
      <c r="L164" s="8"/>
      <c r="M164" s="113"/>
    </row>
    <row r="165" spans="1:13" hidden="1" x14ac:dyDescent="0.25">
      <c r="A165" s="674"/>
      <c r="B165" s="13">
        <v>41326</v>
      </c>
      <c r="C165" s="9" t="s">
        <v>19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>
        <v>1</v>
      </c>
      <c r="K165" s="9"/>
      <c r="L165" s="9"/>
      <c r="M165" s="29"/>
    </row>
    <row r="166" spans="1:13" hidden="1" x14ac:dyDescent="0.25">
      <c r="A166" s="674"/>
      <c r="B166" s="13">
        <v>41319</v>
      </c>
      <c r="C166" s="9" t="s">
        <v>12</v>
      </c>
      <c r="D166" s="9">
        <v>1</v>
      </c>
      <c r="E166" s="9">
        <v>1</v>
      </c>
      <c r="F166" s="9">
        <v>0</v>
      </c>
      <c r="G166" s="9">
        <v>1</v>
      </c>
      <c r="H166" s="9">
        <v>0</v>
      </c>
      <c r="I166" s="29">
        <v>0</v>
      </c>
      <c r="J166" s="280">
        <v>1</v>
      </c>
      <c r="K166" s="9"/>
      <c r="L166" s="9"/>
      <c r="M166" s="29"/>
    </row>
    <row r="167" spans="1:13" hidden="1" x14ac:dyDescent="0.25">
      <c r="A167" s="674"/>
      <c r="B167" s="13">
        <v>41312</v>
      </c>
      <c r="C167" s="9" t="s">
        <v>13</v>
      </c>
      <c r="D167" s="9">
        <v>1</v>
      </c>
      <c r="E167" s="9">
        <v>0</v>
      </c>
      <c r="F167" s="9">
        <v>1</v>
      </c>
      <c r="G167" s="9">
        <v>1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74"/>
      <c r="B168" s="13">
        <v>41305</v>
      </c>
      <c r="C168" s="9" t="s">
        <v>20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>
        <v>1</v>
      </c>
      <c r="L168" s="9"/>
      <c r="M168" s="29"/>
    </row>
    <row r="169" spans="1:13" hidden="1" x14ac:dyDescent="0.25">
      <c r="A169" s="674"/>
      <c r="B169" s="13">
        <v>41298</v>
      </c>
      <c r="C169" s="9" t="s">
        <v>21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>
        <v>1</v>
      </c>
      <c r="K169" s="9"/>
      <c r="L169" s="9"/>
      <c r="M169" s="29"/>
    </row>
    <row r="170" spans="1:13" hidden="1" x14ac:dyDescent="0.25">
      <c r="A170" s="674"/>
      <c r="B170" s="13">
        <v>41291</v>
      </c>
      <c r="C170" s="9" t="s">
        <v>19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/>
      <c r="L170" s="9">
        <v>1</v>
      </c>
      <c r="M170" s="29"/>
    </row>
    <row r="171" spans="1:13" hidden="1" x14ac:dyDescent="0.25">
      <c r="A171" s="674"/>
      <c r="B171" s="13">
        <v>41284</v>
      </c>
      <c r="C171" s="9" t="s">
        <v>12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74"/>
      <c r="B172" s="13">
        <v>41263</v>
      </c>
      <c r="C172" s="9" t="s">
        <v>13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74"/>
      <c r="B173" s="13">
        <v>41256</v>
      </c>
      <c r="C173" s="9" t="s">
        <v>20</v>
      </c>
      <c r="D173" s="9">
        <v>1</v>
      </c>
      <c r="E173" s="9">
        <v>1</v>
      </c>
      <c r="F173" s="9">
        <v>0</v>
      </c>
      <c r="G173" s="9">
        <v>1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74"/>
      <c r="B174" s="13">
        <v>41242</v>
      </c>
      <c r="C174" s="9" t="s">
        <v>19</v>
      </c>
      <c r="D174" s="9">
        <v>1</v>
      </c>
      <c r="E174" s="9">
        <v>0</v>
      </c>
      <c r="F174" s="9">
        <v>1</v>
      </c>
      <c r="G174" s="9">
        <v>1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74"/>
      <c r="B175" s="13">
        <v>41235</v>
      </c>
      <c r="C175" s="9" t="s">
        <v>12</v>
      </c>
      <c r="D175" s="9">
        <v>1</v>
      </c>
      <c r="E175" s="9">
        <v>0</v>
      </c>
      <c r="F175" s="9">
        <v>2</v>
      </c>
      <c r="G175" s="9">
        <v>2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74"/>
      <c r="B176" s="13">
        <v>41221</v>
      </c>
      <c r="C176" s="9" t="s">
        <v>20</v>
      </c>
      <c r="D176" s="9">
        <v>1</v>
      </c>
      <c r="E176" s="9">
        <v>1</v>
      </c>
      <c r="F176" s="9">
        <v>2</v>
      </c>
      <c r="G176" s="9">
        <v>3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74"/>
      <c r="B177" s="13">
        <v>41200</v>
      </c>
      <c r="C177" s="9" t="s">
        <v>12</v>
      </c>
      <c r="D177" s="9">
        <v>1</v>
      </c>
      <c r="E177" s="9">
        <v>0</v>
      </c>
      <c r="F177" s="9">
        <v>1</v>
      </c>
      <c r="G177" s="9">
        <v>1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74"/>
      <c r="B178" s="13">
        <v>41186</v>
      </c>
      <c r="C178" s="9" t="s">
        <v>20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>
        <v>1</v>
      </c>
      <c r="K178" s="9"/>
      <c r="L178" s="9"/>
      <c r="M178" s="29"/>
    </row>
    <row r="179" spans="1:13" hidden="1" x14ac:dyDescent="0.25">
      <c r="A179" s="674"/>
      <c r="B179" s="13">
        <v>41179</v>
      </c>
      <c r="C179" s="9" t="s">
        <v>21</v>
      </c>
      <c r="D179" s="9">
        <v>1</v>
      </c>
      <c r="E179" s="9">
        <v>1</v>
      </c>
      <c r="F179" s="9">
        <v>0</v>
      </c>
      <c r="G179" s="9">
        <v>1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t="18.75" hidden="1" thickBot="1" x14ac:dyDescent="0.3">
      <c r="A180" s="675"/>
      <c r="B180" s="30">
        <v>41172</v>
      </c>
      <c r="C180" s="31" t="s">
        <v>19</v>
      </c>
      <c r="D180" s="31">
        <v>1</v>
      </c>
      <c r="E180" s="31">
        <v>0</v>
      </c>
      <c r="F180" s="31">
        <v>1</v>
      </c>
      <c r="G180" s="31">
        <v>1</v>
      </c>
      <c r="H180" s="31">
        <v>0</v>
      </c>
      <c r="I180" s="32">
        <v>0</v>
      </c>
      <c r="J180" s="281">
        <v>1</v>
      </c>
      <c r="K180" s="23"/>
      <c r="L180" s="23"/>
      <c r="M180" s="48"/>
    </row>
    <row r="181" spans="1:13" ht="19.5" thickTop="1" thickBot="1" x14ac:dyDescent="0.3">
      <c r="A181" s="159" t="s">
        <v>45</v>
      </c>
      <c r="B181" s="126" t="s">
        <v>22</v>
      </c>
      <c r="C181" s="124" t="s">
        <v>7</v>
      </c>
      <c r="D181" s="124">
        <f t="shared" ref="D181:I181" si="10">SUM(D164:D180)</f>
        <v>17</v>
      </c>
      <c r="E181" s="124">
        <f t="shared" si="10"/>
        <v>4</v>
      </c>
      <c r="F181" s="124">
        <f t="shared" si="10"/>
        <v>8</v>
      </c>
      <c r="G181" s="124">
        <f t="shared" si="10"/>
        <v>12</v>
      </c>
      <c r="H181" s="124">
        <f t="shared" si="10"/>
        <v>0</v>
      </c>
      <c r="I181" s="125">
        <f t="shared" si="10"/>
        <v>0</v>
      </c>
      <c r="J181" s="191">
        <f>SUM(J164:J180)</f>
        <v>15</v>
      </c>
      <c r="K181" s="124">
        <f>SUM(K164:K180)</f>
        <v>1</v>
      </c>
      <c r="L181" s="124">
        <f>SUM(L164:L180)</f>
        <v>1</v>
      </c>
      <c r="M181" s="302">
        <f>SUM(J181/(J181+K181))</f>
        <v>0.9375</v>
      </c>
    </row>
    <row r="182" spans="1:13" ht="18.75" hidden="1" thickTop="1" x14ac:dyDescent="0.25">
      <c r="A182" s="673" t="s">
        <v>23</v>
      </c>
      <c r="B182" s="26">
        <v>40969</v>
      </c>
      <c r="C182" s="27" t="s">
        <v>12</v>
      </c>
      <c r="D182" s="27">
        <v>1</v>
      </c>
      <c r="E182" s="27">
        <v>0</v>
      </c>
      <c r="F182" s="27">
        <v>0</v>
      </c>
      <c r="G182" s="27">
        <v>0</v>
      </c>
      <c r="H182" s="27">
        <v>0</v>
      </c>
      <c r="I182" s="28">
        <v>0</v>
      </c>
      <c r="J182" s="282">
        <v>1</v>
      </c>
      <c r="K182" s="8"/>
      <c r="L182" s="8"/>
      <c r="M182" s="113"/>
    </row>
    <row r="183" spans="1:13" hidden="1" x14ac:dyDescent="0.25">
      <c r="A183" s="674"/>
      <c r="B183" s="13">
        <v>40962</v>
      </c>
      <c r="C183" s="9" t="s">
        <v>21</v>
      </c>
      <c r="D183" s="9">
        <v>1</v>
      </c>
      <c r="E183" s="9">
        <v>0</v>
      </c>
      <c r="F183" s="9">
        <v>1</v>
      </c>
      <c r="G183" s="9">
        <v>1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74"/>
      <c r="B184" s="13">
        <v>40955</v>
      </c>
      <c r="C184" s="9" t="s">
        <v>20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/>
      <c r="K184" s="9">
        <v>1</v>
      </c>
      <c r="L184" s="9"/>
      <c r="M184" s="29"/>
    </row>
    <row r="185" spans="1:13" hidden="1" x14ac:dyDescent="0.25">
      <c r="A185" s="674"/>
      <c r="B185" s="13">
        <v>40948</v>
      </c>
      <c r="C185" s="9" t="s">
        <v>7</v>
      </c>
      <c r="D185" s="9">
        <v>1</v>
      </c>
      <c r="E185" s="9">
        <v>0</v>
      </c>
      <c r="F185" s="9">
        <v>1</v>
      </c>
      <c r="G185" s="9">
        <v>1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74"/>
      <c r="B186" s="13">
        <v>40941</v>
      </c>
      <c r="C186" s="9" t="s">
        <v>19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>
        <v>1</v>
      </c>
      <c r="L186" s="9"/>
      <c r="M186" s="29"/>
    </row>
    <row r="187" spans="1:13" hidden="1" x14ac:dyDescent="0.25">
      <c r="A187" s="674"/>
      <c r="B187" s="13">
        <v>40934</v>
      </c>
      <c r="C187" s="9" t="s">
        <v>12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/>
      <c r="L187" s="9">
        <v>1</v>
      </c>
      <c r="M187" s="29"/>
    </row>
    <row r="188" spans="1:13" hidden="1" x14ac:dyDescent="0.25">
      <c r="A188" s="674"/>
      <c r="B188" s="13">
        <v>40927</v>
      </c>
      <c r="C188" s="9" t="s">
        <v>21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>
        <v>1</v>
      </c>
      <c r="K188" s="9"/>
      <c r="L188" s="9"/>
      <c r="M188" s="29"/>
    </row>
    <row r="189" spans="1:13" hidden="1" x14ac:dyDescent="0.25">
      <c r="A189" s="674"/>
      <c r="B189" s="13">
        <v>40920</v>
      </c>
      <c r="C189" s="9" t="s">
        <v>20</v>
      </c>
      <c r="D189" s="9">
        <v>1</v>
      </c>
      <c r="E189" s="9">
        <v>0</v>
      </c>
      <c r="F189" s="9">
        <v>0</v>
      </c>
      <c r="G189" s="9">
        <v>0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74"/>
      <c r="B190" s="13">
        <v>40899</v>
      </c>
      <c r="C190" s="9" t="s">
        <v>7</v>
      </c>
      <c r="D190" s="9">
        <v>1</v>
      </c>
      <c r="E190" s="9">
        <v>0</v>
      </c>
      <c r="F190" s="9">
        <v>1</v>
      </c>
      <c r="G190" s="9">
        <v>1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74"/>
      <c r="B191" s="13">
        <v>40892</v>
      </c>
      <c r="C191" s="9" t="s">
        <v>19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9"/>
    </row>
    <row r="192" spans="1:13" hidden="1" x14ac:dyDescent="0.25">
      <c r="A192" s="674"/>
      <c r="B192" s="13">
        <v>40885</v>
      </c>
      <c r="C192" s="9" t="s">
        <v>12</v>
      </c>
      <c r="D192" s="9">
        <v>1</v>
      </c>
      <c r="E192" s="9">
        <v>0</v>
      </c>
      <c r="F192" s="9">
        <v>1</v>
      </c>
      <c r="G192" s="9">
        <v>1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74"/>
      <c r="B193" s="13">
        <v>40878</v>
      </c>
      <c r="C193" s="9" t="s">
        <v>21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74"/>
      <c r="B194" s="13">
        <v>40871</v>
      </c>
      <c r="C194" s="9" t="s">
        <v>20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/>
      <c r="K194" s="9">
        <v>1</v>
      </c>
      <c r="L194" s="9"/>
      <c r="M194" s="29"/>
    </row>
    <row r="195" spans="1:13" hidden="1" x14ac:dyDescent="0.25">
      <c r="A195" s="674"/>
      <c r="B195" s="13">
        <v>40857</v>
      </c>
      <c r="C195" s="9" t="s">
        <v>19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/>
      <c r="L195" s="9">
        <v>1</v>
      </c>
      <c r="M195" s="29"/>
    </row>
    <row r="196" spans="1:13" hidden="1" x14ac:dyDescent="0.25">
      <c r="A196" s="674"/>
      <c r="B196" s="13">
        <v>40850</v>
      </c>
      <c r="C196" s="9" t="s">
        <v>12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/>
      <c r="K196" s="9">
        <v>1</v>
      </c>
      <c r="L196" s="9"/>
      <c r="M196" s="29"/>
    </row>
    <row r="197" spans="1:13" hidden="1" x14ac:dyDescent="0.25">
      <c r="A197" s="674"/>
      <c r="B197" s="13">
        <v>40843</v>
      </c>
      <c r="C197" s="9" t="s">
        <v>21</v>
      </c>
      <c r="D197" s="9">
        <v>1</v>
      </c>
      <c r="E197" s="9">
        <v>1</v>
      </c>
      <c r="F197" s="9">
        <v>0</v>
      </c>
      <c r="G197" s="9">
        <v>1</v>
      </c>
      <c r="H197" s="9">
        <v>0</v>
      </c>
      <c r="I197" s="29">
        <v>0</v>
      </c>
      <c r="J197" s="280"/>
      <c r="K197" s="9">
        <v>1</v>
      </c>
      <c r="L197" s="9"/>
      <c r="M197" s="29"/>
    </row>
    <row r="198" spans="1:13" hidden="1" x14ac:dyDescent="0.25">
      <c r="A198" s="674"/>
      <c r="B198" s="13">
        <v>40829</v>
      </c>
      <c r="C198" s="9" t="s">
        <v>7</v>
      </c>
      <c r="D198" s="9">
        <v>1</v>
      </c>
      <c r="E198" s="9">
        <v>0</v>
      </c>
      <c r="F198" s="9">
        <v>0</v>
      </c>
      <c r="G198" s="9">
        <v>0</v>
      </c>
      <c r="H198" s="9">
        <v>0</v>
      </c>
      <c r="I198" s="29">
        <v>0</v>
      </c>
      <c r="J198" s="280">
        <v>1</v>
      </c>
      <c r="K198" s="9"/>
      <c r="L198" s="9"/>
      <c r="M198" s="29"/>
    </row>
    <row r="199" spans="1:13" hidden="1" x14ac:dyDescent="0.25">
      <c r="A199" s="674"/>
      <c r="B199" s="13">
        <v>40822</v>
      </c>
      <c r="C199" s="9" t="s">
        <v>19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idden="1" x14ac:dyDescent="0.25">
      <c r="A200" s="674"/>
      <c r="B200" s="13">
        <v>40815</v>
      </c>
      <c r="C200" s="9" t="s">
        <v>12</v>
      </c>
      <c r="D200" s="9">
        <v>1</v>
      </c>
      <c r="E200" s="9">
        <v>0</v>
      </c>
      <c r="F200" s="9">
        <v>0</v>
      </c>
      <c r="G200" s="9">
        <v>0</v>
      </c>
      <c r="H200" s="9">
        <v>0</v>
      </c>
      <c r="I200" s="29">
        <v>0</v>
      </c>
      <c r="J200" s="280"/>
      <c r="K200" s="9">
        <v>1</v>
      </c>
      <c r="L200" s="9"/>
      <c r="M200" s="29"/>
    </row>
    <row r="201" spans="1:13" hidden="1" x14ac:dyDescent="0.25">
      <c r="A201" s="674"/>
      <c r="B201" s="13">
        <v>40808</v>
      </c>
      <c r="C201" s="9" t="s">
        <v>21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/>
      <c r="K201" s="9">
        <v>1</v>
      </c>
      <c r="L201" s="9"/>
      <c r="M201" s="29"/>
    </row>
    <row r="202" spans="1:13" ht="18.75" hidden="1" thickBot="1" x14ac:dyDescent="0.3">
      <c r="A202" s="675"/>
      <c r="B202" s="30">
        <v>40801</v>
      </c>
      <c r="C202" s="31" t="s">
        <v>20</v>
      </c>
      <c r="D202" s="31">
        <v>1</v>
      </c>
      <c r="E202" s="31">
        <v>0</v>
      </c>
      <c r="F202" s="31">
        <v>2</v>
      </c>
      <c r="G202" s="31">
        <v>2</v>
      </c>
      <c r="H202" s="31">
        <v>0</v>
      </c>
      <c r="I202" s="32">
        <v>0</v>
      </c>
      <c r="J202" s="281"/>
      <c r="K202" s="23"/>
      <c r="L202" s="23">
        <v>1</v>
      </c>
      <c r="M202" s="48"/>
    </row>
    <row r="203" spans="1:13" ht="19.5" thickTop="1" thickBot="1" x14ac:dyDescent="0.3">
      <c r="A203" s="159" t="s">
        <v>45</v>
      </c>
      <c r="B203" s="126" t="s">
        <v>23</v>
      </c>
      <c r="C203" s="124" t="s">
        <v>13</v>
      </c>
      <c r="D203" s="124">
        <f t="shared" ref="D203:I203" si="11">SUM(D182:D202)</f>
        <v>21</v>
      </c>
      <c r="E203" s="124">
        <f t="shared" si="11"/>
        <v>1</v>
      </c>
      <c r="F203" s="124">
        <f t="shared" si="11"/>
        <v>6</v>
      </c>
      <c r="G203" s="124">
        <f t="shared" si="11"/>
        <v>7</v>
      </c>
      <c r="H203" s="124">
        <f t="shared" si="11"/>
        <v>0</v>
      </c>
      <c r="I203" s="125">
        <f t="shared" si="11"/>
        <v>0</v>
      </c>
      <c r="J203" s="191">
        <f>SUM(J182:J202)</f>
        <v>6</v>
      </c>
      <c r="K203" s="124">
        <f>SUM(K182:K202)</f>
        <v>12</v>
      </c>
      <c r="L203" s="124">
        <f>SUM(L182:L202)</f>
        <v>3</v>
      </c>
      <c r="M203" s="302">
        <f>SUM(J203/(J203+K203))</f>
        <v>0.33333333333333331</v>
      </c>
    </row>
    <row r="204" spans="1:13" ht="19.5" thickTop="1" thickBot="1" x14ac:dyDescent="0.3">
      <c r="C204" s="136" t="s">
        <v>24</v>
      </c>
      <c r="D204" s="137">
        <f t="shared" ref="D204:L204" si="12">SUM(D89+D111+D126+D144+D163+D181+D203+D76+D61+D45+D32+D19)</f>
        <v>189</v>
      </c>
      <c r="E204" s="137">
        <f t="shared" si="12"/>
        <v>21</v>
      </c>
      <c r="F204" s="137">
        <f t="shared" si="12"/>
        <v>70</v>
      </c>
      <c r="G204" s="137">
        <f t="shared" si="12"/>
        <v>91</v>
      </c>
      <c r="H204" s="137">
        <f t="shared" si="12"/>
        <v>0</v>
      </c>
      <c r="I204" s="139">
        <f t="shared" si="12"/>
        <v>1</v>
      </c>
      <c r="J204" s="444">
        <f t="shared" si="12"/>
        <v>86</v>
      </c>
      <c r="K204" s="91">
        <f t="shared" si="12"/>
        <v>81</v>
      </c>
      <c r="L204" s="450">
        <f t="shared" si="12"/>
        <v>22</v>
      </c>
      <c r="M204" s="313">
        <f>SUM(J204/(J204+K204))</f>
        <v>0.51497005988023947</v>
      </c>
    </row>
    <row r="205" spans="1:13" ht="18.75" thickBot="1" x14ac:dyDescent="0.3">
      <c r="C205" s="143" t="s">
        <v>25</v>
      </c>
      <c r="D205" s="24"/>
      <c r="E205" s="25">
        <f>SUM(E204/D204)</f>
        <v>0.1111111111111111</v>
      </c>
      <c r="F205" s="25">
        <f>SUM(F204/D204)</f>
        <v>0.37037037037037035</v>
      </c>
      <c r="G205" s="144">
        <f>SUM(G204/D204)</f>
        <v>0.48148148148148145</v>
      </c>
      <c r="H205" s="20"/>
      <c r="I205" s="20"/>
      <c r="J205" s="445">
        <f>SUM(J204/D204)</f>
        <v>0.455026455026455</v>
      </c>
      <c r="K205" s="441">
        <f>SUM(K204/D204)</f>
        <v>0.42857142857142855</v>
      </c>
      <c r="L205" s="446">
        <f>SUM(L204/D204)</f>
        <v>0.1164021164021164</v>
      </c>
      <c r="M205" s="6"/>
    </row>
    <row r="206" spans="1:13" ht="18.75" thickBot="1" x14ac:dyDescent="0.3">
      <c r="C206" s="133" t="s">
        <v>26</v>
      </c>
      <c r="D206" s="134">
        <f>SUM(D204/11)</f>
        <v>17.181818181818183</v>
      </c>
      <c r="E206" s="134">
        <f>SUM(E205*D206)</f>
        <v>1.9090909090909092</v>
      </c>
      <c r="F206" s="134">
        <f>SUM(F205*D206)</f>
        <v>6.3636363636363642</v>
      </c>
      <c r="G206" s="135">
        <f>SUM(G205*D206)</f>
        <v>8.2727272727272734</v>
      </c>
      <c r="J206" s="447">
        <f>SUM(J204/11)</f>
        <v>7.8181818181818183</v>
      </c>
      <c r="K206" s="448">
        <f>SUM(K204/11)</f>
        <v>7.3636363636363633</v>
      </c>
      <c r="L206" s="449">
        <f>SUM(L204/11)</f>
        <v>2</v>
      </c>
      <c r="M206" s="6"/>
    </row>
    <row r="207" spans="1:13" ht="18.75" thickTop="1" x14ac:dyDescent="0.25">
      <c r="A207" s="665" t="s">
        <v>42</v>
      </c>
      <c r="B207" s="45" t="s">
        <v>36</v>
      </c>
      <c r="C207" s="46" t="s">
        <v>13</v>
      </c>
      <c r="D207" s="47"/>
      <c r="E207" s="27">
        <v>3</v>
      </c>
      <c r="F207" s="27">
        <v>7</v>
      </c>
      <c r="G207" s="28">
        <v>10</v>
      </c>
    </row>
    <row r="208" spans="1:13" x14ac:dyDescent="0.25">
      <c r="A208" s="666"/>
      <c r="B208" s="36" t="s">
        <v>37</v>
      </c>
      <c r="C208" s="5" t="s">
        <v>20</v>
      </c>
      <c r="D208" s="37"/>
      <c r="E208" s="9">
        <v>5</v>
      </c>
      <c r="F208" s="9">
        <v>4</v>
      </c>
      <c r="G208" s="29">
        <v>9</v>
      </c>
    </row>
    <row r="209" spans="1:7" x14ac:dyDescent="0.25">
      <c r="A209" s="666"/>
      <c r="B209" s="36" t="s">
        <v>38</v>
      </c>
      <c r="C209" s="5" t="s">
        <v>20</v>
      </c>
      <c r="D209" s="37"/>
      <c r="E209" s="9">
        <v>9</v>
      </c>
      <c r="F209" s="9">
        <v>8</v>
      </c>
      <c r="G209" s="29">
        <v>17</v>
      </c>
    </row>
    <row r="210" spans="1:7" x14ac:dyDescent="0.25">
      <c r="A210" s="666"/>
      <c r="B210" s="36" t="s">
        <v>39</v>
      </c>
      <c r="C210" s="36" t="s">
        <v>19</v>
      </c>
      <c r="D210" s="37"/>
      <c r="E210" s="9">
        <v>3</v>
      </c>
      <c r="F210" s="9">
        <v>8</v>
      </c>
      <c r="G210" s="29">
        <v>11</v>
      </c>
    </row>
    <row r="211" spans="1:7" x14ac:dyDescent="0.25">
      <c r="A211" s="666"/>
      <c r="B211" s="36" t="s">
        <v>40</v>
      </c>
      <c r="C211" s="5" t="s">
        <v>19</v>
      </c>
      <c r="D211" s="37"/>
      <c r="E211" s="9">
        <v>1</v>
      </c>
      <c r="F211" s="9">
        <v>2</v>
      </c>
      <c r="G211" s="29">
        <v>3</v>
      </c>
    </row>
    <row r="212" spans="1:7" ht="18.75" thickBot="1" x14ac:dyDescent="0.3">
      <c r="A212" s="667"/>
      <c r="B212" s="38" t="s">
        <v>41</v>
      </c>
      <c r="C212" s="39" t="s">
        <v>48</v>
      </c>
      <c r="D212" s="40"/>
      <c r="E212" s="23">
        <v>7</v>
      </c>
      <c r="F212" s="23">
        <v>4</v>
      </c>
      <c r="G212" s="48">
        <v>11</v>
      </c>
    </row>
    <row r="213" spans="1:7" ht="18.75" thickBot="1" x14ac:dyDescent="0.3">
      <c r="A213" s="49" t="s">
        <v>45</v>
      </c>
      <c r="B213" s="41" t="s">
        <v>42</v>
      </c>
      <c r="C213" s="42"/>
      <c r="D213" s="42"/>
      <c r="E213" s="43">
        <f>SUM(E207:E212)</f>
        <v>28</v>
      </c>
      <c r="F213" s="43">
        <f>SUM(F207:F212)</f>
        <v>33</v>
      </c>
      <c r="G213" s="50">
        <f>SUM(G207:G212)</f>
        <v>61</v>
      </c>
    </row>
    <row r="214" spans="1:7" ht="18.75" thickBot="1" x14ac:dyDescent="0.3">
      <c r="A214" s="51" t="s">
        <v>46</v>
      </c>
      <c r="B214" s="52" t="s">
        <v>481</v>
      </c>
      <c r="C214" s="53"/>
      <c r="D214" s="53"/>
      <c r="E214" s="54">
        <f>SUM(E204+E213)</f>
        <v>49</v>
      </c>
      <c r="F214" s="54">
        <f>SUM(F204+F213)</f>
        <v>103</v>
      </c>
      <c r="G214" s="55">
        <f>SUM(E214+F214)</f>
        <v>152</v>
      </c>
    </row>
    <row r="215" spans="1:7" ht="18.75" thickTop="1" x14ac:dyDescent="0.25"/>
  </sheetData>
  <mergeCells count="14">
    <mergeCell ref="A1:M1"/>
    <mergeCell ref="A90:A110"/>
    <mergeCell ref="A112:A125"/>
    <mergeCell ref="A207:A212"/>
    <mergeCell ref="A127:A143"/>
    <mergeCell ref="A145:A162"/>
    <mergeCell ref="A164:A180"/>
    <mergeCell ref="A182:A202"/>
    <mergeCell ref="A77:A88"/>
    <mergeCell ref="A62:A75"/>
    <mergeCell ref="A46:A60"/>
    <mergeCell ref="A33:A44"/>
    <mergeCell ref="A20:A31"/>
    <mergeCell ref="A3:A18"/>
  </mergeCells>
  <printOptions horizontalCentered="1" verticalCentered="1"/>
  <pageMargins left="0.2" right="0.2" top="0.25" bottom="0.25" header="0.25" footer="0.3"/>
  <pageSetup scale="83" orientation="landscape" r:id="rId1"/>
  <rowBreaks count="1" manualBreakCount="1">
    <brk id="144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  <pageSetUpPr fitToPage="1"/>
  </sheetPr>
  <dimension ref="A1:M9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22" bestFit="1" customWidth="1"/>
    <col min="2" max="2" width="26.5703125" style="17" bestFit="1" customWidth="1"/>
    <col min="3" max="3" width="17" style="16" bestFit="1" customWidth="1"/>
    <col min="4" max="9" width="9.28515625" style="16" bestFit="1" customWidth="1"/>
    <col min="10" max="16384" width="9.140625" style="16"/>
  </cols>
  <sheetData>
    <row r="1" spans="1:13" ht="19.5" thickTop="1" thickBot="1" x14ac:dyDescent="0.3">
      <c r="A1" s="626" t="s">
        <v>421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17</v>
      </c>
      <c r="B3" s="14">
        <v>42432</v>
      </c>
      <c r="C3" s="8" t="s">
        <v>12</v>
      </c>
      <c r="D3" s="8">
        <v>1</v>
      </c>
      <c r="E3" s="8">
        <v>1</v>
      </c>
      <c r="F3" s="8">
        <v>0</v>
      </c>
      <c r="G3" s="8">
        <v>1</v>
      </c>
      <c r="H3" s="8">
        <v>0</v>
      </c>
      <c r="I3" s="113">
        <v>0</v>
      </c>
      <c r="J3" s="280">
        <v>1</v>
      </c>
      <c r="K3" s="9"/>
      <c r="L3" s="9"/>
      <c r="M3" s="29"/>
    </row>
    <row r="4" spans="1:13" hidden="1" x14ac:dyDescent="0.25">
      <c r="A4" s="639"/>
      <c r="B4" s="13">
        <v>42411</v>
      </c>
      <c r="C4" s="9" t="s">
        <v>7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42390</v>
      </c>
      <c r="C5" s="9" t="s">
        <v>14</v>
      </c>
      <c r="D5" s="9">
        <v>1</v>
      </c>
      <c r="E5" s="9">
        <v>0</v>
      </c>
      <c r="F5" s="9">
        <v>3</v>
      </c>
      <c r="G5" s="9">
        <v>3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42383</v>
      </c>
      <c r="C6" s="9" t="s">
        <v>12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42376</v>
      </c>
      <c r="C7" s="9" t="s">
        <v>7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42355</v>
      </c>
      <c r="C8" s="9" t="s">
        <v>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9"/>
      <c r="B9" s="13">
        <v>42348</v>
      </c>
      <c r="C9" s="9" t="s">
        <v>12</v>
      </c>
      <c r="D9" s="9">
        <v>1</v>
      </c>
      <c r="E9" s="9">
        <v>0</v>
      </c>
      <c r="F9" s="9">
        <v>2</v>
      </c>
      <c r="G9" s="9">
        <v>2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42341</v>
      </c>
      <c r="C10" s="9" t="s">
        <v>14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9"/>
      <c r="B11" s="13">
        <v>42334</v>
      </c>
      <c r="C11" s="9" t="s">
        <v>10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42327</v>
      </c>
      <c r="C12" s="9" t="s">
        <v>7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42320</v>
      </c>
      <c r="C13" s="9" t="s">
        <v>8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42306</v>
      </c>
      <c r="C14" s="9" t="s">
        <v>14</v>
      </c>
      <c r="D14" s="9">
        <v>1</v>
      </c>
      <c r="E14" s="9">
        <v>1</v>
      </c>
      <c r="F14" s="9">
        <v>1</v>
      </c>
      <c r="G14" s="9">
        <v>2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9"/>
      <c r="B15" s="13">
        <v>42299</v>
      </c>
      <c r="C15" s="9" t="s">
        <v>10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9"/>
      <c r="B16" s="13">
        <v>42285</v>
      </c>
      <c r="C16" s="9" t="s">
        <v>8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9"/>
      <c r="B17" s="13">
        <v>42271</v>
      </c>
      <c r="C17" s="9" t="s">
        <v>14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t="18.75" hidden="1" thickBot="1" x14ac:dyDescent="0.3">
      <c r="A18" s="647"/>
      <c r="B18" s="122">
        <v>42264</v>
      </c>
      <c r="C18" s="23" t="s">
        <v>10</v>
      </c>
      <c r="D18" s="23">
        <v>1</v>
      </c>
      <c r="E18" s="23">
        <v>0</v>
      </c>
      <c r="F18" s="23">
        <v>1</v>
      </c>
      <c r="G18" s="23">
        <v>1</v>
      </c>
      <c r="H18" s="23">
        <v>0</v>
      </c>
      <c r="I18" s="48">
        <v>0</v>
      </c>
      <c r="J18" s="281">
        <v>1</v>
      </c>
      <c r="K18" s="23"/>
      <c r="L18" s="23"/>
      <c r="M18" s="48"/>
    </row>
    <row r="19" spans="1:13" ht="19.5" thickTop="1" thickBot="1" x14ac:dyDescent="0.3">
      <c r="A19" s="142" t="s">
        <v>45</v>
      </c>
      <c r="B19" s="126" t="s">
        <v>17</v>
      </c>
      <c r="C19" s="124" t="s">
        <v>13</v>
      </c>
      <c r="D19" s="124">
        <f>SUM(D3:D18)</f>
        <v>16</v>
      </c>
      <c r="E19" s="124">
        <f t="shared" ref="E19:I19" si="0">SUM(E3:E18)</f>
        <v>2</v>
      </c>
      <c r="F19" s="124">
        <f t="shared" si="0"/>
        <v>11</v>
      </c>
      <c r="G19" s="124">
        <f t="shared" si="0"/>
        <v>13</v>
      </c>
      <c r="H19" s="124">
        <f t="shared" si="0"/>
        <v>0</v>
      </c>
      <c r="I19" s="125">
        <f t="shared" si="0"/>
        <v>0</v>
      </c>
      <c r="J19" s="191">
        <f>SUM(J3:J18)</f>
        <v>6</v>
      </c>
      <c r="K19" s="124">
        <f>SUM(K3:K18)</f>
        <v>10</v>
      </c>
      <c r="L19" s="124">
        <f>SUM(L3:L18)</f>
        <v>0</v>
      </c>
      <c r="M19" s="302">
        <f>SUM(J19/(J19+K19))</f>
        <v>0.375</v>
      </c>
    </row>
    <row r="20" spans="1:13" ht="18.75" hidden="1" thickTop="1" x14ac:dyDescent="0.25">
      <c r="A20" s="646" t="s">
        <v>16</v>
      </c>
      <c r="B20" s="14">
        <v>42054</v>
      </c>
      <c r="C20" s="8" t="s">
        <v>14</v>
      </c>
      <c r="D20" s="8">
        <v>1</v>
      </c>
      <c r="E20" s="8">
        <v>0</v>
      </c>
      <c r="F20" s="8">
        <v>0</v>
      </c>
      <c r="G20" s="8">
        <v>0</v>
      </c>
      <c r="H20" s="8">
        <v>0</v>
      </c>
      <c r="I20" s="113">
        <v>0</v>
      </c>
      <c r="J20" s="282"/>
      <c r="K20" s="8">
        <v>1</v>
      </c>
      <c r="L20" s="8"/>
      <c r="M20" s="113"/>
    </row>
    <row r="21" spans="1:13" hidden="1" x14ac:dyDescent="0.25">
      <c r="A21" s="639"/>
      <c r="B21" s="13">
        <v>42047</v>
      </c>
      <c r="C21" s="9" t="s">
        <v>10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9"/>
      <c r="B22" s="13">
        <v>42033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9"/>
      <c r="B23" s="13">
        <v>41991</v>
      </c>
      <c r="C23" s="9" t="s">
        <v>7</v>
      </c>
      <c r="D23" s="9">
        <v>1</v>
      </c>
      <c r="E23" s="9">
        <v>1</v>
      </c>
      <c r="F23" s="9">
        <v>2</v>
      </c>
      <c r="G23" s="9">
        <v>3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9"/>
      <c r="B24" s="13">
        <v>41970</v>
      </c>
      <c r="C24" s="9" t="s">
        <v>14</v>
      </c>
      <c r="D24" s="9">
        <v>1</v>
      </c>
      <c r="E24" s="9">
        <v>0</v>
      </c>
      <c r="F24" s="9">
        <v>2</v>
      </c>
      <c r="G24" s="9">
        <v>2</v>
      </c>
      <c r="H24" s="9">
        <v>0</v>
      </c>
      <c r="I24" s="29">
        <v>0</v>
      </c>
      <c r="J24" s="280"/>
      <c r="K24" s="9"/>
      <c r="L24" s="9">
        <v>1</v>
      </c>
      <c r="M24" s="29"/>
    </row>
    <row r="25" spans="1:13" hidden="1" x14ac:dyDescent="0.25">
      <c r="A25" s="639"/>
      <c r="B25" s="13">
        <v>41963</v>
      </c>
      <c r="C25" s="9" t="s">
        <v>10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9"/>
      <c r="B26" s="13">
        <v>41956</v>
      </c>
      <c r="C26" s="9" t="s">
        <v>7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9"/>
      <c r="B27" s="13">
        <v>41942</v>
      </c>
      <c r="C27" s="9" t="s">
        <v>12</v>
      </c>
      <c r="D27" s="9">
        <v>1</v>
      </c>
      <c r="E27" s="9">
        <v>1</v>
      </c>
      <c r="F27" s="9">
        <v>2</v>
      </c>
      <c r="G27" s="9">
        <v>3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13">
        <v>41935</v>
      </c>
      <c r="C28" s="9" t="s">
        <v>14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9"/>
      <c r="B29" s="13">
        <v>41928</v>
      </c>
      <c r="C29" s="9" t="s">
        <v>10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9"/>
      <c r="B30" s="13">
        <v>41921</v>
      </c>
      <c r="C30" s="9" t="s">
        <v>7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/>
      <c r="L30" s="9">
        <v>1</v>
      </c>
      <c r="M30" s="29"/>
    </row>
    <row r="31" spans="1:13" hidden="1" x14ac:dyDescent="0.25">
      <c r="A31" s="639"/>
      <c r="B31" s="13">
        <v>41907</v>
      </c>
      <c r="C31" s="9" t="s">
        <v>12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9"/>
      <c r="B32" s="13">
        <v>41900</v>
      </c>
      <c r="C32" s="9" t="s">
        <v>14</v>
      </c>
      <c r="D32" s="9">
        <v>1</v>
      </c>
      <c r="E32" s="9">
        <v>1</v>
      </c>
      <c r="F32" s="9">
        <v>2</v>
      </c>
      <c r="G32" s="9">
        <v>3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t="18.75" hidden="1" thickBot="1" x14ac:dyDescent="0.3">
      <c r="A33" s="647"/>
      <c r="B33" s="122">
        <v>41893</v>
      </c>
      <c r="C33" s="23" t="s">
        <v>10</v>
      </c>
      <c r="D33" s="23">
        <v>1</v>
      </c>
      <c r="E33" s="23">
        <v>0</v>
      </c>
      <c r="F33" s="23">
        <v>0</v>
      </c>
      <c r="G33" s="23">
        <v>0</v>
      </c>
      <c r="H33" s="23">
        <v>0</v>
      </c>
      <c r="I33" s="48">
        <v>0</v>
      </c>
      <c r="J33" s="281"/>
      <c r="K33" s="23">
        <v>1</v>
      </c>
      <c r="L33" s="23"/>
      <c r="M33" s="48"/>
    </row>
    <row r="34" spans="1:13" ht="19.5" thickTop="1" thickBot="1" x14ac:dyDescent="0.3">
      <c r="A34" s="142" t="s">
        <v>45</v>
      </c>
      <c r="B34" s="126" t="s">
        <v>16</v>
      </c>
      <c r="C34" s="124" t="s">
        <v>13</v>
      </c>
      <c r="D34" s="124">
        <f>SUM(D20:D33)</f>
        <v>14</v>
      </c>
      <c r="E34" s="124">
        <f t="shared" ref="E34:I34" si="1">SUM(E20:E33)</f>
        <v>3</v>
      </c>
      <c r="F34" s="124">
        <f t="shared" si="1"/>
        <v>9</v>
      </c>
      <c r="G34" s="124">
        <f t="shared" si="1"/>
        <v>12</v>
      </c>
      <c r="H34" s="124">
        <f t="shared" si="1"/>
        <v>0</v>
      </c>
      <c r="I34" s="125">
        <f t="shared" si="1"/>
        <v>0</v>
      </c>
      <c r="J34" s="191">
        <f>SUM(J20:J33)</f>
        <v>5</v>
      </c>
      <c r="K34" s="124">
        <f>SUM(K20:K33)</f>
        <v>7</v>
      </c>
      <c r="L34" s="124">
        <f>SUM(L20:L33)</f>
        <v>2</v>
      </c>
      <c r="M34" s="302">
        <f>SUM(J34/(J34+K34))</f>
        <v>0.41666666666666669</v>
      </c>
    </row>
    <row r="35" spans="1:13" ht="18.75" hidden="1" thickTop="1" x14ac:dyDescent="0.25">
      <c r="A35" s="646" t="s">
        <v>15</v>
      </c>
      <c r="B35" s="14">
        <v>41697</v>
      </c>
      <c r="C35" s="8" t="s">
        <v>7</v>
      </c>
      <c r="D35" s="8">
        <v>1</v>
      </c>
      <c r="E35" s="8">
        <v>0</v>
      </c>
      <c r="F35" s="8">
        <v>0</v>
      </c>
      <c r="G35" s="8">
        <v>0</v>
      </c>
      <c r="H35" s="8">
        <v>0</v>
      </c>
      <c r="I35" s="113">
        <v>0</v>
      </c>
      <c r="J35" s="282"/>
      <c r="K35" s="8">
        <v>1</v>
      </c>
      <c r="L35" s="8"/>
      <c r="M35" s="113"/>
    </row>
    <row r="36" spans="1:13" hidden="1" x14ac:dyDescent="0.25">
      <c r="A36" s="639"/>
      <c r="B36" s="13">
        <v>41690</v>
      </c>
      <c r="C36" s="9" t="s">
        <v>13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9"/>
      <c r="B37" s="13">
        <v>41683</v>
      </c>
      <c r="C37" s="9" t="s">
        <v>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>
        <v>1</v>
      </c>
      <c r="K37" s="9"/>
      <c r="L37" s="9"/>
      <c r="M37" s="29"/>
    </row>
    <row r="38" spans="1:13" hidden="1" x14ac:dyDescent="0.25">
      <c r="A38" s="639"/>
      <c r="B38" s="13">
        <v>41676</v>
      </c>
      <c r="C38" s="9" t="s">
        <v>10</v>
      </c>
      <c r="D38" s="9">
        <v>1</v>
      </c>
      <c r="E38" s="9">
        <v>0</v>
      </c>
      <c r="F38" s="9">
        <v>1</v>
      </c>
      <c r="G38" s="9">
        <v>1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9"/>
      <c r="B39" s="13">
        <v>41669</v>
      </c>
      <c r="C39" s="9" t="s">
        <v>12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9"/>
      <c r="B40" s="13">
        <v>41655</v>
      </c>
      <c r="C40" s="9" t="s">
        <v>13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9"/>
      <c r="B41" s="13">
        <v>41648</v>
      </c>
      <c r="C41" s="9" t="s">
        <v>8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9"/>
      <c r="B42" s="13">
        <v>41613</v>
      </c>
      <c r="C42" s="9" t="s">
        <v>7</v>
      </c>
      <c r="D42" s="9">
        <v>1</v>
      </c>
      <c r="E42" s="9">
        <v>0</v>
      </c>
      <c r="F42" s="9">
        <v>2</v>
      </c>
      <c r="G42" s="9">
        <v>2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9"/>
      <c r="B43" s="13">
        <v>41606</v>
      </c>
      <c r="C43" s="9" t="s">
        <v>13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9"/>
      <c r="B44" s="13">
        <v>41599</v>
      </c>
      <c r="C44" s="9" t="s">
        <v>8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/>
      <c r="K44" s="9"/>
      <c r="L44" s="9">
        <v>1</v>
      </c>
      <c r="M44" s="29"/>
    </row>
    <row r="45" spans="1:13" hidden="1" x14ac:dyDescent="0.25">
      <c r="A45" s="639"/>
      <c r="B45" s="13">
        <v>41592</v>
      </c>
      <c r="C45" s="9" t="s">
        <v>10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9"/>
      <c r="B46" s="13">
        <v>41578</v>
      </c>
      <c r="C46" s="9" t="s">
        <v>7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/>
      <c r="L46" s="9">
        <v>1</v>
      </c>
      <c r="M46" s="29"/>
    </row>
    <row r="47" spans="1:13" hidden="1" x14ac:dyDescent="0.25">
      <c r="A47" s="639"/>
      <c r="B47" s="13">
        <v>41557</v>
      </c>
      <c r="C47" s="9" t="s">
        <v>10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9"/>
      <c r="B48" s="13">
        <v>41543</v>
      </c>
      <c r="C48" s="9" t="s">
        <v>7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/>
      <c r="K48" s="9">
        <v>1</v>
      </c>
      <c r="L48" s="9"/>
      <c r="M48" s="29"/>
    </row>
    <row r="49" spans="1:13" ht="18.75" hidden="1" thickBot="1" x14ac:dyDescent="0.3">
      <c r="A49" s="647"/>
      <c r="B49" s="122">
        <v>41536</v>
      </c>
      <c r="C49" s="23" t="s">
        <v>13</v>
      </c>
      <c r="D49" s="23">
        <v>1</v>
      </c>
      <c r="E49" s="23">
        <v>0</v>
      </c>
      <c r="F49" s="23">
        <v>0</v>
      </c>
      <c r="G49" s="23">
        <v>0</v>
      </c>
      <c r="H49" s="23">
        <v>0</v>
      </c>
      <c r="I49" s="48">
        <v>0</v>
      </c>
      <c r="J49" s="281"/>
      <c r="K49" s="23">
        <v>1</v>
      </c>
      <c r="L49" s="23"/>
      <c r="M49" s="48"/>
    </row>
    <row r="50" spans="1:13" ht="19.5" thickTop="1" thickBot="1" x14ac:dyDescent="0.3">
      <c r="A50" s="142" t="s">
        <v>45</v>
      </c>
      <c r="B50" s="126" t="s">
        <v>15</v>
      </c>
      <c r="C50" s="124" t="s">
        <v>14</v>
      </c>
      <c r="D50" s="124">
        <f>SUM(D35:D49)</f>
        <v>15</v>
      </c>
      <c r="E50" s="124">
        <f t="shared" ref="E50:I50" si="2">SUM(E35:E49)</f>
        <v>1</v>
      </c>
      <c r="F50" s="124">
        <f t="shared" si="2"/>
        <v>4</v>
      </c>
      <c r="G50" s="124">
        <f t="shared" si="2"/>
        <v>5</v>
      </c>
      <c r="H50" s="124">
        <f t="shared" si="2"/>
        <v>0</v>
      </c>
      <c r="I50" s="125">
        <f t="shared" si="2"/>
        <v>0</v>
      </c>
      <c r="J50" s="191">
        <f>SUM(J35:J49)</f>
        <v>7</v>
      </c>
      <c r="K50" s="124">
        <f>SUM(K35:K49)</f>
        <v>6</v>
      </c>
      <c r="L50" s="124">
        <f>SUM(L35:L49)</f>
        <v>2</v>
      </c>
      <c r="M50" s="302">
        <f>SUM(J50/(J50+K50))</f>
        <v>0.53846153846153844</v>
      </c>
    </row>
    <row r="51" spans="1:13" ht="18.75" hidden="1" thickTop="1" x14ac:dyDescent="0.25">
      <c r="A51" s="646" t="s">
        <v>22</v>
      </c>
      <c r="B51" s="14">
        <v>41333</v>
      </c>
      <c r="C51" s="8" t="s">
        <v>19</v>
      </c>
      <c r="D51" s="8">
        <v>1</v>
      </c>
      <c r="E51" s="8">
        <v>1</v>
      </c>
      <c r="F51" s="8">
        <v>0</v>
      </c>
      <c r="G51" s="8">
        <v>1</v>
      </c>
      <c r="H51" s="8">
        <v>0</v>
      </c>
      <c r="I51" s="113">
        <v>0</v>
      </c>
      <c r="J51" s="282">
        <v>1</v>
      </c>
      <c r="K51" s="8"/>
      <c r="L51" s="8"/>
      <c r="M51" s="113"/>
    </row>
    <row r="52" spans="1:13" hidden="1" x14ac:dyDescent="0.25">
      <c r="A52" s="639"/>
      <c r="B52" s="13">
        <v>41326</v>
      </c>
      <c r="C52" s="9" t="s">
        <v>12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9"/>
      <c r="B53" s="13">
        <v>41319</v>
      </c>
      <c r="C53" s="9" t="s">
        <v>13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9"/>
      <c r="B54" s="13">
        <v>41305</v>
      </c>
      <c r="C54" s="9" t="s">
        <v>7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9"/>
      <c r="B55" s="13">
        <v>41291</v>
      </c>
      <c r="C55" s="9" t="s">
        <v>12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>
        <v>1</v>
      </c>
      <c r="L55" s="9"/>
      <c r="M55" s="29"/>
    </row>
    <row r="56" spans="1:13" hidden="1" x14ac:dyDescent="0.25">
      <c r="A56" s="639"/>
      <c r="B56" s="13">
        <v>41284</v>
      </c>
      <c r="C56" s="9" t="s">
        <v>13</v>
      </c>
      <c r="D56" s="9">
        <v>1</v>
      </c>
      <c r="E56" s="9">
        <v>1</v>
      </c>
      <c r="F56" s="9">
        <v>1</v>
      </c>
      <c r="G56" s="9">
        <v>2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idden="1" x14ac:dyDescent="0.25">
      <c r="A57" s="639"/>
      <c r="B57" s="13">
        <v>41249</v>
      </c>
      <c r="C57" s="9" t="s">
        <v>19</v>
      </c>
      <c r="D57" s="9">
        <v>1</v>
      </c>
      <c r="E57" s="9">
        <v>1</v>
      </c>
      <c r="F57" s="9">
        <v>1</v>
      </c>
      <c r="G57" s="9">
        <v>2</v>
      </c>
      <c r="H57" s="9">
        <v>1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9"/>
      <c r="B58" s="13">
        <v>41242</v>
      </c>
      <c r="C58" s="9" t="s">
        <v>12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9"/>
      <c r="B59" s="13">
        <v>41235</v>
      </c>
      <c r="C59" s="9" t="s">
        <v>13</v>
      </c>
      <c r="D59" s="9">
        <v>1</v>
      </c>
      <c r="E59" s="9">
        <v>0</v>
      </c>
      <c r="F59" s="9">
        <v>2</v>
      </c>
      <c r="G59" s="9">
        <v>2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9"/>
      <c r="B60" s="13">
        <v>41228</v>
      </c>
      <c r="C60" s="9" t="s">
        <v>21</v>
      </c>
      <c r="D60" s="9">
        <v>1</v>
      </c>
      <c r="E60" s="9">
        <v>2</v>
      </c>
      <c r="F60" s="9">
        <v>0</v>
      </c>
      <c r="G60" s="9">
        <v>2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9"/>
      <c r="B61" s="13">
        <v>41214</v>
      </c>
      <c r="C61" s="9" t="s">
        <v>19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/>
      <c r="L61" s="9">
        <v>1</v>
      </c>
      <c r="M61" s="29"/>
    </row>
    <row r="62" spans="1:13" hidden="1" x14ac:dyDescent="0.25">
      <c r="A62" s="639"/>
      <c r="B62" s="13">
        <v>41207</v>
      </c>
      <c r="C62" s="9" t="s">
        <v>12</v>
      </c>
      <c r="D62" s="9">
        <v>1</v>
      </c>
      <c r="E62" s="9">
        <v>0</v>
      </c>
      <c r="F62" s="9">
        <v>2</v>
      </c>
      <c r="G62" s="9">
        <v>2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9"/>
      <c r="B63" s="13">
        <v>41193</v>
      </c>
      <c r="C63" s="9" t="s">
        <v>21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idden="1" x14ac:dyDescent="0.25">
      <c r="A64" s="639"/>
      <c r="B64" s="13">
        <v>41186</v>
      </c>
      <c r="C64" s="9" t="s">
        <v>7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9"/>
      <c r="B65" s="13">
        <v>41179</v>
      </c>
      <c r="C65" s="9" t="s">
        <v>19</v>
      </c>
      <c r="D65" s="9">
        <v>1</v>
      </c>
      <c r="E65" s="9">
        <v>1</v>
      </c>
      <c r="F65" s="9">
        <v>1</v>
      </c>
      <c r="G65" s="9">
        <v>2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9"/>
      <c r="B66" s="13">
        <v>41172</v>
      </c>
      <c r="C66" s="9" t="s">
        <v>12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t="18.75" hidden="1" thickBot="1" x14ac:dyDescent="0.3">
      <c r="A67" s="647"/>
      <c r="B67" s="122">
        <v>41165</v>
      </c>
      <c r="C67" s="23" t="s">
        <v>13</v>
      </c>
      <c r="D67" s="23">
        <v>1</v>
      </c>
      <c r="E67" s="23">
        <v>0</v>
      </c>
      <c r="F67" s="23">
        <v>1</v>
      </c>
      <c r="G67" s="23">
        <v>1</v>
      </c>
      <c r="H67" s="23">
        <v>0</v>
      </c>
      <c r="I67" s="48">
        <v>0</v>
      </c>
      <c r="J67" s="281"/>
      <c r="K67" s="23">
        <v>1</v>
      </c>
      <c r="L67" s="23"/>
      <c r="M67" s="48"/>
    </row>
    <row r="68" spans="1:13" ht="19.5" thickTop="1" thickBot="1" x14ac:dyDescent="0.3">
      <c r="A68" s="142" t="s">
        <v>45</v>
      </c>
      <c r="B68" s="126" t="s">
        <v>22</v>
      </c>
      <c r="C68" s="124" t="s">
        <v>20</v>
      </c>
      <c r="D68" s="124">
        <f>SUM(D51:D67)</f>
        <v>17</v>
      </c>
      <c r="E68" s="124">
        <f t="shared" ref="E68:I68" si="3">SUM(E51:E67)</f>
        <v>7</v>
      </c>
      <c r="F68" s="124">
        <f t="shared" si="3"/>
        <v>10</v>
      </c>
      <c r="G68" s="124">
        <f t="shared" si="3"/>
        <v>17</v>
      </c>
      <c r="H68" s="124">
        <f t="shared" si="3"/>
        <v>1</v>
      </c>
      <c r="I68" s="125">
        <f t="shared" si="3"/>
        <v>0</v>
      </c>
      <c r="J68" s="191">
        <f>SUM(J51:J67)</f>
        <v>8</v>
      </c>
      <c r="K68" s="124">
        <f>SUM(K51:K67)</f>
        <v>8</v>
      </c>
      <c r="L68" s="124">
        <f>SUM(L51:L67)</f>
        <v>1</v>
      </c>
      <c r="M68" s="302">
        <f>SUM(J68/(J68+K68))</f>
        <v>0.5</v>
      </c>
    </row>
    <row r="69" spans="1:13" ht="18.75" hidden="1" thickTop="1" x14ac:dyDescent="0.25">
      <c r="A69" s="646" t="s">
        <v>23</v>
      </c>
      <c r="B69" s="14">
        <v>40962</v>
      </c>
      <c r="C69" s="8" t="s">
        <v>13</v>
      </c>
      <c r="D69" s="8">
        <v>1</v>
      </c>
      <c r="E69" s="8">
        <v>0</v>
      </c>
      <c r="F69" s="8">
        <v>1</v>
      </c>
      <c r="G69" s="8">
        <v>1</v>
      </c>
      <c r="H69" s="8">
        <v>0</v>
      </c>
      <c r="I69" s="113">
        <v>0</v>
      </c>
      <c r="J69" s="282">
        <v>1</v>
      </c>
      <c r="K69" s="8"/>
      <c r="L69" s="8"/>
      <c r="M69" s="113"/>
    </row>
    <row r="70" spans="1:13" hidden="1" x14ac:dyDescent="0.25">
      <c r="A70" s="639"/>
      <c r="B70" s="13">
        <v>40955</v>
      </c>
      <c r="C70" s="9" t="s">
        <v>19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9"/>
      <c r="B71" s="13">
        <v>40948</v>
      </c>
      <c r="C71" s="9" t="s">
        <v>20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9"/>
      <c r="B72" s="13">
        <v>40941</v>
      </c>
      <c r="C72" s="9" t="s">
        <v>12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/>
      <c r="K72" s="9">
        <v>1</v>
      </c>
      <c r="L72" s="9"/>
      <c r="M72" s="29"/>
    </row>
    <row r="73" spans="1:13" hidden="1" x14ac:dyDescent="0.25">
      <c r="A73" s="639"/>
      <c r="B73" s="13">
        <v>40934</v>
      </c>
      <c r="C73" s="9" t="s">
        <v>7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9"/>
      <c r="B74" s="13">
        <v>40920</v>
      </c>
      <c r="C74" s="9" t="s">
        <v>19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9"/>
      <c r="B75" s="13">
        <v>40892</v>
      </c>
      <c r="C75" s="9" t="s">
        <v>12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9"/>
      <c r="B76" s="13">
        <v>40885</v>
      </c>
      <c r="C76" s="9" t="s">
        <v>7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9"/>
      <c r="B77" s="13">
        <v>40871</v>
      </c>
      <c r="C77" s="9" t="s">
        <v>19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9"/>
      <c r="B78" s="13">
        <v>40864</v>
      </c>
      <c r="C78" s="9" t="s">
        <v>20</v>
      </c>
      <c r="D78" s="9">
        <v>1</v>
      </c>
      <c r="E78" s="9">
        <v>1</v>
      </c>
      <c r="F78" s="9">
        <v>2</v>
      </c>
      <c r="G78" s="9">
        <v>3</v>
      </c>
      <c r="H78" s="9">
        <v>0</v>
      </c>
      <c r="I78" s="29">
        <v>0</v>
      </c>
      <c r="J78" s="280"/>
      <c r="K78" s="9"/>
      <c r="L78" s="9">
        <v>1</v>
      </c>
      <c r="M78" s="29"/>
    </row>
    <row r="79" spans="1:13" hidden="1" x14ac:dyDescent="0.25">
      <c r="A79" s="639"/>
      <c r="B79" s="13">
        <v>40857</v>
      </c>
      <c r="C79" s="9" t="s">
        <v>12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9"/>
      <c r="B80" s="13">
        <v>40843</v>
      </c>
      <c r="C80" s="9" t="s">
        <v>13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9"/>
      <c r="B81" s="13">
        <v>40836</v>
      </c>
      <c r="C81" s="9" t="s">
        <v>19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9"/>
      <c r="B82" s="13">
        <v>40829</v>
      </c>
      <c r="C82" s="9" t="s">
        <v>20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9"/>
      <c r="B83" s="13">
        <v>40815</v>
      </c>
      <c r="C83" s="9" t="s">
        <v>7</v>
      </c>
      <c r="D83" s="9">
        <v>1</v>
      </c>
      <c r="E83" s="9">
        <v>0</v>
      </c>
      <c r="F83" s="9">
        <v>1</v>
      </c>
      <c r="G83" s="9">
        <v>1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t="18.75" hidden="1" thickBot="1" x14ac:dyDescent="0.3">
      <c r="A84" s="647"/>
      <c r="B84" s="122">
        <v>40801</v>
      </c>
      <c r="C84" s="23" t="s">
        <v>19</v>
      </c>
      <c r="D84" s="23">
        <v>1</v>
      </c>
      <c r="E84" s="23">
        <v>0</v>
      </c>
      <c r="F84" s="23">
        <v>0</v>
      </c>
      <c r="G84" s="23">
        <v>0</v>
      </c>
      <c r="H84" s="23">
        <v>0</v>
      </c>
      <c r="I84" s="48">
        <v>0</v>
      </c>
      <c r="J84" s="281">
        <v>1</v>
      </c>
      <c r="K84" s="23"/>
      <c r="L84" s="23"/>
      <c r="M84" s="48"/>
    </row>
    <row r="85" spans="1:13" ht="19.5" thickTop="1" thickBot="1" x14ac:dyDescent="0.3">
      <c r="A85" s="142" t="s">
        <v>45</v>
      </c>
      <c r="B85" s="126" t="s">
        <v>23</v>
      </c>
      <c r="C85" s="124" t="s">
        <v>21</v>
      </c>
      <c r="D85" s="124">
        <f>SUM(D69:D84)</f>
        <v>16</v>
      </c>
      <c r="E85" s="124">
        <f t="shared" ref="E85:I85" si="4">SUM(E69:E84)</f>
        <v>1</v>
      </c>
      <c r="F85" s="124">
        <f t="shared" si="4"/>
        <v>7</v>
      </c>
      <c r="G85" s="124">
        <f t="shared" si="4"/>
        <v>8</v>
      </c>
      <c r="H85" s="124">
        <f t="shared" si="4"/>
        <v>0</v>
      </c>
      <c r="I85" s="125">
        <f t="shared" si="4"/>
        <v>0</v>
      </c>
      <c r="J85" s="191">
        <f>SUM(J69:J84)</f>
        <v>7</v>
      </c>
      <c r="K85" s="124">
        <f>SUM(K69:K84)</f>
        <v>8</v>
      </c>
      <c r="L85" s="124">
        <f>SUM(L69:L84)</f>
        <v>1</v>
      </c>
      <c r="M85" s="302">
        <f>SUM(J85/(J85+K85))</f>
        <v>0.46666666666666667</v>
      </c>
    </row>
    <row r="86" spans="1:13" ht="19.5" thickTop="1" thickBot="1" x14ac:dyDescent="0.3">
      <c r="C86" s="136" t="s">
        <v>24</v>
      </c>
      <c r="D86" s="137">
        <f t="shared" ref="D86:I86" si="5">SUM(D19+D34+D50+D68+D85)</f>
        <v>78</v>
      </c>
      <c r="E86" s="137">
        <f t="shared" si="5"/>
        <v>14</v>
      </c>
      <c r="F86" s="137">
        <f t="shared" si="5"/>
        <v>41</v>
      </c>
      <c r="G86" s="139">
        <f t="shared" si="5"/>
        <v>55</v>
      </c>
      <c r="H86" s="140">
        <f t="shared" si="5"/>
        <v>1</v>
      </c>
      <c r="I86" s="141">
        <f t="shared" si="5"/>
        <v>0</v>
      </c>
      <c r="J86" s="325">
        <f>SUM(J19+J34+J50+J68+J85)</f>
        <v>33</v>
      </c>
      <c r="K86" s="146">
        <f>SUM(K19+K34+K50+K68+K85)</f>
        <v>39</v>
      </c>
      <c r="L86" s="146">
        <f>SUM(L19+L34+L50+L68+L85)</f>
        <v>6</v>
      </c>
      <c r="M86" s="324">
        <f>SUM(J86/(J86+K86))</f>
        <v>0.45833333333333331</v>
      </c>
    </row>
    <row r="87" spans="1:13" ht="18.75" thickBot="1" x14ac:dyDescent="0.3">
      <c r="C87" s="143" t="s">
        <v>25</v>
      </c>
      <c r="D87" s="24"/>
      <c r="E87" s="25">
        <f>SUM(E86/D86)</f>
        <v>0.17948717948717949</v>
      </c>
      <c r="F87" s="25">
        <f>SUM(F86/D86)</f>
        <v>0.52564102564102566</v>
      </c>
      <c r="G87" s="144">
        <f>SUM(G86/D86)</f>
        <v>0.70512820512820518</v>
      </c>
      <c r="H87" s="20"/>
      <c r="I87" s="20"/>
      <c r="J87" s="326">
        <f>SUM(J86/D86)</f>
        <v>0.42307692307692307</v>
      </c>
      <c r="K87" s="327">
        <f>SUM(K86/D86)</f>
        <v>0.5</v>
      </c>
      <c r="L87" s="328">
        <f>SUM(L86/D86)</f>
        <v>7.6923076923076927E-2</v>
      </c>
      <c r="M87" s="6"/>
    </row>
    <row r="88" spans="1:13" ht="18.75" thickBot="1" x14ac:dyDescent="0.3">
      <c r="C88" s="133" t="s">
        <v>26</v>
      </c>
      <c r="D88" s="134">
        <f>SUM(D86/5)</f>
        <v>15.6</v>
      </c>
      <c r="E88" s="134">
        <f>SUM(E87*D88)</f>
        <v>2.8</v>
      </c>
      <c r="F88" s="134">
        <f>SUM(F87*D88)</f>
        <v>8.1999999999999993</v>
      </c>
      <c r="G88" s="135">
        <f>SUM(G87*D88)</f>
        <v>11</v>
      </c>
      <c r="J88" s="329">
        <f>SUM(J86/5)</f>
        <v>6.6</v>
      </c>
      <c r="K88" s="330">
        <f>SUM(K86/5)</f>
        <v>7.8</v>
      </c>
      <c r="L88" s="331">
        <f>SUM(L86/5)</f>
        <v>1.2</v>
      </c>
      <c r="M88" s="6"/>
    </row>
    <row r="89" spans="1:13" ht="18.75" thickTop="1" x14ac:dyDescent="0.25">
      <c r="A89" s="665" t="s">
        <v>42</v>
      </c>
      <c r="B89" s="45" t="s">
        <v>36</v>
      </c>
      <c r="C89" s="46" t="s">
        <v>20</v>
      </c>
      <c r="D89" s="47"/>
      <c r="E89" s="27">
        <v>5</v>
      </c>
      <c r="F89" s="27">
        <v>3</v>
      </c>
      <c r="G89" s="28">
        <v>8</v>
      </c>
    </row>
    <row r="90" spans="1:13" x14ac:dyDescent="0.25">
      <c r="A90" s="666"/>
      <c r="B90" s="36" t="s">
        <v>37</v>
      </c>
      <c r="C90" s="5" t="s">
        <v>19</v>
      </c>
      <c r="D90" s="37"/>
      <c r="E90" s="9">
        <v>1</v>
      </c>
      <c r="F90" s="9">
        <v>3</v>
      </c>
      <c r="G90" s="29">
        <v>4</v>
      </c>
    </row>
    <row r="91" spans="1:13" x14ac:dyDescent="0.25">
      <c r="A91" s="666"/>
      <c r="B91" s="36" t="s">
        <v>38</v>
      </c>
      <c r="C91" s="5" t="s">
        <v>19</v>
      </c>
      <c r="D91" s="37"/>
      <c r="E91" s="9">
        <v>4</v>
      </c>
      <c r="F91" s="9">
        <v>5</v>
      </c>
      <c r="G91" s="29">
        <v>9</v>
      </c>
    </row>
    <row r="92" spans="1:13" x14ac:dyDescent="0.25">
      <c r="A92" s="666"/>
      <c r="B92" s="36" t="s">
        <v>39</v>
      </c>
      <c r="C92" s="36" t="s">
        <v>48</v>
      </c>
      <c r="D92" s="37"/>
      <c r="E92" s="9">
        <v>5</v>
      </c>
      <c r="F92" s="9">
        <v>7</v>
      </c>
      <c r="G92" s="29">
        <v>12</v>
      </c>
    </row>
    <row r="93" spans="1:13" x14ac:dyDescent="0.25">
      <c r="A93" s="666"/>
      <c r="B93" s="36" t="s">
        <v>40</v>
      </c>
      <c r="C93" s="5" t="s">
        <v>13</v>
      </c>
      <c r="D93" s="37"/>
      <c r="E93" s="9">
        <v>3</v>
      </c>
      <c r="F93" s="9">
        <v>2</v>
      </c>
      <c r="G93" s="29">
        <v>5</v>
      </c>
    </row>
    <row r="94" spans="1:13" ht="18.75" thickBot="1" x14ac:dyDescent="0.3">
      <c r="A94" s="667"/>
      <c r="B94" s="38" t="s">
        <v>41</v>
      </c>
      <c r="C94" s="39" t="s">
        <v>20</v>
      </c>
      <c r="D94" s="40"/>
      <c r="E94" s="23">
        <v>0</v>
      </c>
      <c r="F94" s="23">
        <v>8</v>
      </c>
      <c r="G94" s="48">
        <v>8</v>
      </c>
    </row>
    <row r="95" spans="1:13" ht="18.75" thickBot="1" x14ac:dyDescent="0.3">
      <c r="A95" s="49" t="s">
        <v>45</v>
      </c>
      <c r="B95" s="41" t="s">
        <v>42</v>
      </c>
      <c r="C95" s="42"/>
      <c r="D95" s="42"/>
      <c r="E95" s="43">
        <f>SUM(E89:E94)</f>
        <v>18</v>
      </c>
      <c r="F95" s="43">
        <f>SUM(F89:F94)</f>
        <v>28</v>
      </c>
      <c r="G95" s="50">
        <f>SUM(G89:G94)</f>
        <v>46</v>
      </c>
    </row>
    <row r="96" spans="1:13" ht="18.75" thickBot="1" x14ac:dyDescent="0.3">
      <c r="A96" s="51" t="s">
        <v>46</v>
      </c>
      <c r="B96" s="52" t="s">
        <v>487</v>
      </c>
      <c r="C96" s="53"/>
      <c r="D96" s="53"/>
      <c r="E96" s="54">
        <f>SUM(E86+E95)</f>
        <v>32</v>
      </c>
      <c r="F96" s="54">
        <f>SUM(F86+F95)</f>
        <v>69</v>
      </c>
      <c r="G96" s="55">
        <f>SUM(E96+F96)</f>
        <v>101</v>
      </c>
    </row>
    <row r="97" ht="18.75" thickTop="1" x14ac:dyDescent="0.25"/>
  </sheetData>
  <mergeCells count="7">
    <mergeCell ref="A3:A18"/>
    <mergeCell ref="A1:M1"/>
    <mergeCell ref="A89:A94"/>
    <mergeCell ref="A69:A84"/>
    <mergeCell ref="A51:A67"/>
    <mergeCell ref="A35:A49"/>
    <mergeCell ref="A20:A33"/>
  </mergeCells>
  <printOptions horizontalCentered="1" verticalCentered="1"/>
  <pageMargins left="0.2" right="0.2" top="0.25" bottom="0.25" header="0.25" footer="0.3"/>
  <pageSetup scale="89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</sheetPr>
  <dimension ref="A1:M21"/>
  <sheetViews>
    <sheetView zoomScale="75" zoomScaleNormal="75" workbookViewId="0">
      <selection activeCell="D156" sqref="D156"/>
    </sheetView>
  </sheetViews>
  <sheetFormatPr defaultRowHeight="15" x14ac:dyDescent="0.25"/>
  <cols>
    <col min="1" max="1" width="15.140625" bestFit="1" customWidth="1"/>
    <col min="2" max="2" width="23.7109375" bestFit="1" customWidth="1"/>
    <col min="3" max="3" width="19.42578125" bestFit="1" customWidth="1"/>
  </cols>
  <sheetData>
    <row r="1" spans="1:13" ht="18.75" thickBot="1" x14ac:dyDescent="0.3">
      <c r="A1" s="671" t="s">
        <v>526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hidden="1" thickTop="1" x14ac:dyDescent="0.25">
      <c r="A3" s="659" t="s">
        <v>500</v>
      </c>
      <c r="B3" s="254">
        <v>43874</v>
      </c>
      <c r="C3" s="27" t="s">
        <v>9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97">
        <v>0</v>
      </c>
      <c r="J3" s="279"/>
      <c r="K3" s="27"/>
      <c r="L3" s="27">
        <v>1</v>
      </c>
      <c r="M3" s="28"/>
    </row>
    <row r="4" spans="1:13" ht="18" hidden="1" x14ac:dyDescent="0.25">
      <c r="A4" s="631"/>
      <c r="B4" s="255">
        <v>43860</v>
      </c>
      <c r="C4" s="9" t="s">
        <v>48</v>
      </c>
      <c r="D4" s="9">
        <v>1</v>
      </c>
      <c r="E4" s="9">
        <v>1</v>
      </c>
      <c r="F4" s="9">
        <v>0</v>
      </c>
      <c r="G4" s="9">
        <v>1</v>
      </c>
      <c r="H4" s="9">
        <v>1</v>
      </c>
      <c r="I4" s="298">
        <v>0</v>
      </c>
      <c r="J4" s="280">
        <v>1</v>
      </c>
      <c r="K4" s="9"/>
      <c r="L4" s="9"/>
      <c r="M4" s="29"/>
    </row>
    <row r="5" spans="1:13" ht="18" hidden="1" x14ac:dyDescent="0.25">
      <c r="A5" s="631"/>
      <c r="B5" s="255">
        <v>43853</v>
      </c>
      <c r="C5" s="9" t="s">
        <v>453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t="18" hidden="1" x14ac:dyDescent="0.25">
      <c r="A6" s="631"/>
      <c r="B6" s="255">
        <v>43832</v>
      </c>
      <c r="C6" s="9" t="s">
        <v>9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t="18" hidden="1" x14ac:dyDescent="0.25">
      <c r="A7" s="631"/>
      <c r="B7" s="255">
        <v>43811</v>
      </c>
      <c r="C7" s="9" t="s">
        <v>48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/>
      <c r="K7" s="9">
        <v>1</v>
      </c>
      <c r="L7" s="9"/>
      <c r="M7" s="29"/>
    </row>
    <row r="8" spans="1:13" ht="18" hidden="1" x14ac:dyDescent="0.25">
      <c r="A8" s="631"/>
      <c r="B8" s="255">
        <v>43804</v>
      </c>
      <c r="C8" s="9" t="s">
        <v>453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t="18" hidden="1" x14ac:dyDescent="0.25">
      <c r="A9" s="631"/>
      <c r="B9" s="255">
        <v>43797</v>
      </c>
      <c r="C9" s="9" t="s">
        <v>8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8">
        <v>0</v>
      </c>
      <c r="J9" s="280"/>
      <c r="K9" s="9">
        <v>1</v>
      </c>
      <c r="L9" s="9"/>
      <c r="M9" s="29"/>
    </row>
    <row r="10" spans="1:13" ht="18" hidden="1" x14ac:dyDescent="0.25">
      <c r="A10" s="631"/>
      <c r="B10" s="255">
        <v>43790</v>
      </c>
      <c r="C10" s="9" t="s">
        <v>9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t="18" hidden="1" x14ac:dyDescent="0.25">
      <c r="A11" s="631"/>
      <c r="B11" s="255">
        <v>43755</v>
      </c>
      <c r="C11" s="9" t="s">
        <v>9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8">
        <v>0</v>
      </c>
      <c r="J11" s="280"/>
      <c r="K11" s="9"/>
      <c r="L11" s="9">
        <v>1</v>
      </c>
      <c r="M11" s="29"/>
    </row>
    <row r="12" spans="1:13" ht="18" hidden="1" x14ac:dyDescent="0.25">
      <c r="A12" s="631"/>
      <c r="B12" s="255">
        <v>43748</v>
      </c>
      <c r="C12" s="9" t="s">
        <v>455</v>
      </c>
      <c r="D12" s="9">
        <v>1</v>
      </c>
      <c r="E12" s="9">
        <v>0</v>
      </c>
      <c r="F12" s="9">
        <v>2</v>
      </c>
      <c r="G12" s="9">
        <v>2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t="18" hidden="1" x14ac:dyDescent="0.25">
      <c r="A13" s="631"/>
      <c r="B13" s="255">
        <v>43741</v>
      </c>
      <c r="C13" s="9" t="s">
        <v>48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t="18" hidden="1" x14ac:dyDescent="0.25">
      <c r="A14" s="631"/>
      <c r="B14" s="255">
        <v>43734</v>
      </c>
      <c r="C14" s="9" t="s">
        <v>453</v>
      </c>
      <c r="D14" s="9">
        <v>1</v>
      </c>
      <c r="E14" s="9">
        <v>2</v>
      </c>
      <c r="F14" s="9">
        <v>0</v>
      </c>
      <c r="G14" s="9">
        <v>2</v>
      </c>
      <c r="H14" s="9">
        <v>0</v>
      </c>
      <c r="I14" s="298">
        <v>0</v>
      </c>
      <c r="J14" s="280">
        <v>1</v>
      </c>
      <c r="K14" s="9"/>
      <c r="L14" s="9"/>
      <c r="M14" s="29"/>
    </row>
    <row r="15" spans="1:13" ht="18" hidden="1" x14ac:dyDescent="0.25">
      <c r="A15" s="631"/>
      <c r="B15" s="255">
        <v>43727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t="18.75" hidden="1" thickBot="1" x14ac:dyDescent="0.3">
      <c r="A16" s="630"/>
      <c r="B16" s="256">
        <v>43720</v>
      </c>
      <c r="C16" s="31" t="s">
        <v>9</v>
      </c>
      <c r="D16" s="31">
        <v>1</v>
      </c>
      <c r="E16" s="31">
        <v>0</v>
      </c>
      <c r="F16" s="31">
        <v>0</v>
      </c>
      <c r="G16" s="31">
        <v>0</v>
      </c>
      <c r="H16" s="31">
        <v>0</v>
      </c>
      <c r="I16" s="299">
        <v>0</v>
      </c>
      <c r="J16" s="341"/>
      <c r="K16" s="31">
        <v>1</v>
      </c>
      <c r="L16" s="31"/>
      <c r="M16" s="32"/>
    </row>
    <row r="17" spans="1:13" ht="19.5" thickTop="1" thickBot="1" x14ac:dyDescent="0.3">
      <c r="A17" s="142" t="s">
        <v>45</v>
      </c>
      <c r="B17" s="126" t="s">
        <v>500</v>
      </c>
      <c r="C17" s="124" t="s">
        <v>452</v>
      </c>
      <c r="D17" s="124">
        <f t="shared" ref="D17:L17" si="0">SUM(D3:D16)</f>
        <v>14</v>
      </c>
      <c r="E17" s="124">
        <f t="shared" si="0"/>
        <v>5</v>
      </c>
      <c r="F17" s="124">
        <f t="shared" si="0"/>
        <v>4</v>
      </c>
      <c r="G17" s="124">
        <f t="shared" si="0"/>
        <v>9</v>
      </c>
      <c r="H17" s="124">
        <f t="shared" si="0"/>
        <v>1</v>
      </c>
      <c r="I17" s="247">
        <f t="shared" si="0"/>
        <v>0</v>
      </c>
      <c r="J17" s="191">
        <f t="shared" si="0"/>
        <v>5</v>
      </c>
      <c r="K17" s="124">
        <f t="shared" si="0"/>
        <v>7</v>
      </c>
      <c r="L17" s="124">
        <f t="shared" si="0"/>
        <v>2</v>
      </c>
      <c r="M17" s="302">
        <f>SUM(J17/(J17+K17))</f>
        <v>0.41666666666666669</v>
      </c>
    </row>
    <row r="18" spans="1:13" ht="19.5" thickTop="1" thickBot="1" x14ac:dyDescent="0.3">
      <c r="A18" s="16"/>
      <c r="B18" s="17"/>
      <c r="C18" s="136" t="s">
        <v>24</v>
      </c>
      <c r="D18" s="137">
        <f t="shared" ref="D18:I18" si="1">SUM(D17)</f>
        <v>14</v>
      </c>
      <c r="E18" s="137">
        <f t="shared" si="1"/>
        <v>5</v>
      </c>
      <c r="F18" s="137">
        <f t="shared" si="1"/>
        <v>4</v>
      </c>
      <c r="G18" s="137">
        <f t="shared" si="1"/>
        <v>9</v>
      </c>
      <c r="H18" s="137">
        <f t="shared" si="1"/>
        <v>1</v>
      </c>
      <c r="I18" s="137">
        <f t="shared" si="1"/>
        <v>0</v>
      </c>
      <c r="J18" s="325">
        <f>SUM(J17)</f>
        <v>5</v>
      </c>
      <c r="K18" s="146">
        <f>SUM(K17)</f>
        <v>7</v>
      </c>
      <c r="L18" s="146">
        <f>SUM(L17)</f>
        <v>2</v>
      </c>
      <c r="M18" s="324">
        <f>SUM(J18/(J18+K18))</f>
        <v>0.41666666666666669</v>
      </c>
    </row>
    <row r="19" spans="1:13" ht="18.75" thickBot="1" x14ac:dyDescent="0.3">
      <c r="A19" s="16"/>
      <c r="B19" s="17"/>
      <c r="C19" s="143" t="s">
        <v>25</v>
      </c>
      <c r="D19" s="24"/>
      <c r="E19" s="25">
        <f>SUM(E18/D18)</f>
        <v>0.35714285714285715</v>
      </c>
      <c r="F19" s="25">
        <f>SUM(F18/D18)</f>
        <v>0.2857142857142857</v>
      </c>
      <c r="G19" s="144">
        <f>SUM(G18/D18)</f>
        <v>0.6428571428571429</v>
      </c>
      <c r="H19" s="20"/>
      <c r="I19" s="20"/>
      <c r="J19" s="326">
        <f>SUM(J18/D18)</f>
        <v>0.35714285714285715</v>
      </c>
      <c r="K19" s="327">
        <f>SUM(K18/D18)</f>
        <v>0.5</v>
      </c>
      <c r="L19" s="328">
        <f>SUM(L18/D18)</f>
        <v>0.14285714285714285</v>
      </c>
      <c r="M19" s="7"/>
    </row>
    <row r="20" spans="1:13" ht="18.75" thickBot="1" x14ac:dyDescent="0.3">
      <c r="A20" s="16"/>
      <c r="B20" s="17"/>
      <c r="C20" s="133" t="s">
        <v>26</v>
      </c>
      <c r="D20" s="134">
        <f>SUM(D18/1)</f>
        <v>14</v>
      </c>
      <c r="E20" s="134">
        <f>SUM(E19*D20)</f>
        <v>5</v>
      </c>
      <c r="F20" s="134">
        <f>SUM(F19*D20)</f>
        <v>4</v>
      </c>
      <c r="G20" s="135">
        <f>SUM(G19*D20)</f>
        <v>9</v>
      </c>
      <c r="H20" s="16"/>
      <c r="I20" s="16"/>
      <c r="J20" s="329">
        <f>SUM(J18/1)</f>
        <v>5</v>
      </c>
      <c r="K20" s="330">
        <f>SUM(K18/1)</f>
        <v>7</v>
      </c>
      <c r="L20" s="331">
        <f>SUM(L18/1)</f>
        <v>2</v>
      </c>
      <c r="M20" s="7"/>
    </row>
    <row r="21" spans="1:13" ht="15.75" thickTop="1" x14ac:dyDescent="0.25"/>
  </sheetData>
  <mergeCells count="2">
    <mergeCell ref="A1:M1"/>
    <mergeCell ref="A3:A1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201"/>
  <sheetViews>
    <sheetView zoomScale="75" zoomScaleNormal="75" workbookViewId="0">
      <selection activeCell="D156" sqref="D156"/>
    </sheetView>
  </sheetViews>
  <sheetFormatPr defaultColWidth="9.140625" defaultRowHeight="15.75" x14ac:dyDescent="0.25"/>
  <cols>
    <col min="1" max="1" width="15.42578125" style="1" bestFit="1" customWidth="1"/>
    <col min="2" max="2" width="25.28515625" style="2" bestFit="1" customWidth="1"/>
    <col min="3" max="3" width="19.7109375" style="1" customWidth="1"/>
    <col min="4" max="9" width="9.5703125" style="1" bestFit="1" customWidth="1"/>
    <col min="10" max="16384" width="9.140625" style="1"/>
  </cols>
  <sheetData>
    <row r="1" spans="1:13" ht="19.5" thickTop="1" thickBot="1" x14ac:dyDescent="0.3">
      <c r="A1" s="626" t="s">
        <v>299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45715</v>
      </c>
      <c r="C3" s="27" t="s">
        <v>10</v>
      </c>
      <c r="D3" s="27">
        <v>1</v>
      </c>
      <c r="E3" s="27">
        <v>1</v>
      </c>
      <c r="F3" s="27">
        <v>1</v>
      </c>
      <c r="G3" s="27">
        <v>2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t="18" x14ac:dyDescent="0.25">
      <c r="A4" s="633"/>
      <c r="B4" s="255">
        <v>45708</v>
      </c>
      <c r="C4" s="9" t="s">
        <v>453</v>
      </c>
      <c r="D4" s="9">
        <v>1</v>
      </c>
      <c r="E4" s="9">
        <v>1</v>
      </c>
      <c r="F4" s="9">
        <v>3</v>
      </c>
      <c r="G4" s="9">
        <v>4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ht="18" x14ac:dyDescent="0.25">
      <c r="A5" s="633"/>
      <c r="B5" s="255">
        <v>45701</v>
      </c>
      <c r="C5" s="9" t="s">
        <v>625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t="18" x14ac:dyDescent="0.25">
      <c r="A6" s="633"/>
      <c r="B6" s="255">
        <v>45694</v>
      </c>
      <c r="C6" s="9" t="s">
        <v>553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ht="18" x14ac:dyDescent="0.25">
      <c r="A7" s="633"/>
      <c r="B7" s="255">
        <v>45687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ht="18" x14ac:dyDescent="0.25">
      <c r="A8" s="633"/>
      <c r="B8" s="255">
        <v>45680</v>
      </c>
      <c r="C8" s="9" t="s">
        <v>10</v>
      </c>
      <c r="D8" s="9">
        <v>1</v>
      </c>
      <c r="E8" s="9">
        <v>1</v>
      </c>
      <c r="F8" s="9">
        <v>3</v>
      </c>
      <c r="G8" s="9">
        <v>4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ht="18" x14ac:dyDescent="0.25">
      <c r="A9" s="633"/>
      <c r="B9" s="255">
        <v>45673</v>
      </c>
      <c r="C9" s="9" t="s">
        <v>453</v>
      </c>
      <c r="D9" s="9">
        <v>1</v>
      </c>
      <c r="E9" s="9">
        <v>1</v>
      </c>
      <c r="F9" s="9">
        <v>3</v>
      </c>
      <c r="G9" s="9">
        <v>4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ht="18" x14ac:dyDescent="0.25">
      <c r="A10" s="633"/>
      <c r="B10" s="255">
        <v>45666</v>
      </c>
      <c r="C10" s="9" t="s">
        <v>625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ht="18" x14ac:dyDescent="0.25">
      <c r="A11" s="633"/>
      <c r="B11" s="255">
        <v>45645</v>
      </c>
      <c r="C11" s="9" t="s">
        <v>553</v>
      </c>
      <c r="D11" s="9">
        <v>1</v>
      </c>
      <c r="E11" s="9">
        <v>2</v>
      </c>
      <c r="F11" s="9">
        <v>0</v>
      </c>
      <c r="G11" s="9">
        <v>2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ht="18" x14ac:dyDescent="0.25">
      <c r="A12" s="633"/>
      <c r="B12" s="255">
        <v>45638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t="18" x14ac:dyDescent="0.25">
      <c r="A13" s="633"/>
      <c r="B13" s="255">
        <v>45631</v>
      </c>
      <c r="C13" s="9" t="s">
        <v>10</v>
      </c>
      <c r="D13" s="9">
        <v>1</v>
      </c>
      <c r="E13" s="9">
        <v>0</v>
      </c>
      <c r="F13" s="9">
        <v>4</v>
      </c>
      <c r="G13" s="9">
        <v>4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t="18" x14ac:dyDescent="0.25">
      <c r="A14" s="633"/>
      <c r="B14" s="255">
        <v>45624</v>
      </c>
      <c r="C14" s="9" t="s">
        <v>453</v>
      </c>
      <c r="D14" s="9">
        <v>1</v>
      </c>
      <c r="E14" s="9">
        <v>1</v>
      </c>
      <c r="F14" s="9">
        <v>2</v>
      </c>
      <c r="G14" s="9">
        <v>3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" x14ac:dyDescent="0.25">
      <c r="A15" s="633"/>
      <c r="B15" s="255">
        <v>45617</v>
      </c>
      <c r="C15" s="9" t="s">
        <v>625</v>
      </c>
      <c r="D15" s="9">
        <v>1</v>
      </c>
      <c r="E15" s="9">
        <v>1</v>
      </c>
      <c r="F15" s="9">
        <v>1</v>
      </c>
      <c r="G15" s="9">
        <v>2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ht="18" x14ac:dyDescent="0.25">
      <c r="A16" s="633"/>
      <c r="B16" s="255">
        <v>45603</v>
      </c>
      <c r="C16" s="9" t="s">
        <v>8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ht="18" x14ac:dyDescent="0.25">
      <c r="A17" s="633"/>
      <c r="B17" s="255">
        <v>45589</v>
      </c>
      <c r="C17" s="9" t="s">
        <v>453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t="18" x14ac:dyDescent="0.25">
      <c r="A18" s="633"/>
      <c r="B18" s="255">
        <v>45582</v>
      </c>
      <c r="C18" s="9" t="s">
        <v>625</v>
      </c>
      <c r="D18" s="9">
        <v>1</v>
      </c>
      <c r="E18" s="9">
        <v>1</v>
      </c>
      <c r="F18" s="9">
        <v>1</v>
      </c>
      <c r="G18" s="9">
        <v>2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t="18" x14ac:dyDescent="0.25">
      <c r="A19" s="633"/>
      <c r="B19" s="255">
        <v>45575</v>
      </c>
      <c r="C19" s="9" t="s">
        <v>553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t="18" x14ac:dyDescent="0.25">
      <c r="A20" s="633"/>
      <c r="B20" s="255">
        <v>45568</v>
      </c>
      <c r="C20" s="9" t="s">
        <v>8</v>
      </c>
      <c r="D20" s="9">
        <v>1</v>
      </c>
      <c r="E20" s="9">
        <v>0</v>
      </c>
      <c r="F20" s="9">
        <v>2</v>
      </c>
      <c r="G20" s="9">
        <v>2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t="18" x14ac:dyDescent="0.25">
      <c r="A21" s="633"/>
      <c r="B21" s="255">
        <v>45561</v>
      </c>
      <c r="C21" s="9" t="s">
        <v>10</v>
      </c>
      <c r="D21" s="9">
        <v>1</v>
      </c>
      <c r="E21" s="9">
        <v>1</v>
      </c>
      <c r="F21" s="9">
        <v>1</v>
      </c>
      <c r="G21" s="9">
        <v>2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t="18" x14ac:dyDescent="0.25">
      <c r="A22" s="633"/>
      <c r="B22" s="255">
        <v>45554</v>
      </c>
      <c r="C22" s="9" t="s">
        <v>453</v>
      </c>
      <c r="D22" s="9">
        <v>1</v>
      </c>
      <c r="E22" s="9">
        <v>0</v>
      </c>
      <c r="F22" s="9">
        <v>2</v>
      </c>
      <c r="G22" s="9">
        <v>2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t="18.75" thickBot="1" x14ac:dyDescent="0.3">
      <c r="A23" s="634"/>
      <c r="B23" s="256">
        <v>45547</v>
      </c>
      <c r="C23" s="31" t="s">
        <v>625</v>
      </c>
      <c r="D23" s="31">
        <v>1</v>
      </c>
      <c r="E23" s="31">
        <v>0</v>
      </c>
      <c r="F23" s="31">
        <v>0</v>
      </c>
      <c r="G23" s="31">
        <v>0</v>
      </c>
      <c r="H23" s="31">
        <v>0</v>
      </c>
      <c r="I23" s="32">
        <v>0</v>
      </c>
      <c r="J23" s="366"/>
      <c r="K23" s="31">
        <v>1</v>
      </c>
      <c r="L23" s="31"/>
      <c r="M23" s="32"/>
    </row>
    <row r="24" spans="1:13" ht="19.5" thickTop="1" thickBot="1" x14ac:dyDescent="0.3">
      <c r="A24" s="487" t="s">
        <v>45</v>
      </c>
      <c r="B24" s="488" t="s">
        <v>624</v>
      </c>
      <c r="C24" s="355" t="s">
        <v>20</v>
      </c>
      <c r="D24" s="498">
        <f t="shared" ref="D24:L24" si="0">SUM(D3:D23)</f>
        <v>21</v>
      </c>
      <c r="E24" s="498">
        <f t="shared" si="0"/>
        <v>10</v>
      </c>
      <c r="F24" s="498">
        <f t="shared" si="0"/>
        <v>26</v>
      </c>
      <c r="G24" s="498">
        <f t="shared" si="0"/>
        <v>36</v>
      </c>
      <c r="H24" s="498">
        <f t="shared" si="0"/>
        <v>0</v>
      </c>
      <c r="I24" s="528">
        <f t="shared" si="0"/>
        <v>0</v>
      </c>
      <c r="J24" s="526">
        <f t="shared" si="0"/>
        <v>4</v>
      </c>
      <c r="K24" s="498">
        <f t="shared" si="0"/>
        <v>16</v>
      </c>
      <c r="L24" s="498">
        <f t="shared" si="0"/>
        <v>1</v>
      </c>
      <c r="M24" s="547">
        <f>SUM(J24/(J24+K24))</f>
        <v>0.2</v>
      </c>
    </row>
    <row r="25" spans="1:13" ht="18.75" hidden="1" thickTop="1" x14ac:dyDescent="0.25">
      <c r="A25" s="659" t="s">
        <v>580</v>
      </c>
      <c r="B25" s="26">
        <v>45351</v>
      </c>
      <c r="C25" s="27" t="s">
        <v>8</v>
      </c>
      <c r="D25" s="27">
        <v>1</v>
      </c>
      <c r="E25" s="27">
        <v>2</v>
      </c>
      <c r="F25" s="27">
        <v>0</v>
      </c>
      <c r="G25" s="27">
        <v>2</v>
      </c>
      <c r="H25" s="27">
        <v>0</v>
      </c>
      <c r="I25" s="297">
        <v>0</v>
      </c>
      <c r="J25" s="279">
        <v>1</v>
      </c>
      <c r="K25" s="27"/>
      <c r="L25" s="27"/>
      <c r="M25" s="28"/>
    </row>
    <row r="26" spans="1:13" ht="18" hidden="1" x14ac:dyDescent="0.25">
      <c r="A26" s="631"/>
      <c r="B26" s="13">
        <v>45344</v>
      </c>
      <c r="C26" s="9" t="s">
        <v>555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8">
        <v>0</v>
      </c>
      <c r="J26" s="280"/>
      <c r="K26" s="9"/>
      <c r="L26" s="9">
        <v>1</v>
      </c>
      <c r="M26" s="29"/>
    </row>
    <row r="27" spans="1:13" ht="18" hidden="1" x14ac:dyDescent="0.25">
      <c r="A27" s="631"/>
      <c r="B27" s="13">
        <v>45337</v>
      </c>
      <c r="C27" s="9" t="s">
        <v>453</v>
      </c>
      <c r="D27" s="9">
        <v>1</v>
      </c>
      <c r="E27" s="9">
        <v>0</v>
      </c>
      <c r="F27" s="9">
        <v>1</v>
      </c>
      <c r="G27" s="15">
        <v>1</v>
      </c>
      <c r="H27" s="9">
        <v>0</v>
      </c>
      <c r="I27" s="298">
        <v>0</v>
      </c>
      <c r="J27" s="280">
        <v>1</v>
      </c>
      <c r="K27" s="9"/>
      <c r="L27" s="9"/>
      <c r="M27" s="29"/>
    </row>
    <row r="28" spans="1:13" ht="18" hidden="1" x14ac:dyDescent="0.25">
      <c r="A28" s="631"/>
      <c r="B28" s="13">
        <v>45323</v>
      </c>
      <c r="C28" s="9" t="s">
        <v>452</v>
      </c>
      <c r="D28" s="9">
        <v>1</v>
      </c>
      <c r="E28" s="9">
        <v>1</v>
      </c>
      <c r="F28" s="9">
        <v>2</v>
      </c>
      <c r="G28" s="15">
        <v>3</v>
      </c>
      <c r="H28" s="9">
        <v>1</v>
      </c>
      <c r="I28" s="298">
        <v>0</v>
      </c>
      <c r="J28" s="280">
        <v>1</v>
      </c>
      <c r="K28" s="9"/>
      <c r="L28" s="9"/>
      <c r="M28" s="29"/>
    </row>
    <row r="29" spans="1:13" ht="18" hidden="1" x14ac:dyDescent="0.25">
      <c r="A29" s="631"/>
      <c r="B29" s="13">
        <v>45316</v>
      </c>
      <c r="C29" s="9" t="s">
        <v>8</v>
      </c>
      <c r="D29" s="9">
        <v>1</v>
      </c>
      <c r="E29" s="9">
        <v>1</v>
      </c>
      <c r="F29" s="9">
        <v>0</v>
      </c>
      <c r="G29" s="15">
        <v>1</v>
      </c>
      <c r="H29" s="9">
        <v>0</v>
      </c>
      <c r="I29" s="298">
        <v>0</v>
      </c>
      <c r="J29" s="280"/>
      <c r="K29" s="9">
        <v>1</v>
      </c>
      <c r="L29" s="9"/>
      <c r="M29" s="29"/>
    </row>
    <row r="30" spans="1:13" ht="18" hidden="1" x14ac:dyDescent="0.25">
      <c r="A30" s="631"/>
      <c r="B30" s="13">
        <v>45309</v>
      </c>
      <c r="C30" s="9" t="s">
        <v>555</v>
      </c>
      <c r="D30" s="9">
        <v>1</v>
      </c>
      <c r="E30" s="9">
        <v>1</v>
      </c>
      <c r="F30" s="9">
        <v>0</v>
      </c>
      <c r="G30" s="15">
        <v>1</v>
      </c>
      <c r="H30" s="9">
        <v>0</v>
      </c>
      <c r="I30" s="298">
        <v>0</v>
      </c>
      <c r="J30" s="280">
        <v>1</v>
      </c>
      <c r="K30" s="9"/>
      <c r="L30" s="9"/>
      <c r="M30" s="29"/>
    </row>
    <row r="31" spans="1:13" ht="18" hidden="1" x14ac:dyDescent="0.25">
      <c r="A31" s="631"/>
      <c r="B31" s="13">
        <v>45302</v>
      </c>
      <c r="C31" s="9" t="s">
        <v>453</v>
      </c>
      <c r="D31" s="9">
        <v>1</v>
      </c>
      <c r="E31" s="9">
        <v>0</v>
      </c>
      <c r="F31" s="15">
        <v>3</v>
      </c>
      <c r="G31" s="15">
        <v>3</v>
      </c>
      <c r="H31" s="9">
        <v>0</v>
      </c>
      <c r="I31" s="298">
        <v>0</v>
      </c>
      <c r="J31" s="280">
        <v>1</v>
      </c>
      <c r="K31" s="9"/>
      <c r="L31" s="9"/>
      <c r="M31" s="29"/>
    </row>
    <row r="32" spans="1:13" ht="18" hidden="1" x14ac:dyDescent="0.25">
      <c r="A32" s="631"/>
      <c r="B32" s="13">
        <v>45281</v>
      </c>
      <c r="C32" s="9" t="s">
        <v>552</v>
      </c>
      <c r="D32" s="9">
        <v>1</v>
      </c>
      <c r="E32" s="9">
        <v>1</v>
      </c>
      <c r="F32" s="15">
        <v>3</v>
      </c>
      <c r="G32" s="15">
        <v>4</v>
      </c>
      <c r="H32" s="9">
        <v>0</v>
      </c>
      <c r="I32" s="298">
        <v>0</v>
      </c>
      <c r="J32" s="280">
        <v>1</v>
      </c>
      <c r="K32" s="9"/>
      <c r="L32" s="9"/>
      <c r="M32" s="29"/>
    </row>
    <row r="33" spans="1:13" ht="18" hidden="1" x14ac:dyDescent="0.25">
      <c r="A33" s="631"/>
      <c r="B33" s="13">
        <v>45274</v>
      </c>
      <c r="C33" s="9" t="s">
        <v>452</v>
      </c>
      <c r="D33" s="9">
        <v>1</v>
      </c>
      <c r="E33" s="9">
        <v>0</v>
      </c>
      <c r="F33" s="15">
        <v>2</v>
      </c>
      <c r="G33" s="15">
        <v>2</v>
      </c>
      <c r="H33" s="9">
        <v>0</v>
      </c>
      <c r="I33" s="298">
        <v>0</v>
      </c>
      <c r="J33" s="280">
        <v>1</v>
      </c>
      <c r="K33" s="9"/>
      <c r="L33" s="9"/>
      <c r="M33" s="29"/>
    </row>
    <row r="34" spans="1:13" ht="18" hidden="1" x14ac:dyDescent="0.25">
      <c r="A34" s="631"/>
      <c r="B34" s="13">
        <v>45267</v>
      </c>
      <c r="C34" s="9" t="s">
        <v>8</v>
      </c>
      <c r="D34" s="9">
        <v>1</v>
      </c>
      <c r="E34" s="9">
        <v>0</v>
      </c>
      <c r="F34" s="15">
        <v>3</v>
      </c>
      <c r="G34" s="15">
        <v>3</v>
      </c>
      <c r="H34" s="9">
        <v>0</v>
      </c>
      <c r="I34" s="298">
        <v>0</v>
      </c>
      <c r="J34" s="280">
        <v>1</v>
      </c>
      <c r="K34" s="9"/>
      <c r="L34" s="9"/>
      <c r="M34" s="29"/>
    </row>
    <row r="35" spans="1:13" ht="18" hidden="1" x14ac:dyDescent="0.25">
      <c r="A35" s="631"/>
      <c r="B35" s="13">
        <v>45260</v>
      </c>
      <c r="C35" s="9" t="s">
        <v>555</v>
      </c>
      <c r="D35" s="9">
        <v>1</v>
      </c>
      <c r="E35" s="9">
        <v>0</v>
      </c>
      <c r="F35" s="15">
        <v>2</v>
      </c>
      <c r="G35" s="15">
        <v>2</v>
      </c>
      <c r="H35" s="9">
        <v>0</v>
      </c>
      <c r="I35" s="298">
        <v>0</v>
      </c>
      <c r="J35" s="280">
        <v>1</v>
      </c>
      <c r="K35" s="9"/>
      <c r="L35" s="9"/>
      <c r="M35" s="29"/>
    </row>
    <row r="36" spans="1:13" ht="18" hidden="1" x14ac:dyDescent="0.25">
      <c r="A36" s="631"/>
      <c r="B36" s="13">
        <v>45246</v>
      </c>
      <c r="C36" s="9" t="s">
        <v>552</v>
      </c>
      <c r="D36" s="9">
        <v>1</v>
      </c>
      <c r="E36" s="9">
        <v>0</v>
      </c>
      <c r="F36" s="15">
        <v>2</v>
      </c>
      <c r="G36" s="15">
        <v>2</v>
      </c>
      <c r="H36" s="9">
        <v>0</v>
      </c>
      <c r="I36" s="298">
        <v>0</v>
      </c>
      <c r="J36" s="280"/>
      <c r="K36" s="9"/>
      <c r="L36" s="9">
        <v>1</v>
      </c>
      <c r="M36" s="29"/>
    </row>
    <row r="37" spans="1:13" ht="18" hidden="1" x14ac:dyDescent="0.25">
      <c r="A37" s="631"/>
      <c r="B37" s="13">
        <v>45239</v>
      </c>
      <c r="C37" s="9" t="s">
        <v>452</v>
      </c>
      <c r="D37" s="9">
        <v>1</v>
      </c>
      <c r="E37" s="9">
        <v>0</v>
      </c>
      <c r="F37" s="15">
        <v>1</v>
      </c>
      <c r="G37" s="15">
        <v>1</v>
      </c>
      <c r="H37" s="9">
        <v>0</v>
      </c>
      <c r="I37" s="298">
        <v>0</v>
      </c>
      <c r="J37" s="280"/>
      <c r="K37" s="9">
        <v>1</v>
      </c>
      <c r="L37" s="9"/>
      <c r="M37" s="29"/>
    </row>
    <row r="38" spans="1:13" ht="18" hidden="1" x14ac:dyDescent="0.25">
      <c r="A38" s="631"/>
      <c r="B38" s="13">
        <v>45232</v>
      </c>
      <c r="C38" s="9" t="s">
        <v>8</v>
      </c>
      <c r="D38" s="9">
        <v>1</v>
      </c>
      <c r="E38" s="9">
        <v>0</v>
      </c>
      <c r="F38" s="15">
        <v>2</v>
      </c>
      <c r="G38" s="15">
        <v>2</v>
      </c>
      <c r="H38" s="9">
        <v>0</v>
      </c>
      <c r="I38" s="298">
        <v>0</v>
      </c>
      <c r="J38" s="280"/>
      <c r="K38" s="9">
        <v>1</v>
      </c>
      <c r="L38" s="9"/>
      <c r="M38" s="29"/>
    </row>
    <row r="39" spans="1:13" ht="18" hidden="1" x14ac:dyDescent="0.25">
      <c r="A39" s="631"/>
      <c r="B39" s="13">
        <v>45225</v>
      </c>
      <c r="C39" s="9" t="s">
        <v>555</v>
      </c>
      <c r="D39" s="9">
        <v>1</v>
      </c>
      <c r="E39" s="9">
        <v>1</v>
      </c>
      <c r="F39" s="15">
        <v>2</v>
      </c>
      <c r="G39" s="15">
        <v>3</v>
      </c>
      <c r="H39" s="9">
        <v>1</v>
      </c>
      <c r="I39" s="298">
        <v>0</v>
      </c>
      <c r="J39" s="280">
        <v>1</v>
      </c>
      <c r="K39" s="9"/>
      <c r="L39" s="9"/>
      <c r="M39" s="29"/>
    </row>
    <row r="40" spans="1:13" ht="18" hidden="1" x14ac:dyDescent="0.25">
      <c r="A40" s="631"/>
      <c r="B40" s="13">
        <v>45218</v>
      </c>
      <c r="C40" s="9" t="s">
        <v>453</v>
      </c>
      <c r="D40" s="9">
        <v>1</v>
      </c>
      <c r="E40" s="9">
        <v>0</v>
      </c>
      <c r="F40" s="15">
        <v>1</v>
      </c>
      <c r="G40" s="15">
        <v>1</v>
      </c>
      <c r="H40" s="9">
        <v>0</v>
      </c>
      <c r="I40" s="298">
        <v>0</v>
      </c>
      <c r="J40" s="280"/>
      <c r="K40" s="9"/>
      <c r="L40" s="9">
        <v>1</v>
      </c>
      <c r="M40" s="29"/>
    </row>
    <row r="41" spans="1:13" ht="18" hidden="1" x14ac:dyDescent="0.25">
      <c r="A41" s="631"/>
      <c r="B41" s="13">
        <v>45211</v>
      </c>
      <c r="C41" s="9" t="s">
        <v>552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8">
        <v>0</v>
      </c>
      <c r="J41" s="280"/>
      <c r="K41" s="9">
        <v>1</v>
      </c>
      <c r="L41" s="9"/>
      <c r="M41" s="29"/>
    </row>
    <row r="42" spans="1:13" ht="18" hidden="1" x14ac:dyDescent="0.25">
      <c r="A42" s="631"/>
      <c r="B42" s="13">
        <v>45204</v>
      </c>
      <c r="C42" s="9" t="s">
        <v>452</v>
      </c>
      <c r="D42" s="9">
        <v>1</v>
      </c>
      <c r="E42" s="9">
        <v>0</v>
      </c>
      <c r="F42" s="9">
        <v>3</v>
      </c>
      <c r="G42" s="9">
        <v>3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t="18" hidden="1" x14ac:dyDescent="0.25">
      <c r="A43" s="631"/>
      <c r="B43" s="13">
        <v>45197</v>
      </c>
      <c r="C43" s="9" t="s">
        <v>8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8">
        <v>0</v>
      </c>
      <c r="J43" s="280"/>
      <c r="K43" s="9">
        <v>1</v>
      </c>
      <c r="L43" s="9"/>
      <c r="M43" s="29"/>
    </row>
    <row r="44" spans="1:13" ht="18" hidden="1" x14ac:dyDescent="0.25">
      <c r="A44" s="631"/>
      <c r="B44" s="13">
        <v>45190</v>
      </c>
      <c r="C44" s="9" t="s">
        <v>555</v>
      </c>
      <c r="D44" s="9">
        <v>1</v>
      </c>
      <c r="E44" s="9">
        <v>1</v>
      </c>
      <c r="F44" s="9">
        <v>2</v>
      </c>
      <c r="G44" s="9">
        <v>3</v>
      </c>
      <c r="H44" s="9">
        <v>0</v>
      </c>
      <c r="I44" s="298">
        <v>1</v>
      </c>
      <c r="J44" s="280"/>
      <c r="K44" s="9"/>
      <c r="L44" s="9">
        <v>1</v>
      </c>
      <c r="M44" s="29"/>
    </row>
    <row r="45" spans="1:13" ht="18.75" hidden="1" thickBot="1" x14ac:dyDescent="0.3">
      <c r="A45" s="630"/>
      <c r="B45" s="30">
        <v>45183</v>
      </c>
      <c r="C45" s="31" t="s">
        <v>453</v>
      </c>
      <c r="D45" s="31">
        <v>1</v>
      </c>
      <c r="E45" s="31">
        <v>2</v>
      </c>
      <c r="F45" s="31">
        <v>0</v>
      </c>
      <c r="G45" s="31">
        <v>2</v>
      </c>
      <c r="H45" s="31">
        <v>0</v>
      </c>
      <c r="I45" s="299">
        <v>0</v>
      </c>
      <c r="J45" s="341">
        <v>1</v>
      </c>
      <c r="K45" s="31"/>
      <c r="L45" s="31"/>
      <c r="M45" s="32"/>
    </row>
    <row r="46" spans="1:13" ht="19.5" thickTop="1" thickBot="1" x14ac:dyDescent="0.3">
      <c r="A46" s="433" t="s">
        <v>45</v>
      </c>
      <c r="B46" s="414" t="s">
        <v>580</v>
      </c>
      <c r="C46" s="355" t="s">
        <v>553</v>
      </c>
      <c r="D46" s="498">
        <f t="shared" ref="D46:L46" si="1">SUM(D25:D45)</f>
        <v>21</v>
      </c>
      <c r="E46" s="498">
        <f t="shared" si="1"/>
        <v>10</v>
      </c>
      <c r="F46" s="498">
        <f t="shared" si="1"/>
        <v>30</v>
      </c>
      <c r="G46" s="498">
        <f t="shared" si="1"/>
        <v>40</v>
      </c>
      <c r="H46" s="498">
        <f t="shared" si="1"/>
        <v>2</v>
      </c>
      <c r="I46" s="499">
        <f t="shared" si="1"/>
        <v>1</v>
      </c>
      <c r="J46" s="468">
        <f t="shared" si="1"/>
        <v>12</v>
      </c>
      <c r="K46" s="165">
        <f t="shared" si="1"/>
        <v>5</v>
      </c>
      <c r="L46" s="165">
        <f t="shared" si="1"/>
        <v>4</v>
      </c>
      <c r="M46" s="402">
        <f>SUM(J46/(J46+K46))</f>
        <v>0.70588235294117652</v>
      </c>
    </row>
    <row r="47" spans="1:13" ht="18.75" hidden="1" thickTop="1" x14ac:dyDescent="0.25">
      <c r="A47" s="638" t="s">
        <v>554</v>
      </c>
      <c r="B47" s="26">
        <v>44966</v>
      </c>
      <c r="C47" s="27" t="s">
        <v>552</v>
      </c>
      <c r="D47" s="27">
        <v>1</v>
      </c>
      <c r="E47" s="27">
        <v>2</v>
      </c>
      <c r="F47" s="27">
        <v>0</v>
      </c>
      <c r="G47" s="27">
        <v>2</v>
      </c>
      <c r="H47" s="27">
        <v>0</v>
      </c>
      <c r="I47" s="297">
        <v>0</v>
      </c>
      <c r="J47" s="279"/>
      <c r="K47" s="27">
        <v>1</v>
      </c>
      <c r="L47" s="27"/>
      <c r="M47" s="28"/>
    </row>
    <row r="48" spans="1:13" ht="18" hidden="1" x14ac:dyDescent="0.25">
      <c r="A48" s="639"/>
      <c r="B48" s="13">
        <v>44959</v>
      </c>
      <c r="C48" s="9" t="s">
        <v>452</v>
      </c>
      <c r="D48" s="9">
        <v>1</v>
      </c>
      <c r="E48" s="9">
        <v>2</v>
      </c>
      <c r="F48" s="9">
        <v>1</v>
      </c>
      <c r="G48" s="9">
        <v>3</v>
      </c>
      <c r="H48" s="9">
        <v>0</v>
      </c>
      <c r="I48" s="298">
        <v>0</v>
      </c>
      <c r="J48" s="280"/>
      <c r="K48" s="9"/>
      <c r="L48" s="9">
        <v>1</v>
      </c>
      <c r="M48" s="29"/>
    </row>
    <row r="49" spans="1:13" ht="18" hidden="1" x14ac:dyDescent="0.25">
      <c r="A49" s="639"/>
      <c r="B49" s="13">
        <v>44952</v>
      </c>
      <c r="C49" s="9" t="s">
        <v>8</v>
      </c>
      <c r="D49" s="9">
        <v>1</v>
      </c>
      <c r="E49" s="9">
        <v>0</v>
      </c>
      <c r="F49" s="9">
        <v>2</v>
      </c>
      <c r="G49" s="9">
        <v>2</v>
      </c>
      <c r="H49" s="9">
        <v>0</v>
      </c>
      <c r="I49" s="298">
        <v>0</v>
      </c>
      <c r="J49" s="280"/>
      <c r="K49" s="9"/>
      <c r="L49" s="9">
        <v>1</v>
      </c>
      <c r="M49" s="29"/>
    </row>
    <row r="50" spans="1:13" ht="18" hidden="1" x14ac:dyDescent="0.25">
      <c r="A50" s="639"/>
      <c r="B50" s="13">
        <v>44945</v>
      </c>
      <c r="C50" s="9" t="s">
        <v>555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t="18" hidden="1" x14ac:dyDescent="0.25">
      <c r="A51" s="639"/>
      <c r="B51" s="13">
        <v>44938</v>
      </c>
      <c r="C51" s="9" t="s">
        <v>453</v>
      </c>
      <c r="D51" s="9">
        <v>1</v>
      </c>
      <c r="E51" s="9">
        <v>1</v>
      </c>
      <c r="F51" s="9">
        <v>1</v>
      </c>
      <c r="G51" s="9">
        <v>2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t="18" hidden="1" x14ac:dyDescent="0.25">
      <c r="A52" s="639"/>
      <c r="B52" s="13">
        <v>44917</v>
      </c>
      <c r="C52" s="9" t="s">
        <v>552</v>
      </c>
      <c r="D52" s="9">
        <v>1</v>
      </c>
      <c r="E52" s="9">
        <v>1</v>
      </c>
      <c r="F52" s="9">
        <v>0</v>
      </c>
      <c r="G52" s="9">
        <v>1</v>
      </c>
      <c r="H52" s="9">
        <v>1</v>
      </c>
      <c r="I52" s="298">
        <v>0</v>
      </c>
      <c r="J52" s="280">
        <v>1</v>
      </c>
      <c r="K52" s="9"/>
      <c r="L52" s="9"/>
      <c r="M52" s="29"/>
    </row>
    <row r="53" spans="1:13" ht="18" hidden="1" x14ac:dyDescent="0.25">
      <c r="A53" s="639"/>
      <c r="B53" s="13">
        <v>44910</v>
      </c>
      <c r="C53" s="9" t="s">
        <v>452</v>
      </c>
      <c r="D53" s="9">
        <v>1</v>
      </c>
      <c r="E53" s="9">
        <v>1</v>
      </c>
      <c r="F53" s="9">
        <v>0</v>
      </c>
      <c r="G53" s="9">
        <v>1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t="18" hidden="1" x14ac:dyDescent="0.25">
      <c r="A54" s="639"/>
      <c r="B54" s="13">
        <v>44903</v>
      </c>
      <c r="C54" s="9" t="s">
        <v>8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t="18" hidden="1" x14ac:dyDescent="0.25">
      <c r="A55" s="639"/>
      <c r="B55" s="13">
        <v>44896</v>
      </c>
      <c r="C55" s="9" t="s">
        <v>555</v>
      </c>
      <c r="D55" s="9">
        <v>1</v>
      </c>
      <c r="E55" s="9">
        <v>1</v>
      </c>
      <c r="F55" s="9">
        <v>1</v>
      </c>
      <c r="G55" s="9">
        <v>2</v>
      </c>
      <c r="H55" s="9">
        <v>0</v>
      </c>
      <c r="I55" s="298">
        <v>0</v>
      </c>
      <c r="J55" s="280"/>
      <c r="K55" s="9"/>
      <c r="L55" s="9">
        <v>1</v>
      </c>
      <c r="M55" s="29"/>
    </row>
    <row r="56" spans="1:13" ht="18" hidden="1" x14ac:dyDescent="0.25">
      <c r="A56" s="639"/>
      <c r="B56" s="13">
        <v>44882</v>
      </c>
      <c r="C56" s="9" t="s">
        <v>552</v>
      </c>
      <c r="D56" s="9">
        <v>1</v>
      </c>
      <c r="E56" s="9">
        <v>1</v>
      </c>
      <c r="F56" s="9">
        <v>2</v>
      </c>
      <c r="G56" s="9">
        <v>3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t="18" hidden="1" x14ac:dyDescent="0.25">
      <c r="A57" s="639"/>
      <c r="B57" s="13">
        <v>44875</v>
      </c>
      <c r="C57" s="9" t="s">
        <v>452</v>
      </c>
      <c r="D57" s="9">
        <v>1</v>
      </c>
      <c r="E57" s="9">
        <v>0</v>
      </c>
      <c r="F57" s="9">
        <v>2</v>
      </c>
      <c r="G57" s="9">
        <v>2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t="18" hidden="1" x14ac:dyDescent="0.25">
      <c r="A58" s="639"/>
      <c r="B58" s="13">
        <v>44868</v>
      </c>
      <c r="C58" s="9" t="s">
        <v>8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/>
      <c r="K58" s="9"/>
      <c r="L58" s="9">
        <v>1</v>
      </c>
      <c r="M58" s="29"/>
    </row>
    <row r="59" spans="1:13" ht="18" hidden="1" x14ac:dyDescent="0.25">
      <c r="A59" s="639"/>
      <c r="B59" s="13">
        <v>44861</v>
      </c>
      <c r="C59" s="9" t="s">
        <v>555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t="18" hidden="1" x14ac:dyDescent="0.25">
      <c r="A60" s="639"/>
      <c r="B60" s="13">
        <v>44854</v>
      </c>
      <c r="C60" s="9" t="s">
        <v>453</v>
      </c>
      <c r="D60" s="9">
        <v>1</v>
      </c>
      <c r="E60" s="9">
        <v>2</v>
      </c>
      <c r="F60" s="9">
        <v>1</v>
      </c>
      <c r="G60" s="9">
        <v>3</v>
      </c>
      <c r="H60" s="9">
        <v>1</v>
      </c>
      <c r="I60" s="298">
        <v>0</v>
      </c>
      <c r="J60" s="280">
        <v>1</v>
      </c>
      <c r="K60" s="9"/>
      <c r="L60" s="9"/>
      <c r="M60" s="29"/>
    </row>
    <row r="61" spans="1:13" ht="18" hidden="1" x14ac:dyDescent="0.25">
      <c r="A61" s="639"/>
      <c r="B61" s="13">
        <v>44847</v>
      </c>
      <c r="C61" s="9" t="s">
        <v>552</v>
      </c>
      <c r="D61" s="9">
        <v>1</v>
      </c>
      <c r="E61" s="9">
        <v>1</v>
      </c>
      <c r="F61" s="9">
        <v>0</v>
      </c>
      <c r="G61" s="9">
        <v>1</v>
      </c>
      <c r="H61" s="9">
        <v>0</v>
      </c>
      <c r="I61" s="298">
        <v>0</v>
      </c>
      <c r="J61" s="280"/>
      <c r="K61" s="9"/>
      <c r="L61" s="9">
        <v>1</v>
      </c>
      <c r="M61" s="29"/>
    </row>
    <row r="62" spans="1:13" ht="18" hidden="1" x14ac:dyDescent="0.25">
      <c r="A62" s="639"/>
      <c r="B62" s="13">
        <v>44840</v>
      </c>
      <c r="C62" s="9" t="s">
        <v>452</v>
      </c>
      <c r="D62" s="9">
        <v>1</v>
      </c>
      <c r="E62" s="9">
        <v>1</v>
      </c>
      <c r="F62" s="9">
        <v>0</v>
      </c>
      <c r="G62" s="9">
        <v>1</v>
      </c>
      <c r="H62" s="9">
        <v>0</v>
      </c>
      <c r="I62" s="298">
        <v>0</v>
      </c>
      <c r="J62" s="280"/>
      <c r="K62" s="9">
        <v>1</v>
      </c>
      <c r="L62" s="9"/>
      <c r="M62" s="29"/>
    </row>
    <row r="63" spans="1:13" ht="18" hidden="1" x14ac:dyDescent="0.25">
      <c r="A63" s="639"/>
      <c r="B63" s="13">
        <v>44833</v>
      </c>
      <c r="C63" s="9" t="s">
        <v>8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8">
        <v>0</v>
      </c>
      <c r="J63" s="280"/>
      <c r="K63" s="9">
        <v>1</v>
      </c>
      <c r="L63" s="9"/>
      <c r="M63" s="29"/>
    </row>
    <row r="64" spans="1:13" ht="18" hidden="1" x14ac:dyDescent="0.25">
      <c r="A64" s="639"/>
      <c r="B64" s="13">
        <v>44826</v>
      </c>
      <c r="C64" s="9" t="s">
        <v>555</v>
      </c>
      <c r="D64" s="9">
        <v>1</v>
      </c>
      <c r="E64" s="9">
        <v>0</v>
      </c>
      <c r="F64" s="9">
        <v>1</v>
      </c>
      <c r="G64" s="9">
        <v>1</v>
      </c>
      <c r="H64" s="9">
        <v>0</v>
      </c>
      <c r="I64" s="298">
        <v>0</v>
      </c>
      <c r="J64" s="280"/>
      <c r="K64" s="9">
        <v>1</v>
      </c>
      <c r="L64" s="9"/>
      <c r="M64" s="29"/>
    </row>
    <row r="65" spans="1:13" ht="18.75" hidden="1" thickBot="1" x14ac:dyDescent="0.3">
      <c r="A65" s="640"/>
      <c r="B65" s="30">
        <v>44819</v>
      </c>
      <c r="C65" s="31" t="s">
        <v>453</v>
      </c>
      <c r="D65" s="31">
        <v>1</v>
      </c>
      <c r="E65" s="31">
        <v>0</v>
      </c>
      <c r="F65" s="31">
        <v>0</v>
      </c>
      <c r="G65" s="31">
        <v>0</v>
      </c>
      <c r="H65" s="31">
        <v>0</v>
      </c>
      <c r="I65" s="299">
        <v>0</v>
      </c>
      <c r="J65" s="341"/>
      <c r="K65" s="31">
        <v>1</v>
      </c>
      <c r="L65" s="31"/>
      <c r="M65" s="32"/>
    </row>
    <row r="66" spans="1:13" ht="19.5" thickTop="1" thickBot="1" x14ac:dyDescent="0.3">
      <c r="A66" s="433" t="s">
        <v>45</v>
      </c>
      <c r="B66" s="414" t="s">
        <v>554</v>
      </c>
      <c r="C66" s="355" t="s">
        <v>553</v>
      </c>
      <c r="D66" s="498">
        <f t="shared" ref="D66:L66" si="2">SUM(D47:D65)</f>
        <v>19</v>
      </c>
      <c r="E66" s="498">
        <f t="shared" si="2"/>
        <v>14</v>
      </c>
      <c r="F66" s="498">
        <f t="shared" si="2"/>
        <v>11</v>
      </c>
      <c r="G66" s="498">
        <f t="shared" si="2"/>
        <v>25</v>
      </c>
      <c r="H66" s="498">
        <f t="shared" si="2"/>
        <v>2</v>
      </c>
      <c r="I66" s="499">
        <f t="shared" si="2"/>
        <v>0</v>
      </c>
      <c r="J66" s="468">
        <f t="shared" si="2"/>
        <v>3</v>
      </c>
      <c r="K66" s="165">
        <f t="shared" si="2"/>
        <v>11</v>
      </c>
      <c r="L66" s="165">
        <f t="shared" si="2"/>
        <v>5</v>
      </c>
      <c r="M66" s="402">
        <f>SUM(J66/(J66+K66))</f>
        <v>0.21428571428571427</v>
      </c>
    </row>
    <row r="67" spans="1:13" ht="18.75" hidden="1" thickTop="1" x14ac:dyDescent="0.25">
      <c r="A67" s="631" t="s">
        <v>500</v>
      </c>
      <c r="B67" s="432">
        <v>43888</v>
      </c>
      <c r="C67" s="8" t="s">
        <v>48</v>
      </c>
      <c r="D67" s="8">
        <v>1</v>
      </c>
      <c r="E67" s="8">
        <v>1</v>
      </c>
      <c r="F67" s="8">
        <v>1</v>
      </c>
      <c r="G67" s="8">
        <v>2</v>
      </c>
      <c r="H67" s="8">
        <v>0</v>
      </c>
      <c r="I67" s="113">
        <v>0</v>
      </c>
      <c r="J67" s="282">
        <v>1</v>
      </c>
      <c r="K67" s="8"/>
      <c r="L67" s="8"/>
      <c r="M67" s="113"/>
    </row>
    <row r="68" spans="1:13" ht="18" hidden="1" x14ac:dyDescent="0.25">
      <c r="A68" s="631"/>
      <c r="B68" s="255">
        <v>43881</v>
      </c>
      <c r="C68" s="9" t="s">
        <v>452</v>
      </c>
      <c r="D68" s="9">
        <v>1</v>
      </c>
      <c r="E68" s="9">
        <v>4</v>
      </c>
      <c r="F68" s="9">
        <v>0</v>
      </c>
      <c r="G68" s="9">
        <v>4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t="18" hidden="1" x14ac:dyDescent="0.25">
      <c r="A69" s="631"/>
      <c r="B69" s="255">
        <v>43874</v>
      </c>
      <c r="C69" s="9" t="s">
        <v>455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">
        <v>0</v>
      </c>
      <c r="J69" s="280"/>
      <c r="K69" s="9"/>
      <c r="L69" s="9">
        <v>1</v>
      </c>
      <c r="M69" s="29"/>
    </row>
    <row r="70" spans="1:13" ht="18" hidden="1" x14ac:dyDescent="0.25">
      <c r="A70" s="631"/>
      <c r="B70" s="255">
        <v>43867</v>
      </c>
      <c r="C70" s="9" t="s">
        <v>453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">
        <v>0</v>
      </c>
      <c r="J70" s="280"/>
      <c r="K70" s="9"/>
      <c r="L70" s="9">
        <v>1</v>
      </c>
      <c r="M70" s="29"/>
    </row>
    <row r="71" spans="1:13" ht="18" hidden="1" x14ac:dyDescent="0.25">
      <c r="A71" s="631"/>
      <c r="B71" s="255">
        <v>43860</v>
      </c>
      <c r="C71" s="9" t="s">
        <v>9</v>
      </c>
      <c r="D71" s="9">
        <v>1</v>
      </c>
      <c r="E71" s="9">
        <v>1</v>
      </c>
      <c r="F71" s="9">
        <v>1</v>
      </c>
      <c r="G71" s="9">
        <v>2</v>
      </c>
      <c r="H71" s="9">
        <v>0</v>
      </c>
      <c r="I71" s="29">
        <v>0</v>
      </c>
      <c r="J71" s="280">
        <v>1</v>
      </c>
      <c r="K71" s="9"/>
      <c r="L71" s="9"/>
      <c r="M71" s="29"/>
    </row>
    <row r="72" spans="1:13" ht="18" hidden="1" x14ac:dyDescent="0.25">
      <c r="A72" s="631"/>
      <c r="B72" s="255">
        <v>43853</v>
      </c>
      <c r="C72" s="9" t="s">
        <v>48</v>
      </c>
      <c r="D72" s="9">
        <v>1</v>
      </c>
      <c r="E72" s="9">
        <v>3</v>
      </c>
      <c r="F72" s="9">
        <v>2</v>
      </c>
      <c r="G72" s="9">
        <v>5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t="18" hidden="1" x14ac:dyDescent="0.25">
      <c r="A73" s="631"/>
      <c r="B73" s="255">
        <v>43839</v>
      </c>
      <c r="C73" s="9" t="s">
        <v>452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t="18" hidden="1" x14ac:dyDescent="0.25">
      <c r="A74" s="631"/>
      <c r="B74" s="255">
        <v>43832</v>
      </c>
      <c r="C74" s="9" t="s">
        <v>455</v>
      </c>
      <c r="D74" s="9">
        <v>1</v>
      </c>
      <c r="E74" s="9">
        <v>0</v>
      </c>
      <c r="F74" s="9">
        <v>1</v>
      </c>
      <c r="G74" s="15">
        <v>1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t="18" hidden="1" x14ac:dyDescent="0.25">
      <c r="A75" s="631"/>
      <c r="B75" s="255">
        <v>43818</v>
      </c>
      <c r="C75" s="9" t="s">
        <v>453</v>
      </c>
      <c r="D75" s="9">
        <v>1</v>
      </c>
      <c r="E75" s="9">
        <v>2</v>
      </c>
      <c r="F75" s="9">
        <v>1</v>
      </c>
      <c r="G75" s="15">
        <v>3</v>
      </c>
      <c r="H75" s="9">
        <v>0</v>
      </c>
      <c r="I75" s="29">
        <v>0</v>
      </c>
      <c r="J75" s="280"/>
      <c r="K75" s="9">
        <v>1</v>
      </c>
      <c r="L75" s="9"/>
      <c r="M75" s="29"/>
    </row>
    <row r="76" spans="1:13" ht="18" hidden="1" x14ac:dyDescent="0.25">
      <c r="A76" s="631"/>
      <c r="B76" s="255">
        <v>43811</v>
      </c>
      <c r="C76" s="9" t="s">
        <v>9</v>
      </c>
      <c r="D76" s="9">
        <v>1</v>
      </c>
      <c r="E76" s="9">
        <v>4</v>
      </c>
      <c r="F76" s="9">
        <v>2</v>
      </c>
      <c r="G76" s="15">
        <v>6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t="18" hidden="1" x14ac:dyDescent="0.25">
      <c r="A77" s="631"/>
      <c r="B77" s="255">
        <v>43804</v>
      </c>
      <c r="C77" s="9" t="s">
        <v>48</v>
      </c>
      <c r="D77" s="9">
        <v>1</v>
      </c>
      <c r="E77" s="9">
        <v>1</v>
      </c>
      <c r="F77" s="9">
        <v>2</v>
      </c>
      <c r="G77" s="15">
        <v>3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t="18" hidden="1" x14ac:dyDescent="0.25">
      <c r="A78" s="631"/>
      <c r="B78" s="255">
        <v>43797</v>
      </c>
      <c r="C78" s="9" t="s">
        <v>452</v>
      </c>
      <c r="D78" s="9">
        <v>1</v>
      </c>
      <c r="E78" s="9">
        <v>1</v>
      </c>
      <c r="F78" s="9">
        <v>0</v>
      </c>
      <c r="G78" s="15">
        <v>1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t="18" hidden="1" x14ac:dyDescent="0.25">
      <c r="A79" s="631"/>
      <c r="B79" s="255">
        <v>43790</v>
      </c>
      <c r="C79" s="9" t="s">
        <v>455</v>
      </c>
      <c r="D79" s="9">
        <v>1</v>
      </c>
      <c r="E79" s="9">
        <v>3</v>
      </c>
      <c r="F79" s="9">
        <v>1</v>
      </c>
      <c r="G79" s="15">
        <v>4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t="18" hidden="1" x14ac:dyDescent="0.25">
      <c r="A80" s="631"/>
      <c r="B80" s="255">
        <v>43783</v>
      </c>
      <c r="C80" s="9" t="s">
        <v>453</v>
      </c>
      <c r="D80" s="9">
        <v>1</v>
      </c>
      <c r="E80" s="9">
        <v>1</v>
      </c>
      <c r="F80" s="9">
        <v>0</v>
      </c>
      <c r="G80" s="15">
        <v>1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t="18" hidden="1" x14ac:dyDescent="0.25">
      <c r="A81" s="631"/>
      <c r="B81" s="255">
        <v>43776</v>
      </c>
      <c r="C81" s="9" t="s">
        <v>9</v>
      </c>
      <c r="D81" s="9">
        <v>1</v>
      </c>
      <c r="E81" s="9">
        <v>0</v>
      </c>
      <c r="F81" s="9">
        <v>1</v>
      </c>
      <c r="G81" s="15">
        <v>1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t="18" hidden="1" x14ac:dyDescent="0.25">
      <c r="A82" s="631"/>
      <c r="B82" s="255">
        <v>43769</v>
      </c>
      <c r="C82" s="9" t="s">
        <v>48</v>
      </c>
      <c r="D82" s="9">
        <v>1</v>
      </c>
      <c r="E82" s="9">
        <v>1</v>
      </c>
      <c r="F82" s="9">
        <v>1</v>
      </c>
      <c r="G82" s="15">
        <v>2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t="18" hidden="1" x14ac:dyDescent="0.25">
      <c r="A83" s="631"/>
      <c r="B83" s="255">
        <v>43762</v>
      </c>
      <c r="C83" s="9" t="s">
        <v>452</v>
      </c>
      <c r="D83" s="9">
        <v>1</v>
      </c>
      <c r="E83" s="9">
        <v>1</v>
      </c>
      <c r="F83" s="9">
        <v>2</v>
      </c>
      <c r="G83" s="15">
        <v>3</v>
      </c>
      <c r="H83" s="9">
        <v>0</v>
      </c>
      <c r="I83" s="29">
        <v>0</v>
      </c>
      <c r="J83" s="280"/>
      <c r="K83" s="9"/>
      <c r="L83" s="9">
        <v>1</v>
      </c>
      <c r="M83" s="29"/>
    </row>
    <row r="84" spans="1:13" ht="18" hidden="1" x14ac:dyDescent="0.25">
      <c r="A84" s="631"/>
      <c r="B84" s="255">
        <v>43755</v>
      </c>
      <c r="C84" s="9" t="s">
        <v>455</v>
      </c>
      <c r="D84" s="9">
        <v>1</v>
      </c>
      <c r="E84" s="9">
        <v>3</v>
      </c>
      <c r="F84" s="9">
        <v>1</v>
      </c>
      <c r="G84" s="15">
        <v>4</v>
      </c>
      <c r="H84" s="9">
        <v>1</v>
      </c>
      <c r="I84" s="29">
        <v>0</v>
      </c>
      <c r="J84" s="280">
        <v>1</v>
      </c>
      <c r="K84" s="9"/>
      <c r="L84" s="9"/>
      <c r="M84" s="29"/>
    </row>
    <row r="85" spans="1:13" ht="18" hidden="1" x14ac:dyDescent="0.25">
      <c r="A85" s="631"/>
      <c r="B85" s="255">
        <v>43748</v>
      </c>
      <c r="C85" s="9" t="s">
        <v>453</v>
      </c>
      <c r="D85" s="9">
        <v>1</v>
      </c>
      <c r="E85" s="9">
        <v>1</v>
      </c>
      <c r="F85" s="9">
        <v>0</v>
      </c>
      <c r="G85" s="15">
        <v>1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t="18" hidden="1" x14ac:dyDescent="0.25">
      <c r="A86" s="631"/>
      <c r="B86" s="255">
        <v>43741</v>
      </c>
      <c r="C86" s="9" t="s">
        <v>9</v>
      </c>
      <c r="D86" s="9">
        <v>1</v>
      </c>
      <c r="E86" s="9">
        <v>1</v>
      </c>
      <c r="F86" s="9">
        <v>5</v>
      </c>
      <c r="G86" s="15">
        <v>6</v>
      </c>
      <c r="H86" s="9">
        <v>0</v>
      </c>
      <c r="I86" s="29">
        <v>0</v>
      </c>
      <c r="J86" s="280">
        <v>1</v>
      </c>
      <c r="K86" s="9"/>
      <c r="L86" s="9"/>
      <c r="M86" s="29"/>
    </row>
    <row r="87" spans="1:13" ht="18" hidden="1" x14ac:dyDescent="0.25">
      <c r="A87" s="631"/>
      <c r="B87" s="255">
        <v>43734</v>
      </c>
      <c r="C87" s="9" t="s">
        <v>48</v>
      </c>
      <c r="D87" s="9">
        <v>1</v>
      </c>
      <c r="E87" s="9">
        <v>0</v>
      </c>
      <c r="F87" s="9">
        <v>1</v>
      </c>
      <c r="G87" s="15">
        <v>1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t="18" hidden="1" x14ac:dyDescent="0.25">
      <c r="A88" s="631"/>
      <c r="B88" s="255">
        <v>43727</v>
      </c>
      <c r="C88" s="9" t="s">
        <v>452</v>
      </c>
      <c r="D88" s="9">
        <v>1</v>
      </c>
      <c r="E88" s="9">
        <v>1</v>
      </c>
      <c r="F88" s="9">
        <v>0</v>
      </c>
      <c r="G88" s="15">
        <v>1</v>
      </c>
      <c r="H88" s="9">
        <v>1</v>
      </c>
      <c r="I88" s="29">
        <v>0</v>
      </c>
      <c r="J88" s="280">
        <v>1</v>
      </c>
      <c r="K88" s="9"/>
      <c r="L88" s="9"/>
      <c r="M88" s="29"/>
    </row>
    <row r="89" spans="1:13" ht="18.75" hidden="1" thickBot="1" x14ac:dyDescent="0.3">
      <c r="A89" s="630"/>
      <c r="B89" s="256">
        <v>43720</v>
      </c>
      <c r="C89" s="31" t="s">
        <v>455</v>
      </c>
      <c r="D89" s="31">
        <v>1</v>
      </c>
      <c r="E89" s="31">
        <v>0</v>
      </c>
      <c r="F89" s="31">
        <v>0</v>
      </c>
      <c r="G89" s="31">
        <v>0</v>
      </c>
      <c r="H89" s="31">
        <v>0</v>
      </c>
      <c r="I89" s="32">
        <v>0</v>
      </c>
      <c r="J89" s="341">
        <v>1</v>
      </c>
      <c r="K89" s="31"/>
      <c r="L89" s="31"/>
      <c r="M89" s="32"/>
    </row>
    <row r="90" spans="1:13" ht="18" customHeight="1" thickTop="1" thickBot="1" x14ac:dyDescent="0.3">
      <c r="A90" s="142" t="s">
        <v>45</v>
      </c>
      <c r="B90" s="126" t="s">
        <v>500</v>
      </c>
      <c r="C90" s="247" t="s">
        <v>8</v>
      </c>
      <c r="D90" s="248">
        <f t="shared" ref="D90:L90" si="3">SUM(D67:D89)</f>
        <v>23</v>
      </c>
      <c r="E90" s="216">
        <f t="shared" si="3"/>
        <v>30</v>
      </c>
      <c r="F90" s="124">
        <f t="shared" si="3"/>
        <v>23</v>
      </c>
      <c r="G90" s="124">
        <f t="shared" si="3"/>
        <v>53</v>
      </c>
      <c r="H90" s="124">
        <f t="shared" si="3"/>
        <v>2</v>
      </c>
      <c r="I90" s="247">
        <f t="shared" si="3"/>
        <v>0</v>
      </c>
      <c r="J90" s="191">
        <f t="shared" si="3"/>
        <v>16</v>
      </c>
      <c r="K90" s="124">
        <f t="shared" si="3"/>
        <v>4</v>
      </c>
      <c r="L90" s="124">
        <f t="shared" si="3"/>
        <v>3</v>
      </c>
      <c r="M90" s="294">
        <f>SUM(J90/(J90+K90))</f>
        <v>0.8</v>
      </c>
    </row>
    <row r="91" spans="1:13" ht="18.75" hidden="1" thickTop="1" x14ac:dyDescent="0.25">
      <c r="A91" s="638" t="s">
        <v>454</v>
      </c>
      <c r="B91" s="26">
        <v>43524</v>
      </c>
      <c r="C91" s="27" t="s">
        <v>48</v>
      </c>
      <c r="D91" s="27">
        <v>1</v>
      </c>
      <c r="E91" s="27">
        <v>2</v>
      </c>
      <c r="F91" s="27">
        <v>1</v>
      </c>
      <c r="G91" s="27">
        <v>3</v>
      </c>
      <c r="H91" s="27">
        <v>1</v>
      </c>
      <c r="I91" s="297">
        <v>0</v>
      </c>
      <c r="J91" s="279">
        <v>1</v>
      </c>
      <c r="K91" s="27"/>
      <c r="L91" s="27"/>
      <c r="M91" s="28"/>
    </row>
    <row r="92" spans="1:13" ht="18" hidden="1" x14ac:dyDescent="0.25">
      <c r="A92" s="639"/>
      <c r="B92" s="13">
        <v>43510</v>
      </c>
      <c r="C92" s="9" t="s">
        <v>455</v>
      </c>
      <c r="D92" s="9">
        <v>1</v>
      </c>
      <c r="E92" s="9">
        <v>2</v>
      </c>
      <c r="F92" s="9">
        <v>1</v>
      </c>
      <c r="G92" s="9">
        <v>3</v>
      </c>
      <c r="H92" s="9">
        <v>0</v>
      </c>
      <c r="I92" s="298">
        <v>0</v>
      </c>
      <c r="J92" s="280">
        <v>1</v>
      </c>
      <c r="K92" s="9"/>
      <c r="L92" s="9"/>
      <c r="M92" s="29"/>
    </row>
    <row r="93" spans="1:13" ht="18" hidden="1" x14ac:dyDescent="0.25">
      <c r="A93" s="639"/>
      <c r="B93" s="13">
        <v>43503</v>
      </c>
      <c r="C93" s="9" t="s">
        <v>453</v>
      </c>
      <c r="D93" s="9">
        <v>1</v>
      </c>
      <c r="E93" s="9">
        <v>1</v>
      </c>
      <c r="F93" s="9">
        <v>1</v>
      </c>
      <c r="G93" s="9">
        <v>2</v>
      </c>
      <c r="H93" s="9">
        <v>0</v>
      </c>
      <c r="I93" s="298">
        <v>0</v>
      </c>
      <c r="J93" s="280">
        <v>1</v>
      </c>
      <c r="K93" s="9"/>
      <c r="L93" s="9"/>
      <c r="M93" s="29"/>
    </row>
    <row r="94" spans="1:13" ht="18" hidden="1" x14ac:dyDescent="0.25">
      <c r="A94" s="639"/>
      <c r="B94" s="13">
        <v>43496</v>
      </c>
      <c r="C94" s="9" t="s">
        <v>9</v>
      </c>
      <c r="D94" s="9">
        <v>1</v>
      </c>
      <c r="E94" s="9">
        <v>0</v>
      </c>
      <c r="F94" s="9">
        <v>1</v>
      </c>
      <c r="G94" s="9">
        <v>1</v>
      </c>
      <c r="H94" s="9">
        <v>0</v>
      </c>
      <c r="I94" s="298">
        <v>0</v>
      </c>
      <c r="J94" s="280"/>
      <c r="K94" s="9">
        <v>1</v>
      </c>
      <c r="L94" s="9"/>
      <c r="M94" s="29"/>
    </row>
    <row r="95" spans="1:13" ht="18" hidden="1" x14ac:dyDescent="0.25">
      <c r="A95" s="639"/>
      <c r="B95" s="13">
        <v>43489</v>
      </c>
      <c r="C95" s="9" t="s">
        <v>48</v>
      </c>
      <c r="D95" s="9">
        <v>1</v>
      </c>
      <c r="E95" s="9">
        <v>0</v>
      </c>
      <c r="F95" s="9">
        <v>1</v>
      </c>
      <c r="G95" s="9">
        <v>1</v>
      </c>
      <c r="H95" s="9">
        <v>0</v>
      </c>
      <c r="I95" s="298">
        <v>0</v>
      </c>
      <c r="J95" s="280">
        <v>1</v>
      </c>
      <c r="K95" s="9"/>
      <c r="L95" s="9"/>
      <c r="M95" s="29"/>
    </row>
    <row r="96" spans="1:13" ht="18" hidden="1" x14ac:dyDescent="0.25">
      <c r="A96" s="639"/>
      <c r="B96" s="13">
        <v>43475</v>
      </c>
      <c r="C96" s="9" t="s">
        <v>452</v>
      </c>
      <c r="D96" s="9">
        <v>1</v>
      </c>
      <c r="E96" s="9">
        <v>0</v>
      </c>
      <c r="F96" s="9">
        <v>3</v>
      </c>
      <c r="G96" s="9">
        <v>3</v>
      </c>
      <c r="H96" s="9">
        <v>0</v>
      </c>
      <c r="I96" s="298">
        <v>0</v>
      </c>
      <c r="J96" s="280">
        <v>1</v>
      </c>
      <c r="K96" s="9"/>
      <c r="L96" s="9"/>
      <c r="M96" s="29"/>
    </row>
    <row r="97" spans="1:13" ht="18" hidden="1" x14ac:dyDescent="0.25">
      <c r="A97" s="639"/>
      <c r="B97" s="13">
        <v>43468</v>
      </c>
      <c r="C97" s="9" t="s">
        <v>455</v>
      </c>
      <c r="D97" s="9">
        <v>1</v>
      </c>
      <c r="E97" s="9">
        <v>0</v>
      </c>
      <c r="F97" s="9">
        <v>3</v>
      </c>
      <c r="G97" s="9">
        <v>3</v>
      </c>
      <c r="H97" s="9">
        <v>0</v>
      </c>
      <c r="I97" s="298">
        <v>0</v>
      </c>
      <c r="J97" s="280">
        <v>1</v>
      </c>
      <c r="K97" s="9"/>
      <c r="L97" s="9"/>
      <c r="M97" s="29"/>
    </row>
    <row r="98" spans="1:13" ht="18" hidden="1" x14ac:dyDescent="0.25">
      <c r="A98" s="639"/>
      <c r="B98" s="13">
        <v>43454</v>
      </c>
      <c r="C98" s="9" t="s">
        <v>453</v>
      </c>
      <c r="D98" s="9">
        <v>1</v>
      </c>
      <c r="E98" s="9">
        <v>1</v>
      </c>
      <c r="F98" s="9">
        <v>2</v>
      </c>
      <c r="G98" s="9">
        <v>3</v>
      </c>
      <c r="H98" s="9">
        <v>0</v>
      </c>
      <c r="I98" s="298">
        <v>0</v>
      </c>
      <c r="J98" s="280">
        <v>1</v>
      </c>
      <c r="K98" s="9"/>
      <c r="L98" s="9"/>
      <c r="M98" s="29"/>
    </row>
    <row r="99" spans="1:13" ht="18" hidden="1" x14ac:dyDescent="0.25">
      <c r="A99" s="639"/>
      <c r="B99" s="13">
        <v>43447</v>
      </c>
      <c r="C99" s="9" t="s">
        <v>9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8">
        <v>0</v>
      </c>
      <c r="J99" s="280"/>
      <c r="K99" s="9">
        <v>1</v>
      </c>
      <c r="L99" s="9"/>
      <c r="M99" s="29"/>
    </row>
    <row r="100" spans="1:13" ht="18" hidden="1" x14ac:dyDescent="0.25">
      <c r="A100" s="639"/>
      <c r="B100" s="13">
        <v>43433</v>
      </c>
      <c r="C100" s="9" t="s">
        <v>452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8">
        <v>0</v>
      </c>
      <c r="J100" s="280"/>
      <c r="K100" s="9">
        <v>1</v>
      </c>
      <c r="L100" s="9"/>
      <c r="M100" s="29"/>
    </row>
    <row r="101" spans="1:13" ht="18" hidden="1" x14ac:dyDescent="0.25">
      <c r="A101" s="639"/>
      <c r="B101" s="13">
        <v>43412</v>
      </c>
      <c r="C101" s="9" t="s">
        <v>9</v>
      </c>
      <c r="D101" s="9">
        <v>1</v>
      </c>
      <c r="E101" s="9">
        <v>1</v>
      </c>
      <c r="F101" s="9">
        <v>2</v>
      </c>
      <c r="G101" s="9">
        <v>3</v>
      </c>
      <c r="H101" s="9">
        <v>0</v>
      </c>
      <c r="I101" s="298">
        <v>0</v>
      </c>
      <c r="J101" s="280">
        <v>1</v>
      </c>
      <c r="K101" s="9"/>
      <c r="L101" s="9"/>
      <c r="M101" s="29"/>
    </row>
    <row r="102" spans="1:13" ht="18" hidden="1" x14ac:dyDescent="0.25">
      <c r="A102" s="639"/>
      <c r="B102" s="13">
        <v>43405</v>
      </c>
      <c r="C102" s="9" t="s">
        <v>48</v>
      </c>
      <c r="D102" s="9">
        <v>1</v>
      </c>
      <c r="E102" s="9">
        <v>1</v>
      </c>
      <c r="F102" s="9">
        <v>1</v>
      </c>
      <c r="G102" s="9">
        <v>2</v>
      </c>
      <c r="H102" s="9">
        <v>0</v>
      </c>
      <c r="I102" s="298">
        <v>0</v>
      </c>
      <c r="J102" s="280"/>
      <c r="K102" s="9">
        <v>1</v>
      </c>
      <c r="L102" s="9"/>
      <c r="M102" s="29"/>
    </row>
    <row r="103" spans="1:13" ht="18" hidden="1" x14ac:dyDescent="0.25">
      <c r="A103" s="639"/>
      <c r="B103" s="13">
        <v>43398</v>
      </c>
      <c r="C103" s="9" t="s">
        <v>452</v>
      </c>
      <c r="D103" s="9">
        <v>1</v>
      </c>
      <c r="E103" s="9">
        <v>1</v>
      </c>
      <c r="F103" s="9">
        <v>4</v>
      </c>
      <c r="G103" s="9">
        <v>5</v>
      </c>
      <c r="H103" s="9">
        <v>0</v>
      </c>
      <c r="I103" s="298">
        <v>0</v>
      </c>
      <c r="J103" s="280"/>
      <c r="K103" s="9">
        <v>1</v>
      </c>
      <c r="L103" s="9"/>
      <c r="M103" s="29"/>
    </row>
    <row r="104" spans="1:13" ht="18" hidden="1" x14ac:dyDescent="0.25">
      <c r="A104" s="639"/>
      <c r="B104" s="13">
        <v>43391</v>
      </c>
      <c r="C104" s="9" t="s">
        <v>455</v>
      </c>
      <c r="D104" s="9">
        <v>1</v>
      </c>
      <c r="E104" s="9">
        <v>0</v>
      </c>
      <c r="F104" s="9">
        <v>1</v>
      </c>
      <c r="G104" s="9">
        <v>1</v>
      </c>
      <c r="H104" s="9">
        <v>0</v>
      </c>
      <c r="I104" s="298">
        <v>0</v>
      </c>
      <c r="J104" s="280">
        <v>1</v>
      </c>
      <c r="K104" s="9"/>
      <c r="L104" s="9"/>
      <c r="M104" s="29"/>
    </row>
    <row r="105" spans="1:13" ht="18" hidden="1" x14ac:dyDescent="0.25">
      <c r="A105" s="639"/>
      <c r="B105" s="13">
        <v>43384</v>
      </c>
      <c r="C105" s="9" t="s">
        <v>453</v>
      </c>
      <c r="D105" s="9">
        <v>1</v>
      </c>
      <c r="E105" s="9">
        <v>0</v>
      </c>
      <c r="F105" s="9">
        <v>1</v>
      </c>
      <c r="G105" s="9">
        <v>1</v>
      </c>
      <c r="H105" s="9">
        <v>0</v>
      </c>
      <c r="I105" s="298">
        <v>0</v>
      </c>
      <c r="J105" s="280"/>
      <c r="K105" s="9">
        <v>1</v>
      </c>
      <c r="L105" s="9"/>
      <c r="M105" s="29"/>
    </row>
    <row r="106" spans="1:13" ht="18" hidden="1" x14ac:dyDescent="0.25">
      <c r="A106" s="639"/>
      <c r="B106" s="13">
        <v>43377</v>
      </c>
      <c r="C106" s="9" t="s">
        <v>9</v>
      </c>
      <c r="D106" s="9">
        <v>1</v>
      </c>
      <c r="E106" s="9">
        <v>1</v>
      </c>
      <c r="F106" s="9">
        <v>2</v>
      </c>
      <c r="G106" s="9">
        <v>3</v>
      </c>
      <c r="H106" s="9">
        <v>0</v>
      </c>
      <c r="I106" s="298">
        <v>0</v>
      </c>
      <c r="J106" s="280">
        <v>1</v>
      </c>
      <c r="K106" s="9"/>
      <c r="L106" s="9"/>
      <c r="M106" s="29"/>
    </row>
    <row r="107" spans="1:13" ht="18" hidden="1" x14ac:dyDescent="0.25">
      <c r="A107" s="639"/>
      <c r="B107" s="13">
        <v>43370</v>
      </c>
      <c r="C107" s="9" t="s">
        <v>48</v>
      </c>
      <c r="D107" s="9">
        <v>1</v>
      </c>
      <c r="E107" s="9">
        <v>0</v>
      </c>
      <c r="F107" s="9">
        <v>1</v>
      </c>
      <c r="G107" s="9">
        <v>1</v>
      </c>
      <c r="H107" s="9">
        <v>0</v>
      </c>
      <c r="I107" s="298">
        <v>0</v>
      </c>
      <c r="J107" s="280"/>
      <c r="K107" s="9">
        <v>1</v>
      </c>
      <c r="L107" s="9"/>
      <c r="M107" s="29"/>
    </row>
    <row r="108" spans="1:13" ht="18" hidden="1" x14ac:dyDescent="0.25">
      <c r="A108" s="639"/>
      <c r="B108" s="13">
        <v>43363</v>
      </c>
      <c r="C108" s="9" t="s">
        <v>452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8">
        <v>0</v>
      </c>
      <c r="J108" s="280"/>
      <c r="K108" s="9">
        <v>1</v>
      </c>
      <c r="L108" s="9"/>
      <c r="M108" s="29"/>
    </row>
    <row r="109" spans="1:13" ht="18.75" hidden="1" thickBot="1" x14ac:dyDescent="0.3">
      <c r="A109" s="640"/>
      <c r="B109" s="30">
        <v>43356</v>
      </c>
      <c r="C109" s="31" t="s">
        <v>455</v>
      </c>
      <c r="D109" s="31">
        <v>1</v>
      </c>
      <c r="E109" s="31">
        <v>1</v>
      </c>
      <c r="F109" s="31">
        <v>3</v>
      </c>
      <c r="G109" s="31">
        <v>4</v>
      </c>
      <c r="H109" s="31">
        <v>0</v>
      </c>
      <c r="I109" s="299">
        <v>0</v>
      </c>
      <c r="J109" s="341"/>
      <c r="K109" s="31">
        <v>1</v>
      </c>
      <c r="L109" s="31"/>
      <c r="M109" s="32"/>
    </row>
    <row r="110" spans="1:13" ht="18" customHeight="1" thickTop="1" thickBot="1" x14ac:dyDescent="0.3">
      <c r="A110" s="142" t="s">
        <v>45</v>
      </c>
      <c r="B110" s="126" t="s">
        <v>454</v>
      </c>
      <c r="C110" s="124" t="s">
        <v>8</v>
      </c>
      <c r="D110" s="124">
        <f t="shared" ref="D110:I110" si="4">SUM(D91:D109)</f>
        <v>19</v>
      </c>
      <c r="E110" s="124">
        <f t="shared" si="4"/>
        <v>11</v>
      </c>
      <c r="F110" s="124">
        <f t="shared" si="4"/>
        <v>29</v>
      </c>
      <c r="G110" s="124">
        <f t="shared" si="4"/>
        <v>40</v>
      </c>
      <c r="H110" s="124">
        <f t="shared" si="4"/>
        <v>1</v>
      </c>
      <c r="I110" s="124">
        <f t="shared" si="4"/>
        <v>0</v>
      </c>
      <c r="J110" s="191">
        <f>SUM(J91:J109)</f>
        <v>10</v>
      </c>
      <c r="K110" s="124">
        <f>SUM(K91:K109)</f>
        <v>9</v>
      </c>
      <c r="L110" s="124">
        <f>SUM(L91:L109)</f>
        <v>0</v>
      </c>
      <c r="M110" s="294">
        <f>SUM(J110/(J110+K110))</f>
        <v>0.52631578947368418</v>
      </c>
    </row>
    <row r="111" spans="1:13" ht="19.5" hidden="1" thickTop="1" thickBot="1" x14ac:dyDescent="0.3">
      <c r="A111" s="629" t="s">
        <v>285</v>
      </c>
      <c r="B111" s="26">
        <v>43146</v>
      </c>
      <c r="C111" s="27" t="s">
        <v>10</v>
      </c>
      <c r="D111" s="27">
        <v>1</v>
      </c>
      <c r="E111" s="27">
        <v>1</v>
      </c>
      <c r="F111" s="27">
        <v>2</v>
      </c>
      <c r="G111" s="27">
        <v>3</v>
      </c>
      <c r="H111" s="27">
        <v>0</v>
      </c>
      <c r="I111" s="297">
        <v>0</v>
      </c>
      <c r="J111" s="279"/>
      <c r="K111" s="27">
        <v>1</v>
      </c>
      <c r="L111" s="27"/>
      <c r="M111" s="28"/>
    </row>
    <row r="112" spans="1:13" ht="19.5" hidden="1" thickTop="1" thickBot="1" x14ac:dyDescent="0.3">
      <c r="A112" s="629"/>
      <c r="B112" s="13">
        <v>43139</v>
      </c>
      <c r="C112" s="9" t="s">
        <v>7</v>
      </c>
      <c r="D112" s="9">
        <v>1</v>
      </c>
      <c r="E112" s="9">
        <v>1</v>
      </c>
      <c r="F112" s="9">
        <v>2</v>
      </c>
      <c r="G112" s="9">
        <v>3</v>
      </c>
      <c r="H112" s="9">
        <v>0</v>
      </c>
      <c r="I112" s="298">
        <v>0</v>
      </c>
      <c r="J112" s="280">
        <v>1</v>
      </c>
      <c r="K112" s="9"/>
      <c r="L112" s="9"/>
      <c r="M112" s="29"/>
    </row>
    <row r="113" spans="1:13" ht="19.5" hidden="1" thickTop="1" thickBot="1" x14ac:dyDescent="0.3">
      <c r="A113" s="629"/>
      <c r="B113" s="13">
        <v>43132</v>
      </c>
      <c r="C113" s="9" t="s">
        <v>9</v>
      </c>
      <c r="D113" s="9">
        <v>1</v>
      </c>
      <c r="E113" s="9">
        <v>0</v>
      </c>
      <c r="F113" s="9">
        <v>2</v>
      </c>
      <c r="G113" s="9">
        <v>2</v>
      </c>
      <c r="H113" s="9">
        <v>0</v>
      </c>
      <c r="I113" s="298">
        <v>0</v>
      </c>
      <c r="J113" s="280">
        <v>1</v>
      </c>
      <c r="K113" s="9"/>
      <c r="L113" s="9"/>
      <c r="M113" s="29"/>
    </row>
    <row r="114" spans="1:13" ht="19.5" hidden="1" thickTop="1" thickBot="1" x14ac:dyDescent="0.3">
      <c r="A114" s="629"/>
      <c r="B114" s="13">
        <v>43125</v>
      </c>
      <c r="C114" s="9" t="s">
        <v>11</v>
      </c>
      <c r="D114" s="9">
        <v>1</v>
      </c>
      <c r="E114" s="9">
        <v>0</v>
      </c>
      <c r="F114" s="9">
        <v>3</v>
      </c>
      <c r="G114" s="9">
        <v>3</v>
      </c>
      <c r="H114" s="9">
        <v>0</v>
      </c>
      <c r="I114" s="298">
        <v>0</v>
      </c>
      <c r="J114" s="280">
        <v>1</v>
      </c>
      <c r="K114" s="9"/>
      <c r="L114" s="9"/>
      <c r="M114" s="29"/>
    </row>
    <row r="115" spans="1:13" ht="19.5" hidden="1" thickTop="1" thickBot="1" x14ac:dyDescent="0.3">
      <c r="A115" s="629"/>
      <c r="B115" s="13">
        <v>43118</v>
      </c>
      <c r="C115" s="9" t="s">
        <v>27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8">
        <v>0</v>
      </c>
      <c r="J115" s="280">
        <v>1</v>
      </c>
      <c r="K115" s="9"/>
      <c r="L115" s="9"/>
      <c r="M115" s="29"/>
    </row>
    <row r="116" spans="1:13" ht="19.5" hidden="1" thickTop="1" thickBot="1" x14ac:dyDescent="0.3">
      <c r="A116" s="629"/>
      <c r="B116" s="13">
        <v>43104</v>
      </c>
      <c r="C116" s="9" t="s">
        <v>10</v>
      </c>
      <c r="D116" s="9">
        <v>1</v>
      </c>
      <c r="E116" s="9">
        <v>1</v>
      </c>
      <c r="F116" s="9">
        <v>0</v>
      </c>
      <c r="G116" s="9">
        <v>1</v>
      </c>
      <c r="H116" s="9">
        <v>0</v>
      </c>
      <c r="I116" s="298">
        <v>0</v>
      </c>
      <c r="J116" s="280">
        <v>1</v>
      </c>
      <c r="K116" s="9"/>
      <c r="L116" s="9"/>
      <c r="M116" s="29"/>
    </row>
    <row r="117" spans="1:13" ht="19.5" hidden="1" thickTop="1" thickBot="1" x14ac:dyDescent="0.3">
      <c r="A117" s="629"/>
      <c r="B117" s="13">
        <v>43090</v>
      </c>
      <c r="C117" s="9" t="s">
        <v>7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8">
        <v>0</v>
      </c>
      <c r="J117" s="280">
        <v>1</v>
      </c>
      <c r="K117" s="9"/>
      <c r="L117" s="9"/>
      <c r="M117" s="29"/>
    </row>
    <row r="118" spans="1:13" ht="19.5" hidden="1" thickTop="1" thickBot="1" x14ac:dyDescent="0.3">
      <c r="A118" s="629"/>
      <c r="B118" s="13">
        <v>43083</v>
      </c>
      <c r="C118" s="9" t="s">
        <v>9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8">
        <v>0</v>
      </c>
      <c r="J118" s="280"/>
      <c r="K118" s="9">
        <v>1</v>
      </c>
      <c r="L118" s="9"/>
      <c r="M118" s="29"/>
    </row>
    <row r="119" spans="1:13" ht="19.5" hidden="1" thickTop="1" thickBot="1" x14ac:dyDescent="0.3">
      <c r="A119" s="629"/>
      <c r="B119" s="13">
        <v>43069</v>
      </c>
      <c r="C119" s="9" t="s">
        <v>27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8">
        <v>0</v>
      </c>
      <c r="J119" s="280"/>
      <c r="K119" s="9">
        <v>1</v>
      </c>
      <c r="L119" s="9"/>
      <c r="M119" s="29"/>
    </row>
    <row r="120" spans="1:13" ht="19.5" hidden="1" thickTop="1" thickBot="1" x14ac:dyDescent="0.3">
      <c r="A120" s="629"/>
      <c r="B120" s="13">
        <v>43062</v>
      </c>
      <c r="C120" s="9" t="s">
        <v>10</v>
      </c>
      <c r="D120" s="9">
        <v>1</v>
      </c>
      <c r="E120" s="9">
        <v>0</v>
      </c>
      <c r="F120" s="9">
        <v>1</v>
      </c>
      <c r="G120" s="9">
        <v>1</v>
      </c>
      <c r="H120" s="9">
        <v>0</v>
      </c>
      <c r="I120" s="298">
        <v>0</v>
      </c>
      <c r="J120" s="280">
        <v>1</v>
      </c>
      <c r="K120" s="9"/>
      <c r="L120" s="9"/>
      <c r="M120" s="29"/>
    </row>
    <row r="121" spans="1:13" ht="19.5" hidden="1" thickTop="1" thickBot="1" x14ac:dyDescent="0.3">
      <c r="A121" s="629"/>
      <c r="B121" s="13">
        <v>43055</v>
      </c>
      <c r="C121" s="9" t="s">
        <v>7</v>
      </c>
      <c r="D121" s="9">
        <v>1</v>
      </c>
      <c r="E121" s="9">
        <v>2</v>
      </c>
      <c r="F121" s="9">
        <v>0</v>
      </c>
      <c r="G121" s="9">
        <v>2</v>
      </c>
      <c r="H121" s="9">
        <v>0</v>
      </c>
      <c r="I121" s="298">
        <v>0</v>
      </c>
      <c r="J121" s="280"/>
      <c r="K121" s="9">
        <v>1</v>
      </c>
      <c r="L121" s="9"/>
      <c r="M121" s="29"/>
    </row>
    <row r="122" spans="1:13" ht="19.5" hidden="1" thickTop="1" thickBot="1" x14ac:dyDescent="0.3">
      <c r="A122" s="629"/>
      <c r="B122" s="13">
        <v>43048</v>
      </c>
      <c r="C122" s="9" t="s">
        <v>9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8">
        <v>0</v>
      </c>
      <c r="J122" s="280">
        <v>1</v>
      </c>
      <c r="K122" s="9"/>
      <c r="L122" s="9"/>
      <c r="M122" s="29"/>
    </row>
    <row r="123" spans="1:13" ht="19.5" hidden="1" thickTop="1" thickBot="1" x14ac:dyDescent="0.3">
      <c r="A123" s="629"/>
      <c r="B123" s="13">
        <v>43041</v>
      </c>
      <c r="C123" s="9" t="s">
        <v>11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8">
        <v>0</v>
      </c>
      <c r="J123" s="280">
        <v>1</v>
      </c>
      <c r="K123" s="9"/>
      <c r="L123" s="9"/>
      <c r="M123" s="29"/>
    </row>
    <row r="124" spans="1:13" ht="19.5" hidden="1" thickTop="1" thickBot="1" x14ac:dyDescent="0.3">
      <c r="A124" s="629"/>
      <c r="B124" s="13">
        <v>43034</v>
      </c>
      <c r="C124" s="9" t="s">
        <v>27</v>
      </c>
      <c r="D124" s="9">
        <v>1</v>
      </c>
      <c r="E124" s="9">
        <v>1</v>
      </c>
      <c r="F124" s="9">
        <v>0</v>
      </c>
      <c r="G124" s="9">
        <v>1</v>
      </c>
      <c r="H124" s="9">
        <v>0</v>
      </c>
      <c r="I124" s="298">
        <v>0</v>
      </c>
      <c r="J124" s="280"/>
      <c r="K124" s="9"/>
      <c r="L124" s="9">
        <v>1</v>
      </c>
      <c r="M124" s="29"/>
    </row>
    <row r="125" spans="1:13" ht="19.5" hidden="1" thickTop="1" thickBot="1" x14ac:dyDescent="0.3">
      <c r="A125" s="629"/>
      <c r="B125" s="13">
        <v>43027</v>
      </c>
      <c r="C125" s="9" t="s">
        <v>10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8">
        <v>0</v>
      </c>
      <c r="J125" s="280"/>
      <c r="K125" s="9">
        <v>1</v>
      </c>
      <c r="L125" s="9"/>
      <c r="M125" s="29"/>
    </row>
    <row r="126" spans="1:13" ht="19.5" hidden="1" thickTop="1" thickBot="1" x14ac:dyDescent="0.3">
      <c r="A126" s="629"/>
      <c r="B126" s="13">
        <v>43020</v>
      </c>
      <c r="C126" s="9" t="s">
        <v>7</v>
      </c>
      <c r="D126" s="9">
        <v>1</v>
      </c>
      <c r="E126" s="9">
        <v>1</v>
      </c>
      <c r="F126" s="9">
        <v>2</v>
      </c>
      <c r="G126" s="9">
        <v>3</v>
      </c>
      <c r="H126" s="9">
        <v>0</v>
      </c>
      <c r="I126" s="298">
        <v>0</v>
      </c>
      <c r="J126" s="280">
        <v>1</v>
      </c>
      <c r="K126" s="9"/>
      <c r="L126" s="9"/>
      <c r="M126" s="29"/>
    </row>
    <row r="127" spans="1:13" ht="19.5" hidden="1" thickTop="1" thickBot="1" x14ac:dyDescent="0.3">
      <c r="A127" s="629"/>
      <c r="B127" s="13">
        <v>43013</v>
      </c>
      <c r="C127" s="9" t="s">
        <v>9</v>
      </c>
      <c r="D127" s="9">
        <v>1</v>
      </c>
      <c r="E127" s="9">
        <v>1</v>
      </c>
      <c r="F127" s="9">
        <v>1</v>
      </c>
      <c r="G127" s="9">
        <v>2</v>
      </c>
      <c r="H127" s="9">
        <v>0</v>
      </c>
      <c r="I127" s="298">
        <v>0</v>
      </c>
      <c r="J127" s="280">
        <v>1</v>
      </c>
      <c r="K127" s="9"/>
      <c r="L127" s="9"/>
      <c r="M127" s="29"/>
    </row>
    <row r="128" spans="1:13" ht="19.5" hidden="1" thickTop="1" thickBot="1" x14ac:dyDescent="0.3">
      <c r="A128" s="629"/>
      <c r="B128" s="13">
        <v>43006</v>
      </c>
      <c r="C128" s="9" t="s">
        <v>11</v>
      </c>
      <c r="D128" s="9">
        <v>1</v>
      </c>
      <c r="E128" s="9">
        <v>1</v>
      </c>
      <c r="F128" s="9">
        <v>0</v>
      </c>
      <c r="G128" s="9">
        <v>1</v>
      </c>
      <c r="H128" s="9">
        <v>0</v>
      </c>
      <c r="I128" s="298">
        <v>0</v>
      </c>
      <c r="J128" s="280"/>
      <c r="K128" s="9">
        <v>1</v>
      </c>
      <c r="L128" s="9"/>
      <c r="M128" s="29"/>
    </row>
    <row r="129" spans="1:13" ht="19.5" hidden="1" thickTop="1" thickBot="1" x14ac:dyDescent="0.3">
      <c r="A129" s="629"/>
      <c r="B129" s="13">
        <v>42999</v>
      </c>
      <c r="C129" s="9" t="s">
        <v>27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8">
        <v>0</v>
      </c>
      <c r="J129" s="280">
        <v>1</v>
      </c>
      <c r="K129" s="9"/>
      <c r="L129" s="9"/>
      <c r="M129" s="29"/>
    </row>
    <row r="130" spans="1:13" ht="19.5" hidden="1" thickTop="1" thickBot="1" x14ac:dyDescent="0.3">
      <c r="A130" s="629"/>
      <c r="B130" s="30">
        <v>42992</v>
      </c>
      <c r="C130" s="31" t="s">
        <v>10</v>
      </c>
      <c r="D130" s="31">
        <v>1</v>
      </c>
      <c r="E130" s="31">
        <v>0</v>
      </c>
      <c r="F130" s="31">
        <v>0</v>
      </c>
      <c r="G130" s="31">
        <v>0</v>
      </c>
      <c r="H130" s="31">
        <v>0</v>
      </c>
      <c r="I130" s="299">
        <v>0</v>
      </c>
      <c r="J130" s="341">
        <v>1</v>
      </c>
      <c r="K130" s="31"/>
      <c r="L130" s="31"/>
      <c r="M130" s="32"/>
    </row>
    <row r="131" spans="1:13" ht="19.5" thickTop="1" thickBot="1" x14ac:dyDescent="0.3">
      <c r="A131" s="142" t="s">
        <v>45</v>
      </c>
      <c r="B131" s="126" t="s">
        <v>285</v>
      </c>
      <c r="C131" s="124" t="s">
        <v>8</v>
      </c>
      <c r="D131" s="124">
        <f t="shared" ref="D131:L131" si="5">SUM(D111:D130)</f>
        <v>20</v>
      </c>
      <c r="E131" s="124">
        <f t="shared" si="5"/>
        <v>9</v>
      </c>
      <c r="F131" s="124">
        <f t="shared" si="5"/>
        <v>14</v>
      </c>
      <c r="G131" s="124">
        <f t="shared" si="5"/>
        <v>23</v>
      </c>
      <c r="H131" s="124">
        <f t="shared" si="5"/>
        <v>0</v>
      </c>
      <c r="I131" s="124">
        <f t="shared" si="5"/>
        <v>0</v>
      </c>
      <c r="J131" s="354">
        <f t="shared" si="5"/>
        <v>13</v>
      </c>
      <c r="K131" s="355">
        <f t="shared" si="5"/>
        <v>6</v>
      </c>
      <c r="L131" s="355">
        <f t="shared" si="5"/>
        <v>1</v>
      </c>
      <c r="M131" s="356">
        <f>SUM(J131/(J131+K131))</f>
        <v>0.68421052631578949</v>
      </c>
    </row>
    <row r="132" spans="1:13" ht="18.75" hidden="1" thickTop="1" x14ac:dyDescent="0.25">
      <c r="A132" s="659" t="s">
        <v>18</v>
      </c>
      <c r="B132" s="254">
        <v>42796</v>
      </c>
      <c r="C132" s="27" t="s">
        <v>11</v>
      </c>
      <c r="D132" s="27">
        <v>1</v>
      </c>
      <c r="E132" s="27">
        <v>0</v>
      </c>
      <c r="F132" s="27">
        <v>4</v>
      </c>
      <c r="G132" s="27">
        <v>4</v>
      </c>
      <c r="H132" s="27">
        <v>0</v>
      </c>
      <c r="I132" s="297">
        <v>0</v>
      </c>
      <c r="J132" s="282">
        <v>1</v>
      </c>
      <c r="K132" s="8"/>
      <c r="L132" s="8"/>
      <c r="M132" s="300"/>
    </row>
    <row r="133" spans="1:13" ht="18" hidden="1" x14ac:dyDescent="0.25">
      <c r="A133" s="631"/>
      <c r="B133" s="255">
        <v>42789</v>
      </c>
      <c r="C133" s="9" t="s">
        <v>27</v>
      </c>
      <c r="D133" s="9">
        <v>1</v>
      </c>
      <c r="E133" s="9">
        <v>0</v>
      </c>
      <c r="F133" s="9">
        <v>1</v>
      </c>
      <c r="G133" s="9">
        <v>1</v>
      </c>
      <c r="H133" s="9">
        <v>0</v>
      </c>
      <c r="I133" s="298">
        <v>0</v>
      </c>
      <c r="J133" s="280">
        <v>1</v>
      </c>
      <c r="K133" s="9"/>
      <c r="L133" s="9"/>
      <c r="M133" s="289"/>
    </row>
    <row r="134" spans="1:13" ht="18" hidden="1" x14ac:dyDescent="0.25">
      <c r="A134" s="631"/>
      <c r="B134" s="255">
        <v>42782</v>
      </c>
      <c r="C134" s="9" t="s">
        <v>10</v>
      </c>
      <c r="D134" s="9">
        <v>1</v>
      </c>
      <c r="E134" s="9">
        <v>0</v>
      </c>
      <c r="F134" s="9">
        <v>1</v>
      </c>
      <c r="G134" s="9">
        <v>1</v>
      </c>
      <c r="H134" s="9">
        <v>0</v>
      </c>
      <c r="I134" s="298">
        <v>0</v>
      </c>
      <c r="J134" s="280">
        <v>1</v>
      </c>
      <c r="K134" s="9"/>
      <c r="L134" s="9"/>
      <c r="M134" s="289"/>
    </row>
    <row r="135" spans="1:13" ht="18" hidden="1" x14ac:dyDescent="0.25">
      <c r="A135" s="631"/>
      <c r="B135" s="255">
        <v>42775</v>
      </c>
      <c r="C135" s="9" t="s">
        <v>7</v>
      </c>
      <c r="D135" s="9">
        <v>1</v>
      </c>
      <c r="E135" s="9">
        <v>0</v>
      </c>
      <c r="F135" s="9">
        <v>2</v>
      </c>
      <c r="G135" s="9">
        <v>2</v>
      </c>
      <c r="H135" s="9">
        <v>0</v>
      </c>
      <c r="I135" s="298">
        <v>0</v>
      </c>
      <c r="J135" s="280"/>
      <c r="K135" s="9">
        <v>1</v>
      </c>
      <c r="L135" s="9"/>
      <c r="M135" s="289"/>
    </row>
    <row r="136" spans="1:13" ht="18" hidden="1" x14ac:dyDescent="0.25">
      <c r="A136" s="631"/>
      <c r="B136" s="255">
        <v>42768</v>
      </c>
      <c r="C136" s="9" t="s">
        <v>9</v>
      </c>
      <c r="D136" s="9">
        <v>1</v>
      </c>
      <c r="E136" s="9">
        <v>0</v>
      </c>
      <c r="F136" s="9">
        <v>3</v>
      </c>
      <c r="G136" s="9">
        <v>3</v>
      </c>
      <c r="H136" s="9">
        <v>0</v>
      </c>
      <c r="I136" s="298">
        <v>0</v>
      </c>
      <c r="J136" s="280">
        <v>1</v>
      </c>
      <c r="K136" s="9"/>
      <c r="L136" s="9"/>
      <c r="M136" s="289"/>
    </row>
    <row r="137" spans="1:13" ht="18" hidden="1" x14ac:dyDescent="0.25">
      <c r="A137" s="631"/>
      <c r="B137" s="255">
        <v>42761</v>
      </c>
      <c r="C137" s="9" t="s">
        <v>11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8">
        <v>0</v>
      </c>
      <c r="J137" s="280"/>
      <c r="K137" s="9"/>
      <c r="L137" s="9">
        <v>1</v>
      </c>
      <c r="M137" s="289"/>
    </row>
    <row r="138" spans="1:13" ht="18" hidden="1" x14ac:dyDescent="0.25">
      <c r="A138" s="631"/>
      <c r="B138" s="255">
        <v>42754</v>
      </c>
      <c r="C138" s="9" t="s">
        <v>27</v>
      </c>
      <c r="D138" s="9">
        <v>1</v>
      </c>
      <c r="E138" s="9">
        <v>2</v>
      </c>
      <c r="F138" s="9">
        <v>2</v>
      </c>
      <c r="G138" s="9">
        <v>4</v>
      </c>
      <c r="H138" s="9">
        <v>0</v>
      </c>
      <c r="I138" s="298">
        <v>0</v>
      </c>
      <c r="J138" s="280">
        <v>1</v>
      </c>
      <c r="K138" s="9"/>
      <c r="L138" s="9"/>
      <c r="M138" s="289"/>
    </row>
    <row r="139" spans="1:13" ht="18" hidden="1" x14ac:dyDescent="0.25">
      <c r="A139" s="631"/>
      <c r="B139" s="255">
        <v>42747</v>
      </c>
      <c r="C139" s="9" t="s">
        <v>10</v>
      </c>
      <c r="D139" s="9">
        <v>1</v>
      </c>
      <c r="E139" s="9">
        <v>0</v>
      </c>
      <c r="F139" s="9">
        <v>3</v>
      </c>
      <c r="G139" s="9">
        <v>3</v>
      </c>
      <c r="H139" s="9">
        <v>0</v>
      </c>
      <c r="I139" s="298">
        <v>0</v>
      </c>
      <c r="J139" s="280">
        <v>1</v>
      </c>
      <c r="K139" s="9"/>
      <c r="L139" s="9"/>
      <c r="M139" s="289"/>
    </row>
    <row r="140" spans="1:13" ht="18" hidden="1" x14ac:dyDescent="0.25">
      <c r="A140" s="631"/>
      <c r="B140" s="255">
        <v>42740</v>
      </c>
      <c r="C140" s="9" t="s">
        <v>7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8">
        <v>0</v>
      </c>
      <c r="J140" s="280">
        <v>1</v>
      </c>
      <c r="K140" s="9"/>
      <c r="L140" s="9"/>
      <c r="M140" s="289"/>
    </row>
    <row r="141" spans="1:13" ht="18" hidden="1" x14ac:dyDescent="0.25">
      <c r="A141" s="631"/>
      <c r="B141" s="255">
        <v>42712</v>
      </c>
      <c r="C141" s="9" t="s">
        <v>11</v>
      </c>
      <c r="D141" s="9">
        <v>1</v>
      </c>
      <c r="E141" s="9">
        <v>1</v>
      </c>
      <c r="F141" s="9">
        <v>2</v>
      </c>
      <c r="G141" s="9">
        <v>3</v>
      </c>
      <c r="H141" s="9">
        <v>0</v>
      </c>
      <c r="I141" s="298">
        <v>0</v>
      </c>
      <c r="J141" s="280">
        <v>1</v>
      </c>
      <c r="K141" s="9"/>
      <c r="L141" s="9"/>
      <c r="M141" s="289"/>
    </row>
    <row r="142" spans="1:13" ht="18" hidden="1" x14ac:dyDescent="0.25">
      <c r="A142" s="631"/>
      <c r="B142" s="255">
        <v>42705</v>
      </c>
      <c r="C142" s="9" t="s">
        <v>27</v>
      </c>
      <c r="D142" s="9">
        <v>1</v>
      </c>
      <c r="E142" s="9">
        <v>2</v>
      </c>
      <c r="F142" s="9">
        <v>0</v>
      </c>
      <c r="G142" s="9">
        <v>2</v>
      </c>
      <c r="H142" s="9">
        <v>0</v>
      </c>
      <c r="I142" s="298">
        <v>0</v>
      </c>
      <c r="J142" s="280">
        <v>1</v>
      </c>
      <c r="K142" s="9"/>
      <c r="L142" s="9"/>
      <c r="M142" s="289"/>
    </row>
    <row r="143" spans="1:13" ht="18" hidden="1" x14ac:dyDescent="0.25">
      <c r="A143" s="631"/>
      <c r="B143" s="255">
        <v>42684</v>
      </c>
      <c r="C143" s="9" t="s">
        <v>9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8">
        <v>0</v>
      </c>
      <c r="J143" s="280"/>
      <c r="K143" s="9">
        <v>1</v>
      </c>
      <c r="L143" s="9"/>
      <c r="M143" s="289"/>
    </row>
    <row r="144" spans="1:13" ht="18" hidden="1" x14ac:dyDescent="0.25">
      <c r="A144" s="631"/>
      <c r="B144" s="255">
        <v>42677</v>
      </c>
      <c r="C144" s="9" t="s">
        <v>11</v>
      </c>
      <c r="D144" s="9">
        <v>1</v>
      </c>
      <c r="E144" s="9">
        <v>1</v>
      </c>
      <c r="F144" s="9">
        <v>1</v>
      </c>
      <c r="G144" s="9">
        <v>2</v>
      </c>
      <c r="H144" s="9">
        <v>0</v>
      </c>
      <c r="I144" s="298">
        <v>0</v>
      </c>
      <c r="J144" s="280">
        <v>1</v>
      </c>
      <c r="K144" s="9"/>
      <c r="L144" s="9"/>
      <c r="M144" s="289"/>
    </row>
    <row r="145" spans="1:13" ht="18" hidden="1" x14ac:dyDescent="0.25">
      <c r="A145" s="631"/>
      <c r="B145" s="255">
        <v>42670</v>
      </c>
      <c r="C145" s="9" t="s">
        <v>27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8">
        <v>0</v>
      </c>
      <c r="J145" s="280"/>
      <c r="K145" s="9">
        <v>1</v>
      </c>
      <c r="L145" s="9"/>
      <c r="M145" s="289"/>
    </row>
    <row r="146" spans="1:13" ht="18" hidden="1" x14ac:dyDescent="0.25">
      <c r="A146" s="631"/>
      <c r="B146" s="255">
        <v>42663</v>
      </c>
      <c r="C146" s="9" t="s">
        <v>10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8">
        <v>0</v>
      </c>
      <c r="J146" s="280">
        <v>1</v>
      </c>
      <c r="K146" s="9"/>
      <c r="L146" s="9"/>
      <c r="M146" s="289"/>
    </row>
    <row r="147" spans="1:13" ht="18" hidden="1" x14ac:dyDescent="0.25">
      <c r="A147" s="631"/>
      <c r="B147" s="255">
        <v>42642</v>
      </c>
      <c r="C147" s="9" t="s">
        <v>11</v>
      </c>
      <c r="D147" s="9">
        <v>1</v>
      </c>
      <c r="E147" s="9">
        <v>0</v>
      </c>
      <c r="F147" s="9">
        <v>0</v>
      </c>
      <c r="G147" s="9">
        <v>0</v>
      </c>
      <c r="H147" s="9">
        <v>0</v>
      </c>
      <c r="I147" s="298">
        <v>0</v>
      </c>
      <c r="J147" s="280">
        <v>1</v>
      </c>
      <c r="K147" s="9"/>
      <c r="L147" s="9"/>
      <c r="M147" s="289"/>
    </row>
    <row r="148" spans="1:13" ht="18" hidden="1" x14ac:dyDescent="0.25">
      <c r="A148" s="631"/>
      <c r="B148" s="255">
        <v>42635</v>
      </c>
      <c r="C148" s="9" t="s">
        <v>27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8">
        <v>0</v>
      </c>
      <c r="J148" s="280">
        <v>1</v>
      </c>
      <c r="K148" s="9"/>
      <c r="L148" s="9"/>
      <c r="M148" s="289"/>
    </row>
    <row r="149" spans="1:13" ht="18.75" hidden="1" thickBot="1" x14ac:dyDescent="0.3">
      <c r="A149" s="630"/>
      <c r="B149" s="256">
        <v>42628</v>
      </c>
      <c r="C149" s="31" t="s">
        <v>10</v>
      </c>
      <c r="D149" s="31">
        <v>1</v>
      </c>
      <c r="E149" s="31">
        <v>0</v>
      </c>
      <c r="F149" s="31">
        <v>1</v>
      </c>
      <c r="G149" s="31">
        <v>1</v>
      </c>
      <c r="H149" s="31">
        <v>0</v>
      </c>
      <c r="I149" s="299">
        <v>0</v>
      </c>
      <c r="J149" s="281">
        <v>1</v>
      </c>
      <c r="K149" s="23"/>
      <c r="L149" s="23"/>
      <c r="M149" s="301"/>
    </row>
    <row r="150" spans="1:13" ht="19.5" thickTop="1" thickBot="1" x14ac:dyDescent="0.3">
      <c r="A150" s="142" t="s">
        <v>45</v>
      </c>
      <c r="B150" s="126" t="s">
        <v>18</v>
      </c>
      <c r="C150" s="124" t="s">
        <v>8</v>
      </c>
      <c r="D150" s="124">
        <f>SUM(D132:D149)</f>
        <v>18</v>
      </c>
      <c r="E150" s="124">
        <f>SUM(E132:E149)</f>
        <v>6</v>
      </c>
      <c r="F150" s="124">
        <f t="shared" ref="F150:I150" si="6">SUM(F132:F149)</f>
        <v>22</v>
      </c>
      <c r="G150" s="124">
        <f t="shared" si="6"/>
        <v>28</v>
      </c>
      <c r="H150" s="124">
        <f t="shared" si="6"/>
        <v>0</v>
      </c>
      <c r="I150" s="247">
        <f t="shared" si="6"/>
        <v>0</v>
      </c>
      <c r="J150" s="191">
        <f>SUM(J132:J149)</f>
        <v>14</v>
      </c>
      <c r="K150" s="124">
        <f>SUM(K132:K149)</f>
        <v>3</v>
      </c>
      <c r="L150" s="124">
        <f>SUM(L132:L149)</f>
        <v>1</v>
      </c>
      <c r="M150" s="294">
        <f>SUM(J150/(J150+K150))</f>
        <v>0.82352941176470584</v>
      </c>
    </row>
    <row r="151" spans="1:13" ht="19.5" hidden="1" thickTop="1" thickBot="1" x14ac:dyDescent="0.3">
      <c r="A151" s="629" t="s">
        <v>17</v>
      </c>
      <c r="B151" s="26">
        <v>42432</v>
      </c>
      <c r="C151" s="27" t="s">
        <v>12</v>
      </c>
      <c r="D151" s="27">
        <v>1</v>
      </c>
      <c r="E151" s="27">
        <v>0</v>
      </c>
      <c r="F151" s="27">
        <v>1</v>
      </c>
      <c r="G151" s="27">
        <v>1</v>
      </c>
      <c r="H151" s="27">
        <v>0</v>
      </c>
      <c r="I151" s="297">
        <v>0</v>
      </c>
      <c r="J151" s="282">
        <v>1</v>
      </c>
      <c r="K151" s="8"/>
      <c r="L151" s="8"/>
      <c r="M151" s="300"/>
    </row>
    <row r="152" spans="1:13" ht="19.5" hidden="1" thickTop="1" thickBot="1" x14ac:dyDescent="0.3">
      <c r="A152" s="629"/>
      <c r="B152" s="13">
        <v>42383</v>
      </c>
      <c r="C152" s="9" t="s">
        <v>12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8">
        <v>0</v>
      </c>
      <c r="J152" s="280"/>
      <c r="K152" s="9">
        <v>1</v>
      </c>
      <c r="L152" s="9"/>
      <c r="M152" s="289"/>
    </row>
    <row r="153" spans="1:13" ht="19.5" hidden="1" thickTop="1" thickBot="1" x14ac:dyDescent="0.3">
      <c r="A153" s="629"/>
      <c r="B153" s="13">
        <v>42376</v>
      </c>
      <c r="C153" s="9" t="s">
        <v>7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8">
        <v>0</v>
      </c>
      <c r="J153" s="280"/>
      <c r="K153" s="9">
        <v>1</v>
      </c>
      <c r="L153" s="9"/>
      <c r="M153" s="289"/>
    </row>
    <row r="154" spans="1:13" ht="19.5" hidden="1" thickTop="1" thickBot="1" x14ac:dyDescent="0.3">
      <c r="A154" s="629"/>
      <c r="B154" s="13">
        <v>42320</v>
      </c>
      <c r="C154" s="9" t="s">
        <v>8</v>
      </c>
      <c r="D154" s="9">
        <v>1</v>
      </c>
      <c r="E154" s="9">
        <v>0</v>
      </c>
      <c r="F154" s="9">
        <v>1</v>
      </c>
      <c r="G154" s="9">
        <v>1</v>
      </c>
      <c r="H154" s="9">
        <v>0</v>
      </c>
      <c r="I154" s="298">
        <v>0</v>
      </c>
      <c r="J154" s="280">
        <v>1</v>
      </c>
      <c r="K154" s="9"/>
      <c r="L154" s="9"/>
      <c r="M154" s="289"/>
    </row>
    <row r="155" spans="1:13" ht="19.5" hidden="1" thickTop="1" thickBot="1" x14ac:dyDescent="0.3">
      <c r="A155" s="629"/>
      <c r="B155" s="13">
        <v>42313</v>
      </c>
      <c r="C155" s="9" t="s">
        <v>12</v>
      </c>
      <c r="D155" s="9">
        <v>1</v>
      </c>
      <c r="E155" s="9">
        <v>0</v>
      </c>
      <c r="F155" s="9">
        <v>3</v>
      </c>
      <c r="G155" s="9">
        <v>3</v>
      </c>
      <c r="H155" s="9">
        <v>0</v>
      </c>
      <c r="I155" s="298">
        <v>0</v>
      </c>
      <c r="J155" s="280"/>
      <c r="K155" s="9"/>
      <c r="L155" s="9">
        <v>1</v>
      </c>
      <c r="M155" s="289"/>
    </row>
    <row r="156" spans="1:13" ht="19.5" hidden="1" thickTop="1" thickBot="1" x14ac:dyDescent="0.3">
      <c r="A156" s="629"/>
      <c r="B156" s="30">
        <v>42264</v>
      </c>
      <c r="C156" s="31" t="s">
        <v>10</v>
      </c>
      <c r="D156" s="31">
        <v>1</v>
      </c>
      <c r="E156" s="31">
        <v>0</v>
      </c>
      <c r="F156" s="31">
        <v>1</v>
      </c>
      <c r="G156" s="31">
        <v>1</v>
      </c>
      <c r="H156" s="31">
        <v>0</v>
      </c>
      <c r="I156" s="299">
        <v>0</v>
      </c>
      <c r="J156" s="281">
        <v>1</v>
      </c>
      <c r="K156" s="23"/>
      <c r="L156" s="23"/>
      <c r="M156" s="301"/>
    </row>
    <row r="157" spans="1:13" ht="19.5" thickTop="1" thickBot="1" x14ac:dyDescent="0.3">
      <c r="A157" s="142" t="s">
        <v>45</v>
      </c>
      <c r="B157" s="126" t="s">
        <v>17</v>
      </c>
      <c r="C157" s="124" t="s">
        <v>13</v>
      </c>
      <c r="D157" s="124">
        <f t="shared" ref="D157:I157" si="7">SUM(D151:D156)</f>
        <v>6</v>
      </c>
      <c r="E157" s="124">
        <f t="shared" si="7"/>
        <v>0</v>
      </c>
      <c r="F157" s="124">
        <f t="shared" si="7"/>
        <v>6</v>
      </c>
      <c r="G157" s="124">
        <f t="shared" si="7"/>
        <v>6</v>
      </c>
      <c r="H157" s="124">
        <f t="shared" si="7"/>
        <v>0</v>
      </c>
      <c r="I157" s="247">
        <f t="shared" si="7"/>
        <v>0</v>
      </c>
      <c r="J157" s="191">
        <f>SUM(J151:J156)</f>
        <v>3</v>
      </c>
      <c r="K157" s="124">
        <f>SUM(K151:K156)</f>
        <v>2</v>
      </c>
      <c r="L157" s="124">
        <f>SUM(L151:L156)</f>
        <v>1</v>
      </c>
      <c r="M157" s="294">
        <f>SUM(J157/(J157+K157))</f>
        <v>0.6</v>
      </c>
    </row>
    <row r="158" spans="1:13" ht="19.5" hidden="1" thickTop="1" thickBot="1" x14ac:dyDescent="0.3">
      <c r="A158" s="629" t="s">
        <v>16</v>
      </c>
      <c r="B158" s="26">
        <v>42040</v>
      </c>
      <c r="C158" s="27" t="s">
        <v>7</v>
      </c>
      <c r="D158" s="27">
        <v>1</v>
      </c>
      <c r="E158" s="27">
        <v>0</v>
      </c>
      <c r="F158" s="27">
        <v>1</v>
      </c>
      <c r="G158" s="27">
        <v>1</v>
      </c>
      <c r="H158" s="27">
        <v>0</v>
      </c>
      <c r="I158" s="297">
        <v>0</v>
      </c>
      <c r="J158" s="282"/>
      <c r="K158" s="8">
        <v>1</v>
      </c>
      <c r="L158" s="8"/>
      <c r="M158" s="300"/>
    </row>
    <row r="159" spans="1:13" ht="19.5" hidden="1" thickTop="1" thickBot="1" x14ac:dyDescent="0.3">
      <c r="A159" s="629"/>
      <c r="B159" s="13">
        <v>42033</v>
      </c>
      <c r="C159" s="9" t="s">
        <v>8</v>
      </c>
      <c r="D159" s="9">
        <v>1</v>
      </c>
      <c r="E159" s="9">
        <v>2</v>
      </c>
      <c r="F159" s="9">
        <v>0</v>
      </c>
      <c r="G159" s="9">
        <v>2</v>
      </c>
      <c r="H159" s="9">
        <v>0</v>
      </c>
      <c r="I159" s="298">
        <v>0</v>
      </c>
      <c r="J159" s="280"/>
      <c r="K159" s="9">
        <v>1</v>
      </c>
      <c r="L159" s="9"/>
      <c r="M159" s="289"/>
    </row>
    <row r="160" spans="1:13" ht="19.5" hidden="1" thickTop="1" thickBot="1" x14ac:dyDescent="0.3">
      <c r="A160" s="629"/>
      <c r="B160" s="13">
        <v>41977</v>
      </c>
      <c r="C160" s="9" t="s">
        <v>12</v>
      </c>
      <c r="D160" s="9">
        <v>1</v>
      </c>
      <c r="E160" s="9">
        <v>0</v>
      </c>
      <c r="F160" s="9">
        <v>2</v>
      </c>
      <c r="G160" s="9">
        <v>2</v>
      </c>
      <c r="H160" s="9">
        <v>0</v>
      </c>
      <c r="I160" s="298">
        <v>0</v>
      </c>
      <c r="J160" s="280">
        <v>1</v>
      </c>
      <c r="K160" s="9"/>
      <c r="L160" s="9"/>
      <c r="M160" s="289"/>
    </row>
    <row r="161" spans="1:13" ht="19.5" hidden="1" thickTop="1" thickBot="1" x14ac:dyDescent="0.3">
      <c r="A161" s="629"/>
      <c r="B161" s="13">
        <v>41970</v>
      </c>
      <c r="C161" s="9" t="s">
        <v>14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8">
        <v>0</v>
      </c>
      <c r="J161" s="280"/>
      <c r="K161" s="9"/>
      <c r="L161" s="9">
        <v>1</v>
      </c>
      <c r="M161" s="289"/>
    </row>
    <row r="162" spans="1:13" ht="19.5" hidden="1" thickTop="1" thickBot="1" x14ac:dyDescent="0.3">
      <c r="A162" s="629"/>
      <c r="B162" s="13">
        <v>41963</v>
      </c>
      <c r="C162" s="9" t="s">
        <v>10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8">
        <v>0</v>
      </c>
      <c r="J162" s="280"/>
      <c r="K162" s="9">
        <v>1</v>
      </c>
      <c r="L162" s="9"/>
      <c r="M162" s="289"/>
    </row>
    <row r="163" spans="1:13" ht="19.5" hidden="1" thickTop="1" thickBot="1" x14ac:dyDescent="0.3">
      <c r="A163" s="629"/>
      <c r="B163" s="13">
        <v>41956</v>
      </c>
      <c r="C163" s="9" t="s">
        <v>7</v>
      </c>
      <c r="D163" s="9">
        <v>1</v>
      </c>
      <c r="E163" s="9">
        <v>1</v>
      </c>
      <c r="F163" s="9">
        <v>0</v>
      </c>
      <c r="G163" s="9">
        <v>1</v>
      </c>
      <c r="H163" s="9">
        <v>0</v>
      </c>
      <c r="I163" s="298">
        <v>0</v>
      </c>
      <c r="J163" s="280"/>
      <c r="K163" s="9">
        <v>1</v>
      </c>
      <c r="L163" s="9"/>
      <c r="M163" s="289"/>
    </row>
    <row r="164" spans="1:13" ht="19.5" hidden="1" thickTop="1" thickBot="1" x14ac:dyDescent="0.3">
      <c r="A164" s="629"/>
      <c r="B164" s="13">
        <v>41935</v>
      </c>
      <c r="C164" s="9" t="s">
        <v>14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8">
        <v>0</v>
      </c>
      <c r="J164" s="280">
        <v>1</v>
      </c>
      <c r="K164" s="9"/>
      <c r="L164" s="9"/>
      <c r="M164" s="289"/>
    </row>
    <row r="165" spans="1:13" ht="19.5" hidden="1" thickTop="1" thickBot="1" x14ac:dyDescent="0.3">
      <c r="A165" s="629"/>
      <c r="B165" s="13">
        <v>41928</v>
      </c>
      <c r="C165" s="9" t="s">
        <v>10</v>
      </c>
      <c r="D165" s="9">
        <v>1</v>
      </c>
      <c r="E165" s="9">
        <v>1</v>
      </c>
      <c r="F165" s="9">
        <v>0</v>
      </c>
      <c r="G165" s="9">
        <v>1</v>
      </c>
      <c r="H165" s="9">
        <v>0</v>
      </c>
      <c r="I165" s="298">
        <v>0</v>
      </c>
      <c r="J165" s="280"/>
      <c r="K165" s="9">
        <v>1</v>
      </c>
      <c r="L165" s="9"/>
      <c r="M165" s="289"/>
    </row>
    <row r="166" spans="1:13" ht="19.5" hidden="1" thickTop="1" thickBot="1" x14ac:dyDescent="0.3">
      <c r="A166" s="629"/>
      <c r="B166" s="13">
        <v>41921</v>
      </c>
      <c r="C166" s="9" t="s">
        <v>7</v>
      </c>
      <c r="D166" s="9">
        <v>1</v>
      </c>
      <c r="E166" s="9">
        <v>1</v>
      </c>
      <c r="F166" s="9">
        <v>2</v>
      </c>
      <c r="G166" s="9">
        <v>3</v>
      </c>
      <c r="H166" s="9">
        <v>0</v>
      </c>
      <c r="I166" s="298">
        <v>1</v>
      </c>
      <c r="J166" s="280"/>
      <c r="K166" s="9"/>
      <c r="L166" s="9">
        <v>1</v>
      </c>
      <c r="M166" s="289"/>
    </row>
    <row r="167" spans="1:13" ht="19.5" hidden="1" thickTop="1" thickBot="1" x14ac:dyDescent="0.3">
      <c r="A167" s="629"/>
      <c r="B167" s="13">
        <v>41914</v>
      </c>
      <c r="C167" s="9" t="s">
        <v>8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8">
        <v>0</v>
      </c>
      <c r="J167" s="280">
        <v>1</v>
      </c>
      <c r="K167" s="9"/>
      <c r="L167" s="9"/>
      <c r="M167" s="289"/>
    </row>
    <row r="168" spans="1:13" ht="19.5" hidden="1" thickTop="1" thickBot="1" x14ac:dyDescent="0.3">
      <c r="A168" s="629"/>
      <c r="B168" s="13">
        <v>41900</v>
      </c>
      <c r="C168" s="9" t="s">
        <v>14</v>
      </c>
      <c r="D168" s="9">
        <v>1</v>
      </c>
      <c r="E168" s="9">
        <v>3</v>
      </c>
      <c r="F168" s="9">
        <v>0</v>
      </c>
      <c r="G168" s="9">
        <v>3</v>
      </c>
      <c r="H168" s="9">
        <v>0</v>
      </c>
      <c r="I168" s="298">
        <v>0</v>
      </c>
      <c r="J168" s="280">
        <v>1</v>
      </c>
      <c r="K168" s="9"/>
      <c r="L168" s="9"/>
      <c r="M168" s="289"/>
    </row>
    <row r="169" spans="1:13" ht="19.5" hidden="1" thickTop="1" thickBot="1" x14ac:dyDescent="0.3">
      <c r="A169" s="629"/>
      <c r="B169" s="30">
        <v>41893</v>
      </c>
      <c r="C169" s="31" t="s">
        <v>10</v>
      </c>
      <c r="D169" s="31">
        <v>1</v>
      </c>
      <c r="E169" s="31">
        <v>0</v>
      </c>
      <c r="F169" s="31">
        <v>1</v>
      </c>
      <c r="G169" s="31">
        <v>1</v>
      </c>
      <c r="H169" s="31">
        <v>0</v>
      </c>
      <c r="I169" s="299">
        <v>0</v>
      </c>
      <c r="J169" s="281"/>
      <c r="K169" s="23">
        <v>1</v>
      </c>
      <c r="L169" s="23"/>
      <c r="M169" s="301"/>
    </row>
    <row r="170" spans="1:13" ht="19.5" thickTop="1" thickBot="1" x14ac:dyDescent="0.3">
      <c r="A170" s="142" t="s">
        <v>45</v>
      </c>
      <c r="B170" s="126" t="s">
        <v>16</v>
      </c>
      <c r="C170" s="124" t="s">
        <v>13</v>
      </c>
      <c r="D170" s="124">
        <f t="shared" ref="D170:I170" si="8">SUM(D158:D169)</f>
        <v>12</v>
      </c>
      <c r="E170" s="124">
        <f t="shared" si="8"/>
        <v>8</v>
      </c>
      <c r="F170" s="124">
        <f t="shared" si="8"/>
        <v>6</v>
      </c>
      <c r="G170" s="124">
        <f t="shared" si="8"/>
        <v>14</v>
      </c>
      <c r="H170" s="124">
        <f t="shared" si="8"/>
        <v>0</v>
      </c>
      <c r="I170" s="247">
        <f t="shared" si="8"/>
        <v>1</v>
      </c>
      <c r="J170" s="191">
        <f>SUM(J158:J169)</f>
        <v>4</v>
      </c>
      <c r="K170" s="124">
        <f>SUM(K158:K169)</f>
        <v>6</v>
      </c>
      <c r="L170" s="124">
        <f>SUM(L158:L169)</f>
        <v>2</v>
      </c>
      <c r="M170" s="294">
        <f>SUM(J170/(J170+K170))</f>
        <v>0.4</v>
      </c>
    </row>
    <row r="171" spans="1:13" ht="19.5" hidden="1" thickTop="1" thickBot="1" x14ac:dyDescent="0.3">
      <c r="A171" s="629" t="s">
        <v>15</v>
      </c>
      <c r="B171" s="26">
        <v>41697</v>
      </c>
      <c r="C171" s="27" t="s">
        <v>13</v>
      </c>
      <c r="D171" s="27">
        <v>1</v>
      </c>
      <c r="E171" s="27">
        <v>0</v>
      </c>
      <c r="F171" s="27">
        <v>0</v>
      </c>
      <c r="G171" s="27">
        <v>0</v>
      </c>
      <c r="H171" s="27">
        <v>0</v>
      </c>
      <c r="I171" s="297">
        <v>0</v>
      </c>
      <c r="J171" s="282"/>
      <c r="K171" s="8"/>
      <c r="L171" s="8">
        <v>1</v>
      </c>
      <c r="M171" s="300"/>
    </row>
    <row r="172" spans="1:13" ht="19.5" hidden="1" thickTop="1" thickBot="1" x14ac:dyDescent="0.3">
      <c r="A172" s="629"/>
      <c r="B172" s="13">
        <v>41683</v>
      </c>
      <c r="C172" s="9" t="s">
        <v>7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8">
        <v>0</v>
      </c>
      <c r="J172" s="280"/>
      <c r="K172" s="9"/>
      <c r="L172" s="9">
        <v>1</v>
      </c>
      <c r="M172" s="289"/>
    </row>
    <row r="173" spans="1:13" ht="19.5" hidden="1" thickTop="1" thickBot="1" x14ac:dyDescent="0.3">
      <c r="A173" s="629"/>
      <c r="B173" s="13">
        <v>41669</v>
      </c>
      <c r="C173" s="9" t="s">
        <v>14</v>
      </c>
      <c r="D173" s="9">
        <v>1</v>
      </c>
      <c r="E173" s="9">
        <v>0</v>
      </c>
      <c r="F173" s="9">
        <v>1</v>
      </c>
      <c r="G173" s="9">
        <v>1</v>
      </c>
      <c r="H173" s="9">
        <v>0</v>
      </c>
      <c r="I173" s="298">
        <v>0</v>
      </c>
      <c r="J173" s="280"/>
      <c r="K173" s="9">
        <v>1</v>
      </c>
      <c r="L173" s="9"/>
      <c r="M173" s="289"/>
    </row>
    <row r="174" spans="1:13" ht="19.5" hidden="1" thickTop="1" thickBot="1" x14ac:dyDescent="0.3">
      <c r="A174" s="629"/>
      <c r="B174" s="13">
        <v>41662</v>
      </c>
      <c r="C174" s="9" t="s">
        <v>13</v>
      </c>
      <c r="D174" s="9">
        <v>1</v>
      </c>
      <c r="E174" s="9">
        <v>0</v>
      </c>
      <c r="F174" s="9">
        <v>1</v>
      </c>
      <c r="G174" s="9">
        <v>1</v>
      </c>
      <c r="H174" s="9">
        <v>0</v>
      </c>
      <c r="I174" s="298">
        <v>0</v>
      </c>
      <c r="J174" s="280"/>
      <c r="K174" s="9">
        <v>1</v>
      </c>
      <c r="L174" s="9"/>
      <c r="M174" s="289"/>
    </row>
    <row r="175" spans="1:13" ht="19.5" hidden="1" thickTop="1" thickBot="1" x14ac:dyDescent="0.3">
      <c r="A175" s="629"/>
      <c r="B175" s="13">
        <v>41655</v>
      </c>
      <c r="C175" s="9" t="s">
        <v>10</v>
      </c>
      <c r="D175" s="9">
        <v>1</v>
      </c>
      <c r="E175" s="9">
        <v>1</v>
      </c>
      <c r="F175" s="9">
        <v>0</v>
      </c>
      <c r="G175" s="9">
        <v>1</v>
      </c>
      <c r="H175" s="9">
        <v>0</v>
      </c>
      <c r="I175" s="298">
        <v>0</v>
      </c>
      <c r="J175" s="280">
        <v>1</v>
      </c>
      <c r="K175" s="9"/>
      <c r="L175" s="9"/>
      <c r="M175" s="289"/>
    </row>
    <row r="176" spans="1:13" ht="19.5" hidden="1" thickTop="1" thickBot="1" x14ac:dyDescent="0.3">
      <c r="A176" s="629"/>
      <c r="B176" s="13">
        <v>41648</v>
      </c>
      <c r="C176" s="9" t="s">
        <v>7</v>
      </c>
      <c r="D176" s="9">
        <v>1</v>
      </c>
      <c r="E176" s="9">
        <v>1</v>
      </c>
      <c r="F176" s="9">
        <v>1</v>
      </c>
      <c r="G176" s="9">
        <v>2</v>
      </c>
      <c r="H176" s="9">
        <v>0</v>
      </c>
      <c r="I176" s="298">
        <v>0</v>
      </c>
      <c r="J176" s="280"/>
      <c r="K176" s="9">
        <v>1</v>
      </c>
      <c r="L176" s="9"/>
      <c r="M176" s="289"/>
    </row>
    <row r="177" spans="1:13" ht="19.5" hidden="1" thickTop="1" thickBot="1" x14ac:dyDescent="0.3">
      <c r="A177" s="629"/>
      <c r="B177" s="13">
        <v>41627</v>
      </c>
      <c r="C177" s="9" t="s">
        <v>8</v>
      </c>
      <c r="D177" s="9">
        <v>1</v>
      </c>
      <c r="E177" s="9">
        <v>2</v>
      </c>
      <c r="F177" s="9">
        <v>0</v>
      </c>
      <c r="G177" s="9">
        <v>2</v>
      </c>
      <c r="H177" s="9">
        <v>0</v>
      </c>
      <c r="I177" s="298">
        <v>0</v>
      </c>
      <c r="J177" s="280"/>
      <c r="K177" s="9">
        <v>1</v>
      </c>
      <c r="L177" s="9"/>
      <c r="M177" s="289"/>
    </row>
    <row r="178" spans="1:13" ht="19.5" hidden="1" thickTop="1" thickBot="1" x14ac:dyDescent="0.3">
      <c r="A178" s="629"/>
      <c r="B178" s="13">
        <v>41620</v>
      </c>
      <c r="C178" s="9" t="s">
        <v>14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8">
        <v>0</v>
      </c>
      <c r="J178" s="280">
        <v>1</v>
      </c>
      <c r="K178" s="9"/>
      <c r="L178" s="9"/>
      <c r="M178" s="289"/>
    </row>
    <row r="179" spans="1:13" ht="19.5" hidden="1" thickTop="1" thickBot="1" x14ac:dyDescent="0.3">
      <c r="A179" s="629"/>
      <c r="B179" s="13">
        <v>41613</v>
      </c>
      <c r="C179" s="9" t="s">
        <v>13</v>
      </c>
      <c r="D179" s="9">
        <v>1</v>
      </c>
      <c r="E179" s="9">
        <v>1</v>
      </c>
      <c r="F179" s="9">
        <v>0</v>
      </c>
      <c r="G179" s="9">
        <v>1</v>
      </c>
      <c r="H179" s="9">
        <v>1</v>
      </c>
      <c r="I179" s="298">
        <v>0</v>
      </c>
      <c r="J179" s="280">
        <v>1</v>
      </c>
      <c r="K179" s="9"/>
      <c r="L179" s="9"/>
      <c r="M179" s="289"/>
    </row>
    <row r="180" spans="1:13" ht="19.5" hidden="1" thickTop="1" thickBot="1" x14ac:dyDescent="0.3">
      <c r="A180" s="629"/>
      <c r="B180" s="13">
        <v>41578</v>
      </c>
      <c r="C180" s="9" t="s">
        <v>13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8">
        <v>0</v>
      </c>
      <c r="J180" s="280"/>
      <c r="K180" s="9">
        <v>1</v>
      </c>
      <c r="L180" s="9"/>
      <c r="M180" s="289"/>
    </row>
    <row r="181" spans="1:13" ht="19.5" hidden="1" thickTop="1" thickBot="1" x14ac:dyDescent="0.3">
      <c r="A181" s="629"/>
      <c r="B181" s="13">
        <v>41571</v>
      </c>
      <c r="C181" s="9" t="s">
        <v>10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8">
        <v>0</v>
      </c>
      <c r="J181" s="280"/>
      <c r="K181" s="9">
        <v>1</v>
      </c>
      <c r="L181" s="9"/>
      <c r="M181" s="289"/>
    </row>
    <row r="182" spans="1:13" ht="19.5" hidden="1" thickTop="1" thickBot="1" x14ac:dyDescent="0.3">
      <c r="A182" s="629"/>
      <c r="B182" s="13">
        <v>41550</v>
      </c>
      <c r="C182" s="9" t="s">
        <v>14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8">
        <v>0</v>
      </c>
      <c r="J182" s="280"/>
      <c r="K182" s="9"/>
      <c r="L182" s="9">
        <v>1</v>
      </c>
      <c r="M182" s="289"/>
    </row>
    <row r="183" spans="1:13" ht="19.5" hidden="1" thickTop="1" thickBot="1" x14ac:dyDescent="0.3">
      <c r="A183" s="629"/>
      <c r="B183" s="13">
        <v>41543</v>
      </c>
      <c r="C183" s="9" t="s">
        <v>13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8">
        <v>0</v>
      </c>
      <c r="J183" s="280">
        <v>1</v>
      </c>
      <c r="K183" s="9"/>
      <c r="L183" s="9"/>
      <c r="M183" s="289"/>
    </row>
    <row r="184" spans="1:13" ht="19.5" hidden="1" thickTop="1" thickBot="1" x14ac:dyDescent="0.3">
      <c r="A184" s="629"/>
      <c r="B184" s="13">
        <v>41536</v>
      </c>
      <c r="C184" s="9" t="s">
        <v>10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8">
        <v>0</v>
      </c>
      <c r="J184" s="280"/>
      <c r="K184" s="9"/>
      <c r="L184" s="9">
        <v>1</v>
      </c>
      <c r="M184" s="289"/>
    </row>
    <row r="185" spans="1:13" ht="19.5" hidden="1" thickTop="1" thickBot="1" x14ac:dyDescent="0.3">
      <c r="A185" s="629"/>
      <c r="B185" s="30">
        <v>41529</v>
      </c>
      <c r="C185" s="31" t="s">
        <v>7</v>
      </c>
      <c r="D185" s="31">
        <v>1</v>
      </c>
      <c r="E185" s="31">
        <v>0</v>
      </c>
      <c r="F185" s="31">
        <v>0</v>
      </c>
      <c r="G185" s="31">
        <v>0</v>
      </c>
      <c r="H185" s="31">
        <v>0</v>
      </c>
      <c r="I185" s="299">
        <v>0</v>
      </c>
      <c r="J185" s="281"/>
      <c r="K185" s="23">
        <v>1</v>
      </c>
      <c r="L185" s="23"/>
      <c r="M185" s="301"/>
    </row>
    <row r="186" spans="1:13" ht="19.5" thickTop="1" thickBot="1" x14ac:dyDescent="0.3">
      <c r="A186" s="142" t="s">
        <v>45</v>
      </c>
      <c r="B186" s="126" t="s">
        <v>15</v>
      </c>
      <c r="C186" s="124" t="s">
        <v>12</v>
      </c>
      <c r="D186" s="124">
        <f t="shared" ref="D186:I186" si="9">SUM(D171:D185)</f>
        <v>15</v>
      </c>
      <c r="E186" s="124">
        <f t="shared" si="9"/>
        <v>5</v>
      </c>
      <c r="F186" s="124">
        <f t="shared" si="9"/>
        <v>3</v>
      </c>
      <c r="G186" s="124">
        <f t="shared" si="9"/>
        <v>8</v>
      </c>
      <c r="H186" s="124">
        <f t="shared" si="9"/>
        <v>1</v>
      </c>
      <c r="I186" s="247">
        <f t="shared" si="9"/>
        <v>0</v>
      </c>
      <c r="J186" s="191">
        <f>SUM(J171:J185)</f>
        <v>4</v>
      </c>
      <c r="K186" s="124">
        <f>SUM(K171:K185)</f>
        <v>7</v>
      </c>
      <c r="L186" s="124">
        <f>SUM(L171:L185)</f>
        <v>4</v>
      </c>
      <c r="M186" s="294">
        <f>SUM(J186/(J186+K186))</f>
        <v>0.36363636363636365</v>
      </c>
    </row>
    <row r="187" spans="1:13" ht="19.5" thickTop="1" thickBot="1" x14ac:dyDescent="0.3">
      <c r="A187" s="16"/>
      <c r="B187" s="17"/>
      <c r="C187" s="136" t="s">
        <v>24</v>
      </c>
      <c r="D187" s="137">
        <f t="shared" ref="D187:L187" si="10">SUM(D110+D131+D150+D157+D170+D186+D90+D66+D46+D24)</f>
        <v>174</v>
      </c>
      <c r="E187" s="137">
        <f t="shared" si="10"/>
        <v>103</v>
      </c>
      <c r="F187" s="137">
        <f t="shared" si="10"/>
        <v>170</v>
      </c>
      <c r="G187" s="137">
        <f t="shared" si="10"/>
        <v>273</v>
      </c>
      <c r="H187" s="137">
        <f t="shared" si="10"/>
        <v>8</v>
      </c>
      <c r="I187" s="139">
        <f t="shared" si="10"/>
        <v>2</v>
      </c>
      <c r="J187" s="444">
        <f t="shared" si="10"/>
        <v>83</v>
      </c>
      <c r="K187" s="91">
        <f t="shared" si="10"/>
        <v>69</v>
      </c>
      <c r="L187" s="450">
        <f t="shared" si="10"/>
        <v>22</v>
      </c>
      <c r="M187" s="515">
        <f>SUM(J187/(J187+K187))</f>
        <v>0.54605263157894735</v>
      </c>
    </row>
    <row r="188" spans="1:13" ht="18.75" thickBot="1" x14ac:dyDescent="0.3">
      <c r="A188" s="16"/>
      <c r="B188" s="17"/>
      <c r="C188" s="143" t="s">
        <v>25</v>
      </c>
      <c r="D188" s="24"/>
      <c r="E188" s="25">
        <f>SUM(E187/D187)</f>
        <v>0.59195402298850575</v>
      </c>
      <c r="F188" s="25">
        <f>SUM(F187/D187)</f>
        <v>0.97701149425287359</v>
      </c>
      <c r="G188" s="144">
        <f>SUM(G187/D187)</f>
        <v>1.5689655172413792</v>
      </c>
      <c r="H188" s="20"/>
      <c r="I188" s="20"/>
      <c r="J188" s="307">
        <f>SUM(J187/D187)</f>
        <v>0.47701149425287354</v>
      </c>
      <c r="K188" s="77">
        <f>SUM(K187/D187)</f>
        <v>0.39655172413793105</v>
      </c>
      <c r="L188" s="95">
        <f>SUM(L187/D187)</f>
        <v>0.12643678160919541</v>
      </c>
    </row>
    <row r="189" spans="1:13" ht="18.75" thickBot="1" x14ac:dyDescent="0.3">
      <c r="A189" s="16"/>
      <c r="B189" s="17"/>
      <c r="C189" s="133" t="s">
        <v>26</v>
      </c>
      <c r="D189" s="134">
        <f>SUM(D187/10)</f>
        <v>17.399999999999999</v>
      </c>
      <c r="E189" s="134">
        <f>SUM(E188*D189)</f>
        <v>10.299999999999999</v>
      </c>
      <c r="F189" s="134">
        <f>SUM(F188*D189)</f>
        <v>17</v>
      </c>
      <c r="G189" s="135">
        <f>SUM(G188*D189)</f>
        <v>27.299999999999997</v>
      </c>
      <c r="H189" s="16"/>
      <c r="I189" s="16"/>
      <c r="J189" s="308">
        <f>SUM(J187/10)</f>
        <v>8.3000000000000007</v>
      </c>
      <c r="K189" s="97">
        <f>SUM(K187/10)</f>
        <v>6.9</v>
      </c>
      <c r="L189" s="98">
        <f>SUM(L187/10)</f>
        <v>2.2000000000000002</v>
      </c>
    </row>
    <row r="190" spans="1:13" ht="17.25" thickTop="1" thickBot="1" x14ac:dyDescent="0.3"/>
    <row r="191" spans="1:13" ht="18.75" thickBot="1" x14ac:dyDescent="0.3">
      <c r="A191" s="652" t="s">
        <v>507</v>
      </c>
      <c r="B191" s="653"/>
      <c r="C191" s="653"/>
      <c r="D191" s="653"/>
      <c r="E191" s="653"/>
      <c r="F191" s="653"/>
      <c r="G191" s="653"/>
      <c r="H191" s="653"/>
      <c r="I191" s="653"/>
      <c r="J191" s="653"/>
      <c r="K191" s="653"/>
      <c r="L191" s="653"/>
      <c r="M191" s="654"/>
    </row>
    <row r="192" spans="1:13" ht="18" x14ac:dyDescent="0.25">
      <c r="A192" s="655" t="s">
        <v>454</v>
      </c>
      <c r="B192" s="656"/>
      <c r="C192" s="656" t="s">
        <v>516</v>
      </c>
      <c r="D192" s="656"/>
      <c r="E192" s="656"/>
      <c r="F192" s="656"/>
      <c r="G192" s="656"/>
      <c r="H192" s="657" t="s">
        <v>520</v>
      </c>
      <c r="I192" s="657"/>
      <c r="J192" s="657"/>
      <c r="K192" s="657"/>
      <c r="L192" s="657"/>
      <c r="M192" s="658"/>
    </row>
    <row r="193" spans="1:13" ht="18" x14ac:dyDescent="0.25">
      <c r="A193" s="645" t="s">
        <v>285</v>
      </c>
      <c r="B193" s="643"/>
      <c r="C193" s="643" t="s">
        <v>517</v>
      </c>
      <c r="D193" s="643"/>
      <c r="E193" s="643"/>
      <c r="F193" s="643"/>
      <c r="G193" s="643"/>
      <c r="H193" s="643" t="s">
        <v>518</v>
      </c>
      <c r="I193" s="643"/>
      <c r="J193" s="643"/>
      <c r="K193" s="643"/>
      <c r="L193" s="643"/>
      <c r="M193" s="644"/>
    </row>
    <row r="194" spans="1:13" ht="18.75" customHeight="1" x14ac:dyDescent="0.25">
      <c r="A194" s="645" t="s">
        <v>285</v>
      </c>
      <c r="B194" s="643"/>
      <c r="C194" s="643" t="s">
        <v>508</v>
      </c>
      <c r="D194" s="643"/>
      <c r="E194" s="643"/>
      <c r="F194" s="643"/>
      <c r="G194" s="643"/>
      <c r="H194" s="643" t="s">
        <v>518</v>
      </c>
      <c r="I194" s="643"/>
      <c r="J194" s="643"/>
      <c r="K194" s="643"/>
      <c r="L194" s="643"/>
      <c r="M194" s="644"/>
    </row>
    <row r="195" spans="1:13" ht="18" x14ac:dyDescent="0.25">
      <c r="A195" s="645" t="s">
        <v>18</v>
      </c>
      <c r="B195" s="643"/>
      <c r="C195" s="643" t="s">
        <v>508</v>
      </c>
      <c r="D195" s="643"/>
      <c r="E195" s="643"/>
      <c r="F195" s="643"/>
      <c r="G195" s="643"/>
      <c r="H195" s="643" t="s">
        <v>518</v>
      </c>
      <c r="I195" s="643"/>
      <c r="J195" s="643"/>
      <c r="K195" s="643"/>
      <c r="L195" s="643"/>
      <c r="M195" s="644"/>
    </row>
    <row r="196" spans="1:13" ht="19.5" thickTop="1" thickBot="1" x14ac:dyDescent="0.3">
      <c r="A196" s="620" t="s">
        <v>18</v>
      </c>
      <c r="B196" s="621"/>
      <c r="C196" s="621" t="s">
        <v>516</v>
      </c>
      <c r="D196" s="621"/>
      <c r="E196" s="621"/>
      <c r="F196" s="621"/>
      <c r="G196" s="621"/>
      <c r="H196" s="650" t="s">
        <v>519</v>
      </c>
      <c r="I196" s="650"/>
      <c r="J196" s="650"/>
      <c r="K196" s="650"/>
      <c r="L196" s="650"/>
      <c r="M196" s="651"/>
    </row>
    <row r="197" spans="1:13" ht="18" x14ac:dyDescent="0.25">
      <c r="A197" s="649"/>
      <c r="B197" s="649"/>
      <c r="C197" s="649"/>
      <c r="D197" s="649"/>
      <c r="E197" s="649"/>
      <c r="F197" s="649"/>
      <c r="G197" s="649"/>
      <c r="H197" s="649"/>
      <c r="I197" s="649"/>
      <c r="J197" s="649"/>
      <c r="K197" s="649"/>
      <c r="L197" s="649"/>
      <c r="M197" s="649"/>
    </row>
    <row r="198" spans="1:13" ht="18" x14ac:dyDescent="0.25">
      <c r="A198" s="649"/>
      <c r="B198" s="649"/>
      <c r="C198" s="649"/>
      <c r="D198" s="649"/>
      <c r="E198" s="649"/>
      <c r="F198" s="649"/>
      <c r="G198" s="649"/>
      <c r="H198" s="649"/>
      <c r="I198" s="649"/>
      <c r="J198" s="649"/>
      <c r="K198" s="649"/>
      <c r="L198" s="649"/>
      <c r="M198" s="649"/>
    </row>
    <row r="199" spans="1:13" ht="18" x14ac:dyDescent="0.25">
      <c r="A199" s="649"/>
      <c r="B199" s="649"/>
      <c r="C199" s="649"/>
      <c r="D199" s="649"/>
      <c r="E199" s="649"/>
      <c r="F199" s="649"/>
      <c r="G199" s="649"/>
      <c r="H199" s="649"/>
      <c r="I199" s="649"/>
      <c r="J199" s="649"/>
      <c r="K199" s="649"/>
      <c r="L199" s="649"/>
      <c r="M199" s="649"/>
    </row>
    <row r="200" spans="1:13" ht="18" x14ac:dyDescent="0.25">
      <c r="A200" s="649"/>
      <c r="B200" s="649"/>
      <c r="C200" s="649"/>
      <c r="D200" s="649"/>
      <c r="E200" s="649"/>
      <c r="F200" s="649"/>
      <c r="G200" s="649"/>
      <c r="H200" s="649"/>
      <c r="I200" s="649"/>
      <c r="J200" s="649"/>
      <c r="K200" s="649"/>
      <c r="L200" s="649"/>
      <c r="M200" s="649"/>
    </row>
    <row r="201" spans="1:13" ht="18" x14ac:dyDescent="0.25">
      <c r="A201" s="649"/>
      <c r="B201" s="649"/>
      <c r="C201" s="649"/>
      <c r="D201" s="649"/>
      <c r="E201" s="649"/>
      <c r="F201" s="649"/>
      <c r="G201" s="649"/>
      <c r="H201" s="649"/>
      <c r="I201" s="649"/>
      <c r="J201" s="649"/>
      <c r="K201" s="649"/>
      <c r="L201" s="649"/>
      <c r="M201" s="649"/>
    </row>
  </sheetData>
  <autoFilter ref="A2:I189" xr:uid="{00000000-0009-0000-0000-000005000000}"/>
  <mergeCells count="32">
    <mergeCell ref="A191:M191"/>
    <mergeCell ref="A192:B192"/>
    <mergeCell ref="C192:G192"/>
    <mergeCell ref="H192:M192"/>
    <mergeCell ref="A1:M1"/>
    <mergeCell ref="A151:A156"/>
    <mergeCell ref="A158:A169"/>
    <mergeCell ref="A171:A185"/>
    <mergeCell ref="A111:A130"/>
    <mergeCell ref="A132:A149"/>
    <mergeCell ref="A91:A109"/>
    <mergeCell ref="A67:A89"/>
    <mergeCell ref="A47:A65"/>
    <mergeCell ref="A25:A45"/>
    <mergeCell ref="A3:A23"/>
    <mergeCell ref="A193:B193"/>
    <mergeCell ref="C193:G193"/>
    <mergeCell ref="H193:M193"/>
    <mergeCell ref="A197:M197"/>
    <mergeCell ref="A198:M198"/>
    <mergeCell ref="A194:B194"/>
    <mergeCell ref="C194:G194"/>
    <mergeCell ref="H194:M194"/>
    <mergeCell ref="A195:B195"/>
    <mergeCell ref="A199:M199"/>
    <mergeCell ref="A200:M200"/>
    <mergeCell ref="A201:M201"/>
    <mergeCell ref="A196:B196"/>
    <mergeCell ref="C195:G195"/>
    <mergeCell ref="C196:G196"/>
    <mergeCell ref="H195:M195"/>
    <mergeCell ref="H196:M196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0000"/>
    <pageSetUpPr fitToPage="1"/>
  </sheetPr>
  <dimension ref="A1:M15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8.140625" style="16" bestFit="1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325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285</v>
      </c>
      <c r="B3" s="26">
        <v>43160</v>
      </c>
      <c r="C3" s="27" t="s">
        <v>11</v>
      </c>
      <c r="D3" s="27">
        <v>1</v>
      </c>
      <c r="E3" s="27">
        <v>2</v>
      </c>
      <c r="F3" s="27">
        <v>1</v>
      </c>
      <c r="G3" s="34">
        <v>3</v>
      </c>
      <c r="H3" s="27">
        <v>1</v>
      </c>
      <c r="I3" s="28">
        <v>0</v>
      </c>
      <c r="J3" s="280">
        <v>1</v>
      </c>
      <c r="K3" s="9"/>
      <c r="L3" s="9"/>
      <c r="M3" s="29"/>
    </row>
    <row r="4" spans="1:13" hidden="1" x14ac:dyDescent="0.25">
      <c r="A4" s="631"/>
      <c r="B4" s="13">
        <v>43153</v>
      </c>
      <c r="C4" s="9" t="s">
        <v>27</v>
      </c>
      <c r="D4" s="9">
        <v>1</v>
      </c>
      <c r="E4" s="9">
        <v>0</v>
      </c>
      <c r="F4" s="9">
        <v>2</v>
      </c>
      <c r="G4" s="15">
        <v>2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1"/>
      <c r="B5" s="13">
        <v>43146</v>
      </c>
      <c r="C5" s="9" t="s">
        <v>10</v>
      </c>
      <c r="D5" s="9">
        <v>1</v>
      </c>
      <c r="E5" s="9">
        <v>2</v>
      </c>
      <c r="F5" s="9">
        <v>1</v>
      </c>
      <c r="G5" s="15">
        <v>3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43139</v>
      </c>
      <c r="C6" s="9" t="s">
        <v>7</v>
      </c>
      <c r="D6" s="9">
        <v>1</v>
      </c>
      <c r="E6" s="9">
        <v>1</v>
      </c>
      <c r="F6" s="9">
        <v>1</v>
      </c>
      <c r="G6" s="15">
        <v>2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1"/>
      <c r="B7" s="13">
        <v>43132</v>
      </c>
      <c r="C7" s="9" t="s">
        <v>9</v>
      </c>
      <c r="D7" s="9">
        <v>1</v>
      </c>
      <c r="E7" s="9">
        <v>1</v>
      </c>
      <c r="F7" s="9">
        <v>0</v>
      </c>
      <c r="G7" s="15">
        <v>1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1"/>
      <c r="B8" s="13">
        <v>43125</v>
      </c>
      <c r="C8" s="9" t="s">
        <v>11</v>
      </c>
      <c r="D8" s="9">
        <v>1</v>
      </c>
      <c r="E8" s="9">
        <v>2</v>
      </c>
      <c r="F8" s="9">
        <v>1</v>
      </c>
      <c r="G8" s="15">
        <v>3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1"/>
      <c r="B9" s="13">
        <v>43118</v>
      </c>
      <c r="C9" s="9" t="s">
        <v>27</v>
      </c>
      <c r="D9" s="9">
        <v>1</v>
      </c>
      <c r="E9" s="9">
        <v>1</v>
      </c>
      <c r="F9" s="9">
        <v>0</v>
      </c>
      <c r="G9" s="15">
        <v>1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1"/>
      <c r="B10" s="13">
        <v>43104</v>
      </c>
      <c r="C10" s="9" t="s">
        <v>10</v>
      </c>
      <c r="D10" s="9">
        <v>1</v>
      </c>
      <c r="E10" s="9">
        <v>0</v>
      </c>
      <c r="F10" s="9">
        <v>1</v>
      </c>
      <c r="G10" s="15">
        <v>1</v>
      </c>
      <c r="H10" s="9">
        <v>0</v>
      </c>
      <c r="I10" s="29">
        <v>0</v>
      </c>
      <c r="J10" s="280">
        <v>1</v>
      </c>
      <c r="K10" s="9"/>
      <c r="L10" s="9"/>
      <c r="M10" s="29"/>
    </row>
    <row r="11" spans="1:13" hidden="1" x14ac:dyDescent="0.25">
      <c r="A11" s="631"/>
      <c r="B11" s="13">
        <v>43090</v>
      </c>
      <c r="C11" s="9" t="s">
        <v>7</v>
      </c>
      <c r="D11" s="9">
        <v>1</v>
      </c>
      <c r="E11" s="9">
        <v>1</v>
      </c>
      <c r="F11" s="9">
        <v>0</v>
      </c>
      <c r="G11" s="15">
        <v>1</v>
      </c>
      <c r="H11" s="9">
        <v>1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1"/>
      <c r="B12" s="13">
        <v>43083</v>
      </c>
      <c r="C12" s="9" t="s">
        <v>9</v>
      </c>
      <c r="D12" s="9">
        <v>1</v>
      </c>
      <c r="E12" s="9">
        <v>1</v>
      </c>
      <c r="F12" s="9">
        <v>0</v>
      </c>
      <c r="G12" s="15">
        <v>1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1"/>
      <c r="B13" s="13">
        <v>43076</v>
      </c>
      <c r="C13" s="9" t="s">
        <v>11</v>
      </c>
      <c r="D13" s="9">
        <v>1</v>
      </c>
      <c r="E13" s="9">
        <v>2</v>
      </c>
      <c r="F13" s="9">
        <v>0</v>
      </c>
      <c r="G13" s="15">
        <v>2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13">
        <v>43069</v>
      </c>
      <c r="C14" s="9" t="s">
        <v>27</v>
      </c>
      <c r="D14" s="9">
        <v>1</v>
      </c>
      <c r="E14" s="9">
        <v>0</v>
      </c>
      <c r="F14" s="9">
        <v>1</v>
      </c>
      <c r="G14" s="15">
        <v>1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13">
        <v>43062</v>
      </c>
      <c r="C15" s="9" t="s">
        <v>10</v>
      </c>
      <c r="D15" s="9">
        <v>1</v>
      </c>
      <c r="E15" s="9">
        <v>0</v>
      </c>
      <c r="F15" s="9">
        <v>1</v>
      </c>
      <c r="G15" s="15">
        <v>1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1"/>
      <c r="B16" s="13">
        <v>43055</v>
      </c>
      <c r="C16" s="9" t="s">
        <v>7</v>
      </c>
      <c r="D16" s="9">
        <v>1</v>
      </c>
      <c r="E16" s="9">
        <v>1</v>
      </c>
      <c r="F16" s="9">
        <v>2</v>
      </c>
      <c r="G16" s="15">
        <v>3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13">
        <v>43048</v>
      </c>
      <c r="C17" s="9" t="s">
        <v>9</v>
      </c>
      <c r="D17" s="9">
        <v>1</v>
      </c>
      <c r="E17" s="9">
        <v>2</v>
      </c>
      <c r="F17" s="9">
        <v>1</v>
      </c>
      <c r="G17" s="15">
        <v>3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1"/>
      <c r="B18" s="13">
        <v>43041</v>
      </c>
      <c r="C18" s="9" t="s">
        <v>11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13">
        <v>43034</v>
      </c>
      <c r="C19" s="9" t="s">
        <v>27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/>
      <c r="L19" s="9">
        <v>1</v>
      </c>
      <c r="M19" s="29"/>
    </row>
    <row r="20" spans="1:13" hidden="1" x14ac:dyDescent="0.25">
      <c r="A20" s="631"/>
      <c r="B20" s="13">
        <v>43027</v>
      </c>
      <c r="C20" s="9" t="s">
        <v>10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13">
        <v>43020</v>
      </c>
      <c r="C21" s="9" t="s">
        <v>7</v>
      </c>
      <c r="D21" s="9">
        <v>1</v>
      </c>
      <c r="E21" s="9">
        <v>1</v>
      </c>
      <c r="F21" s="9">
        <v>1</v>
      </c>
      <c r="G21" s="9">
        <v>2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1"/>
      <c r="B22" s="13">
        <v>43013</v>
      </c>
      <c r="C22" s="9" t="s">
        <v>9</v>
      </c>
      <c r="D22" s="9">
        <v>1</v>
      </c>
      <c r="E22" s="9">
        <v>1</v>
      </c>
      <c r="F22" s="9">
        <v>1</v>
      </c>
      <c r="G22" s="9">
        <v>2</v>
      </c>
      <c r="H22" s="9">
        <v>0</v>
      </c>
      <c r="I22" s="29">
        <v>0</v>
      </c>
      <c r="J22" s="280">
        <v>1</v>
      </c>
      <c r="K22" s="9"/>
      <c r="L22" s="9"/>
      <c r="M22" s="29"/>
    </row>
    <row r="23" spans="1:13" hidden="1" x14ac:dyDescent="0.25">
      <c r="A23" s="631"/>
      <c r="B23" s="13">
        <v>42999</v>
      </c>
      <c r="C23" s="9" t="s">
        <v>27</v>
      </c>
      <c r="D23" s="9">
        <v>1</v>
      </c>
      <c r="E23" s="9">
        <v>1</v>
      </c>
      <c r="F23" s="9">
        <v>1</v>
      </c>
      <c r="G23" s="9">
        <v>2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t="18.75" hidden="1" thickBot="1" x14ac:dyDescent="0.3">
      <c r="A24" s="630"/>
      <c r="B24" s="30">
        <v>42992</v>
      </c>
      <c r="C24" s="31" t="s">
        <v>10</v>
      </c>
      <c r="D24" s="31">
        <v>1</v>
      </c>
      <c r="E24" s="31">
        <v>1</v>
      </c>
      <c r="F24" s="31">
        <v>0</v>
      </c>
      <c r="G24" s="31">
        <v>1</v>
      </c>
      <c r="H24" s="31">
        <v>0</v>
      </c>
      <c r="I24" s="32">
        <v>0</v>
      </c>
      <c r="J24" s="281">
        <v>1</v>
      </c>
      <c r="K24" s="23"/>
      <c r="L24" s="23"/>
      <c r="M24" s="48"/>
    </row>
    <row r="25" spans="1:13" ht="19.5" thickTop="1" thickBot="1" x14ac:dyDescent="0.3">
      <c r="A25" s="142" t="s">
        <v>45</v>
      </c>
      <c r="B25" s="126" t="s">
        <v>285</v>
      </c>
      <c r="C25" s="124" t="s">
        <v>8</v>
      </c>
      <c r="D25" s="124">
        <f t="shared" ref="D25:I25" si="0">SUM(D3:D24)</f>
        <v>22</v>
      </c>
      <c r="E25" s="124">
        <f t="shared" si="0"/>
        <v>20</v>
      </c>
      <c r="F25" s="124">
        <f t="shared" si="0"/>
        <v>15</v>
      </c>
      <c r="G25" s="124">
        <f t="shared" si="0"/>
        <v>35</v>
      </c>
      <c r="H25" s="124">
        <f t="shared" si="0"/>
        <v>2</v>
      </c>
      <c r="I25" s="125">
        <f t="shared" si="0"/>
        <v>0</v>
      </c>
      <c r="J25" s="191">
        <f>SUM(J3:J24)</f>
        <v>16</v>
      </c>
      <c r="K25" s="124">
        <f>SUM(K3:K24)</f>
        <v>5</v>
      </c>
      <c r="L25" s="124">
        <f>SUM(L3:L24)</f>
        <v>1</v>
      </c>
      <c r="M25" s="302">
        <f>SUM(J25/(J25+K25))</f>
        <v>0.76190476190476186</v>
      </c>
    </row>
    <row r="26" spans="1:13" ht="18.75" hidden="1" thickTop="1" x14ac:dyDescent="0.25">
      <c r="A26" s="659" t="s">
        <v>35</v>
      </c>
      <c r="B26" s="26">
        <v>42796</v>
      </c>
      <c r="C26" s="27" t="s">
        <v>11</v>
      </c>
      <c r="D26" s="27">
        <v>1</v>
      </c>
      <c r="E26" s="27">
        <v>1</v>
      </c>
      <c r="F26" s="27">
        <v>1</v>
      </c>
      <c r="G26" s="27">
        <v>2</v>
      </c>
      <c r="H26" s="27">
        <v>0</v>
      </c>
      <c r="I26" s="28">
        <v>0</v>
      </c>
      <c r="J26" s="282">
        <v>1</v>
      </c>
      <c r="K26" s="8"/>
      <c r="L26" s="8"/>
      <c r="M26" s="113"/>
    </row>
    <row r="27" spans="1:13" hidden="1" x14ac:dyDescent="0.25">
      <c r="A27" s="631"/>
      <c r="B27" s="13">
        <v>42789</v>
      </c>
      <c r="C27" s="9" t="s">
        <v>27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42782</v>
      </c>
      <c r="C28" s="9" t="s">
        <v>10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13">
        <v>42768</v>
      </c>
      <c r="C29" s="9" t="s">
        <v>9</v>
      </c>
      <c r="D29" s="9">
        <v>1</v>
      </c>
      <c r="E29" s="9">
        <v>1</v>
      </c>
      <c r="F29" s="9">
        <v>0</v>
      </c>
      <c r="G29" s="9">
        <v>1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1"/>
      <c r="B30" s="13">
        <v>42761</v>
      </c>
      <c r="C30" s="9" t="s">
        <v>11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280"/>
      <c r="K30" s="9"/>
      <c r="L30" s="9">
        <v>1</v>
      </c>
      <c r="M30" s="29"/>
    </row>
    <row r="31" spans="1:13" hidden="1" x14ac:dyDescent="0.25">
      <c r="A31" s="631"/>
      <c r="B31" s="13">
        <v>42754</v>
      </c>
      <c r="C31" s="9" t="s">
        <v>27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42747</v>
      </c>
      <c r="C32" s="9" t="s">
        <v>10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1"/>
      <c r="B33" s="13">
        <v>42740</v>
      </c>
      <c r="C33" s="9" t="s">
        <v>7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>
        <v>1</v>
      </c>
      <c r="K33" s="9"/>
      <c r="L33" s="9"/>
      <c r="M33" s="29"/>
    </row>
    <row r="34" spans="1:13" hidden="1" x14ac:dyDescent="0.25">
      <c r="A34" s="631"/>
      <c r="B34" s="13">
        <v>42712</v>
      </c>
      <c r="C34" s="9" t="s">
        <v>11</v>
      </c>
      <c r="D34" s="9">
        <v>1</v>
      </c>
      <c r="E34" s="9">
        <v>1</v>
      </c>
      <c r="F34" s="9">
        <v>2</v>
      </c>
      <c r="G34" s="9">
        <v>3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42698</v>
      </c>
      <c r="C35" s="9" t="s">
        <v>10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13">
        <v>42691</v>
      </c>
      <c r="C36" s="9" t="s">
        <v>7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1"/>
      <c r="B37" s="13">
        <v>42684</v>
      </c>
      <c r="C37" s="9" t="s">
        <v>9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42677</v>
      </c>
      <c r="C38" s="9" t="s">
        <v>11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1"/>
      <c r="B39" s="13">
        <v>42670</v>
      </c>
      <c r="C39" s="9" t="s">
        <v>27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280"/>
      <c r="K39" s="9">
        <v>1</v>
      </c>
      <c r="L39" s="9"/>
      <c r="M39" s="29"/>
    </row>
    <row r="40" spans="1:13" hidden="1" x14ac:dyDescent="0.25">
      <c r="A40" s="631"/>
      <c r="B40" s="13">
        <v>42663</v>
      </c>
      <c r="C40" s="9" t="s">
        <v>10</v>
      </c>
      <c r="D40" s="9">
        <v>1</v>
      </c>
      <c r="E40" s="9">
        <v>1</v>
      </c>
      <c r="F40" s="9">
        <v>1</v>
      </c>
      <c r="G40" s="9">
        <v>2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1"/>
      <c r="B41" s="13">
        <v>42656</v>
      </c>
      <c r="C41" s="9" t="s">
        <v>7</v>
      </c>
      <c r="D41" s="9">
        <v>1</v>
      </c>
      <c r="E41" s="9">
        <v>1</v>
      </c>
      <c r="F41" s="9">
        <v>0</v>
      </c>
      <c r="G41" s="9">
        <v>1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42649</v>
      </c>
      <c r="C42" s="9" t="s">
        <v>9</v>
      </c>
      <c r="D42" s="9">
        <v>1</v>
      </c>
      <c r="E42" s="9">
        <v>0</v>
      </c>
      <c r="F42" s="9">
        <v>2</v>
      </c>
      <c r="G42" s="9">
        <v>2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13">
        <v>42642</v>
      </c>
      <c r="C43" s="9" t="s">
        <v>11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1"/>
      <c r="B44" s="13">
        <v>42635</v>
      </c>
      <c r="C44" s="9" t="s">
        <v>27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>
        <v>1</v>
      </c>
      <c r="K44" s="9"/>
      <c r="L44" s="9"/>
      <c r="M44" s="29"/>
    </row>
    <row r="45" spans="1:13" ht="18.75" hidden="1" thickBot="1" x14ac:dyDescent="0.3">
      <c r="A45" s="630"/>
      <c r="B45" s="30">
        <v>42628</v>
      </c>
      <c r="C45" s="31" t="s">
        <v>10</v>
      </c>
      <c r="D45" s="31">
        <v>1</v>
      </c>
      <c r="E45" s="31">
        <v>1</v>
      </c>
      <c r="F45" s="31">
        <v>0</v>
      </c>
      <c r="G45" s="31">
        <v>1</v>
      </c>
      <c r="H45" s="31">
        <v>0</v>
      </c>
      <c r="I45" s="32">
        <v>0</v>
      </c>
      <c r="J45" s="281">
        <v>1</v>
      </c>
      <c r="K45" s="23"/>
      <c r="L45" s="23"/>
      <c r="M45" s="48"/>
    </row>
    <row r="46" spans="1:13" ht="19.5" thickTop="1" thickBot="1" x14ac:dyDescent="0.3">
      <c r="A46" s="142" t="s">
        <v>45</v>
      </c>
      <c r="B46" s="126" t="s">
        <v>18</v>
      </c>
      <c r="C46" s="124" t="s">
        <v>8</v>
      </c>
      <c r="D46" s="124">
        <f t="shared" ref="D46:I46" si="1">SUM(D26:D45)</f>
        <v>20</v>
      </c>
      <c r="E46" s="124">
        <f t="shared" si="1"/>
        <v>7</v>
      </c>
      <c r="F46" s="124">
        <f t="shared" si="1"/>
        <v>10</v>
      </c>
      <c r="G46" s="124">
        <f t="shared" si="1"/>
        <v>17</v>
      </c>
      <c r="H46" s="124">
        <f t="shared" si="1"/>
        <v>0</v>
      </c>
      <c r="I46" s="125">
        <f t="shared" si="1"/>
        <v>0</v>
      </c>
      <c r="J46" s="191">
        <f>SUM(J26:J45)</f>
        <v>16</v>
      </c>
      <c r="K46" s="124">
        <f>SUM(K26:K45)</f>
        <v>3</v>
      </c>
      <c r="L46" s="124">
        <f>SUM(L26:L45)</f>
        <v>1</v>
      </c>
      <c r="M46" s="302">
        <f>SUM(J46/(J46+K46))</f>
        <v>0.84210526315789469</v>
      </c>
    </row>
    <row r="47" spans="1:13" ht="18.75" hidden="1" thickTop="1" x14ac:dyDescent="0.25">
      <c r="A47" s="659" t="s">
        <v>17</v>
      </c>
      <c r="B47" s="26">
        <v>42425</v>
      </c>
      <c r="C47" s="27" t="s">
        <v>14</v>
      </c>
      <c r="D47" s="27">
        <v>1</v>
      </c>
      <c r="E47" s="27">
        <v>0</v>
      </c>
      <c r="F47" s="27">
        <v>2</v>
      </c>
      <c r="G47" s="27">
        <v>2</v>
      </c>
      <c r="H47" s="27">
        <v>0</v>
      </c>
      <c r="I47" s="28">
        <v>0</v>
      </c>
      <c r="J47" s="282">
        <v>1</v>
      </c>
      <c r="K47" s="8"/>
      <c r="L47" s="8"/>
      <c r="M47" s="113"/>
    </row>
    <row r="48" spans="1:13" hidden="1" x14ac:dyDescent="0.25">
      <c r="A48" s="631"/>
      <c r="B48" s="13">
        <v>42418</v>
      </c>
      <c r="C48" s="9" t="s">
        <v>10</v>
      </c>
      <c r="D48" s="9">
        <v>1</v>
      </c>
      <c r="E48" s="9">
        <v>2</v>
      </c>
      <c r="F48" s="9">
        <v>1</v>
      </c>
      <c r="G48" s="9">
        <v>3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42411</v>
      </c>
      <c r="C49" s="9" t="s">
        <v>7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42404</v>
      </c>
      <c r="C50" s="9" t="s">
        <v>8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13">
        <v>42390</v>
      </c>
      <c r="C51" s="9" t="s">
        <v>14</v>
      </c>
      <c r="D51" s="9">
        <v>1</v>
      </c>
      <c r="E51" s="9">
        <v>1</v>
      </c>
      <c r="F51" s="9">
        <v>1</v>
      </c>
      <c r="G51" s="9">
        <v>2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1"/>
      <c r="B52" s="13">
        <v>42383</v>
      </c>
      <c r="C52" s="9" t="s">
        <v>12</v>
      </c>
      <c r="D52" s="9">
        <v>1</v>
      </c>
      <c r="E52" s="9">
        <v>1</v>
      </c>
      <c r="F52" s="9">
        <v>0</v>
      </c>
      <c r="G52" s="9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42376</v>
      </c>
      <c r="C53" s="9" t="s">
        <v>7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13">
        <v>42348</v>
      </c>
      <c r="C54" s="9" t="s">
        <v>12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13">
        <v>42341</v>
      </c>
      <c r="C55" s="9" t="s">
        <v>14</v>
      </c>
      <c r="D55" s="9">
        <v>1</v>
      </c>
      <c r="E55" s="9">
        <v>1</v>
      </c>
      <c r="F55" s="9">
        <v>0</v>
      </c>
      <c r="G55" s="15">
        <v>1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42334</v>
      </c>
      <c r="C56" s="9" t="s">
        <v>10</v>
      </c>
      <c r="D56" s="9">
        <v>1</v>
      </c>
      <c r="E56" s="9">
        <v>1</v>
      </c>
      <c r="F56" s="9">
        <v>1</v>
      </c>
      <c r="G56" s="15">
        <v>2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13">
        <v>42327</v>
      </c>
      <c r="C57" s="9" t="s">
        <v>7</v>
      </c>
      <c r="D57" s="9">
        <v>1</v>
      </c>
      <c r="E57" s="9">
        <v>0</v>
      </c>
      <c r="F57" s="9">
        <v>1</v>
      </c>
      <c r="G57" s="15">
        <v>1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42320</v>
      </c>
      <c r="C58" s="9" t="s">
        <v>8</v>
      </c>
      <c r="D58" s="9">
        <v>1</v>
      </c>
      <c r="E58" s="9">
        <v>1</v>
      </c>
      <c r="F58" s="9">
        <v>1</v>
      </c>
      <c r="G58" s="15">
        <v>2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42313</v>
      </c>
      <c r="C59" s="9" t="s">
        <v>12</v>
      </c>
      <c r="D59" s="9">
        <v>1</v>
      </c>
      <c r="E59" s="9">
        <v>2</v>
      </c>
      <c r="F59" s="9">
        <v>0</v>
      </c>
      <c r="G59" s="15">
        <v>2</v>
      </c>
      <c r="H59" s="9">
        <v>0</v>
      </c>
      <c r="I59" s="29">
        <v>0</v>
      </c>
      <c r="J59" s="280"/>
      <c r="K59" s="9"/>
      <c r="L59" s="9">
        <v>1</v>
      </c>
      <c r="M59" s="29"/>
    </row>
    <row r="60" spans="1:13" hidden="1" x14ac:dyDescent="0.25">
      <c r="A60" s="631"/>
      <c r="B60" s="13">
        <v>42306</v>
      </c>
      <c r="C60" s="9" t="s">
        <v>14</v>
      </c>
      <c r="D60" s="9">
        <v>1</v>
      </c>
      <c r="E60" s="9">
        <v>1</v>
      </c>
      <c r="F60" s="9">
        <v>2</v>
      </c>
      <c r="G60" s="15">
        <v>3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42299</v>
      </c>
      <c r="C61" s="9" t="s">
        <v>10</v>
      </c>
      <c r="D61" s="9">
        <v>1</v>
      </c>
      <c r="E61" s="9">
        <v>3</v>
      </c>
      <c r="F61" s="9">
        <v>0</v>
      </c>
      <c r="G61" s="15">
        <v>3</v>
      </c>
      <c r="H61" s="9">
        <v>0</v>
      </c>
      <c r="I61" s="29">
        <v>0</v>
      </c>
      <c r="J61" s="280"/>
      <c r="K61" s="9">
        <v>1</v>
      </c>
      <c r="L61" s="9"/>
      <c r="M61" s="29"/>
    </row>
    <row r="62" spans="1:13" hidden="1" x14ac:dyDescent="0.25">
      <c r="A62" s="631"/>
      <c r="B62" s="13">
        <v>42292</v>
      </c>
      <c r="C62" s="9" t="s">
        <v>7</v>
      </c>
      <c r="D62" s="9">
        <v>1</v>
      </c>
      <c r="E62" s="9">
        <v>0</v>
      </c>
      <c r="F62" s="9">
        <v>2</v>
      </c>
      <c r="G62" s="15">
        <v>2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42285</v>
      </c>
      <c r="C63" s="9" t="s">
        <v>8</v>
      </c>
      <c r="D63" s="9">
        <v>1</v>
      </c>
      <c r="E63" s="9">
        <v>0</v>
      </c>
      <c r="F63" s="9">
        <v>1</v>
      </c>
      <c r="G63" s="15">
        <v>1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idden="1" x14ac:dyDescent="0.25">
      <c r="A64" s="631"/>
      <c r="B64" s="13">
        <v>42271</v>
      </c>
      <c r="C64" s="9" t="s">
        <v>14</v>
      </c>
      <c r="D64" s="9">
        <v>1</v>
      </c>
      <c r="E64" s="9">
        <v>1</v>
      </c>
      <c r="F64" s="9">
        <v>0</v>
      </c>
      <c r="G64" s="15">
        <v>1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t="18.75" hidden="1" thickBot="1" x14ac:dyDescent="0.3">
      <c r="A65" s="630"/>
      <c r="B65" s="30">
        <v>42264</v>
      </c>
      <c r="C65" s="31" t="s">
        <v>10</v>
      </c>
      <c r="D65" s="31">
        <v>1</v>
      </c>
      <c r="E65" s="31">
        <v>0</v>
      </c>
      <c r="F65" s="31">
        <v>1</v>
      </c>
      <c r="G65" s="33">
        <v>1</v>
      </c>
      <c r="H65" s="31">
        <v>0</v>
      </c>
      <c r="I65" s="32">
        <v>0</v>
      </c>
      <c r="J65" s="281">
        <v>1</v>
      </c>
      <c r="K65" s="23"/>
      <c r="L65" s="23"/>
      <c r="M65" s="48"/>
    </row>
    <row r="66" spans="1:13" ht="19.5" thickTop="1" thickBot="1" x14ac:dyDescent="0.3">
      <c r="A66" s="142" t="s">
        <v>45</v>
      </c>
      <c r="B66" s="126" t="s">
        <v>17</v>
      </c>
      <c r="C66" s="124" t="s">
        <v>13</v>
      </c>
      <c r="D66" s="124">
        <f t="shared" ref="D66:I66" si="2">SUM(D47:D65)</f>
        <v>19</v>
      </c>
      <c r="E66" s="124">
        <f t="shared" si="2"/>
        <v>15</v>
      </c>
      <c r="F66" s="124">
        <f t="shared" si="2"/>
        <v>13</v>
      </c>
      <c r="G66" s="124">
        <f t="shared" si="2"/>
        <v>28</v>
      </c>
      <c r="H66" s="124">
        <f t="shared" si="2"/>
        <v>0</v>
      </c>
      <c r="I66" s="125">
        <f t="shared" si="2"/>
        <v>0</v>
      </c>
      <c r="J66" s="191">
        <f>SUM(J47:J65)</f>
        <v>7</v>
      </c>
      <c r="K66" s="124">
        <f>SUM(K47:K65)</f>
        <v>11</v>
      </c>
      <c r="L66" s="124">
        <f>SUM(L47:L65)</f>
        <v>1</v>
      </c>
      <c r="M66" s="302">
        <f>SUM(J66/(J66+K66))</f>
        <v>0.3888888888888889</v>
      </c>
    </row>
    <row r="67" spans="1:13" ht="18.75" hidden="1" thickTop="1" x14ac:dyDescent="0.25">
      <c r="A67" s="659" t="s">
        <v>16</v>
      </c>
      <c r="B67" s="26">
        <v>42061</v>
      </c>
      <c r="C67" s="27" t="s">
        <v>12</v>
      </c>
      <c r="D67" s="27">
        <v>1</v>
      </c>
      <c r="E67" s="27">
        <v>1</v>
      </c>
      <c r="F67" s="27">
        <v>2</v>
      </c>
      <c r="G67" s="34">
        <v>3</v>
      </c>
      <c r="H67" s="27">
        <v>0</v>
      </c>
      <c r="I67" s="28">
        <v>0</v>
      </c>
      <c r="J67" s="282">
        <v>1</v>
      </c>
      <c r="K67" s="8"/>
      <c r="L67" s="8"/>
      <c r="M67" s="113"/>
    </row>
    <row r="68" spans="1:13" hidden="1" x14ac:dyDescent="0.25">
      <c r="A68" s="631"/>
      <c r="B68" s="13">
        <v>42054</v>
      </c>
      <c r="C68" s="9" t="s">
        <v>14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42047</v>
      </c>
      <c r="C69" s="9" t="s">
        <v>10</v>
      </c>
      <c r="D69" s="9">
        <v>1</v>
      </c>
      <c r="E69" s="9">
        <v>1</v>
      </c>
      <c r="F69" s="9">
        <v>0</v>
      </c>
      <c r="G69" s="15">
        <v>1</v>
      </c>
      <c r="H69" s="9">
        <v>1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13">
        <v>42040</v>
      </c>
      <c r="C70" s="9" t="s">
        <v>7</v>
      </c>
      <c r="D70" s="9">
        <v>1</v>
      </c>
      <c r="E70" s="9">
        <v>1</v>
      </c>
      <c r="F70" s="9">
        <v>0</v>
      </c>
      <c r="G70" s="15">
        <v>1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13">
        <v>42033</v>
      </c>
      <c r="C71" s="9" t="s">
        <v>8</v>
      </c>
      <c r="D71" s="9">
        <v>1</v>
      </c>
      <c r="E71" s="9">
        <v>1</v>
      </c>
      <c r="F71" s="9">
        <v>1</v>
      </c>
      <c r="G71" s="15">
        <v>2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1"/>
      <c r="B72" s="13">
        <v>42026</v>
      </c>
      <c r="C72" s="9" t="s">
        <v>12</v>
      </c>
      <c r="D72" s="9">
        <v>1</v>
      </c>
      <c r="E72" s="9">
        <v>2</v>
      </c>
      <c r="F72" s="9">
        <v>2</v>
      </c>
      <c r="G72" s="15">
        <v>4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42019</v>
      </c>
      <c r="C73" s="9" t="s">
        <v>14</v>
      </c>
      <c r="D73" s="9">
        <v>1</v>
      </c>
      <c r="E73" s="9">
        <v>0</v>
      </c>
      <c r="F73" s="9">
        <v>1</v>
      </c>
      <c r="G73" s="15">
        <v>1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13">
        <v>42012</v>
      </c>
      <c r="C74" s="9" t="s">
        <v>10</v>
      </c>
      <c r="D74" s="9">
        <v>1</v>
      </c>
      <c r="E74" s="9">
        <v>0</v>
      </c>
      <c r="F74" s="9">
        <v>1</v>
      </c>
      <c r="G74" s="15">
        <v>1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41991</v>
      </c>
      <c r="C75" s="9" t="s">
        <v>7</v>
      </c>
      <c r="D75" s="9">
        <v>1</v>
      </c>
      <c r="E75" s="9">
        <v>1</v>
      </c>
      <c r="F75" s="9">
        <v>1</v>
      </c>
      <c r="G75" s="15">
        <v>2</v>
      </c>
      <c r="H75" s="9">
        <v>1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41977</v>
      </c>
      <c r="C76" s="9" t="s">
        <v>12</v>
      </c>
      <c r="D76" s="9">
        <v>1</v>
      </c>
      <c r="E76" s="9">
        <v>1</v>
      </c>
      <c r="F76" s="9">
        <v>0</v>
      </c>
      <c r="G76" s="15">
        <v>1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13">
        <v>41970</v>
      </c>
      <c r="C77" s="9" t="s">
        <v>14</v>
      </c>
      <c r="D77" s="9">
        <v>1</v>
      </c>
      <c r="E77" s="9">
        <v>1</v>
      </c>
      <c r="F77" s="9">
        <v>0</v>
      </c>
      <c r="G77" s="15">
        <v>1</v>
      </c>
      <c r="H77" s="9">
        <v>0</v>
      </c>
      <c r="I77" s="29">
        <v>1</v>
      </c>
      <c r="J77" s="280"/>
      <c r="K77" s="9"/>
      <c r="L77" s="9">
        <v>1</v>
      </c>
      <c r="M77" s="29"/>
    </row>
    <row r="78" spans="1:13" hidden="1" x14ac:dyDescent="0.25">
      <c r="A78" s="631"/>
      <c r="B78" s="13">
        <v>41956</v>
      </c>
      <c r="C78" s="9" t="s">
        <v>7</v>
      </c>
      <c r="D78" s="9">
        <v>1</v>
      </c>
      <c r="E78" s="9">
        <v>1</v>
      </c>
      <c r="F78" s="9">
        <v>0</v>
      </c>
      <c r="G78" s="15">
        <v>1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13">
        <v>41949</v>
      </c>
      <c r="C79" s="9" t="s">
        <v>8</v>
      </c>
      <c r="D79" s="9">
        <v>1</v>
      </c>
      <c r="E79" s="9">
        <v>0</v>
      </c>
      <c r="F79" s="9">
        <v>1</v>
      </c>
      <c r="G79" s="15">
        <v>1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41942</v>
      </c>
      <c r="C80" s="9" t="s">
        <v>12</v>
      </c>
      <c r="D80" s="9">
        <v>1</v>
      </c>
      <c r="E80" s="9">
        <v>1</v>
      </c>
      <c r="F80" s="9">
        <v>0</v>
      </c>
      <c r="G80" s="15">
        <v>1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41935</v>
      </c>
      <c r="C81" s="9" t="s">
        <v>14</v>
      </c>
      <c r="D81" s="9">
        <v>1</v>
      </c>
      <c r="E81" s="9">
        <v>0</v>
      </c>
      <c r="F81" s="9">
        <v>1</v>
      </c>
      <c r="G81" s="15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41928</v>
      </c>
      <c r="C82" s="9" t="s">
        <v>10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41921</v>
      </c>
      <c r="C83" s="9" t="s">
        <v>7</v>
      </c>
      <c r="D83" s="9">
        <v>1</v>
      </c>
      <c r="E83" s="9">
        <v>2</v>
      </c>
      <c r="F83" s="9">
        <v>1</v>
      </c>
      <c r="G83" s="9">
        <v>3</v>
      </c>
      <c r="H83" s="9">
        <v>0</v>
      </c>
      <c r="I83" s="29">
        <v>0</v>
      </c>
      <c r="J83" s="280"/>
      <c r="K83" s="9"/>
      <c r="L83" s="9">
        <v>1</v>
      </c>
      <c r="M83" s="29"/>
    </row>
    <row r="84" spans="1:13" hidden="1" x14ac:dyDescent="0.25">
      <c r="A84" s="631"/>
      <c r="B84" s="13">
        <v>41914</v>
      </c>
      <c r="C84" s="9" t="s">
        <v>8</v>
      </c>
      <c r="D84" s="9">
        <v>1</v>
      </c>
      <c r="E84" s="9">
        <v>1</v>
      </c>
      <c r="F84" s="9">
        <v>1</v>
      </c>
      <c r="G84" s="9">
        <v>2</v>
      </c>
      <c r="H84" s="9">
        <v>1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41907</v>
      </c>
      <c r="C85" s="9" t="s">
        <v>12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t="18.75" hidden="1" thickBot="1" x14ac:dyDescent="0.3">
      <c r="A86" s="630"/>
      <c r="B86" s="30">
        <v>41893</v>
      </c>
      <c r="C86" s="31" t="s">
        <v>10</v>
      </c>
      <c r="D86" s="31">
        <v>1</v>
      </c>
      <c r="E86" s="31">
        <v>0</v>
      </c>
      <c r="F86" s="31">
        <v>1</v>
      </c>
      <c r="G86" s="31">
        <v>1</v>
      </c>
      <c r="H86" s="31">
        <v>0</v>
      </c>
      <c r="I86" s="32">
        <v>0</v>
      </c>
      <c r="J86" s="281"/>
      <c r="K86" s="23">
        <v>1</v>
      </c>
      <c r="L86" s="23"/>
      <c r="M86" s="48"/>
    </row>
    <row r="87" spans="1:13" ht="19.5" thickTop="1" thickBot="1" x14ac:dyDescent="0.3">
      <c r="A87" s="142" t="s">
        <v>45</v>
      </c>
      <c r="B87" s="126" t="s">
        <v>16</v>
      </c>
      <c r="C87" s="124" t="s">
        <v>13</v>
      </c>
      <c r="D87" s="124">
        <f t="shared" ref="D87:I87" si="3">SUM(D67:D86)</f>
        <v>20</v>
      </c>
      <c r="E87" s="124">
        <f t="shared" si="3"/>
        <v>14</v>
      </c>
      <c r="F87" s="124">
        <f t="shared" si="3"/>
        <v>14</v>
      </c>
      <c r="G87" s="124">
        <f t="shared" si="3"/>
        <v>28</v>
      </c>
      <c r="H87" s="124">
        <f t="shared" si="3"/>
        <v>3</v>
      </c>
      <c r="I87" s="125">
        <f t="shared" si="3"/>
        <v>1</v>
      </c>
      <c r="J87" s="191">
        <f>SUM(J67:J86)</f>
        <v>10</v>
      </c>
      <c r="K87" s="124">
        <f>SUM(K67:K86)</f>
        <v>8</v>
      </c>
      <c r="L87" s="124">
        <f>SUM(L67:L86)</f>
        <v>2</v>
      </c>
      <c r="M87" s="302">
        <f>SUM(J87/(J87+K87))</f>
        <v>0.55555555555555558</v>
      </c>
    </row>
    <row r="88" spans="1:13" ht="18.75" hidden="1" thickTop="1" x14ac:dyDescent="0.25">
      <c r="A88" s="659" t="s">
        <v>15</v>
      </c>
      <c r="B88" s="26">
        <v>41697</v>
      </c>
      <c r="C88" s="27" t="s">
        <v>13</v>
      </c>
      <c r="D88" s="27">
        <v>1</v>
      </c>
      <c r="E88" s="27">
        <v>1</v>
      </c>
      <c r="F88" s="27">
        <v>0</v>
      </c>
      <c r="G88" s="27">
        <v>1</v>
      </c>
      <c r="H88" s="27">
        <v>0</v>
      </c>
      <c r="I88" s="28">
        <v>1</v>
      </c>
      <c r="J88" s="282"/>
      <c r="K88" s="8"/>
      <c r="L88" s="8">
        <v>1</v>
      </c>
      <c r="M88" s="113"/>
    </row>
    <row r="89" spans="1:13" hidden="1" x14ac:dyDescent="0.25">
      <c r="A89" s="631"/>
      <c r="B89" s="13">
        <v>41690</v>
      </c>
      <c r="C89" s="9" t="s">
        <v>10</v>
      </c>
      <c r="D89" s="9">
        <v>1</v>
      </c>
      <c r="E89" s="9">
        <v>1</v>
      </c>
      <c r="F89" s="9">
        <v>0</v>
      </c>
      <c r="G89" s="9">
        <v>1</v>
      </c>
      <c r="H89" s="9">
        <v>0</v>
      </c>
      <c r="I89" s="29">
        <v>0</v>
      </c>
      <c r="J89" s="280"/>
      <c r="K89" s="9"/>
      <c r="L89" s="9">
        <v>1</v>
      </c>
      <c r="M89" s="29"/>
    </row>
    <row r="90" spans="1:13" hidden="1" x14ac:dyDescent="0.25">
      <c r="A90" s="631"/>
      <c r="B90" s="13">
        <v>41683</v>
      </c>
      <c r="C90" s="9" t="s">
        <v>7</v>
      </c>
      <c r="D90" s="9">
        <v>1</v>
      </c>
      <c r="E90" s="9">
        <v>1</v>
      </c>
      <c r="F90" s="9">
        <v>0</v>
      </c>
      <c r="G90" s="9">
        <v>1</v>
      </c>
      <c r="H90" s="9">
        <v>0</v>
      </c>
      <c r="I90" s="29">
        <v>0</v>
      </c>
      <c r="J90" s="280"/>
      <c r="K90" s="9"/>
      <c r="L90" s="9">
        <v>1</v>
      </c>
      <c r="M90" s="29"/>
    </row>
    <row r="91" spans="1:13" hidden="1" x14ac:dyDescent="0.25">
      <c r="A91" s="631"/>
      <c r="B91" s="13">
        <v>41676</v>
      </c>
      <c r="C91" s="9" t="s">
        <v>8</v>
      </c>
      <c r="D91" s="9">
        <v>1</v>
      </c>
      <c r="E91" s="9">
        <v>1</v>
      </c>
      <c r="F91" s="9">
        <v>1</v>
      </c>
      <c r="G91" s="9">
        <v>2</v>
      </c>
      <c r="H91" s="9">
        <v>0</v>
      </c>
      <c r="I91" s="29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13">
        <v>41662</v>
      </c>
      <c r="C92" s="9" t="s">
        <v>13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41655</v>
      </c>
      <c r="C93" s="9" t="s">
        <v>10</v>
      </c>
      <c r="D93" s="9">
        <v>1</v>
      </c>
      <c r="E93" s="9">
        <v>0</v>
      </c>
      <c r="F93" s="9">
        <v>2</v>
      </c>
      <c r="G93" s="9">
        <v>2</v>
      </c>
      <c r="H93" s="9">
        <v>0</v>
      </c>
      <c r="I93" s="29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41648</v>
      </c>
      <c r="C94" s="9" t="s">
        <v>7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41620</v>
      </c>
      <c r="C95" s="9" t="s">
        <v>14</v>
      </c>
      <c r="D95" s="9">
        <v>1</v>
      </c>
      <c r="E95" s="9">
        <v>1</v>
      </c>
      <c r="F95" s="9">
        <v>0</v>
      </c>
      <c r="G95" s="9">
        <v>1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41606</v>
      </c>
      <c r="C96" s="9" t="s">
        <v>10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41592</v>
      </c>
      <c r="C97" s="9" t="s">
        <v>8</v>
      </c>
      <c r="D97" s="9">
        <v>1</v>
      </c>
      <c r="E97" s="9">
        <v>0</v>
      </c>
      <c r="F97" s="9">
        <v>3</v>
      </c>
      <c r="G97" s="9">
        <v>3</v>
      </c>
      <c r="H97" s="9">
        <v>0</v>
      </c>
      <c r="I97" s="29">
        <v>0</v>
      </c>
      <c r="J97" s="280"/>
      <c r="K97" s="9"/>
      <c r="L97" s="9">
        <v>1</v>
      </c>
      <c r="M97" s="29"/>
    </row>
    <row r="98" spans="1:13" hidden="1" x14ac:dyDescent="0.25">
      <c r="A98" s="631"/>
      <c r="B98" s="13">
        <v>41585</v>
      </c>
      <c r="C98" s="9" t="s">
        <v>14</v>
      </c>
      <c r="D98" s="9">
        <v>1</v>
      </c>
      <c r="E98" s="9">
        <v>1</v>
      </c>
      <c r="F98" s="9">
        <v>2</v>
      </c>
      <c r="G98" s="9">
        <v>3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41571</v>
      </c>
      <c r="C99" s="9" t="s">
        <v>10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41564</v>
      </c>
      <c r="C100" s="9" t="s">
        <v>7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41557</v>
      </c>
      <c r="C101" s="9" t="s">
        <v>8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">
        <v>0</v>
      </c>
      <c r="J101" s="280"/>
      <c r="K101" s="9"/>
      <c r="L101" s="9">
        <v>1</v>
      </c>
      <c r="M101" s="29"/>
    </row>
    <row r="102" spans="1:13" hidden="1" x14ac:dyDescent="0.25">
      <c r="A102" s="631"/>
      <c r="B102" s="13">
        <v>41550</v>
      </c>
      <c r="C102" s="9" t="s">
        <v>14</v>
      </c>
      <c r="D102" s="9">
        <v>1</v>
      </c>
      <c r="E102" s="9">
        <v>0</v>
      </c>
      <c r="F102" s="9">
        <v>1</v>
      </c>
      <c r="G102" s="9">
        <v>1</v>
      </c>
      <c r="H102" s="9">
        <v>0</v>
      </c>
      <c r="I102" s="29">
        <v>0</v>
      </c>
      <c r="J102" s="280"/>
      <c r="K102" s="9"/>
      <c r="L102" s="9">
        <v>1</v>
      </c>
      <c r="M102" s="29"/>
    </row>
    <row r="103" spans="1:13" hidden="1" x14ac:dyDescent="0.25">
      <c r="A103" s="631"/>
      <c r="B103" s="13">
        <v>41543</v>
      </c>
      <c r="C103" s="9" t="s">
        <v>13</v>
      </c>
      <c r="D103" s="9">
        <v>1</v>
      </c>
      <c r="E103" s="9">
        <v>0</v>
      </c>
      <c r="F103" s="9">
        <v>3</v>
      </c>
      <c r="G103" s="9">
        <v>3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41536</v>
      </c>
      <c r="C104" s="9" t="s">
        <v>10</v>
      </c>
      <c r="D104" s="9">
        <v>1</v>
      </c>
      <c r="E104" s="9">
        <v>0</v>
      </c>
      <c r="F104" s="9">
        <v>2</v>
      </c>
      <c r="G104" s="9">
        <v>2</v>
      </c>
      <c r="H104" s="9">
        <v>0</v>
      </c>
      <c r="I104" s="29">
        <v>0</v>
      </c>
      <c r="J104" s="280"/>
      <c r="K104" s="9"/>
      <c r="L104" s="9">
        <v>1</v>
      </c>
      <c r="M104" s="29"/>
    </row>
    <row r="105" spans="1:13" ht="18.75" hidden="1" thickBot="1" x14ac:dyDescent="0.3">
      <c r="A105" s="630"/>
      <c r="B105" s="30">
        <v>41529</v>
      </c>
      <c r="C105" s="31" t="s">
        <v>7</v>
      </c>
      <c r="D105" s="31">
        <v>1</v>
      </c>
      <c r="E105" s="31">
        <v>0</v>
      </c>
      <c r="F105" s="31">
        <v>0</v>
      </c>
      <c r="G105" s="31">
        <v>0</v>
      </c>
      <c r="H105" s="31">
        <v>0</v>
      </c>
      <c r="I105" s="32">
        <v>0</v>
      </c>
      <c r="J105" s="281"/>
      <c r="K105" s="23">
        <v>1</v>
      </c>
      <c r="L105" s="23"/>
      <c r="M105" s="48"/>
    </row>
    <row r="106" spans="1:13" ht="19.5" thickTop="1" thickBot="1" x14ac:dyDescent="0.3">
      <c r="A106" s="142" t="s">
        <v>45</v>
      </c>
      <c r="B106" s="126" t="s">
        <v>15</v>
      </c>
      <c r="C106" s="124" t="s">
        <v>12</v>
      </c>
      <c r="D106" s="124">
        <f t="shared" ref="D106:I106" si="4">SUM(D88:D105)</f>
        <v>18</v>
      </c>
      <c r="E106" s="124">
        <f t="shared" si="4"/>
        <v>6</v>
      </c>
      <c r="F106" s="124">
        <f t="shared" si="4"/>
        <v>16</v>
      </c>
      <c r="G106" s="124">
        <f t="shared" si="4"/>
        <v>22</v>
      </c>
      <c r="H106" s="124">
        <f t="shared" si="4"/>
        <v>0</v>
      </c>
      <c r="I106" s="125">
        <f t="shared" si="4"/>
        <v>1</v>
      </c>
      <c r="J106" s="191">
        <f>SUM(J88:J105)</f>
        <v>5</v>
      </c>
      <c r="K106" s="124">
        <f>SUM(K88:K105)</f>
        <v>6</v>
      </c>
      <c r="L106" s="124">
        <f>SUM(L88:L105)</f>
        <v>7</v>
      </c>
      <c r="M106" s="302">
        <f>SUM(J106/(J106+K106))</f>
        <v>0.45454545454545453</v>
      </c>
    </row>
    <row r="107" spans="1:13" ht="18.75" hidden="1" thickTop="1" x14ac:dyDescent="0.25">
      <c r="A107" s="659" t="s">
        <v>22</v>
      </c>
      <c r="B107" s="26">
        <v>41333</v>
      </c>
      <c r="C107" s="27" t="s">
        <v>13</v>
      </c>
      <c r="D107" s="27">
        <v>1</v>
      </c>
      <c r="E107" s="27">
        <v>1</v>
      </c>
      <c r="F107" s="27">
        <v>0</v>
      </c>
      <c r="G107" s="27">
        <v>1</v>
      </c>
      <c r="H107" s="27">
        <v>0</v>
      </c>
      <c r="I107" s="28">
        <v>0</v>
      </c>
      <c r="J107" s="282"/>
      <c r="K107" s="8">
        <v>1</v>
      </c>
      <c r="L107" s="8"/>
      <c r="M107" s="113"/>
    </row>
    <row r="108" spans="1:13" hidden="1" x14ac:dyDescent="0.25">
      <c r="A108" s="631"/>
      <c r="B108" s="13">
        <v>41326</v>
      </c>
      <c r="C108" s="9" t="s">
        <v>20</v>
      </c>
      <c r="D108" s="9">
        <v>1</v>
      </c>
      <c r="E108" s="9">
        <v>0</v>
      </c>
      <c r="F108" s="9">
        <v>1</v>
      </c>
      <c r="G108" s="9">
        <v>1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41319</v>
      </c>
      <c r="C109" s="9" t="s">
        <v>7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41312</v>
      </c>
      <c r="C110" s="9" t="s">
        <v>19</v>
      </c>
      <c r="D110" s="9">
        <v>1</v>
      </c>
      <c r="E110" s="9">
        <v>1</v>
      </c>
      <c r="F110" s="9">
        <v>1</v>
      </c>
      <c r="G110" s="9">
        <v>2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41305</v>
      </c>
      <c r="C111" s="9" t="s">
        <v>21</v>
      </c>
      <c r="D111" s="9">
        <v>1</v>
      </c>
      <c r="E111" s="9">
        <v>1</v>
      </c>
      <c r="F111" s="9">
        <v>1</v>
      </c>
      <c r="G111" s="9">
        <v>2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41298</v>
      </c>
      <c r="C112" s="9" t="s">
        <v>13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41291</v>
      </c>
      <c r="C113" s="9" t="s">
        <v>20</v>
      </c>
      <c r="D113" s="9">
        <v>1</v>
      </c>
      <c r="E113" s="9">
        <v>1</v>
      </c>
      <c r="F113" s="9">
        <v>2</v>
      </c>
      <c r="G113" s="9">
        <v>3</v>
      </c>
      <c r="H113" s="9">
        <v>0</v>
      </c>
      <c r="I113" s="29">
        <v>0</v>
      </c>
      <c r="J113" s="280">
        <v>1</v>
      </c>
      <c r="K113" s="9"/>
      <c r="L113" s="9"/>
      <c r="M113" s="29"/>
    </row>
    <row r="114" spans="1:13" hidden="1" x14ac:dyDescent="0.25">
      <c r="A114" s="631"/>
      <c r="B114" s="13">
        <v>41284</v>
      </c>
      <c r="C114" s="9" t="s">
        <v>7</v>
      </c>
      <c r="D114" s="9">
        <v>1</v>
      </c>
      <c r="E114" s="9">
        <v>0</v>
      </c>
      <c r="F114" s="9">
        <v>1</v>
      </c>
      <c r="G114" s="9">
        <v>1</v>
      </c>
      <c r="H114" s="9">
        <v>0</v>
      </c>
      <c r="I114" s="29">
        <v>0</v>
      </c>
      <c r="J114" s="280"/>
      <c r="K114" s="9">
        <v>1</v>
      </c>
      <c r="L114" s="9"/>
      <c r="M114" s="29"/>
    </row>
    <row r="115" spans="1:13" hidden="1" x14ac:dyDescent="0.25">
      <c r="A115" s="631"/>
      <c r="B115" s="13">
        <v>41256</v>
      </c>
      <c r="C115" s="9" t="s">
        <v>21</v>
      </c>
      <c r="D115" s="9">
        <v>1</v>
      </c>
      <c r="E115" s="9">
        <v>2</v>
      </c>
      <c r="F115" s="9">
        <v>0</v>
      </c>
      <c r="G115" s="9">
        <v>2</v>
      </c>
      <c r="H115" s="9">
        <v>1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41249</v>
      </c>
      <c r="C116" s="9" t="s">
        <v>13</v>
      </c>
      <c r="D116" s="9">
        <v>1</v>
      </c>
      <c r="E116" s="9">
        <v>1</v>
      </c>
      <c r="F116" s="9">
        <v>1</v>
      </c>
      <c r="G116" s="9">
        <v>2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41242</v>
      </c>
      <c r="C117" s="9" t="s">
        <v>20</v>
      </c>
      <c r="D117" s="9">
        <v>1</v>
      </c>
      <c r="E117" s="9">
        <v>1</v>
      </c>
      <c r="F117" s="9">
        <v>0</v>
      </c>
      <c r="G117" s="9">
        <v>1</v>
      </c>
      <c r="H117" s="9">
        <v>1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41235</v>
      </c>
      <c r="C118" s="9" t="s">
        <v>7</v>
      </c>
      <c r="D118" s="9">
        <v>1</v>
      </c>
      <c r="E118" s="9">
        <v>1</v>
      </c>
      <c r="F118" s="9">
        <v>0</v>
      </c>
      <c r="G118" s="9">
        <v>1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41228</v>
      </c>
      <c r="C119" s="9" t="s">
        <v>19</v>
      </c>
      <c r="D119" s="9">
        <v>1</v>
      </c>
      <c r="E119" s="9">
        <v>2</v>
      </c>
      <c r="F119" s="9">
        <v>1</v>
      </c>
      <c r="G119" s="9">
        <v>3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41221</v>
      </c>
      <c r="C120" s="9" t="s">
        <v>21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41214</v>
      </c>
      <c r="C121" s="9" t="s">
        <v>13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/>
      <c r="L121" s="9">
        <v>1</v>
      </c>
      <c r="M121" s="29"/>
    </row>
    <row r="122" spans="1:13" hidden="1" x14ac:dyDescent="0.25">
      <c r="A122" s="631"/>
      <c r="B122" s="13">
        <v>41207</v>
      </c>
      <c r="C122" s="9" t="s">
        <v>20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41200</v>
      </c>
      <c r="C123" s="9" t="s">
        <v>7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41193</v>
      </c>
      <c r="C124" s="9" t="s">
        <v>19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41186</v>
      </c>
      <c r="C125" s="9" t="s">
        <v>21</v>
      </c>
      <c r="D125" s="9">
        <v>1</v>
      </c>
      <c r="E125" s="9">
        <v>2</v>
      </c>
      <c r="F125" s="9">
        <v>2</v>
      </c>
      <c r="G125" s="9">
        <v>4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41179</v>
      </c>
      <c r="C126" s="9" t="s">
        <v>13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t="18.75" hidden="1" thickBot="1" x14ac:dyDescent="0.3">
      <c r="A127" s="630"/>
      <c r="B127" s="30">
        <v>41172</v>
      </c>
      <c r="C127" s="31" t="s">
        <v>20</v>
      </c>
      <c r="D127" s="31">
        <v>1</v>
      </c>
      <c r="E127" s="31">
        <v>1</v>
      </c>
      <c r="F127" s="31">
        <v>1</v>
      </c>
      <c r="G127" s="31">
        <v>2</v>
      </c>
      <c r="H127" s="31">
        <v>0</v>
      </c>
      <c r="I127" s="32">
        <v>0</v>
      </c>
      <c r="J127" s="281">
        <v>1</v>
      </c>
      <c r="K127" s="23"/>
      <c r="L127" s="23"/>
      <c r="M127" s="48"/>
    </row>
    <row r="128" spans="1:13" ht="19.5" thickTop="1" thickBot="1" x14ac:dyDescent="0.3">
      <c r="A128" s="142" t="s">
        <v>45</v>
      </c>
      <c r="B128" s="126" t="s">
        <v>22</v>
      </c>
      <c r="C128" s="124" t="s">
        <v>12</v>
      </c>
      <c r="D128" s="124">
        <f t="shared" ref="D128:I128" si="5">SUM(D107:D127)</f>
        <v>21</v>
      </c>
      <c r="E128" s="124">
        <f t="shared" si="5"/>
        <v>14</v>
      </c>
      <c r="F128" s="124">
        <f t="shared" si="5"/>
        <v>12</v>
      </c>
      <c r="G128" s="124">
        <f t="shared" si="5"/>
        <v>26</v>
      </c>
      <c r="H128" s="124">
        <f t="shared" si="5"/>
        <v>2</v>
      </c>
      <c r="I128" s="125">
        <f t="shared" si="5"/>
        <v>0</v>
      </c>
      <c r="J128" s="191">
        <f>SUM(J107:J127)</f>
        <v>9</v>
      </c>
      <c r="K128" s="124">
        <f>SUM(K107:K127)</f>
        <v>11</v>
      </c>
      <c r="L128" s="124">
        <f>SUM(L107:L127)</f>
        <v>1</v>
      </c>
      <c r="M128" s="302">
        <f>SUM(J128/(J128+K128))</f>
        <v>0.45</v>
      </c>
    </row>
    <row r="129" spans="1:13" ht="18.75" hidden="1" thickTop="1" x14ac:dyDescent="0.25">
      <c r="A129" s="659" t="s">
        <v>23</v>
      </c>
      <c r="B129" s="26">
        <v>40969</v>
      </c>
      <c r="C129" s="27" t="s">
        <v>20</v>
      </c>
      <c r="D129" s="27">
        <v>1</v>
      </c>
      <c r="E129" s="27">
        <v>0</v>
      </c>
      <c r="F129" s="27">
        <v>0</v>
      </c>
      <c r="G129" s="27">
        <v>0</v>
      </c>
      <c r="H129" s="27">
        <v>0</v>
      </c>
      <c r="I129" s="28">
        <v>0</v>
      </c>
      <c r="J129" s="282">
        <v>1</v>
      </c>
      <c r="K129" s="8"/>
      <c r="L129" s="8"/>
      <c r="M129" s="113"/>
    </row>
    <row r="130" spans="1:13" hidden="1" x14ac:dyDescent="0.25">
      <c r="A130" s="631"/>
      <c r="B130" s="13">
        <v>40962</v>
      </c>
      <c r="C130" s="9" t="s">
        <v>7</v>
      </c>
      <c r="D130" s="9">
        <v>1</v>
      </c>
      <c r="E130" s="9">
        <v>1</v>
      </c>
      <c r="F130" s="9">
        <v>4</v>
      </c>
      <c r="G130" s="9">
        <v>5</v>
      </c>
      <c r="H130" s="9">
        <v>0</v>
      </c>
      <c r="I130" s="29">
        <v>0</v>
      </c>
      <c r="J130" s="280"/>
      <c r="K130" s="9"/>
      <c r="L130" s="9">
        <v>1</v>
      </c>
      <c r="M130" s="29"/>
    </row>
    <row r="131" spans="1:13" hidden="1" x14ac:dyDescent="0.25">
      <c r="A131" s="631"/>
      <c r="B131" s="13">
        <v>40955</v>
      </c>
      <c r="C131" s="9" t="s">
        <v>21</v>
      </c>
      <c r="D131" s="9">
        <v>1</v>
      </c>
      <c r="E131" s="9">
        <v>0</v>
      </c>
      <c r="F131" s="9">
        <v>1</v>
      </c>
      <c r="G131" s="9">
        <v>1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40948</v>
      </c>
      <c r="C132" s="9" t="s">
        <v>12</v>
      </c>
      <c r="D132" s="9">
        <v>1</v>
      </c>
      <c r="E132" s="9">
        <v>1</v>
      </c>
      <c r="F132" s="9">
        <v>1</v>
      </c>
      <c r="G132" s="9">
        <v>2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40941</v>
      </c>
      <c r="C133" s="9" t="s">
        <v>13</v>
      </c>
      <c r="D133" s="9">
        <v>1</v>
      </c>
      <c r="E133" s="9">
        <v>1</v>
      </c>
      <c r="F133" s="9">
        <v>2</v>
      </c>
      <c r="G133" s="9">
        <v>3</v>
      </c>
      <c r="H133" s="9">
        <v>0</v>
      </c>
      <c r="I133" s="29">
        <v>0</v>
      </c>
      <c r="J133" s="280">
        <v>1</v>
      </c>
      <c r="K133" s="9"/>
      <c r="L133" s="9"/>
      <c r="M133" s="29"/>
    </row>
    <row r="134" spans="1:13" hidden="1" x14ac:dyDescent="0.25">
      <c r="A134" s="631"/>
      <c r="B134" s="13">
        <v>40934</v>
      </c>
      <c r="C134" s="9" t="s">
        <v>20</v>
      </c>
      <c r="D134" s="9">
        <v>1</v>
      </c>
      <c r="E134" s="9">
        <v>1</v>
      </c>
      <c r="F134" s="9">
        <v>0</v>
      </c>
      <c r="G134" s="9">
        <v>1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40920</v>
      </c>
      <c r="C135" s="9" t="s">
        <v>21</v>
      </c>
      <c r="D135" s="9">
        <v>1</v>
      </c>
      <c r="E135" s="9">
        <v>2</v>
      </c>
      <c r="F135" s="9">
        <v>0</v>
      </c>
      <c r="G135" s="9">
        <v>2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40899</v>
      </c>
      <c r="C136" s="9" t="s">
        <v>12</v>
      </c>
      <c r="D136" s="9">
        <v>1</v>
      </c>
      <c r="E136" s="9">
        <v>2</v>
      </c>
      <c r="F136" s="9">
        <v>1</v>
      </c>
      <c r="G136" s="9">
        <v>3</v>
      </c>
      <c r="H136" s="9">
        <v>1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40892</v>
      </c>
      <c r="C137" s="9" t="s">
        <v>13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idden="1" x14ac:dyDescent="0.25">
      <c r="A138" s="631"/>
      <c r="B138" s="13">
        <v>40885</v>
      </c>
      <c r="C138" s="9" t="s">
        <v>20</v>
      </c>
      <c r="D138" s="9">
        <v>1</v>
      </c>
      <c r="E138" s="9">
        <v>1</v>
      </c>
      <c r="F138" s="9">
        <v>1</v>
      </c>
      <c r="G138" s="9">
        <v>2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40878</v>
      </c>
      <c r="C139" s="9" t="s">
        <v>7</v>
      </c>
      <c r="D139" s="9">
        <v>1</v>
      </c>
      <c r="E139" s="9">
        <v>3</v>
      </c>
      <c r="F139" s="9">
        <v>1</v>
      </c>
      <c r="G139" s="9">
        <v>4</v>
      </c>
      <c r="H139" s="9">
        <v>0</v>
      </c>
      <c r="I139" s="29">
        <v>0</v>
      </c>
      <c r="J139" s="280">
        <v>1</v>
      </c>
      <c r="K139" s="9"/>
      <c r="L139" s="9"/>
      <c r="M139" s="29"/>
    </row>
    <row r="140" spans="1:13" hidden="1" x14ac:dyDescent="0.25">
      <c r="A140" s="631"/>
      <c r="B140" s="13">
        <v>40871</v>
      </c>
      <c r="C140" s="9" t="s">
        <v>21</v>
      </c>
      <c r="D140" s="9">
        <v>1</v>
      </c>
      <c r="E140" s="9">
        <v>0</v>
      </c>
      <c r="F140" s="9">
        <v>3</v>
      </c>
      <c r="G140" s="9">
        <v>3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40857</v>
      </c>
      <c r="C141" s="9" t="s">
        <v>13</v>
      </c>
      <c r="D141" s="9">
        <v>1</v>
      </c>
      <c r="E141" s="9">
        <v>0</v>
      </c>
      <c r="F141" s="9">
        <v>1</v>
      </c>
      <c r="G141" s="9">
        <v>1</v>
      </c>
      <c r="H141" s="9">
        <v>0</v>
      </c>
      <c r="I141" s="29">
        <v>0</v>
      </c>
      <c r="J141" s="280"/>
      <c r="K141" s="9"/>
      <c r="L141" s="9">
        <v>1</v>
      </c>
      <c r="M141" s="29"/>
    </row>
    <row r="142" spans="1:13" hidden="1" x14ac:dyDescent="0.25">
      <c r="A142" s="631"/>
      <c r="B142" s="13">
        <v>40850</v>
      </c>
      <c r="C142" s="9" t="s">
        <v>20</v>
      </c>
      <c r="D142" s="9">
        <v>1</v>
      </c>
      <c r="E142" s="9">
        <v>1</v>
      </c>
      <c r="F142" s="9">
        <v>1</v>
      </c>
      <c r="G142" s="9">
        <v>2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40843</v>
      </c>
      <c r="C143" s="9" t="s">
        <v>7</v>
      </c>
      <c r="D143" s="9">
        <v>1</v>
      </c>
      <c r="E143" s="9">
        <v>1</v>
      </c>
      <c r="F143" s="9">
        <v>0</v>
      </c>
      <c r="G143" s="9">
        <v>1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40836</v>
      </c>
      <c r="C144" s="9" t="s">
        <v>21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idden="1" x14ac:dyDescent="0.25">
      <c r="A145" s="631"/>
      <c r="B145" s="13">
        <v>40829</v>
      </c>
      <c r="C145" s="9" t="s">
        <v>12</v>
      </c>
      <c r="D145" s="9">
        <v>1</v>
      </c>
      <c r="E145" s="9">
        <v>0</v>
      </c>
      <c r="F145" s="9">
        <v>1</v>
      </c>
      <c r="G145" s="9">
        <v>1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40822</v>
      </c>
      <c r="C146" s="9" t="s">
        <v>13</v>
      </c>
      <c r="D146" s="9">
        <v>1</v>
      </c>
      <c r="E146" s="9">
        <v>1</v>
      </c>
      <c r="F146" s="9">
        <v>0</v>
      </c>
      <c r="G146" s="9">
        <v>1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40815</v>
      </c>
      <c r="C147" s="9" t="s">
        <v>20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/>
      <c r="K147" s="9">
        <v>1</v>
      </c>
      <c r="L147" s="9"/>
      <c r="M147" s="29"/>
    </row>
    <row r="148" spans="1:13" ht="18.75" hidden="1" thickBot="1" x14ac:dyDescent="0.3">
      <c r="A148" s="630"/>
      <c r="B148" s="30">
        <v>40808</v>
      </c>
      <c r="C148" s="31" t="s">
        <v>7</v>
      </c>
      <c r="D148" s="31">
        <v>1</v>
      </c>
      <c r="E148" s="31">
        <v>0</v>
      </c>
      <c r="F148" s="31">
        <v>0</v>
      </c>
      <c r="G148" s="31">
        <v>0</v>
      </c>
      <c r="H148" s="31">
        <v>0</v>
      </c>
      <c r="I148" s="32">
        <v>0</v>
      </c>
      <c r="J148" s="281">
        <v>1</v>
      </c>
      <c r="K148" s="23"/>
      <c r="L148" s="23"/>
      <c r="M148" s="48"/>
    </row>
    <row r="149" spans="1:13" ht="19.5" thickTop="1" thickBot="1" x14ac:dyDescent="0.3">
      <c r="A149" s="142" t="s">
        <v>45</v>
      </c>
      <c r="B149" s="126" t="s">
        <v>23</v>
      </c>
      <c r="C149" s="124" t="s">
        <v>19</v>
      </c>
      <c r="D149" s="124">
        <f t="shared" ref="D149:I149" si="6">SUM(D129:D148)</f>
        <v>20</v>
      </c>
      <c r="E149" s="124">
        <f t="shared" si="6"/>
        <v>15</v>
      </c>
      <c r="F149" s="124">
        <f t="shared" si="6"/>
        <v>18</v>
      </c>
      <c r="G149" s="124">
        <f t="shared" si="6"/>
        <v>33</v>
      </c>
      <c r="H149" s="124">
        <f t="shared" si="6"/>
        <v>1</v>
      </c>
      <c r="I149" s="125">
        <f t="shared" si="6"/>
        <v>0</v>
      </c>
      <c r="J149" s="191">
        <f>SUM(J129:J148)</f>
        <v>11</v>
      </c>
      <c r="K149" s="124">
        <f>SUM(K129:K148)</f>
        <v>7</v>
      </c>
      <c r="L149" s="124">
        <f>SUM(L129:L148)</f>
        <v>2</v>
      </c>
      <c r="M149" s="302">
        <f>SUM(J149/(J149+K149))</f>
        <v>0.61111111111111116</v>
      </c>
    </row>
    <row r="150" spans="1:13" ht="19.5" thickTop="1" thickBot="1" x14ac:dyDescent="0.3">
      <c r="C150" s="136" t="s">
        <v>24</v>
      </c>
      <c r="D150" s="137">
        <f t="shared" ref="D150:I150" si="7">SUM(D25+D46+D66+D87+D106+D128+D149)</f>
        <v>140</v>
      </c>
      <c r="E150" s="137">
        <f t="shared" si="7"/>
        <v>91</v>
      </c>
      <c r="F150" s="137">
        <f t="shared" si="7"/>
        <v>98</v>
      </c>
      <c r="G150" s="139">
        <f t="shared" si="7"/>
        <v>189</v>
      </c>
      <c r="H150" s="140">
        <f t="shared" si="7"/>
        <v>8</v>
      </c>
      <c r="I150" s="141">
        <f t="shared" si="7"/>
        <v>2</v>
      </c>
      <c r="J150" s="325">
        <f>SUM(J25+J46+J66+J87+J106+J128+J149)</f>
        <v>74</v>
      </c>
      <c r="K150" s="146">
        <f>SUM(K25+K46+K66+K87+K106+K128+K149)</f>
        <v>51</v>
      </c>
      <c r="L150" s="146">
        <f>SUM(L25+L46+L66+L87+L106+L128+L149)</f>
        <v>15</v>
      </c>
      <c r="M150" s="324">
        <f>SUM(J150/(J150+K150))</f>
        <v>0.59199999999999997</v>
      </c>
    </row>
    <row r="151" spans="1:13" ht="18.75" thickBot="1" x14ac:dyDescent="0.3">
      <c r="C151" s="143" t="s">
        <v>25</v>
      </c>
      <c r="D151" s="24"/>
      <c r="E151" s="25">
        <f>SUM(E150/D150)</f>
        <v>0.65</v>
      </c>
      <c r="F151" s="25">
        <f>SUM(F150/D150)</f>
        <v>0.7</v>
      </c>
      <c r="G151" s="144">
        <f>SUM(G150/D150)</f>
        <v>1.35</v>
      </c>
      <c r="H151" s="20"/>
      <c r="I151" s="20"/>
      <c r="J151" s="326">
        <f>SUM(J150/D150)</f>
        <v>0.52857142857142858</v>
      </c>
      <c r="K151" s="327">
        <f>SUM(K150/D150)</f>
        <v>0.36428571428571427</v>
      </c>
      <c r="L151" s="328">
        <f>SUM(L150/D150)</f>
        <v>0.10714285714285714</v>
      </c>
      <c r="M151" s="6"/>
    </row>
    <row r="152" spans="1:13" ht="18.75" thickBot="1" x14ac:dyDescent="0.3">
      <c r="C152" s="133" t="s">
        <v>26</v>
      </c>
      <c r="D152" s="134">
        <f>SUM(D150/7)</f>
        <v>20</v>
      </c>
      <c r="E152" s="134">
        <f>SUM(E151*D152)</f>
        <v>13</v>
      </c>
      <c r="F152" s="134">
        <f>SUM(F151*D152)</f>
        <v>14</v>
      </c>
      <c r="G152" s="135">
        <f>SUM(G151*D152)</f>
        <v>27</v>
      </c>
      <c r="J152" s="329">
        <f>SUM(J150/7)</f>
        <v>10.571428571428571</v>
      </c>
      <c r="K152" s="330">
        <f>SUM(K150/7)</f>
        <v>7.2857142857142856</v>
      </c>
      <c r="L152" s="331">
        <f>SUM(L150/7)</f>
        <v>2.1428571428571428</v>
      </c>
      <c r="M152" s="6"/>
    </row>
    <row r="153" spans="1:13" ht="18.75" thickTop="1" x14ac:dyDescent="0.25">
      <c r="A153" s="665" t="s">
        <v>55</v>
      </c>
      <c r="B153" s="45" t="s">
        <v>36</v>
      </c>
      <c r="C153" s="46" t="s">
        <v>19</v>
      </c>
      <c r="D153" s="47"/>
      <c r="E153" s="27">
        <v>13</v>
      </c>
      <c r="F153" s="27">
        <v>19</v>
      </c>
      <c r="G153" s="28">
        <v>32</v>
      </c>
    </row>
    <row r="154" spans="1:13" ht="18.75" thickBot="1" x14ac:dyDescent="0.3">
      <c r="A154" s="666"/>
      <c r="B154" s="36" t="s">
        <v>37</v>
      </c>
      <c r="C154" s="5" t="s">
        <v>19</v>
      </c>
      <c r="D154" s="37"/>
      <c r="E154" s="9">
        <v>9</v>
      </c>
      <c r="F154" s="9">
        <v>10</v>
      </c>
      <c r="G154" s="29">
        <v>19</v>
      </c>
    </row>
    <row r="155" spans="1:13" ht="18.75" thickBot="1" x14ac:dyDescent="0.3">
      <c r="A155" s="49" t="s">
        <v>45</v>
      </c>
      <c r="B155" s="41" t="s">
        <v>55</v>
      </c>
      <c r="C155" s="42"/>
      <c r="D155" s="42"/>
      <c r="E155" s="43">
        <f>SUM(E153:E154)</f>
        <v>22</v>
      </c>
      <c r="F155" s="43">
        <f>SUM(F153:F154)</f>
        <v>29</v>
      </c>
      <c r="G155" s="50">
        <f>SUM(G153:G154)</f>
        <v>51</v>
      </c>
    </row>
    <row r="156" spans="1:13" ht="18.75" thickBot="1" x14ac:dyDescent="0.3">
      <c r="A156" s="51" t="s">
        <v>46</v>
      </c>
      <c r="B156" s="52" t="s">
        <v>488</v>
      </c>
      <c r="C156" s="53"/>
      <c r="D156" s="53"/>
      <c r="E156" s="54">
        <f>SUM(E150+E155)</f>
        <v>113</v>
      </c>
      <c r="F156" s="54">
        <f>SUM(F150+F155)</f>
        <v>127</v>
      </c>
      <c r="G156" s="55">
        <f>SUM(E156+F156)</f>
        <v>240</v>
      </c>
    </row>
    <row r="157" spans="1:13" ht="18.75" thickTop="1" x14ac:dyDescent="0.25"/>
  </sheetData>
  <autoFilter ref="A2:I156" xr:uid="{00000000-0009-0000-0000-00003C000000}"/>
  <mergeCells count="9">
    <mergeCell ref="A1:M1"/>
    <mergeCell ref="A3:A24"/>
    <mergeCell ref="A26:A45"/>
    <mergeCell ref="A153:A154"/>
    <mergeCell ref="A129:A148"/>
    <mergeCell ref="A47:A65"/>
    <mergeCell ref="A67:A86"/>
    <mergeCell ref="A88:A105"/>
    <mergeCell ref="A107:A127"/>
  </mergeCells>
  <printOptions horizontalCentered="1" verticalCentered="1"/>
  <pageMargins left="0.2" right="0.2" top="0.25" bottom="0.25" header="0.25" footer="0.3"/>
  <pageSetup scale="87" orientation="landscape" r:id="rId1"/>
  <rowBreaks count="2" manualBreakCount="2">
    <brk id="66" max="16383" man="1"/>
    <brk id="128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  <pageSetUpPr fitToPage="1"/>
  </sheetPr>
  <dimension ref="A1:M49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6.5703125" style="17" bestFit="1" customWidth="1"/>
    <col min="3" max="3" width="17" style="16" bestFit="1" customWidth="1"/>
    <col min="4" max="9" width="9.28515625" style="16" bestFit="1" customWidth="1"/>
    <col min="10" max="16384" width="9.140625" style="16"/>
  </cols>
  <sheetData>
    <row r="1" spans="1:13" ht="18.75" thickBot="1" x14ac:dyDescent="0.3">
      <c r="A1" s="671" t="s">
        <v>422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38" t="s">
        <v>15</v>
      </c>
      <c r="B3" s="26">
        <v>41683</v>
      </c>
      <c r="C3" s="27" t="s">
        <v>13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0"/>
      <c r="K3" s="9">
        <v>1</v>
      </c>
      <c r="L3" s="9"/>
      <c r="M3" s="29"/>
    </row>
    <row r="4" spans="1:13" hidden="1" x14ac:dyDescent="0.25">
      <c r="A4" s="639"/>
      <c r="B4" s="13">
        <v>41676</v>
      </c>
      <c r="C4" s="9" t="s">
        <v>14</v>
      </c>
      <c r="D4" s="9">
        <v>1</v>
      </c>
      <c r="E4" s="9">
        <v>2</v>
      </c>
      <c r="F4" s="9">
        <v>0</v>
      </c>
      <c r="G4" s="9">
        <v>2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41627</v>
      </c>
      <c r="C5" s="9" t="s">
        <v>14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41620</v>
      </c>
      <c r="C6" s="9" t="s">
        <v>7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41606</v>
      </c>
      <c r="C7" s="9" t="s">
        <v>12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41578</v>
      </c>
      <c r="C8" s="9" t="s">
        <v>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41571</v>
      </c>
      <c r="C9" s="9" t="s">
        <v>12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9"/>
      <c r="B10" s="13">
        <v>41564</v>
      </c>
      <c r="C10" s="9" t="s">
        <v>13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41543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t="18.75" hidden="1" thickBot="1" x14ac:dyDescent="0.3">
      <c r="A12" s="640"/>
      <c r="B12" s="30">
        <v>41529</v>
      </c>
      <c r="C12" s="31" t="s">
        <v>13</v>
      </c>
      <c r="D12" s="31">
        <v>1</v>
      </c>
      <c r="E12" s="31">
        <v>0</v>
      </c>
      <c r="F12" s="31">
        <v>0</v>
      </c>
      <c r="G12" s="31">
        <v>0</v>
      </c>
      <c r="H12" s="31">
        <v>0</v>
      </c>
      <c r="I12" s="32">
        <v>0</v>
      </c>
      <c r="J12" s="281"/>
      <c r="K12" s="23">
        <v>1</v>
      </c>
      <c r="L12" s="23"/>
      <c r="M12" s="48"/>
    </row>
    <row r="13" spans="1:13" ht="19.5" thickTop="1" thickBot="1" x14ac:dyDescent="0.3">
      <c r="A13" s="142" t="s">
        <v>45</v>
      </c>
      <c r="B13" s="126" t="s">
        <v>15</v>
      </c>
      <c r="C13" s="124" t="s">
        <v>10</v>
      </c>
      <c r="D13" s="124">
        <f t="shared" ref="D13:I13" si="0">SUM(D3:D12)</f>
        <v>10</v>
      </c>
      <c r="E13" s="124">
        <f t="shared" si="0"/>
        <v>3</v>
      </c>
      <c r="F13" s="124">
        <f t="shared" si="0"/>
        <v>2</v>
      </c>
      <c r="G13" s="124">
        <f t="shared" si="0"/>
        <v>5</v>
      </c>
      <c r="H13" s="124">
        <f t="shared" si="0"/>
        <v>0</v>
      </c>
      <c r="I13" s="125">
        <f t="shared" si="0"/>
        <v>0</v>
      </c>
      <c r="J13" s="191">
        <f>SUM(J3:J12)</f>
        <v>2</v>
      </c>
      <c r="K13" s="124">
        <f>SUM(K3:K12)</f>
        <v>8</v>
      </c>
      <c r="L13" s="124">
        <f>SUM(L3:L12)</f>
        <v>0</v>
      </c>
      <c r="M13" s="302">
        <f>SUM(J13/(J13+K13))</f>
        <v>0.2</v>
      </c>
    </row>
    <row r="14" spans="1:13" ht="18.75" hidden="1" thickTop="1" x14ac:dyDescent="0.25">
      <c r="A14" s="638" t="s">
        <v>22</v>
      </c>
      <c r="B14" s="26">
        <v>41312</v>
      </c>
      <c r="C14" s="27" t="s">
        <v>20</v>
      </c>
      <c r="D14" s="27">
        <v>1</v>
      </c>
      <c r="E14" s="27">
        <v>0</v>
      </c>
      <c r="F14" s="27">
        <v>1</v>
      </c>
      <c r="G14" s="27">
        <v>1</v>
      </c>
      <c r="H14" s="27">
        <v>0</v>
      </c>
      <c r="I14" s="28">
        <v>0</v>
      </c>
      <c r="J14" s="282"/>
      <c r="K14" s="8">
        <v>1</v>
      </c>
      <c r="L14" s="8"/>
      <c r="M14" s="113"/>
    </row>
    <row r="15" spans="1:13" hidden="1" x14ac:dyDescent="0.25">
      <c r="A15" s="639"/>
      <c r="B15" s="13">
        <v>41298</v>
      </c>
      <c r="C15" s="9" t="s">
        <v>7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9"/>
      <c r="B16" s="13">
        <v>41284</v>
      </c>
      <c r="C16" s="9" t="s">
        <v>19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9"/>
      <c r="B17" s="13">
        <v>41256</v>
      </c>
      <c r="C17" s="9" t="s">
        <v>12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9"/>
      <c r="B18" s="13">
        <v>41242</v>
      </c>
      <c r="C18" s="9" t="s">
        <v>13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639"/>
      <c r="B19" s="13">
        <v>41221</v>
      </c>
      <c r="C19" s="9" t="s">
        <v>12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9"/>
      <c r="B20" s="13">
        <v>41214</v>
      </c>
      <c r="C20" s="9" t="s">
        <v>7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/>
      <c r="L20" s="9">
        <v>1</v>
      </c>
      <c r="M20" s="29"/>
    </row>
    <row r="21" spans="1:13" hidden="1" x14ac:dyDescent="0.25">
      <c r="A21" s="639"/>
      <c r="B21" s="13">
        <v>41207</v>
      </c>
      <c r="C21" s="9" t="s">
        <v>13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9"/>
      <c r="B22" s="13">
        <v>41200</v>
      </c>
      <c r="C22" s="9" t="s">
        <v>19</v>
      </c>
      <c r="D22" s="9">
        <v>1</v>
      </c>
      <c r="E22" s="9">
        <v>1</v>
      </c>
      <c r="F22" s="9">
        <v>0</v>
      </c>
      <c r="G22" s="9">
        <v>1</v>
      </c>
      <c r="H22" s="9">
        <v>0</v>
      </c>
      <c r="I22" s="29">
        <v>0</v>
      </c>
      <c r="J22" s="280">
        <v>1</v>
      </c>
      <c r="K22" s="9"/>
      <c r="L22" s="9"/>
      <c r="M22" s="29"/>
    </row>
    <row r="23" spans="1:13" hidden="1" x14ac:dyDescent="0.25">
      <c r="A23" s="639"/>
      <c r="B23" s="13">
        <v>41193</v>
      </c>
      <c r="C23" s="9" t="s">
        <v>20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idden="1" x14ac:dyDescent="0.25">
      <c r="A24" s="639"/>
      <c r="B24" s="13">
        <v>41186</v>
      </c>
      <c r="C24" s="9" t="s">
        <v>12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9"/>
      <c r="B25" s="13">
        <v>41179</v>
      </c>
      <c r="C25" s="9" t="s">
        <v>7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t="18.75" hidden="1" thickBot="1" x14ac:dyDescent="0.3">
      <c r="A26" s="640"/>
      <c r="B26" s="30">
        <v>41165</v>
      </c>
      <c r="C26" s="31" t="s">
        <v>19</v>
      </c>
      <c r="D26" s="31">
        <v>1</v>
      </c>
      <c r="E26" s="31">
        <v>0</v>
      </c>
      <c r="F26" s="31">
        <v>0</v>
      </c>
      <c r="G26" s="31">
        <v>0</v>
      </c>
      <c r="H26" s="31">
        <v>0</v>
      </c>
      <c r="I26" s="32">
        <v>0</v>
      </c>
      <c r="J26" s="281"/>
      <c r="K26" s="23"/>
      <c r="L26" s="23">
        <v>1</v>
      </c>
      <c r="M26" s="48"/>
    </row>
    <row r="27" spans="1:13" ht="19.5" thickTop="1" thickBot="1" x14ac:dyDescent="0.3">
      <c r="A27" s="142" t="s">
        <v>45</v>
      </c>
      <c r="B27" s="126" t="s">
        <v>22</v>
      </c>
      <c r="C27" s="124" t="s">
        <v>21</v>
      </c>
      <c r="D27" s="124">
        <f t="shared" ref="D27:I27" si="1">SUM(D14:D26)</f>
        <v>13</v>
      </c>
      <c r="E27" s="124">
        <f t="shared" si="1"/>
        <v>3</v>
      </c>
      <c r="F27" s="124">
        <f t="shared" si="1"/>
        <v>3</v>
      </c>
      <c r="G27" s="124">
        <f t="shared" si="1"/>
        <v>6</v>
      </c>
      <c r="H27" s="124">
        <f t="shared" si="1"/>
        <v>0</v>
      </c>
      <c r="I27" s="125">
        <f t="shared" si="1"/>
        <v>0</v>
      </c>
      <c r="J27" s="191">
        <f>SUM(J14:J26)</f>
        <v>4</v>
      </c>
      <c r="K27" s="124">
        <f>SUM(K14:K26)</f>
        <v>7</v>
      </c>
      <c r="L27" s="124">
        <f>SUM(L14:L26)</f>
        <v>2</v>
      </c>
      <c r="M27" s="302">
        <f>SUM(J27/(J27+K27))</f>
        <v>0.36363636363636365</v>
      </c>
    </row>
    <row r="28" spans="1:13" ht="18.75" hidden="1" thickTop="1" x14ac:dyDescent="0.25">
      <c r="A28" s="638" t="s">
        <v>23</v>
      </c>
      <c r="B28" s="26">
        <v>40969</v>
      </c>
      <c r="C28" s="27" t="s">
        <v>19</v>
      </c>
      <c r="D28" s="27">
        <v>1</v>
      </c>
      <c r="E28" s="27">
        <v>0</v>
      </c>
      <c r="F28" s="27">
        <v>0</v>
      </c>
      <c r="G28" s="27">
        <v>0</v>
      </c>
      <c r="H28" s="27">
        <v>0</v>
      </c>
      <c r="I28" s="28">
        <v>0</v>
      </c>
      <c r="J28" s="282"/>
      <c r="K28" s="8">
        <v>1</v>
      </c>
      <c r="L28" s="8"/>
      <c r="M28" s="113"/>
    </row>
    <row r="29" spans="1:13" hidden="1" x14ac:dyDescent="0.25">
      <c r="A29" s="639"/>
      <c r="B29" s="13">
        <v>40962</v>
      </c>
      <c r="C29" s="9" t="s">
        <v>12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9"/>
      <c r="B30" s="13">
        <v>40948</v>
      </c>
      <c r="C30" s="9" t="s">
        <v>21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39"/>
      <c r="B31" s="13">
        <v>40941</v>
      </c>
      <c r="C31" s="9" t="s">
        <v>7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9"/>
      <c r="B32" s="13">
        <v>40892</v>
      </c>
      <c r="C32" s="9" t="s">
        <v>7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9"/>
      <c r="B33" s="13">
        <v>40885</v>
      </c>
      <c r="C33" s="9" t="s">
        <v>19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>
        <v>1</v>
      </c>
      <c r="K33" s="9"/>
      <c r="L33" s="9"/>
      <c r="M33" s="29"/>
    </row>
    <row r="34" spans="1:13" hidden="1" x14ac:dyDescent="0.25">
      <c r="A34" s="639"/>
      <c r="B34" s="13">
        <v>40864</v>
      </c>
      <c r="C34" s="9" t="s">
        <v>21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280"/>
      <c r="K34" s="9"/>
      <c r="L34" s="9">
        <v>1</v>
      </c>
      <c r="M34" s="29"/>
    </row>
    <row r="35" spans="1:13" hidden="1" x14ac:dyDescent="0.25">
      <c r="A35" s="639"/>
      <c r="B35" s="13">
        <v>40850</v>
      </c>
      <c r="C35" s="9" t="s">
        <v>19</v>
      </c>
      <c r="D35" s="9">
        <v>1</v>
      </c>
      <c r="E35" s="9">
        <v>1</v>
      </c>
      <c r="F35" s="9">
        <v>0</v>
      </c>
      <c r="G35" s="9">
        <v>1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9"/>
      <c r="B36" s="13">
        <v>40843</v>
      </c>
      <c r="C36" s="9" t="s">
        <v>12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9"/>
      <c r="B37" s="13">
        <v>40836</v>
      </c>
      <c r="C37" s="9" t="s">
        <v>13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9"/>
      <c r="B38" s="13">
        <v>40829</v>
      </c>
      <c r="C38" s="9" t="s">
        <v>21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idden="1" x14ac:dyDescent="0.25">
      <c r="A39" s="639"/>
      <c r="B39" s="13">
        <v>40822</v>
      </c>
      <c r="C39" s="9" t="s">
        <v>7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/>
      <c r="K39" s="9"/>
      <c r="L39" s="9">
        <v>1</v>
      </c>
      <c r="M39" s="29"/>
    </row>
    <row r="40" spans="1:13" ht="18.75" hidden="1" thickBot="1" x14ac:dyDescent="0.3">
      <c r="A40" s="640"/>
      <c r="B40" s="30">
        <v>40801</v>
      </c>
      <c r="C40" s="31" t="s">
        <v>13</v>
      </c>
      <c r="D40" s="31">
        <v>1</v>
      </c>
      <c r="E40" s="31">
        <v>0</v>
      </c>
      <c r="F40" s="31">
        <v>0</v>
      </c>
      <c r="G40" s="31">
        <v>0</v>
      </c>
      <c r="H40" s="31">
        <v>0</v>
      </c>
      <c r="I40" s="32">
        <v>0</v>
      </c>
      <c r="J40" s="281"/>
      <c r="K40" s="23"/>
      <c r="L40" s="23">
        <v>1</v>
      </c>
      <c r="M40" s="48"/>
    </row>
    <row r="41" spans="1:13" ht="19.5" thickTop="1" thickBot="1" x14ac:dyDescent="0.3">
      <c r="A41" s="142" t="s">
        <v>45</v>
      </c>
      <c r="B41" s="126" t="s">
        <v>23</v>
      </c>
      <c r="C41" s="124" t="s">
        <v>20</v>
      </c>
      <c r="D41" s="124">
        <f t="shared" ref="D41:I41" si="2">SUM(D28:D40)</f>
        <v>13</v>
      </c>
      <c r="E41" s="124">
        <f t="shared" si="2"/>
        <v>2</v>
      </c>
      <c r="F41" s="124">
        <f t="shared" si="2"/>
        <v>1</v>
      </c>
      <c r="G41" s="124">
        <f t="shared" si="2"/>
        <v>3</v>
      </c>
      <c r="H41" s="124">
        <f t="shared" si="2"/>
        <v>0</v>
      </c>
      <c r="I41" s="125">
        <f t="shared" si="2"/>
        <v>0</v>
      </c>
      <c r="J41" s="191">
        <f>SUM(J28:J40)</f>
        <v>5</v>
      </c>
      <c r="K41" s="124">
        <f>SUM(K28:K40)</f>
        <v>5</v>
      </c>
      <c r="L41" s="124">
        <f>SUM(L28:L40)</f>
        <v>3</v>
      </c>
      <c r="M41" s="302">
        <f>SUM(J41/(J41+K41))</f>
        <v>0.5</v>
      </c>
    </row>
    <row r="42" spans="1:13" ht="19.5" thickTop="1" thickBot="1" x14ac:dyDescent="0.3">
      <c r="C42" s="136" t="s">
        <v>24</v>
      </c>
      <c r="D42" s="137">
        <f t="shared" ref="D42:I42" si="3">SUM(D13+D27+D41)</f>
        <v>36</v>
      </c>
      <c r="E42" s="137">
        <f t="shared" si="3"/>
        <v>8</v>
      </c>
      <c r="F42" s="137">
        <f t="shared" si="3"/>
        <v>6</v>
      </c>
      <c r="G42" s="139">
        <f t="shared" si="3"/>
        <v>14</v>
      </c>
      <c r="H42" s="140">
        <f t="shared" si="3"/>
        <v>0</v>
      </c>
      <c r="I42" s="141">
        <f t="shared" si="3"/>
        <v>0</v>
      </c>
      <c r="J42" s="325">
        <f>SUM(J13+J27+J41)</f>
        <v>11</v>
      </c>
      <c r="K42" s="146">
        <f>SUM(K13+K27+K41)</f>
        <v>20</v>
      </c>
      <c r="L42" s="146">
        <f>SUM(L13+L27+L41)</f>
        <v>5</v>
      </c>
      <c r="M42" s="324">
        <f>SUM(J42/(J42+K42))</f>
        <v>0.35483870967741937</v>
      </c>
    </row>
    <row r="43" spans="1:13" ht="18.75" thickBot="1" x14ac:dyDescent="0.3">
      <c r="C43" s="143" t="s">
        <v>25</v>
      </c>
      <c r="D43" s="24"/>
      <c r="E43" s="25">
        <f>SUM(E42/D42)</f>
        <v>0.22222222222222221</v>
      </c>
      <c r="F43" s="25">
        <f>SUM(F42/D42)</f>
        <v>0.16666666666666666</v>
      </c>
      <c r="G43" s="144">
        <f>SUM(G42/D42)</f>
        <v>0.3888888888888889</v>
      </c>
      <c r="H43" s="20"/>
      <c r="I43" s="20"/>
      <c r="J43" s="326">
        <f>SUM(J42/D42)</f>
        <v>0.30555555555555558</v>
      </c>
      <c r="K43" s="327">
        <f>SUM(K42/D42)</f>
        <v>0.55555555555555558</v>
      </c>
      <c r="L43" s="328">
        <f>SUM(L42/D42)</f>
        <v>0.1388888888888889</v>
      </c>
      <c r="M43" s="6"/>
    </row>
    <row r="44" spans="1:13" ht="18.75" thickBot="1" x14ac:dyDescent="0.3">
      <c r="C44" s="133" t="s">
        <v>26</v>
      </c>
      <c r="D44" s="134">
        <f>SUM(D42/3)</f>
        <v>12</v>
      </c>
      <c r="E44" s="134">
        <f>SUM(E43*D44)</f>
        <v>2.6666666666666665</v>
      </c>
      <c r="F44" s="134">
        <f>SUM(F43*D44)</f>
        <v>2</v>
      </c>
      <c r="G44" s="135">
        <f>SUM(G43*D44)</f>
        <v>4.666666666666667</v>
      </c>
      <c r="J44" s="329">
        <f>SUM(J42/3)</f>
        <v>3.6666666666666665</v>
      </c>
      <c r="K44" s="330">
        <f>SUM(K42/3)</f>
        <v>6.666666666666667</v>
      </c>
      <c r="L44" s="331">
        <f>SUM(L42/3)</f>
        <v>1.6666666666666667</v>
      </c>
      <c r="M44" s="6"/>
    </row>
    <row r="45" spans="1:13" ht="18.75" thickTop="1" x14ac:dyDescent="0.25">
      <c r="A45" s="665" t="s">
        <v>55</v>
      </c>
      <c r="B45" s="45" t="s">
        <v>36</v>
      </c>
      <c r="C45" s="46" t="s">
        <v>20</v>
      </c>
      <c r="D45" s="47"/>
      <c r="E45" s="27">
        <v>9</v>
      </c>
      <c r="F45" s="27">
        <v>3</v>
      </c>
      <c r="G45" s="28">
        <v>12</v>
      </c>
    </row>
    <row r="46" spans="1:13" ht="18.75" thickBot="1" x14ac:dyDescent="0.3">
      <c r="A46" s="666"/>
      <c r="B46" s="36" t="s">
        <v>37</v>
      </c>
      <c r="C46" s="5" t="s">
        <v>20</v>
      </c>
      <c r="D46" s="37"/>
      <c r="E46" s="9">
        <v>4</v>
      </c>
      <c r="F46" s="9">
        <v>5</v>
      </c>
      <c r="G46" s="29">
        <v>9</v>
      </c>
    </row>
    <row r="47" spans="1:13" ht="18.75" thickBot="1" x14ac:dyDescent="0.3">
      <c r="A47" s="49" t="s">
        <v>45</v>
      </c>
      <c r="B47" s="41" t="s">
        <v>55</v>
      </c>
      <c r="C47" s="42"/>
      <c r="D47" s="42"/>
      <c r="E47" s="43">
        <f>SUM(E45:E46)</f>
        <v>13</v>
      </c>
      <c r="F47" s="43">
        <f>SUM(F45:F46)</f>
        <v>8</v>
      </c>
      <c r="G47" s="50">
        <f>SUM(G45:G46)</f>
        <v>21</v>
      </c>
    </row>
    <row r="48" spans="1:13" ht="18.75" thickBot="1" x14ac:dyDescent="0.3">
      <c r="A48" s="51" t="s">
        <v>46</v>
      </c>
      <c r="B48" s="52" t="s">
        <v>489</v>
      </c>
      <c r="C48" s="53"/>
      <c r="D48" s="53"/>
      <c r="E48" s="54">
        <f>SUM(E42+E47)</f>
        <v>21</v>
      </c>
      <c r="F48" s="54">
        <f>SUM(F42+F47)</f>
        <v>14</v>
      </c>
      <c r="G48" s="55">
        <f>SUM(E48+F48)</f>
        <v>35</v>
      </c>
    </row>
    <row r="49" ht="18.75" thickTop="1" x14ac:dyDescent="0.25"/>
  </sheetData>
  <mergeCells count="5">
    <mergeCell ref="A3:A12"/>
    <mergeCell ref="A14:A26"/>
    <mergeCell ref="A28:A40"/>
    <mergeCell ref="A45:A46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0000"/>
    <pageSetUpPr fitToPage="1"/>
  </sheetPr>
  <dimension ref="A1:M10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9.5" thickTop="1" thickBot="1" x14ac:dyDescent="0.3">
      <c r="A1" s="626" t="s">
        <v>423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17</v>
      </c>
      <c r="B3" s="14">
        <v>42432</v>
      </c>
      <c r="C3" s="8" t="s">
        <v>10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0"/>
      <c r="K3" s="9">
        <v>1</v>
      </c>
      <c r="L3" s="9"/>
      <c r="M3" s="29"/>
    </row>
    <row r="4" spans="1:13" hidden="1" x14ac:dyDescent="0.25">
      <c r="A4" s="639"/>
      <c r="B4" s="13">
        <v>42425</v>
      </c>
      <c r="C4" s="9" t="s">
        <v>7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42418</v>
      </c>
      <c r="C5" s="9" t="s">
        <v>14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42404</v>
      </c>
      <c r="C6" s="9" t="s">
        <v>13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42397</v>
      </c>
      <c r="C7" s="9" t="s">
        <v>10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42390</v>
      </c>
      <c r="C8" s="9" t="s">
        <v>7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9"/>
      <c r="B9" s="13">
        <v>42383</v>
      </c>
      <c r="C9" s="9" t="s">
        <v>14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/>
      <c r="K9" s="9"/>
      <c r="L9" s="9">
        <v>1</v>
      </c>
      <c r="M9" s="29"/>
    </row>
    <row r="10" spans="1:13" hidden="1" x14ac:dyDescent="0.25">
      <c r="A10" s="639"/>
      <c r="B10" s="13">
        <v>42376</v>
      </c>
      <c r="C10" s="9" t="s">
        <v>12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/>
      <c r="K10" s="9"/>
      <c r="L10" s="9">
        <v>1</v>
      </c>
      <c r="M10" s="29"/>
    </row>
    <row r="11" spans="1:13" hidden="1" x14ac:dyDescent="0.25">
      <c r="A11" s="639"/>
      <c r="B11" s="13">
        <v>42355</v>
      </c>
      <c r="C11" s="9" t="s">
        <v>13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42341</v>
      </c>
      <c r="C12" s="9" t="s">
        <v>7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42320</v>
      </c>
      <c r="C13" s="9" t="s">
        <v>13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9"/>
      <c r="B14" s="13">
        <v>42313</v>
      </c>
      <c r="C14" s="9" t="s">
        <v>10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9"/>
      <c r="B15" s="13">
        <v>42299</v>
      </c>
      <c r="C15" s="9" t="s">
        <v>14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idden="1" x14ac:dyDescent="0.25">
      <c r="A16" s="639"/>
      <c r="B16" s="13">
        <v>42292</v>
      </c>
      <c r="C16" s="9" t="s">
        <v>12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idden="1" x14ac:dyDescent="0.25">
      <c r="A17" s="639"/>
      <c r="B17" s="13">
        <v>42278</v>
      </c>
      <c r="C17" s="9" t="s">
        <v>10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9"/>
      <c r="B18" s="13">
        <v>42271</v>
      </c>
      <c r="C18" s="9" t="s">
        <v>7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t="18.75" hidden="1" thickBot="1" x14ac:dyDescent="0.3">
      <c r="A19" s="647"/>
      <c r="B19" s="122">
        <v>42264</v>
      </c>
      <c r="C19" s="23" t="s">
        <v>14</v>
      </c>
      <c r="D19" s="23">
        <v>1</v>
      </c>
      <c r="E19" s="23">
        <v>0</v>
      </c>
      <c r="F19" s="23">
        <v>0</v>
      </c>
      <c r="G19" s="23">
        <v>0</v>
      </c>
      <c r="H19" s="23">
        <v>0</v>
      </c>
      <c r="I19" s="48">
        <v>0</v>
      </c>
      <c r="J19" s="281">
        <v>1</v>
      </c>
      <c r="K19" s="23"/>
      <c r="L19" s="23"/>
      <c r="M19" s="48"/>
    </row>
    <row r="20" spans="1:13" ht="19.5" thickTop="1" thickBot="1" x14ac:dyDescent="0.3">
      <c r="A20" s="142" t="s">
        <v>45</v>
      </c>
      <c r="B20" s="126" t="s">
        <v>17</v>
      </c>
      <c r="C20" s="124" t="s">
        <v>8</v>
      </c>
      <c r="D20" s="124">
        <f>SUM(D3:D19)</f>
        <v>17</v>
      </c>
      <c r="E20" s="124">
        <f t="shared" ref="E20:I20" si="0">SUM(E3:E19)</f>
        <v>0</v>
      </c>
      <c r="F20" s="124">
        <f t="shared" si="0"/>
        <v>4</v>
      </c>
      <c r="G20" s="124">
        <f t="shared" si="0"/>
        <v>4</v>
      </c>
      <c r="H20" s="124">
        <f t="shared" si="0"/>
        <v>0</v>
      </c>
      <c r="I20" s="125">
        <f t="shared" si="0"/>
        <v>0</v>
      </c>
      <c r="J20" s="191">
        <f>SUM(J3:J19)</f>
        <v>6</v>
      </c>
      <c r="K20" s="124">
        <f>SUM(K3:K19)</f>
        <v>9</v>
      </c>
      <c r="L20" s="124">
        <f>SUM(L3:L19)</f>
        <v>2</v>
      </c>
      <c r="M20" s="302">
        <f>SUM(J20/(J20+K20))</f>
        <v>0.4</v>
      </c>
    </row>
    <row r="21" spans="1:13" ht="18.75" hidden="1" thickTop="1" x14ac:dyDescent="0.25">
      <c r="A21" s="646" t="s">
        <v>16</v>
      </c>
      <c r="B21" s="14">
        <v>42068</v>
      </c>
      <c r="C21" s="8" t="s">
        <v>13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113">
        <v>0</v>
      </c>
      <c r="J21" s="282">
        <v>1</v>
      </c>
      <c r="K21" s="8"/>
      <c r="L21" s="8"/>
      <c r="M21" s="113"/>
    </row>
    <row r="22" spans="1:13" hidden="1" x14ac:dyDescent="0.25">
      <c r="A22" s="639"/>
      <c r="B22" s="13">
        <v>42061</v>
      </c>
      <c r="C22" s="9" t="s">
        <v>10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>
        <v>1</v>
      </c>
      <c r="K22" s="9"/>
      <c r="L22" s="9"/>
      <c r="M22" s="29"/>
    </row>
    <row r="23" spans="1:13" hidden="1" x14ac:dyDescent="0.25">
      <c r="A23" s="639"/>
      <c r="B23" s="13">
        <v>42054</v>
      </c>
      <c r="C23" s="9" t="s">
        <v>7</v>
      </c>
      <c r="D23" s="9">
        <v>1</v>
      </c>
      <c r="E23" s="9">
        <v>0</v>
      </c>
      <c r="F23" s="9">
        <v>3</v>
      </c>
      <c r="G23" s="9">
        <v>3</v>
      </c>
      <c r="H23" s="9">
        <v>0</v>
      </c>
      <c r="I23" s="29">
        <v>0</v>
      </c>
      <c r="J23" s="280"/>
      <c r="K23" s="9"/>
      <c r="L23" s="9">
        <v>1</v>
      </c>
      <c r="M23" s="29"/>
    </row>
    <row r="24" spans="1:13" hidden="1" x14ac:dyDescent="0.25">
      <c r="A24" s="639"/>
      <c r="B24" s="13">
        <v>42047</v>
      </c>
      <c r="C24" s="9" t="s">
        <v>14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9"/>
      <c r="B25" s="13">
        <v>42040</v>
      </c>
      <c r="C25" s="9" t="s">
        <v>12</v>
      </c>
      <c r="D25" s="9">
        <v>1</v>
      </c>
      <c r="E25" s="9">
        <v>1</v>
      </c>
      <c r="F25" s="9">
        <v>0</v>
      </c>
      <c r="G25" s="9">
        <v>1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9"/>
      <c r="B26" s="13">
        <v>42033</v>
      </c>
      <c r="C26" s="9" t="s">
        <v>13</v>
      </c>
      <c r="D26" s="9">
        <v>1</v>
      </c>
      <c r="E26" s="9">
        <v>1</v>
      </c>
      <c r="F26" s="9">
        <v>1</v>
      </c>
      <c r="G26" s="9">
        <v>2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9"/>
      <c r="B27" s="13">
        <v>42026</v>
      </c>
      <c r="C27" s="9" t="s">
        <v>10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13">
        <v>42019</v>
      </c>
      <c r="C28" s="9" t="s">
        <v>7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9"/>
      <c r="B29" s="13">
        <v>41991</v>
      </c>
      <c r="C29" s="9" t="s">
        <v>12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9"/>
      <c r="B30" s="13">
        <v>41970</v>
      </c>
      <c r="C30" s="9" t="s">
        <v>7</v>
      </c>
      <c r="D30" s="9">
        <v>1</v>
      </c>
      <c r="E30" s="9">
        <v>0</v>
      </c>
      <c r="F30" s="9">
        <v>2</v>
      </c>
      <c r="G30" s="9">
        <v>2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39"/>
      <c r="B31" s="13">
        <v>41963</v>
      </c>
      <c r="C31" s="9" t="s">
        <v>14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9"/>
      <c r="B32" s="13">
        <v>41949</v>
      </c>
      <c r="C32" s="9" t="s">
        <v>13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9"/>
      <c r="B33" s="13">
        <v>41935</v>
      </c>
      <c r="C33" s="9" t="s">
        <v>7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/>
      <c r="L33" s="9">
        <v>1</v>
      </c>
      <c r="M33" s="29"/>
    </row>
    <row r="34" spans="1:13" hidden="1" x14ac:dyDescent="0.25">
      <c r="A34" s="639"/>
      <c r="B34" s="13">
        <v>41928</v>
      </c>
      <c r="C34" s="9" t="s">
        <v>14</v>
      </c>
      <c r="D34" s="9">
        <v>1</v>
      </c>
      <c r="E34" s="9">
        <v>3</v>
      </c>
      <c r="F34" s="9">
        <v>2</v>
      </c>
      <c r="G34" s="9">
        <v>5</v>
      </c>
      <c r="H34" s="9">
        <v>1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9"/>
      <c r="B35" s="13">
        <v>41921</v>
      </c>
      <c r="C35" s="9" t="s">
        <v>12</v>
      </c>
      <c r="D35" s="9">
        <v>1</v>
      </c>
      <c r="E35" s="9">
        <v>1</v>
      </c>
      <c r="F35" s="9">
        <v>0</v>
      </c>
      <c r="G35" s="9">
        <v>1</v>
      </c>
      <c r="H35" s="9">
        <v>1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9"/>
      <c r="B36" s="13">
        <v>41914</v>
      </c>
      <c r="C36" s="9" t="s">
        <v>13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9"/>
      <c r="B37" s="13">
        <v>41900</v>
      </c>
      <c r="C37" s="9" t="s">
        <v>7</v>
      </c>
      <c r="D37" s="9">
        <v>1</v>
      </c>
      <c r="E37" s="9">
        <v>1</v>
      </c>
      <c r="F37" s="9">
        <v>0</v>
      </c>
      <c r="G37" s="9">
        <v>1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t="18.75" hidden="1" thickBot="1" x14ac:dyDescent="0.3">
      <c r="A38" s="647"/>
      <c r="B38" s="122">
        <v>41893</v>
      </c>
      <c r="C38" s="23" t="s">
        <v>14</v>
      </c>
      <c r="D38" s="23">
        <v>1</v>
      </c>
      <c r="E38" s="23">
        <v>2</v>
      </c>
      <c r="F38" s="23">
        <v>1</v>
      </c>
      <c r="G38" s="23">
        <v>3</v>
      </c>
      <c r="H38" s="23">
        <v>0</v>
      </c>
      <c r="I38" s="48">
        <v>0</v>
      </c>
      <c r="J38" s="281">
        <v>1</v>
      </c>
      <c r="K38" s="23"/>
      <c r="L38" s="23"/>
      <c r="M38" s="48"/>
    </row>
    <row r="39" spans="1:13" ht="19.5" thickTop="1" thickBot="1" x14ac:dyDescent="0.3">
      <c r="A39" s="142" t="s">
        <v>45</v>
      </c>
      <c r="B39" s="126" t="s">
        <v>16</v>
      </c>
      <c r="C39" s="124" t="s">
        <v>8</v>
      </c>
      <c r="D39" s="124">
        <f>SUM(D21:D38)</f>
        <v>18</v>
      </c>
      <c r="E39" s="124">
        <f t="shared" ref="E39:I39" si="1">SUM(E21:E38)</f>
        <v>9</v>
      </c>
      <c r="F39" s="124">
        <f t="shared" si="1"/>
        <v>11</v>
      </c>
      <c r="G39" s="124">
        <f t="shared" si="1"/>
        <v>20</v>
      </c>
      <c r="H39" s="124">
        <f t="shared" si="1"/>
        <v>2</v>
      </c>
      <c r="I39" s="125">
        <f t="shared" si="1"/>
        <v>0</v>
      </c>
      <c r="J39" s="191">
        <f>SUM(J21:J38)</f>
        <v>9</v>
      </c>
      <c r="K39" s="124">
        <f>SUM(K21:K38)</f>
        <v>7</v>
      </c>
      <c r="L39" s="124">
        <f>SUM(L21:L38)</f>
        <v>2</v>
      </c>
      <c r="M39" s="302">
        <f>SUM(J39/(J39+K39))</f>
        <v>0.5625</v>
      </c>
    </row>
    <row r="40" spans="1:13" ht="18.75" hidden="1" thickTop="1" x14ac:dyDescent="0.25">
      <c r="A40" s="646" t="s">
        <v>15</v>
      </c>
      <c r="B40" s="14">
        <v>41697</v>
      </c>
      <c r="C40" s="8" t="s">
        <v>13</v>
      </c>
      <c r="D40" s="8">
        <v>1</v>
      </c>
      <c r="E40" s="8">
        <v>0</v>
      </c>
      <c r="F40" s="8">
        <v>0</v>
      </c>
      <c r="G40" s="8">
        <v>0</v>
      </c>
      <c r="H40" s="8">
        <v>0</v>
      </c>
      <c r="I40" s="113">
        <v>0</v>
      </c>
      <c r="J40" s="282"/>
      <c r="K40" s="8"/>
      <c r="L40" s="8">
        <v>1</v>
      </c>
      <c r="M40" s="113"/>
    </row>
    <row r="41" spans="1:13" hidden="1" x14ac:dyDescent="0.25">
      <c r="A41" s="639"/>
      <c r="B41" s="13">
        <v>41690</v>
      </c>
      <c r="C41" s="9" t="s">
        <v>10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">
        <v>0</v>
      </c>
      <c r="J41" s="280"/>
      <c r="K41" s="9"/>
      <c r="L41" s="9">
        <v>1</v>
      </c>
      <c r="M41" s="29"/>
    </row>
    <row r="42" spans="1:13" hidden="1" x14ac:dyDescent="0.25">
      <c r="A42" s="639"/>
      <c r="B42" s="13">
        <v>41683</v>
      </c>
      <c r="C42" s="9" t="s">
        <v>7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/>
      <c r="L42" s="9">
        <v>1</v>
      </c>
      <c r="M42" s="29"/>
    </row>
    <row r="43" spans="1:13" hidden="1" x14ac:dyDescent="0.25">
      <c r="A43" s="639"/>
      <c r="B43" s="13">
        <v>41676</v>
      </c>
      <c r="C43" s="9" t="s">
        <v>8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9"/>
      <c r="B44" s="13">
        <v>41669</v>
      </c>
      <c r="C44" s="9" t="s">
        <v>14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9"/>
      <c r="B45" s="13">
        <v>41655</v>
      </c>
      <c r="C45" s="9" t="s">
        <v>10</v>
      </c>
      <c r="D45" s="9">
        <v>1</v>
      </c>
      <c r="E45" s="9">
        <v>1</v>
      </c>
      <c r="F45" s="9">
        <v>1</v>
      </c>
      <c r="G45" s="9">
        <v>2</v>
      </c>
      <c r="H45" s="9">
        <v>1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9"/>
      <c r="B46" s="13">
        <v>41648</v>
      </c>
      <c r="C46" s="9" t="s">
        <v>7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9"/>
      <c r="B47" s="13">
        <v>41627</v>
      </c>
      <c r="C47" s="9" t="s">
        <v>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9"/>
      <c r="B48" s="13">
        <v>41620</v>
      </c>
      <c r="C48" s="9" t="s">
        <v>14</v>
      </c>
      <c r="D48" s="9">
        <v>1</v>
      </c>
      <c r="E48" s="9">
        <v>0</v>
      </c>
      <c r="F48" s="9">
        <v>2</v>
      </c>
      <c r="G48" s="9">
        <v>2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9"/>
      <c r="B49" s="13">
        <v>41599</v>
      </c>
      <c r="C49" s="9" t="s">
        <v>7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9"/>
      <c r="B50" s="13">
        <v>41585</v>
      </c>
      <c r="C50" s="9" t="s">
        <v>14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9"/>
      <c r="B51" s="13">
        <v>41578</v>
      </c>
      <c r="C51" s="9" t="s">
        <v>13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9"/>
      <c r="B52" s="13">
        <v>41564</v>
      </c>
      <c r="C52" s="9" t="s">
        <v>7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9"/>
      <c r="B53" s="13">
        <v>41557</v>
      </c>
      <c r="C53" s="9" t="s">
        <v>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/>
      <c r="L53" s="9">
        <v>1</v>
      </c>
      <c r="M53" s="29"/>
    </row>
    <row r="54" spans="1:13" hidden="1" x14ac:dyDescent="0.25">
      <c r="A54" s="639"/>
      <c r="B54" s="13">
        <v>41550</v>
      </c>
      <c r="C54" s="9" t="s">
        <v>14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/>
      <c r="K54" s="9"/>
      <c r="L54" s="9">
        <v>1</v>
      </c>
      <c r="M54" s="29"/>
    </row>
    <row r="55" spans="1:13" ht="18.75" hidden="1" thickBot="1" x14ac:dyDescent="0.3">
      <c r="A55" s="647"/>
      <c r="B55" s="122">
        <v>41543</v>
      </c>
      <c r="C55" s="23" t="s">
        <v>13</v>
      </c>
      <c r="D55" s="23">
        <v>1</v>
      </c>
      <c r="E55" s="23">
        <v>0</v>
      </c>
      <c r="F55" s="23">
        <v>2</v>
      </c>
      <c r="G55" s="23">
        <v>2</v>
      </c>
      <c r="H55" s="23">
        <v>0</v>
      </c>
      <c r="I55" s="48">
        <v>0</v>
      </c>
      <c r="J55" s="281">
        <v>1</v>
      </c>
      <c r="K55" s="23"/>
      <c r="L55" s="23"/>
      <c r="M55" s="48"/>
    </row>
    <row r="56" spans="1:13" ht="19.5" thickTop="1" thickBot="1" x14ac:dyDescent="0.3">
      <c r="A56" s="142" t="s">
        <v>45</v>
      </c>
      <c r="B56" s="126" t="s">
        <v>15</v>
      </c>
      <c r="C56" s="124" t="s">
        <v>12</v>
      </c>
      <c r="D56" s="124">
        <f>SUM(D40:D55)</f>
        <v>16</v>
      </c>
      <c r="E56" s="124">
        <f t="shared" ref="E56:I56" si="2">SUM(E40:E55)</f>
        <v>1</v>
      </c>
      <c r="F56" s="124">
        <f t="shared" si="2"/>
        <v>8</v>
      </c>
      <c r="G56" s="124">
        <f t="shared" si="2"/>
        <v>9</v>
      </c>
      <c r="H56" s="124">
        <f t="shared" si="2"/>
        <v>1</v>
      </c>
      <c r="I56" s="125">
        <f t="shared" si="2"/>
        <v>0</v>
      </c>
      <c r="J56" s="191">
        <f>SUM(J40:J55)</f>
        <v>4</v>
      </c>
      <c r="K56" s="124">
        <f>SUM(K40:K55)</f>
        <v>7</v>
      </c>
      <c r="L56" s="124">
        <f>SUM(L40:L55)</f>
        <v>5</v>
      </c>
      <c r="M56" s="302">
        <f>SUM(J56/(J56+K56))</f>
        <v>0.36363636363636365</v>
      </c>
    </row>
    <row r="57" spans="1:13" ht="18.75" hidden="1" thickTop="1" x14ac:dyDescent="0.25">
      <c r="A57" s="646" t="s">
        <v>22</v>
      </c>
      <c r="B57" s="14">
        <v>41333</v>
      </c>
      <c r="C57" s="8" t="s">
        <v>13</v>
      </c>
      <c r="D57" s="8">
        <v>1</v>
      </c>
      <c r="E57" s="8">
        <v>0</v>
      </c>
      <c r="F57" s="8">
        <v>0</v>
      </c>
      <c r="G57" s="8">
        <v>0</v>
      </c>
      <c r="H57" s="8">
        <v>0</v>
      </c>
      <c r="I57" s="113">
        <v>0</v>
      </c>
      <c r="J57" s="282"/>
      <c r="K57" s="8">
        <v>1</v>
      </c>
      <c r="L57" s="8"/>
      <c r="M57" s="113"/>
    </row>
    <row r="58" spans="1:13" hidden="1" x14ac:dyDescent="0.25">
      <c r="A58" s="639"/>
      <c r="B58" s="13">
        <v>41326</v>
      </c>
      <c r="C58" s="9" t="s">
        <v>20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9"/>
      <c r="B59" s="13">
        <v>41319</v>
      </c>
      <c r="C59" s="9" t="s">
        <v>7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9"/>
      <c r="B60" s="13">
        <v>41312</v>
      </c>
      <c r="C60" s="9" t="s">
        <v>19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9"/>
      <c r="B61" s="13">
        <v>41305</v>
      </c>
      <c r="C61" s="9" t="s">
        <v>21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9"/>
      <c r="B62" s="13">
        <v>41291</v>
      </c>
      <c r="C62" s="9" t="s">
        <v>20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9"/>
      <c r="B63" s="13">
        <v>41284</v>
      </c>
      <c r="C63" s="9" t="s">
        <v>7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>
        <v>1</v>
      </c>
      <c r="L63" s="9"/>
      <c r="M63" s="29"/>
    </row>
    <row r="64" spans="1:13" hidden="1" x14ac:dyDescent="0.25">
      <c r="A64" s="639"/>
      <c r="B64" s="13">
        <v>41249</v>
      </c>
      <c r="C64" s="9" t="s">
        <v>13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9"/>
      <c r="B65" s="13">
        <v>41242</v>
      </c>
      <c r="C65" s="9" t="s">
        <v>20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9"/>
      <c r="B66" s="13">
        <v>41235</v>
      </c>
      <c r="C66" s="9" t="s">
        <v>7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9"/>
      <c r="B67" s="13">
        <v>41221</v>
      </c>
      <c r="C67" s="9" t="s">
        <v>21</v>
      </c>
      <c r="D67" s="9">
        <v>1</v>
      </c>
      <c r="E67" s="9">
        <v>1</v>
      </c>
      <c r="F67" s="9">
        <v>0</v>
      </c>
      <c r="G67" s="9">
        <v>1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9"/>
      <c r="B68" s="13">
        <v>41214</v>
      </c>
      <c r="C68" s="9" t="s">
        <v>13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/>
      <c r="K68" s="9"/>
      <c r="L68" s="9">
        <v>1</v>
      </c>
      <c r="M68" s="29"/>
    </row>
    <row r="69" spans="1:13" hidden="1" x14ac:dyDescent="0.25">
      <c r="A69" s="639"/>
      <c r="B69" s="13">
        <v>41207</v>
      </c>
      <c r="C69" s="9" t="s">
        <v>20</v>
      </c>
      <c r="D69" s="9">
        <v>1</v>
      </c>
      <c r="E69" s="9">
        <v>0</v>
      </c>
      <c r="F69" s="9">
        <v>1</v>
      </c>
      <c r="G69" s="9">
        <v>1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9"/>
      <c r="B70" s="13">
        <v>41200</v>
      </c>
      <c r="C70" s="9" t="s">
        <v>7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9"/>
      <c r="B71" s="13">
        <v>41193</v>
      </c>
      <c r="C71" s="9" t="s">
        <v>19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t="18.75" hidden="1" thickBot="1" x14ac:dyDescent="0.3">
      <c r="A72" s="647"/>
      <c r="B72" s="122">
        <v>41186</v>
      </c>
      <c r="C72" s="23" t="s">
        <v>21</v>
      </c>
      <c r="D72" s="23">
        <v>1</v>
      </c>
      <c r="E72" s="23">
        <v>1</v>
      </c>
      <c r="F72" s="23">
        <v>2</v>
      </c>
      <c r="G72" s="23">
        <v>3</v>
      </c>
      <c r="H72" s="23">
        <v>0</v>
      </c>
      <c r="I72" s="48">
        <v>0</v>
      </c>
      <c r="J72" s="281">
        <v>1</v>
      </c>
      <c r="K72" s="23"/>
      <c r="L72" s="23"/>
      <c r="M72" s="48"/>
    </row>
    <row r="73" spans="1:13" ht="19.5" thickTop="1" thickBot="1" x14ac:dyDescent="0.3">
      <c r="A73" s="142" t="s">
        <v>45</v>
      </c>
      <c r="B73" s="126" t="s">
        <v>22</v>
      </c>
      <c r="C73" s="124" t="s">
        <v>12</v>
      </c>
      <c r="D73" s="124">
        <f>SUM(D57:D72)</f>
        <v>16</v>
      </c>
      <c r="E73" s="124">
        <f t="shared" ref="E73:I73" si="3">SUM(E57:E72)</f>
        <v>2</v>
      </c>
      <c r="F73" s="124">
        <f t="shared" si="3"/>
        <v>4</v>
      </c>
      <c r="G73" s="124">
        <f t="shared" si="3"/>
        <v>6</v>
      </c>
      <c r="H73" s="124">
        <f t="shared" si="3"/>
        <v>0</v>
      </c>
      <c r="I73" s="125">
        <f t="shared" si="3"/>
        <v>0</v>
      </c>
      <c r="J73" s="191">
        <f>SUM(J57:J72)</f>
        <v>5</v>
      </c>
      <c r="K73" s="124">
        <f>SUM(K57:K72)</f>
        <v>10</v>
      </c>
      <c r="L73" s="124">
        <f>SUM(L57:L72)</f>
        <v>1</v>
      </c>
      <c r="M73" s="302">
        <f>SUM(J73/(J73+K73))</f>
        <v>0.33333333333333331</v>
      </c>
    </row>
    <row r="74" spans="1:13" ht="18.75" hidden="1" thickTop="1" x14ac:dyDescent="0.25">
      <c r="A74" s="646" t="s">
        <v>23</v>
      </c>
      <c r="B74" s="14">
        <v>40969</v>
      </c>
      <c r="C74" s="8" t="s">
        <v>20</v>
      </c>
      <c r="D74" s="8">
        <v>1</v>
      </c>
      <c r="E74" s="8">
        <v>0</v>
      </c>
      <c r="F74" s="8">
        <v>0</v>
      </c>
      <c r="G74" s="8">
        <v>0</v>
      </c>
      <c r="H74" s="8">
        <v>0</v>
      </c>
      <c r="I74" s="113">
        <v>0</v>
      </c>
      <c r="J74" s="282">
        <v>1</v>
      </c>
      <c r="K74" s="8"/>
      <c r="L74" s="8"/>
      <c r="M74" s="113"/>
    </row>
    <row r="75" spans="1:13" hidden="1" x14ac:dyDescent="0.25">
      <c r="A75" s="639"/>
      <c r="B75" s="13">
        <v>40962</v>
      </c>
      <c r="C75" s="9" t="s">
        <v>7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/>
      <c r="K75" s="9"/>
      <c r="L75" s="9">
        <v>1</v>
      </c>
      <c r="M75" s="29"/>
    </row>
    <row r="76" spans="1:13" hidden="1" x14ac:dyDescent="0.25">
      <c r="A76" s="639"/>
      <c r="B76" s="13">
        <v>40955</v>
      </c>
      <c r="C76" s="9" t="s">
        <v>21</v>
      </c>
      <c r="D76" s="9">
        <v>1</v>
      </c>
      <c r="E76" s="9">
        <v>1</v>
      </c>
      <c r="F76" s="9">
        <v>0</v>
      </c>
      <c r="G76" s="9">
        <v>1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9"/>
      <c r="B77" s="13">
        <v>40948</v>
      </c>
      <c r="C77" s="9" t="s">
        <v>12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9"/>
      <c r="B78" s="13">
        <v>40941</v>
      </c>
      <c r="C78" s="9" t="s">
        <v>13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9"/>
      <c r="B79" s="13">
        <v>40934</v>
      </c>
      <c r="C79" s="9" t="s">
        <v>20</v>
      </c>
      <c r="D79" s="9">
        <v>1</v>
      </c>
      <c r="E79" s="9">
        <v>1</v>
      </c>
      <c r="F79" s="9">
        <v>0</v>
      </c>
      <c r="G79" s="9">
        <v>1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9"/>
      <c r="B80" s="13">
        <v>40927</v>
      </c>
      <c r="C80" s="9" t="s">
        <v>7</v>
      </c>
      <c r="D80" s="9">
        <v>1</v>
      </c>
      <c r="E80" s="9">
        <v>2</v>
      </c>
      <c r="F80" s="9">
        <v>2</v>
      </c>
      <c r="G80" s="9">
        <v>4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9"/>
      <c r="B81" s="13">
        <v>40920</v>
      </c>
      <c r="C81" s="9" t="s">
        <v>21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9"/>
      <c r="B82" s="13">
        <v>40899</v>
      </c>
      <c r="C82" s="9" t="s">
        <v>12</v>
      </c>
      <c r="D82" s="9">
        <v>1</v>
      </c>
      <c r="E82" s="9">
        <v>2</v>
      </c>
      <c r="F82" s="9">
        <v>1</v>
      </c>
      <c r="G82" s="9">
        <v>3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9"/>
      <c r="B83" s="13">
        <v>40892</v>
      </c>
      <c r="C83" s="9" t="s">
        <v>13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9"/>
      <c r="B84" s="13">
        <v>40878</v>
      </c>
      <c r="C84" s="9" t="s">
        <v>7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9"/>
      <c r="B85" s="13">
        <v>40871</v>
      </c>
      <c r="C85" s="9" t="s">
        <v>21</v>
      </c>
      <c r="D85" s="9">
        <v>1</v>
      </c>
      <c r="E85" s="9">
        <v>1</v>
      </c>
      <c r="F85" s="9">
        <v>0</v>
      </c>
      <c r="G85" s="9">
        <v>1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9"/>
      <c r="B86" s="13">
        <v>40864</v>
      </c>
      <c r="C86" s="9" t="s">
        <v>12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9"/>
      <c r="B87" s="13">
        <v>40857</v>
      </c>
      <c r="C87" s="9" t="s">
        <v>13</v>
      </c>
      <c r="D87" s="9">
        <v>1</v>
      </c>
      <c r="E87" s="9">
        <v>1</v>
      </c>
      <c r="F87" s="9">
        <v>0</v>
      </c>
      <c r="G87" s="9">
        <v>1</v>
      </c>
      <c r="H87" s="9">
        <v>0</v>
      </c>
      <c r="I87" s="29">
        <v>0</v>
      </c>
      <c r="J87" s="280"/>
      <c r="K87" s="9"/>
      <c r="L87" s="9">
        <v>1</v>
      </c>
      <c r="M87" s="29"/>
    </row>
    <row r="88" spans="1:13" hidden="1" x14ac:dyDescent="0.25">
      <c r="A88" s="639"/>
      <c r="B88" s="13">
        <v>40843</v>
      </c>
      <c r="C88" s="9" t="s">
        <v>7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9"/>
      <c r="B89" s="13">
        <v>40836</v>
      </c>
      <c r="C89" s="9" t="s">
        <v>21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9"/>
      <c r="B90" s="13">
        <v>40829</v>
      </c>
      <c r="C90" s="9" t="s">
        <v>12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9"/>
      <c r="B91" s="13">
        <v>40815</v>
      </c>
      <c r="C91" s="9" t="s">
        <v>20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t="18.75" hidden="1" thickBot="1" x14ac:dyDescent="0.3">
      <c r="A92" s="647"/>
      <c r="B92" s="122">
        <v>40808</v>
      </c>
      <c r="C92" s="23" t="s">
        <v>7</v>
      </c>
      <c r="D92" s="23">
        <v>1</v>
      </c>
      <c r="E92" s="23">
        <v>1</v>
      </c>
      <c r="F92" s="23">
        <v>0</v>
      </c>
      <c r="G92" s="23">
        <v>1</v>
      </c>
      <c r="H92" s="23">
        <v>0</v>
      </c>
      <c r="I92" s="48">
        <v>0</v>
      </c>
      <c r="J92" s="281">
        <v>1</v>
      </c>
      <c r="K92" s="23"/>
      <c r="L92" s="23"/>
      <c r="M92" s="48"/>
    </row>
    <row r="93" spans="1:13" ht="19.5" thickTop="1" thickBot="1" x14ac:dyDescent="0.3">
      <c r="A93" s="142" t="s">
        <v>45</v>
      </c>
      <c r="B93" s="126" t="s">
        <v>23</v>
      </c>
      <c r="C93" s="124" t="s">
        <v>19</v>
      </c>
      <c r="D93" s="124">
        <f>SUM(D74:D92)</f>
        <v>19</v>
      </c>
      <c r="E93" s="124">
        <f t="shared" ref="E93:I93" si="4">SUM(E74:E92)</f>
        <v>9</v>
      </c>
      <c r="F93" s="124">
        <f t="shared" si="4"/>
        <v>7</v>
      </c>
      <c r="G93" s="124">
        <f t="shared" si="4"/>
        <v>16</v>
      </c>
      <c r="H93" s="124">
        <f t="shared" si="4"/>
        <v>0</v>
      </c>
      <c r="I93" s="125">
        <f t="shared" si="4"/>
        <v>0</v>
      </c>
      <c r="J93" s="191">
        <f>SUM(J74:J92)</f>
        <v>11</v>
      </c>
      <c r="K93" s="124">
        <f>SUM(K74:K92)</f>
        <v>6</v>
      </c>
      <c r="L93" s="124">
        <f>SUM(L74:L92)</f>
        <v>2</v>
      </c>
      <c r="M93" s="302">
        <f>SUM(J93/(J93+K93))</f>
        <v>0.6470588235294118</v>
      </c>
    </row>
    <row r="94" spans="1:13" ht="19.5" thickTop="1" thickBot="1" x14ac:dyDescent="0.3">
      <c r="C94" s="136" t="s">
        <v>24</v>
      </c>
      <c r="D94" s="137">
        <f t="shared" ref="D94:I94" si="5">SUM(D20+D39+D56+D73+D93)</f>
        <v>86</v>
      </c>
      <c r="E94" s="137">
        <f t="shared" si="5"/>
        <v>21</v>
      </c>
      <c r="F94" s="137">
        <f t="shared" si="5"/>
        <v>34</v>
      </c>
      <c r="G94" s="139">
        <f t="shared" si="5"/>
        <v>55</v>
      </c>
      <c r="H94" s="140">
        <f t="shared" si="5"/>
        <v>3</v>
      </c>
      <c r="I94" s="141">
        <f t="shared" si="5"/>
        <v>0</v>
      </c>
      <c r="J94" s="325">
        <f>SUM(J20+J39+J56+J73+J93)</f>
        <v>35</v>
      </c>
      <c r="K94" s="146">
        <f>SUM(K20+K39+K56+K73+K93)</f>
        <v>39</v>
      </c>
      <c r="L94" s="146">
        <f>SUM(L20+L39+L56+L73+L93)</f>
        <v>12</v>
      </c>
      <c r="M94" s="324">
        <f>SUM(J94/(J94+K94))</f>
        <v>0.47297297297297297</v>
      </c>
    </row>
    <row r="95" spans="1:13" ht="18.75" thickBot="1" x14ac:dyDescent="0.3">
      <c r="C95" s="143" t="s">
        <v>25</v>
      </c>
      <c r="D95" s="24"/>
      <c r="E95" s="25">
        <f>SUM(E94/D94)</f>
        <v>0.2441860465116279</v>
      </c>
      <c r="F95" s="25">
        <f>SUM(F94/D94)</f>
        <v>0.39534883720930231</v>
      </c>
      <c r="G95" s="144">
        <f>SUM(G94/D94)</f>
        <v>0.63953488372093026</v>
      </c>
      <c r="H95" s="20"/>
      <c r="I95" s="20"/>
      <c r="J95" s="326">
        <f>SUM(J94/D94)</f>
        <v>0.40697674418604651</v>
      </c>
      <c r="K95" s="327">
        <f>SUM(K94/D94)</f>
        <v>0.45348837209302323</v>
      </c>
      <c r="L95" s="328">
        <f>SUM(L94/D94)</f>
        <v>0.13953488372093023</v>
      </c>
      <c r="M95" s="6"/>
    </row>
    <row r="96" spans="1:13" ht="18.75" thickBot="1" x14ac:dyDescent="0.3">
      <c r="C96" s="133" t="s">
        <v>26</v>
      </c>
      <c r="D96" s="134">
        <f>SUM(D94/5)</f>
        <v>17.2</v>
      </c>
      <c r="E96" s="134">
        <f>SUM(E95*D96)</f>
        <v>4.1999999999999993</v>
      </c>
      <c r="F96" s="134">
        <f>SUM(F95*D96)</f>
        <v>6.8</v>
      </c>
      <c r="G96" s="135">
        <f>SUM(G95*D96)</f>
        <v>11</v>
      </c>
      <c r="J96" s="329">
        <f>SUM(J94/5)</f>
        <v>7</v>
      </c>
      <c r="K96" s="330">
        <f>SUM(K94/5)</f>
        <v>7.8</v>
      </c>
      <c r="L96" s="331">
        <f>SUM(L94/5)</f>
        <v>2.4</v>
      </c>
      <c r="M96" s="6"/>
    </row>
    <row r="97" spans="1:7" ht="18.75" thickTop="1" x14ac:dyDescent="0.25">
      <c r="A97" s="665" t="s">
        <v>52</v>
      </c>
      <c r="B97" s="45" t="s">
        <v>36</v>
      </c>
      <c r="C97" s="46" t="s">
        <v>19</v>
      </c>
      <c r="D97" s="47"/>
      <c r="E97" s="27">
        <v>14</v>
      </c>
      <c r="F97" s="27">
        <v>5</v>
      </c>
      <c r="G97" s="28">
        <v>19</v>
      </c>
    </row>
    <row r="98" spans="1:7" x14ac:dyDescent="0.25">
      <c r="A98" s="666"/>
      <c r="B98" s="36" t="s">
        <v>37</v>
      </c>
      <c r="C98" s="5" t="s">
        <v>48</v>
      </c>
      <c r="D98" s="37"/>
      <c r="E98" s="9">
        <v>4</v>
      </c>
      <c r="F98" s="9">
        <v>4</v>
      </c>
      <c r="G98" s="29">
        <v>8</v>
      </c>
    </row>
    <row r="99" spans="1:7" x14ac:dyDescent="0.25">
      <c r="A99" s="666"/>
      <c r="B99" s="36" t="s">
        <v>38</v>
      </c>
      <c r="C99" s="5" t="s">
        <v>48</v>
      </c>
      <c r="D99" s="37"/>
      <c r="E99" s="9">
        <v>6</v>
      </c>
      <c r="F99" s="9">
        <v>8</v>
      </c>
      <c r="G99" s="29">
        <v>14</v>
      </c>
    </row>
    <row r="100" spans="1:7" x14ac:dyDescent="0.25">
      <c r="A100" s="666"/>
      <c r="B100" s="36" t="s">
        <v>39</v>
      </c>
      <c r="C100" s="36" t="s">
        <v>13</v>
      </c>
      <c r="D100" s="37"/>
      <c r="E100" s="9">
        <v>11</v>
      </c>
      <c r="F100" s="9">
        <v>7</v>
      </c>
      <c r="G100" s="29">
        <v>18</v>
      </c>
    </row>
    <row r="101" spans="1:7" ht="18.75" thickBot="1" x14ac:dyDescent="0.3">
      <c r="A101" s="666"/>
      <c r="B101" s="36" t="s">
        <v>40</v>
      </c>
      <c r="C101" s="5" t="s">
        <v>13</v>
      </c>
      <c r="D101" s="37"/>
      <c r="E101" s="9">
        <v>7</v>
      </c>
      <c r="F101" s="9">
        <v>8</v>
      </c>
      <c r="G101" s="29">
        <v>15</v>
      </c>
    </row>
    <row r="102" spans="1:7" ht="18.75" thickBot="1" x14ac:dyDescent="0.3">
      <c r="A102" s="49" t="s">
        <v>45</v>
      </c>
      <c r="B102" s="41" t="s">
        <v>52</v>
      </c>
      <c r="C102" s="42"/>
      <c r="D102" s="42"/>
      <c r="E102" s="43">
        <f>SUM(E97:E101)</f>
        <v>42</v>
      </c>
      <c r="F102" s="43">
        <f>SUM(F97:F101)</f>
        <v>32</v>
      </c>
      <c r="G102" s="50">
        <f>SUM(G97:G101)</f>
        <v>74</v>
      </c>
    </row>
    <row r="103" spans="1:7" ht="18.75" thickBot="1" x14ac:dyDescent="0.3">
      <c r="A103" s="51" t="s">
        <v>46</v>
      </c>
      <c r="B103" s="52" t="s">
        <v>487</v>
      </c>
      <c r="C103" s="53"/>
      <c r="D103" s="53"/>
      <c r="E103" s="54">
        <f>SUM(E94+E102)</f>
        <v>63</v>
      </c>
      <c r="F103" s="54">
        <f>SUM(F94+F102)</f>
        <v>66</v>
      </c>
      <c r="G103" s="55">
        <f>SUM(E103+F103)</f>
        <v>129</v>
      </c>
    </row>
    <row r="104" spans="1:7" ht="18.75" thickTop="1" x14ac:dyDescent="0.25"/>
  </sheetData>
  <mergeCells count="7">
    <mergeCell ref="A1:M1"/>
    <mergeCell ref="A97:A101"/>
    <mergeCell ref="A3:A19"/>
    <mergeCell ref="A21:A38"/>
    <mergeCell ref="A40:A55"/>
    <mergeCell ref="A57:A72"/>
    <mergeCell ref="A74:A92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M130"/>
  <sheetViews>
    <sheetView zoomScale="75" zoomScaleNormal="75" workbookViewId="0">
      <selection activeCell="G13" sqref="G13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326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10</v>
      </c>
      <c r="D4" s="9">
        <v>1</v>
      </c>
      <c r="E4" s="9">
        <v>1</v>
      </c>
      <c r="F4" s="9">
        <v>2</v>
      </c>
      <c r="G4" s="9">
        <v>3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6"/>
      <c r="B5" s="255">
        <v>45701</v>
      </c>
      <c r="C5" s="9" t="s">
        <v>453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/>
      <c r="K5" s="9"/>
      <c r="L5" s="9">
        <v>1</v>
      </c>
      <c r="M5" s="29"/>
    </row>
    <row r="6" spans="1:13" x14ac:dyDescent="0.25">
      <c r="A6" s="636"/>
      <c r="B6" s="255">
        <v>45694</v>
      </c>
      <c r="C6" s="9" t="s">
        <v>20</v>
      </c>
      <c r="D6" s="9">
        <v>1</v>
      </c>
      <c r="E6" s="9">
        <v>1</v>
      </c>
      <c r="F6" s="9">
        <v>3</v>
      </c>
      <c r="G6" s="9">
        <v>4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45687</v>
      </c>
      <c r="C7" s="9" t="s">
        <v>625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45680</v>
      </c>
      <c r="C8" s="9" t="s">
        <v>8</v>
      </c>
      <c r="D8" s="9">
        <v>1</v>
      </c>
      <c r="E8" s="9">
        <v>2</v>
      </c>
      <c r="F8" s="9">
        <v>0</v>
      </c>
      <c r="G8" s="9">
        <v>2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6"/>
      <c r="B9" s="255">
        <v>45666</v>
      </c>
      <c r="C9" s="9" t="s">
        <v>453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>
        <v>1</v>
      </c>
      <c r="K9" s="9"/>
      <c r="L9" s="9"/>
      <c r="M9" s="29"/>
    </row>
    <row r="10" spans="1:13" x14ac:dyDescent="0.25">
      <c r="A10" s="636"/>
      <c r="B10" s="255">
        <v>45645</v>
      </c>
      <c r="C10" s="9" t="s">
        <v>20</v>
      </c>
      <c r="D10" s="9">
        <v>1</v>
      </c>
      <c r="E10" s="9">
        <v>2</v>
      </c>
      <c r="F10" s="9">
        <v>1</v>
      </c>
      <c r="G10" s="9">
        <v>3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45638</v>
      </c>
      <c r="C11" s="9" t="s">
        <v>625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x14ac:dyDescent="0.25">
      <c r="A12" s="636"/>
      <c r="B12" s="255">
        <v>45631</v>
      </c>
      <c r="C12" s="9" t="s">
        <v>8</v>
      </c>
      <c r="D12" s="9">
        <v>1</v>
      </c>
      <c r="E12" s="9">
        <v>1</v>
      </c>
      <c r="F12" s="9">
        <v>2</v>
      </c>
      <c r="G12" s="9">
        <v>3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45624</v>
      </c>
      <c r="C13" s="9" t="s">
        <v>10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45610</v>
      </c>
      <c r="C14" s="9" t="s">
        <v>20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45589</v>
      </c>
      <c r="C15" s="9" t="s">
        <v>10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45582</v>
      </c>
      <c r="C16" s="9" t="s">
        <v>453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45568</v>
      </c>
      <c r="C17" s="9" t="s">
        <v>625</v>
      </c>
      <c r="D17" s="9">
        <v>1</v>
      </c>
      <c r="E17" s="9">
        <v>2</v>
      </c>
      <c r="F17" s="9">
        <v>0</v>
      </c>
      <c r="G17" s="9">
        <v>2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t="18.75" thickBot="1" x14ac:dyDescent="0.3">
      <c r="A18" s="637"/>
      <c r="B18" s="256">
        <v>45561</v>
      </c>
      <c r="C18" s="31" t="s">
        <v>8</v>
      </c>
      <c r="D18" s="31">
        <v>1</v>
      </c>
      <c r="E18" s="31">
        <v>0</v>
      </c>
      <c r="F18" s="31">
        <v>0</v>
      </c>
      <c r="G18" s="31">
        <v>0</v>
      </c>
      <c r="H18" s="31">
        <v>0</v>
      </c>
      <c r="I18" s="32">
        <v>0</v>
      </c>
      <c r="J18" s="366"/>
      <c r="K18" s="31"/>
      <c r="L18" s="31">
        <v>1</v>
      </c>
      <c r="M18" s="32"/>
    </row>
    <row r="19" spans="1:13" ht="19.5" thickTop="1" thickBot="1" x14ac:dyDescent="0.3">
      <c r="A19" s="487" t="s">
        <v>45</v>
      </c>
      <c r="B19" s="488" t="s">
        <v>624</v>
      </c>
      <c r="C19" s="355" t="s">
        <v>553</v>
      </c>
      <c r="D19" s="355">
        <f t="shared" ref="D19:L19" si="0">SUM(D3:D18)</f>
        <v>16</v>
      </c>
      <c r="E19" s="355">
        <f t="shared" si="0"/>
        <v>11</v>
      </c>
      <c r="F19" s="355">
        <f t="shared" si="0"/>
        <v>11</v>
      </c>
      <c r="G19" s="355">
        <f t="shared" si="0"/>
        <v>22</v>
      </c>
      <c r="H19" s="355">
        <f t="shared" si="0"/>
        <v>0</v>
      </c>
      <c r="I19" s="489">
        <f t="shared" si="0"/>
        <v>0</v>
      </c>
      <c r="J19" s="458">
        <f t="shared" si="0"/>
        <v>6</v>
      </c>
      <c r="K19" s="355">
        <f t="shared" si="0"/>
        <v>7</v>
      </c>
      <c r="L19" s="355">
        <f t="shared" si="0"/>
        <v>3</v>
      </c>
      <c r="M19" s="415">
        <f>SUM(J19/(J19+K19))</f>
        <v>0.46153846153846156</v>
      </c>
    </row>
    <row r="20" spans="1:13" ht="18.75" hidden="1" thickTop="1" x14ac:dyDescent="0.25">
      <c r="A20" s="632" t="s">
        <v>580</v>
      </c>
      <c r="B20" s="254">
        <v>45344</v>
      </c>
      <c r="C20" s="27" t="s">
        <v>552</v>
      </c>
      <c r="D20" s="27">
        <v>1</v>
      </c>
      <c r="E20" s="27">
        <v>0</v>
      </c>
      <c r="F20" s="27">
        <v>1</v>
      </c>
      <c r="G20" s="27">
        <v>1</v>
      </c>
      <c r="H20" s="27">
        <v>0</v>
      </c>
      <c r="I20" s="28">
        <v>0</v>
      </c>
      <c r="J20" s="364"/>
      <c r="K20" s="27"/>
      <c r="L20" s="27">
        <v>1</v>
      </c>
      <c r="M20" s="28"/>
    </row>
    <row r="21" spans="1:13" hidden="1" x14ac:dyDescent="0.25">
      <c r="A21" s="633"/>
      <c r="B21" s="255">
        <v>45337</v>
      </c>
      <c r="C21" s="9" t="s">
        <v>553</v>
      </c>
      <c r="D21" s="9">
        <v>1</v>
      </c>
      <c r="E21" s="9">
        <v>1</v>
      </c>
      <c r="F21" s="9">
        <v>0</v>
      </c>
      <c r="G21" s="9">
        <v>1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3"/>
      <c r="B22" s="255">
        <v>45330</v>
      </c>
      <c r="C22" s="9" t="s">
        <v>8</v>
      </c>
      <c r="D22" s="9">
        <v>1</v>
      </c>
      <c r="E22" s="9">
        <v>3</v>
      </c>
      <c r="F22" s="9">
        <v>1</v>
      </c>
      <c r="G22" s="9">
        <v>4</v>
      </c>
      <c r="H22" s="9">
        <v>1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3"/>
      <c r="B23" s="255">
        <v>45323</v>
      </c>
      <c r="C23" s="9" t="s">
        <v>555</v>
      </c>
      <c r="D23" s="9">
        <v>1</v>
      </c>
      <c r="E23" s="9">
        <v>1</v>
      </c>
      <c r="F23" s="9">
        <v>0</v>
      </c>
      <c r="G23" s="9">
        <v>1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3"/>
      <c r="B24" s="255">
        <v>45309</v>
      </c>
      <c r="C24" s="9" t="s">
        <v>552</v>
      </c>
      <c r="D24" s="9">
        <v>1</v>
      </c>
      <c r="E24" s="9">
        <v>2</v>
      </c>
      <c r="F24" s="9">
        <v>2</v>
      </c>
      <c r="G24" s="9">
        <v>4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3"/>
      <c r="B25" s="255">
        <v>45302</v>
      </c>
      <c r="C25" s="9" t="s">
        <v>553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3"/>
      <c r="B26" s="255">
        <v>45267</v>
      </c>
      <c r="C26" s="9" t="s">
        <v>452</v>
      </c>
      <c r="D26" s="9">
        <v>1</v>
      </c>
      <c r="E26" s="9">
        <v>1</v>
      </c>
      <c r="F26" s="9">
        <v>1</v>
      </c>
      <c r="G26" s="9">
        <v>2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3"/>
      <c r="B27" s="255">
        <v>45260</v>
      </c>
      <c r="C27" s="9" t="s">
        <v>552</v>
      </c>
      <c r="D27" s="9">
        <v>1</v>
      </c>
      <c r="E27" s="9">
        <v>2</v>
      </c>
      <c r="F27" s="9">
        <v>1</v>
      </c>
      <c r="G27" s="9">
        <v>3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3"/>
      <c r="B28" s="255">
        <v>45253</v>
      </c>
      <c r="C28" s="9" t="s">
        <v>553</v>
      </c>
      <c r="D28" s="9">
        <v>1</v>
      </c>
      <c r="E28" s="9">
        <v>1</v>
      </c>
      <c r="F28" s="9">
        <v>2</v>
      </c>
      <c r="G28" s="9">
        <v>3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3"/>
      <c r="B29" s="255">
        <v>45246</v>
      </c>
      <c r="C29" s="9" t="s">
        <v>8</v>
      </c>
      <c r="D29" s="9">
        <v>1</v>
      </c>
      <c r="E29" s="9">
        <v>1</v>
      </c>
      <c r="F29" s="9">
        <v>0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3"/>
      <c r="B30" s="255">
        <v>45239</v>
      </c>
      <c r="C30" s="9" t="s">
        <v>555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/>
      <c r="K30" s="9"/>
      <c r="L30" s="9">
        <v>1</v>
      </c>
      <c r="M30" s="29"/>
    </row>
    <row r="31" spans="1:13" hidden="1" x14ac:dyDescent="0.25">
      <c r="A31" s="633"/>
      <c r="B31" s="255">
        <v>45232</v>
      </c>
      <c r="C31" s="9" t="s">
        <v>452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3"/>
      <c r="B32" s="255">
        <v>45225</v>
      </c>
      <c r="C32" s="9" t="s">
        <v>552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3"/>
      <c r="B33" s="255">
        <v>45218</v>
      </c>
      <c r="C33" s="9" t="s">
        <v>553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365"/>
      <c r="K33" s="9"/>
      <c r="L33" s="9">
        <v>1</v>
      </c>
      <c r="M33" s="29"/>
    </row>
    <row r="34" spans="1:13" ht="18.75" hidden="1" thickBot="1" x14ac:dyDescent="0.3">
      <c r="A34" s="634"/>
      <c r="B34" s="256">
        <v>45204</v>
      </c>
      <c r="C34" s="31" t="s">
        <v>555</v>
      </c>
      <c r="D34" s="31">
        <v>1</v>
      </c>
      <c r="E34" s="31">
        <v>0</v>
      </c>
      <c r="F34" s="31">
        <v>0</v>
      </c>
      <c r="G34" s="31">
        <v>0</v>
      </c>
      <c r="H34" s="31">
        <v>0</v>
      </c>
      <c r="I34" s="32">
        <v>0</v>
      </c>
      <c r="J34" s="366"/>
      <c r="K34" s="31">
        <v>1</v>
      </c>
      <c r="L34" s="31"/>
      <c r="M34" s="32"/>
    </row>
    <row r="35" spans="1:13" ht="19.5" thickTop="1" thickBot="1" x14ac:dyDescent="0.3">
      <c r="A35" s="487" t="s">
        <v>45</v>
      </c>
      <c r="B35" s="488" t="s">
        <v>580</v>
      </c>
      <c r="C35" s="355" t="s">
        <v>453</v>
      </c>
      <c r="D35" s="355">
        <f t="shared" ref="D35:L35" si="1">SUM(D20:D34)</f>
        <v>15</v>
      </c>
      <c r="E35" s="355">
        <f t="shared" si="1"/>
        <v>12</v>
      </c>
      <c r="F35" s="355">
        <f t="shared" si="1"/>
        <v>11</v>
      </c>
      <c r="G35" s="355">
        <f t="shared" si="1"/>
        <v>23</v>
      </c>
      <c r="H35" s="355">
        <f t="shared" si="1"/>
        <v>1</v>
      </c>
      <c r="I35" s="489">
        <f t="shared" si="1"/>
        <v>0</v>
      </c>
      <c r="J35" s="458">
        <f t="shared" si="1"/>
        <v>5</v>
      </c>
      <c r="K35" s="355">
        <f t="shared" si="1"/>
        <v>7</v>
      </c>
      <c r="L35" s="355">
        <f t="shared" si="1"/>
        <v>3</v>
      </c>
      <c r="M35" s="415">
        <f>SUM(J35/(J35+K35))</f>
        <v>0.41666666666666669</v>
      </c>
    </row>
    <row r="36" spans="1:13" ht="18.75" hidden="1" thickTop="1" x14ac:dyDescent="0.25">
      <c r="A36" s="632" t="s">
        <v>554</v>
      </c>
      <c r="B36" s="254">
        <v>44966</v>
      </c>
      <c r="C36" s="27" t="s">
        <v>8</v>
      </c>
      <c r="D36" s="27">
        <v>1</v>
      </c>
      <c r="E36" s="27">
        <v>3</v>
      </c>
      <c r="F36" s="27">
        <v>0</v>
      </c>
      <c r="G36" s="27">
        <v>3</v>
      </c>
      <c r="H36" s="27">
        <v>0</v>
      </c>
      <c r="I36" s="297">
        <v>0</v>
      </c>
      <c r="J36" s="279">
        <v>1</v>
      </c>
      <c r="K36" s="27"/>
      <c r="L36" s="27"/>
      <c r="M36" s="28"/>
    </row>
    <row r="37" spans="1:13" hidden="1" x14ac:dyDescent="0.25">
      <c r="A37" s="633"/>
      <c r="B37" s="255">
        <v>44959</v>
      </c>
      <c r="C37" s="9" t="s">
        <v>555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8">
        <v>0</v>
      </c>
      <c r="J37" s="280">
        <v>1</v>
      </c>
      <c r="K37" s="9"/>
      <c r="L37" s="9"/>
      <c r="M37" s="29"/>
    </row>
    <row r="38" spans="1:13" hidden="1" x14ac:dyDescent="0.25">
      <c r="A38" s="633"/>
      <c r="B38" s="255">
        <v>44945</v>
      </c>
      <c r="C38" s="9" t="s">
        <v>552</v>
      </c>
      <c r="D38" s="9">
        <v>1</v>
      </c>
      <c r="E38" s="9">
        <v>1</v>
      </c>
      <c r="F38" s="9">
        <v>0</v>
      </c>
      <c r="G38" s="9">
        <v>1</v>
      </c>
      <c r="H38" s="9">
        <v>1</v>
      </c>
      <c r="I38" s="298">
        <v>0</v>
      </c>
      <c r="J38" s="280">
        <v>1</v>
      </c>
      <c r="K38" s="9"/>
      <c r="L38" s="9"/>
      <c r="M38" s="29"/>
    </row>
    <row r="39" spans="1:13" hidden="1" x14ac:dyDescent="0.25">
      <c r="A39" s="633"/>
      <c r="B39" s="255">
        <v>44938</v>
      </c>
      <c r="C39" s="9" t="s">
        <v>553</v>
      </c>
      <c r="D39" s="9">
        <v>1</v>
      </c>
      <c r="E39" s="9">
        <v>1</v>
      </c>
      <c r="F39" s="9">
        <v>1</v>
      </c>
      <c r="G39" s="9">
        <v>2</v>
      </c>
      <c r="H39" s="9">
        <v>0</v>
      </c>
      <c r="I39" s="298">
        <v>0</v>
      </c>
      <c r="J39" s="280"/>
      <c r="K39" s="9">
        <v>1</v>
      </c>
      <c r="L39" s="9"/>
      <c r="M39" s="29"/>
    </row>
    <row r="40" spans="1:13" hidden="1" x14ac:dyDescent="0.25">
      <c r="A40" s="633"/>
      <c r="B40" s="255">
        <v>44896</v>
      </c>
      <c r="C40" s="9" t="s">
        <v>552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8">
        <v>0</v>
      </c>
      <c r="J40" s="280">
        <v>1</v>
      </c>
      <c r="K40" s="9"/>
      <c r="L40" s="9"/>
      <c r="M40" s="29"/>
    </row>
    <row r="41" spans="1:13" hidden="1" x14ac:dyDescent="0.25">
      <c r="A41" s="633"/>
      <c r="B41" s="255">
        <v>44889</v>
      </c>
      <c r="C41" s="9" t="s">
        <v>553</v>
      </c>
      <c r="D41" s="9">
        <v>1</v>
      </c>
      <c r="E41" s="9">
        <v>0</v>
      </c>
      <c r="F41" s="9">
        <v>1</v>
      </c>
      <c r="G41" s="9">
        <v>1</v>
      </c>
      <c r="H41" s="9">
        <v>0</v>
      </c>
      <c r="I41" s="298">
        <v>0</v>
      </c>
      <c r="J41" s="280">
        <v>1</v>
      </c>
      <c r="K41" s="9"/>
      <c r="L41" s="9"/>
      <c r="M41" s="29"/>
    </row>
    <row r="42" spans="1:13" hidden="1" x14ac:dyDescent="0.25">
      <c r="A42" s="633"/>
      <c r="B42" s="255">
        <v>44868</v>
      </c>
      <c r="C42" s="9" t="s">
        <v>452</v>
      </c>
      <c r="D42" s="9">
        <v>1</v>
      </c>
      <c r="E42" s="9">
        <v>1</v>
      </c>
      <c r="F42" s="9">
        <v>3</v>
      </c>
      <c r="G42" s="9">
        <v>4</v>
      </c>
      <c r="H42" s="9">
        <v>0</v>
      </c>
      <c r="I42" s="298">
        <v>0</v>
      </c>
      <c r="J42" s="280">
        <v>1</v>
      </c>
      <c r="K42" s="9"/>
      <c r="L42" s="9"/>
      <c r="M42" s="29"/>
    </row>
    <row r="43" spans="1:13" hidden="1" x14ac:dyDescent="0.25">
      <c r="A43" s="633"/>
      <c r="B43" s="255">
        <v>44861</v>
      </c>
      <c r="C43" s="9" t="s">
        <v>552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8">
        <v>0</v>
      </c>
      <c r="J43" s="280">
        <v>1</v>
      </c>
      <c r="K43" s="9"/>
      <c r="L43" s="9"/>
      <c r="M43" s="29"/>
    </row>
    <row r="44" spans="1:13" hidden="1" x14ac:dyDescent="0.25">
      <c r="A44" s="633"/>
      <c r="B44" s="255">
        <v>44847</v>
      </c>
      <c r="C44" s="9" t="s">
        <v>8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3"/>
      <c r="B45" s="255">
        <v>44833</v>
      </c>
      <c r="C45" s="9" t="s">
        <v>452</v>
      </c>
      <c r="D45" s="9">
        <v>1</v>
      </c>
      <c r="E45" s="9">
        <v>1</v>
      </c>
      <c r="F45" s="9">
        <v>1</v>
      </c>
      <c r="G45" s="9">
        <v>2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t="18.75" hidden="1" thickBot="1" x14ac:dyDescent="0.3">
      <c r="A46" s="634"/>
      <c r="B46" s="256">
        <v>44826</v>
      </c>
      <c r="C46" s="31" t="s">
        <v>552</v>
      </c>
      <c r="D46" s="31">
        <v>1</v>
      </c>
      <c r="E46" s="31">
        <v>1</v>
      </c>
      <c r="F46" s="31">
        <v>0</v>
      </c>
      <c r="G46" s="31">
        <v>1</v>
      </c>
      <c r="H46" s="31">
        <v>0</v>
      </c>
      <c r="I46" s="299">
        <v>0</v>
      </c>
      <c r="J46" s="341"/>
      <c r="K46" s="31">
        <v>1</v>
      </c>
      <c r="L46" s="31"/>
      <c r="M46" s="32"/>
    </row>
    <row r="47" spans="1:13" ht="19.5" thickTop="1" thickBot="1" x14ac:dyDescent="0.3">
      <c r="A47" s="433" t="s">
        <v>45</v>
      </c>
      <c r="B47" s="414" t="s">
        <v>554</v>
      </c>
      <c r="C47" s="355" t="s">
        <v>453</v>
      </c>
      <c r="D47" s="355">
        <f t="shared" ref="D47:L47" si="2">SUM(D36:D46)</f>
        <v>11</v>
      </c>
      <c r="E47" s="355">
        <f t="shared" si="2"/>
        <v>9</v>
      </c>
      <c r="F47" s="355">
        <f t="shared" si="2"/>
        <v>7</v>
      </c>
      <c r="G47" s="355">
        <f t="shared" si="2"/>
        <v>16</v>
      </c>
      <c r="H47" s="355">
        <f t="shared" si="2"/>
        <v>1</v>
      </c>
      <c r="I47" s="467">
        <f t="shared" si="2"/>
        <v>0</v>
      </c>
      <c r="J47" s="191">
        <f t="shared" si="2"/>
        <v>9</v>
      </c>
      <c r="K47" s="124">
        <f t="shared" si="2"/>
        <v>2</v>
      </c>
      <c r="L47" s="124">
        <f t="shared" si="2"/>
        <v>0</v>
      </c>
      <c r="M47" s="302">
        <f>SUM(J47/(J47+K47))</f>
        <v>0.81818181818181823</v>
      </c>
    </row>
    <row r="48" spans="1:13" ht="18.75" hidden="1" thickTop="1" x14ac:dyDescent="0.25">
      <c r="A48" s="659" t="s">
        <v>500</v>
      </c>
      <c r="B48" s="254">
        <v>43888</v>
      </c>
      <c r="C48" s="27" t="s">
        <v>452</v>
      </c>
      <c r="D48" s="27">
        <v>1</v>
      </c>
      <c r="E48" s="27">
        <v>0</v>
      </c>
      <c r="F48" s="27">
        <v>0</v>
      </c>
      <c r="G48" s="27">
        <v>0</v>
      </c>
      <c r="H48" s="27">
        <v>0</v>
      </c>
      <c r="I48" s="297">
        <v>0</v>
      </c>
      <c r="J48" s="279">
        <v>1</v>
      </c>
      <c r="K48" s="27"/>
      <c r="L48" s="27"/>
      <c r="M48" s="28"/>
    </row>
    <row r="49" spans="1:13" hidden="1" x14ac:dyDescent="0.25">
      <c r="A49" s="631"/>
      <c r="B49" s="255">
        <v>43881</v>
      </c>
      <c r="C49" s="9" t="s">
        <v>9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255">
        <v>43874</v>
      </c>
      <c r="C50" s="9" t="s">
        <v>48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255">
        <v>43867</v>
      </c>
      <c r="C51" s="9" t="s">
        <v>8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80"/>
      <c r="K51" s="9"/>
      <c r="L51" s="9">
        <v>1</v>
      </c>
      <c r="M51" s="29"/>
    </row>
    <row r="52" spans="1:13" hidden="1" x14ac:dyDescent="0.25">
      <c r="A52" s="631"/>
      <c r="B52" s="255">
        <v>43860</v>
      </c>
      <c r="C52" s="9" t="s">
        <v>455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8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255">
        <v>43853</v>
      </c>
      <c r="C53" s="9" t="s">
        <v>452</v>
      </c>
      <c r="D53" s="9">
        <v>1</v>
      </c>
      <c r="E53" s="9">
        <v>1</v>
      </c>
      <c r="F53" s="9">
        <v>0</v>
      </c>
      <c r="G53" s="9">
        <v>1</v>
      </c>
      <c r="H53" s="9">
        <v>0</v>
      </c>
      <c r="I53" s="298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255">
        <v>43839</v>
      </c>
      <c r="C54" s="9" t="s">
        <v>9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/>
      <c r="L54" s="9">
        <v>1</v>
      </c>
      <c r="M54" s="29"/>
    </row>
    <row r="55" spans="1:13" hidden="1" x14ac:dyDescent="0.25">
      <c r="A55" s="631"/>
      <c r="B55" s="255">
        <v>43832</v>
      </c>
      <c r="C55" s="9" t="s">
        <v>48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80"/>
      <c r="K55" s="9"/>
      <c r="L55" s="9">
        <v>1</v>
      </c>
      <c r="M55" s="29"/>
    </row>
    <row r="56" spans="1:13" hidden="1" x14ac:dyDescent="0.25">
      <c r="A56" s="631"/>
      <c r="B56" s="255">
        <v>43818</v>
      </c>
      <c r="C56" s="9" t="s">
        <v>8</v>
      </c>
      <c r="D56" s="9">
        <v>1</v>
      </c>
      <c r="E56" s="9">
        <v>2</v>
      </c>
      <c r="F56" s="9">
        <v>0</v>
      </c>
      <c r="G56" s="9">
        <v>2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255">
        <v>43811</v>
      </c>
      <c r="C57" s="9" t="s">
        <v>455</v>
      </c>
      <c r="D57" s="9">
        <v>1</v>
      </c>
      <c r="E57" s="9">
        <v>1</v>
      </c>
      <c r="F57" s="9">
        <v>1</v>
      </c>
      <c r="G57" s="9">
        <v>2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255">
        <v>43804</v>
      </c>
      <c r="C58" s="9" t="s">
        <v>452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255">
        <v>43797</v>
      </c>
      <c r="C59" s="9" t="s">
        <v>9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255">
        <v>43783</v>
      </c>
      <c r="C60" s="9" t="s">
        <v>8</v>
      </c>
      <c r="D60" s="9">
        <v>1</v>
      </c>
      <c r="E60" s="9">
        <v>1</v>
      </c>
      <c r="F60" s="9">
        <v>0</v>
      </c>
      <c r="G60" s="9">
        <v>1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255">
        <v>43776</v>
      </c>
      <c r="C61" s="9" t="s">
        <v>455</v>
      </c>
      <c r="D61" s="9">
        <v>1</v>
      </c>
      <c r="E61" s="9">
        <v>3</v>
      </c>
      <c r="F61" s="9">
        <v>0</v>
      </c>
      <c r="G61" s="9">
        <v>3</v>
      </c>
      <c r="H61" s="9">
        <v>0</v>
      </c>
      <c r="I61" s="298">
        <v>1</v>
      </c>
      <c r="J61" s="280"/>
      <c r="K61" s="9"/>
      <c r="L61" s="9">
        <v>1</v>
      </c>
      <c r="M61" s="29"/>
    </row>
    <row r="62" spans="1:13" hidden="1" x14ac:dyDescent="0.25">
      <c r="A62" s="631"/>
      <c r="B62" s="255">
        <v>43769</v>
      </c>
      <c r="C62" s="9" t="s">
        <v>452</v>
      </c>
      <c r="D62" s="9">
        <v>1</v>
      </c>
      <c r="E62" s="9">
        <v>1</v>
      </c>
      <c r="F62" s="9">
        <v>5</v>
      </c>
      <c r="G62" s="9">
        <v>6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255">
        <v>43762</v>
      </c>
      <c r="C63" s="9" t="s">
        <v>9</v>
      </c>
      <c r="D63" s="9">
        <v>1</v>
      </c>
      <c r="E63" s="9">
        <v>2</v>
      </c>
      <c r="F63" s="9">
        <v>0</v>
      </c>
      <c r="G63" s="9">
        <v>2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255">
        <v>43755</v>
      </c>
      <c r="C64" s="9" t="s">
        <v>48</v>
      </c>
      <c r="D64" s="9">
        <v>1</v>
      </c>
      <c r="E64" s="9">
        <v>1</v>
      </c>
      <c r="F64" s="9">
        <v>0</v>
      </c>
      <c r="G64" s="9">
        <v>1</v>
      </c>
      <c r="H64" s="9">
        <v>1</v>
      </c>
      <c r="I64" s="298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255">
        <v>43748</v>
      </c>
      <c r="C65" s="9" t="s">
        <v>8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255">
        <v>43741</v>
      </c>
      <c r="C66" s="9" t="s">
        <v>455</v>
      </c>
      <c r="D66" s="9">
        <v>1</v>
      </c>
      <c r="E66" s="9">
        <v>1</v>
      </c>
      <c r="F66" s="9">
        <v>2</v>
      </c>
      <c r="G66" s="9">
        <v>3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255">
        <v>43734</v>
      </c>
      <c r="C67" s="9" t="s">
        <v>452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255">
        <v>43727</v>
      </c>
      <c r="C68" s="9" t="s">
        <v>9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/>
      <c r="K68" s="9">
        <v>1</v>
      </c>
      <c r="L68" s="9"/>
      <c r="M68" s="29"/>
    </row>
    <row r="69" spans="1:13" ht="18.75" hidden="1" thickBot="1" x14ac:dyDescent="0.3">
      <c r="A69" s="630"/>
      <c r="B69" s="256">
        <v>43720</v>
      </c>
      <c r="C69" s="31" t="s">
        <v>48</v>
      </c>
      <c r="D69" s="31">
        <v>1</v>
      </c>
      <c r="E69" s="31">
        <v>0</v>
      </c>
      <c r="F69" s="31">
        <v>0</v>
      </c>
      <c r="G69" s="31">
        <v>0</v>
      </c>
      <c r="H69" s="31">
        <v>0</v>
      </c>
      <c r="I69" s="299">
        <v>0</v>
      </c>
      <c r="J69" s="341">
        <v>1</v>
      </c>
      <c r="K69" s="31"/>
      <c r="L69" s="31"/>
      <c r="M69" s="32"/>
    </row>
    <row r="70" spans="1:13" ht="19.5" thickTop="1" thickBot="1" x14ac:dyDescent="0.3">
      <c r="A70" s="142" t="s">
        <v>45</v>
      </c>
      <c r="B70" s="126" t="s">
        <v>500</v>
      </c>
      <c r="C70" s="124" t="s">
        <v>453</v>
      </c>
      <c r="D70" s="124">
        <f t="shared" ref="D70:L70" si="3">SUM(D48:D69)</f>
        <v>22</v>
      </c>
      <c r="E70" s="124">
        <f t="shared" si="3"/>
        <v>14</v>
      </c>
      <c r="F70" s="124">
        <f t="shared" si="3"/>
        <v>10</v>
      </c>
      <c r="G70" s="124">
        <f t="shared" si="3"/>
        <v>24</v>
      </c>
      <c r="H70" s="124">
        <f t="shared" si="3"/>
        <v>1</v>
      </c>
      <c r="I70" s="247">
        <f t="shared" si="3"/>
        <v>1</v>
      </c>
      <c r="J70" s="191">
        <f t="shared" si="3"/>
        <v>13</v>
      </c>
      <c r="K70" s="124">
        <f t="shared" si="3"/>
        <v>5</v>
      </c>
      <c r="L70" s="124">
        <f t="shared" si="3"/>
        <v>4</v>
      </c>
      <c r="M70" s="302">
        <f>SUM(J70/(J70+K70))</f>
        <v>0.72222222222222221</v>
      </c>
    </row>
    <row r="71" spans="1:13" ht="18.75" hidden="1" thickTop="1" x14ac:dyDescent="0.25">
      <c r="A71" s="659" t="s">
        <v>454</v>
      </c>
      <c r="B71" s="254">
        <v>43524</v>
      </c>
      <c r="C71" s="27" t="s">
        <v>452</v>
      </c>
      <c r="D71" s="27">
        <v>1</v>
      </c>
      <c r="E71" s="27">
        <v>1</v>
      </c>
      <c r="F71" s="27">
        <v>2</v>
      </c>
      <c r="G71" s="27">
        <v>3</v>
      </c>
      <c r="H71" s="27">
        <v>0</v>
      </c>
      <c r="I71" s="28">
        <v>0</v>
      </c>
      <c r="J71" s="364">
        <v>1</v>
      </c>
      <c r="K71" s="27"/>
      <c r="L71" s="27"/>
      <c r="M71" s="28"/>
    </row>
    <row r="72" spans="1:13" hidden="1" x14ac:dyDescent="0.25">
      <c r="A72" s="631"/>
      <c r="B72" s="255">
        <v>43517</v>
      </c>
      <c r="C72" s="9" t="s">
        <v>9</v>
      </c>
      <c r="D72" s="9">
        <v>1</v>
      </c>
      <c r="E72" s="9">
        <v>1</v>
      </c>
      <c r="F72" s="9">
        <v>0</v>
      </c>
      <c r="G72" s="9">
        <v>1</v>
      </c>
      <c r="H72" s="9">
        <v>0</v>
      </c>
      <c r="I72" s="29">
        <v>0</v>
      </c>
      <c r="J72" s="365"/>
      <c r="K72" s="9">
        <v>1</v>
      </c>
      <c r="L72" s="9"/>
      <c r="M72" s="29"/>
    </row>
    <row r="73" spans="1:13" hidden="1" x14ac:dyDescent="0.25">
      <c r="A73" s="631"/>
      <c r="B73" s="255">
        <v>43503</v>
      </c>
      <c r="C73" s="9" t="s">
        <v>8</v>
      </c>
      <c r="D73" s="9">
        <v>1</v>
      </c>
      <c r="E73" s="9">
        <v>0</v>
      </c>
      <c r="F73" s="9">
        <v>1</v>
      </c>
      <c r="G73" s="9">
        <v>1</v>
      </c>
      <c r="H73" s="9">
        <v>0</v>
      </c>
      <c r="I73" s="29">
        <v>0</v>
      </c>
      <c r="J73" s="365"/>
      <c r="K73" s="9">
        <v>1</v>
      </c>
      <c r="L73" s="9"/>
      <c r="M73" s="29"/>
    </row>
    <row r="74" spans="1:13" hidden="1" x14ac:dyDescent="0.25">
      <c r="A74" s="631"/>
      <c r="B74" s="255">
        <v>43496</v>
      </c>
      <c r="C74" s="9" t="s">
        <v>455</v>
      </c>
      <c r="D74" s="9">
        <v>1</v>
      </c>
      <c r="E74" s="9">
        <v>1</v>
      </c>
      <c r="F74" s="9">
        <v>0</v>
      </c>
      <c r="G74" s="9">
        <v>1</v>
      </c>
      <c r="H74" s="9">
        <v>0</v>
      </c>
      <c r="I74" s="29">
        <v>0</v>
      </c>
      <c r="J74" s="365"/>
      <c r="K74" s="9"/>
      <c r="L74" s="9">
        <v>1</v>
      </c>
      <c r="M74" s="29"/>
    </row>
    <row r="75" spans="1:13" hidden="1" x14ac:dyDescent="0.25">
      <c r="A75" s="631"/>
      <c r="B75" s="255">
        <v>43489</v>
      </c>
      <c r="C75" s="9" t="s">
        <v>452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365"/>
      <c r="K75" s="9">
        <v>1</v>
      </c>
      <c r="L75" s="9"/>
      <c r="M75" s="29"/>
    </row>
    <row r="76" spans="1:13" hidden="1" x14ac:dyDescent="0.25">
      <c r="A76" s="631"/>
      <c r="B76" s="255">
        <v>43475</v>
      </c>
      <c r="C76" s="9" t="s">
        <v>9</v>
      </c>
      <c r="D76" s="9">
        <v>1</v>
      </c>
      <c r="E76" s="9">
        <v>0</v>
      </c>
      <c r="F76" s="9">
        <v>1</v>
      </c>
      <c r="G76" s="9">
        <v>1</v>
      </c>
      <c r="H76" s="9">
        <v>0</v>
      </c>
      <c r="I76" s="29">
        <v>0</v>
      </c>
      <c r="J76" s="365"/>
      <c r="K76" s="9">
        <v>1</v>
      </c>
      <c r="L76" s="9"/>
      <c r="M76" s="29"/>
    </row>
    <row r="77" spans="1:13" hidden="1" x14ac:dyDescent="0.25">
      <c r="A77" s="631"/>
      <c r="B77" s="255">
        <v>43468</v>
      </c>
      <c r="C77" s="9" t="s">
        <v>48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">
        <v>0</v>
      </c>
      <c r="J77" s="365">
        <v>1</v>
      </c>
      <c r="K77" s="9"/>
      <c r="L77" s="9"/>
      <c r="M77" s="29"/>
    </row>
    <row r="78" spans="1:13" hidden="1" x14ac:dyDescent="0.25">
      <c r="A78" s="631"/>
      <c r="B78" s="255">
        <v>43454</v>
      </c>
      <c r="C78" s="9" t="s">
        <v>8</v>
      </c>
      <c r="D78" s="9">
        <v>1</v>
      </c>
      <c r="E78" s="9">
        <v>0</v>
      </c>
      <c r="F78" s="9">
        <v>1</v>
      </c>
      <c r="G78" s="9">
        <v>1</v>
      </c>
      <c r="H78" s="9">
        <v>0</v>
      </c>
      <c r="I78" s="29">
        <v>0</v>
      </c>
      <c r="J78" s="365"/>
      <c r="K78" s="9">
        <v>1</v>
      </c>
      <c r="L78" s="9"/>
      <c r="M78" s="29"/>
    </row>
    <row r="79" spans="1:13" hidden="1" x14ac:dyDescent="0.25">
      <c r="A79" s="631"/>
      <c r="B79" s="255">
        <v>43447</v>
      </c>
      <c r="C79" s="9" t="s">
        <v>455</v>
      </c>
      <c r="D79" s="9">
        <v>1</v>
      </c>
      <c r="E79" s="9">
        <v>1</v>
      </c>
      <c r="F79" s="9">
        <v>2</v>
      </c>
      <c r="G79" s="9">
        <v>3</v>
      </c>
      <c r="H79" s="9">
        <v>0</v>
      </c>
      <c r="I79" s="29">
        <v>0</v>
      </c>
      <c r="J79" s="365">
        <v>1</v>
      </c>
      <c r="K79" s="9"/>
      <c r="L79" s="9"/>
      <c r="M79" s="29"/>
    </row>
    <row r="80" spans="1:13" hidden="1" x14ac:dyDescent="0.25">
      <c r="A80" s="631"/>
      <c r="B80" s="255">
        <v>43433</v>
      </c>
      <c r="C80" s="9" t="s">
        <v>9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365"/>
      <c r="K80" s="9"/>
      <c r="L80" s="9">
        <v>1</v>
      </c>
      <c r="M80" s="29"/>
    </row>
    <row r="81" spans="1:13" hidden="1" x14ac:dyDescent="0.25">
      <c r="A81" s="631"/>
      <c r="B81" s="255">
        <v>43426</v>
      </c>
      <c r="C81" s="9" t="s">
        <v>48</v>
      </c>
      <c r="D81" s="9">
        <v>1</v>
      </c>
      <c r="E81" s="9">
        <v>1</v>
      </c>
      <c r="F81" s="9">
        <v>1</v>
      </c>
      <c r="G81" s="9">
        <v>2</v>
      </c>
      <c r="H81" s="9">
        <v>1</v>
      </c>
      <c r="I81" s="29">
        <v>0</v>
      </c>
      <c r="J81" s="365">
        <v>1</v>
      </c>
      <c r="K81" s="9"/>
      <c r="L81" s="9"/>
      <c r="M81" s="29"/>
    </row>
    <row r="82" spans="1:13" hidden="1" x14ac:dyDescent="0.25">
      <c r="A82" s="631"/>
      <c r="B82" s="255">
        <v>43419</v>
      </c>
      <c r="C82" s="9" t="s">
        <v>8</v>
      </c>
      <c r="D82" s="9">
        <v>1</v>
      </c>
      <c r="E82" s="9">
        <v>2</v>
      </c>
      <c r="F82" s="9">
        <v>2</v>
      </c>
      <c r="G82" s="9">
        <v>4</v>
      </c>
      <c r="H82" s="9">
        <v>1</v>
      </c>
      <c r="I82" s="29">
        <v>0</v>
      </c>
      <c r="J82" s="365">
        <v>1</v>
      </c>
      <c r="K82" s="9"/>
      <c r="L82" s="9"/>
      <c r="M82" s="29"/>
    </row>
    <row r="83" spans="1:13" hidden="1" x14ac:dyDescent="0.25">
      <c r="A83" s="631"/>
      <c r="B83" s="255">
        <v>43412</v>
      </c>
      <c r="C83" s="9" t="s">
        <v>455</v>
      </c>
      <c r="D83" s="9">
        <v>1</v>
      </c>
      <c r="E83" s="9">
        <v>2</v>
      </c>
      <c r="F83" s="9">
        <v>1</v>
      </c>
      <c r="G83" s="9">
        <v>3</v>
      </c>
      <c r="H83" s="9">
        <v>1</v>
      </c>
      <c r="I83" s="29">
        <v>0</v>
      </c>
      <c r="J83" s="365">
        <v>1</v>
      </c>
      <c r="K83" s="9"/>
      <c r="L83" s="9"/>
      <c r="M83" s="29"/>
    </row>
    <row r="84" spans="1:13" hidden="1" x14ac:dyDescent="0.25">
      <c r="A84" s="631"/>
      <c r="B84" s="255">
        <v>43405</v>
      </c>
      <c r="C84" s="9" t="s">
        <v>452</v>
      </c>
      <c r="D84" s="9">
        <v>1</v>
      </c>
      <c r="E84" s="9">
        <v>1</v>
      </c>
      <c r="F84" s="9">
        <v>0</v>
      </c>
      <c r="G84" s="9">
        <v>1</v>
      </c>
      <c r="H84" s="9">
        <v>0</v>
      </c>
      <c r="I84" s="29">
        <v>0</v>
      </c>
      <c r="J84" s="365"/>
      <c r="K84" s="9">
        <v>1</v>
      </c>
      <c r="L84" s="9"/>
      <c r="M84" s="29"/>
    </row>
    <row r="85" spans="1:13" hidden="1" x14ac:dyDescent="0.25">
      <c r="A85" s="631"/>
      <c r="B85" s="255">
        <v>43398</v>
      </c>
      <c r="C85" s="9" t="s">
        <v>9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">
        <v>0</v>
      </c>
      <c r="J85" s="365">
        <v>1</v>
      </c>
      <c r="K85" s="9"/>
      <c r="L85" s="9"/>
      <c r="M85" s="29"/>
    </row>
    <row r="86" spans="1:13" hidden="1" x14ac:dyDescent="0.25">
      <c r="A86" s="631"/>
      <c r="B86" s="255">
        <v>43391</v>
      </c>
      <c r="C86" s="9" t="s">
        <v>48</v>
      </c>
      <c r="D86" s="9">
        <v>1</v>
      </c>
      <c r="E86" s="9">
        <v>1</v>
      </c>
      <c r="F86" s="9">
        <v>1</v>
      </c>
      <c r="G86" s="9">
        <v>2</v>
      </c>
      <c r="H86" s="9">
        <v>0</v>
      </c>
      <c r="I86" s="29">
        <v>0</v>
      </c>
      <c r="J86" s="365">
        <v>1</v>
      </c>
      <c r="K86" s="9"/>
      <c r="L86" s="9"/>
      <c r="M86" s="29"/>
    </row>
    <row r="87" spans="1:13" hidden="1" x14ac:dyDescent="0.25">
      <c r="A87" s="631"/>
      <c r="B87" s="255">
        <v>43384</v>
      </c>
      <c r="C87" s="9" t="s">
        <v>8</v>
      </c>
      <c r="D87" s="9">
        <v>1</v>
      </c>
      <c r="E87" s="9">
        <v>1</v>
      </c>
      <c r="F87" s="9">
        <v>0</v>
      </c>
      <c r="G87" s="9">
        <v>1</v>
      </c>
      <c r="H87" s="9">
        <v>0</v>
      </c>
      <c r="I87" s="29">
        <v>0</v>
      </c>
      <c r="J87" s="365">
        <v>1</v>
      </c>
      <c r="K87" s="9"/>
      <c r="L87" s="9"/>
      <c r="M87" s="29"/>
    </row>
    <row r="88" spans="1:13" hidden="1" x14ac:dyDescent="0.25">
      <c r="A88" s="631"/>
      <c r="B88" s="255">
        <v>43377</v>
      </c>
      <c r="C88" s="9" t="s">
        <v>455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365">
        <v>1</v>
      </c>
      <c r="K88" s="9"/>
      <c r="L88" s="9"/>
      <c r="M88" s="29"/>
    </row>
    <row r="89" spans="1:13" hidden="1" x14ac:dyDescent="0.25">
      <c r="A89" s="631"/>
      <c r="B89" s="255">
        <v>43370</v>
      </c>
      <c r="C89" s="9" t="s">
        <v>452</v>
      </c>
      <c r="D89" s="9">
        <v>1</v>
      </c>
      <c r="E89" s="9">
        <v>3</v>
      </c>
      <c r="F89" s="9">
        <v>1</v>
      </c>
      <c r="G89" s="9">
        <v>4</v>
      </c>
      <c r="H89" s="9">
        <v>0</v>
      </c>
      <c r="I89" s="29">
        <v>0</v>
      </c>
      <c r="J89" s="365">
        <v>1</v>
      </c>
      <c r="K89" s="9"/>
      <c r="L89" s="9"/>
      <c r="M89" s="29"/>
    </row>
    <row r="90" spans="1:13" hidden="1" x14ac:dyDescent="0.25">
      <c r="A90" s="631"/>
      <c r="B90" s="255">
        <v>43363</v>
      </c>
      <c r="C90" s="9" t="s">
        <v>9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">
        <v>0</v>
      </c>
      <c r="J90" s="365">
        <v>1</v>
      </c>
      <c r="K90" s="9"/>
      <c r="L90" s="9"/>
      <c r="M90" s="29"/>
    </row>
    <row r="91" spans="1:13" ht="18.75" hidden="1" thickBot="1" x14ac:dyDescent="0.3">
      <c r="A91" s="630"/>
      <c r="B91" s="256">
        <v>43356</v>
      </c>
      <c r="C91" s="31" t="s">
        <v>48</v>
      </c>
      <c r="D91" s="31">
        <v>1</v>
      </c>
      <c r="E91" s="31">
        <v>0</v>
      </c>
      <c r="F91" s="31">
        <v>1</v>
      </c>
      <c r="G91" s="31">
        <v>1</v>
      </c>
      <c r="H91" s="31">
        <v>0</v>
      </c>
      <c r="I91" s="32">
        <v>0</v>
      </c>
      <c r="J91" s="366">
        <v>1</v>
      </c>
      <c r="K91" s="31"/>
      <c r="L91" s="31"/>
      <c r="M91" s="32"/>
    </row>
    <row r="92" spans="1:13" ht="19.5" thickTop="1" thickBot="1" x14ac:dyDescent="0.3">
      <c r="A92" s="142" t="s">
        <v>45</v>
      </c>
      <c r="B92" s="126" t="s">
        <v>454</v>
      </c>
      <c r="C92" s="124" t="s">
        <v>453</v>
      </c>
      <c r="D92" s="124">
        <f t="shared" ref="D92:I92" si="4">SUM(D71:D91)</f>
        <v>21</v>
      </c>
      <c r="E92" s="124">
        <f t="shared" si="4"/>
        <v>15</v>
      </c>
      <c r="F92" s="124">
        <f t="shared" si="4"/>
        <v>17</v>
      </c>
      <c r="G92" s="124">
        <f t="shared" si="4"/>
        <v>32</v>
      </c>
      <c r="H92" s="124">
        <f t="shared" si="4"/>
        <v>3</v>
      </c>
      <c r="I92" s="124">
        <f t="shared" si="4"/>
        <v>0</v>
      </c>
      <c r="J92" s="191">
        <f>SUM(J71:J91)</f>
        <v>13</v>
      </c>
      <c r="K92" s="124">
        <f>SUM(K71:K91)</f>
        <v>6</v>
      </c>
      <c r="L92" s="124">
        <f>SUM(L71:L91)</f>
        <v>2</v>
      </c>
      <c r="M92" s="302">
        <f>SUM(J92/(J92+K92))</f>
        <v>0.68421052631578949</v>
      </c>
    </row>
    <row r="93" spans="1:13" ht="18.75" hidden="1" thickTop="1" x14ac:dyDescent="0.25">
      <c r="A93" s="659" t="s">
        <v>285</v>
      </c>
      <c r="B93" s="26">
        <v>43160</v>
      </c>
      <c r="C93" s="27" t="s">
        <v>10</v>
      </c>
      <c r="D93" s="27">
        <v>1</v>
      </c>
      <c r="E93" s="27">
        <v>1</v>
      </c>
      <c r="F93" s="27">
        <v>0</v>
      </c>
      <c r="G93" s="27">
        <v>1</v>
      </c>
      <c r="H93" s="27">
        <v>0</v>
      </c>
      <c r="I93" s="28">
        <v>0</v>
      </c>
      <c r="J93" s="280">
        <v>1</v>
      </c>
      <c r="K93" s="9"/>
      <c r="L93" s="9"/>
      <c r="M93" s="29"/>
    </row>
    <row r="94" spans="1:13" hidden="1" x14ac:dyDescent="0.25">
      <c r="A94" s="631"/>
      <c r="B94" s="13">
        <v>43153</v>
      </c>
      <c r="C94" s="9" t="s">
        <v>7</v>
      </c>
      <c r="D94" s="9">
        <v>1</v>
      </c>
      <c r="E94" s="9">
        <v>1</v>
      </c>
      <c r="F94" s="9">
        <v>1</v>
      </c>
      <c r="G94" s="9">
        <v>2</v>
      </c>
      <c r="H94" s="9">
        <v>0</v>
      </c>
      <c r="I94" s="29">
        <v>0</v>
      </c>
      <c r="J94" s="280"/>
      <c r="K94" s="9">
        <v>1</v>
      </c>
      <c r="L94" s="9"/>
      <c r="M94" s="29"/>
    </row>
    <row r="95" spans="1:13" hidden="1" x14ac:dyDescent="0.25">
      <c r="A95" s="631"/>
      <c r="B95" s="13">
        <v>43146</v>
      </c>
      <c r="C95" s="9" t="s">
        <v>27</v>
      </c>
      <c r="D95" s="9">
        <v>1</v>
      </c>
      <c r="E95" s="9">
        <v>0</v>
      </c>
      <c r="F95" s="9">
        <v>1</v>
      </c>
      <c r="G95" s="9">
        <v>1</v>
      </c>
      <c r="H95" s="9">
        <v>0</v>
      </c>
      <c r="I95" s="29">
        <v>0</v>
      </c>
      <c r="J95" s="280"/>
      <c r="K95" s="9">
        <v>1</v>
      </c>
      <c r="L95" s="9"/>
      <c r="M95" s="29"/>
    </row>
    <row r="96" spans="1:13" hidden="1" x14ac:dyDescent="0.25">
      <c r="A96" s="631"/>
      <c r="B96" s="13">
        <v>43139</v>
      </c>
      <c r="C96" s="9" t="s">
        <v>11</v>
      </c>
      <c r="D96" s="9">
        <v>1</v>
      </c>
      <c r="E96" s="9">
        <v>1</v>
      </c>
      <c r="F96" s="9">
        <v>3</v>
      </c>
      <c r="G96" s="9">
        <v>4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43132</v>
      </c>
      <c r="C97" s="9" t="s">
        <v>8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43125</v>
      </c>
      <c r="C98" s="9" t="s">
        <v>10</v>
      </c>
      <c r="D98" s="9">
        <v>1</v>
      </c>
      <c r="E98" s="9">
        <v>1</v>
      </c>
      <c r="F98" s="9">
        <v>1</v>
      </c>
      <c r="G98" s="9">
        <v>2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43118</v>
      </c>
      <c r="C99" s="9" t="s">
        <v>7</v>
      </c>
      <c r="D99" s="9">
        <v>1</v>
      </c>
      <c r="E99" s="9">
        <v>0</v>
      </c>
      <c r="F99" s="9">
        <v>2</v>
      </c>
      <c r="G99" s="9">
        <v>2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43104</v>
      </c>
      <c r="C100" s="9" t="s">
        <v>27</v>
      </c>
      <c r="D100" s="9">
        <v>1</v>
      </c>
      <c r="E100" s="9">
        <v>2</v>
      </c>
      <c r="F100" s="9">
        <v>0</v>
      </c>
      <c r="G100" s="9">
        <v>2</v>
      </c>
      <c r="H100" s="9">
        <v>0</v>
      </c>
      <c r="I100" s="29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13">
        <v>43090</v>
      </c>
      <c r="C101" s="9" t="s">
        <v>11</v>
      </c>
      <c r="D101" s="9">
        <v>1</v>
      </c>
      <c r="E101" s="9">
        <v>2</v>
      </c>
      <c r="F101" s="9">
        <v>0</v>
      </c>
      <c r="G101" s="9">
        <v>2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43083</v>
      </c>
      <c r="C102" s="9" t="s">
        <v>8</v>
      </c>
      <c r="D102" s="9">
        <v>1</v>
      </c>
      <c r="E102" s="9">
        <v>1</v>
      </c>
      <c r="F102" s="9">
        <v>1</v>
      </c>
      <c r="G102" s="9">
        <v>2</v>
      </c>
      <c r="H102" s="9">
        <v>1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43076</v>
      </c>
      <c r="C103" s="9" t="s">
        <v>10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43069</v>
      </c>
      <c r="C104" s="9" t="s">
        <v>7</v>
      </c>
      <c r="D104" s="9">
        <v>1</v>
      </c>
      <c r="E104" s="9">
        <v>0</v>
      </c>
      <c r="F104" s="9">
        <v>4</v>
      </c>
      <c r="G104" s="9">
        <v>4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43062</v>
      </c>
      <c r="C105" s="9" t="s">
        <v>27</v>
      </c>
      <c r="D105" s="9">
        <v>1</v>
      </c>
      <c r="E105" s="9">
        <v>2</v>
      </c>
      <c r="F105" s="9">
        <v>0</v>
      </c>
      <c r="G105" s="9">
        <v>2</v>
      </c>
      <c r="H105" s="9">
        <v>0</v>
      </c>
      <c r="I105" s="29">
        <v>0</v>
      </c>
      <c r="J105" s="280">
        <v>1</v>
      </c>
      <c r="K105" s="9"/>
      <c r="L105" s="9"/>
      <c r="M105" s="29"/>
    </row>
    <row r="106" spans="1:13" hidden="1" x14ac:dyDescent="0.25">
      <c r="A106" s="631"/>
      <c r="B106" s="13">
        <v>43041</v>
      </c>
      <c r="C106" s="9" t="s">
        <v>10</v>
      </c>
      <c r="D106" s="9">
        <v>1</v>
      </c>
      <c r="E106" s="9">
        <v>1</v>
      </c>
      <c r="F106" s="9">
        <v>0</v>
      </c>
      <c r="G106" s="9">
        <v>1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43034</v>
      </c>
      <c r="C107" s="9" t="s">
        <v>7</v>
      </c>
      <c r="D107" s="9">
        <v>1</v>
      </c>
      <c r="E107" s="9">
        <v>1</v>
      </c>
      <c r="F107" s="9">
        <v>2</v>
      </c>
      <c r="G107" s="9">
        <v>3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43027</v>
      </c>
      <c r="C108" s="9" t="s">
        <v>27</v>
      </c>
      <c r="D108" s="9">
        <v>1</v>
      </c>
      <c r="E108" s="9">
        <v>2</v>
      </c>
      <c r="F108" s="9">
        <v>0</v>
      </c>
      <c r="G108" s="9">
        <v>2</v>
      </c>
      <c r="H108" s="9">
        <v>0</v>
      </c>
      <c r="I108" s="29">
        <v>1</v>
      </c>
      <c r="J108" s="280"/>
      <c r="K108" s="9"/>
      <c r="L108" s="9">
        <v>1</v>
      </c>
      <c r="M108" s="29"/>
    </row>
    <row r="109" spans="1:13" hidden="1" x14ac:dyDescent="0.25">
      <c r="A109" s="631"/>
      <c r="B109" s="13">
        <v>43020</v>
      </c>
      <c r="C109" s="9" t="s">
        <v>11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43013</v>
      </c>
      <c r="C110" s="9" t="s">
        <v>8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280"/>
      <c r="K110" s="9">
        <v>1</v>
      </c>
      <c r="L110" s="9"/>
      <c r="M110" s="29"/>
    </row>
    <row r="111" spans="1:13" hidden="1" x14ac:dyDescent="0.25">
      <c r="A111" s="631"/>
      <c r="B111" s="13">
        <v>43006</v>
      </c>
      <c r="C111" s="9" t="s">
        <v>10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idden="1" x14ac:dyDescent="0.25">
      <c r="A112" s="631"/>
      <c r="B112" s="13">
        <v>42999</v>
      </c>
      <c r="C112" s="9" t="s">
        <v>7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/>
      <c r="K112" s="9"/>
      <c r="L112" s="9">
        <v>1</v>
      </c>
      <c r="M112" s="29"/>
    </row>
    <row r="113" spans="1:13" ht="18.75" hidden="1" thickBot="1" x14ac:dyDescent="0.3">
      <c r="A113" s="630"/>
      <c r="B113" s="30">
        <v>42992</v>
      </c>
      <c r="C113" s="31" t="s">
        <v>27</v>
      </c>
      <c r="D113" s="31">
        <v>1</v>
      </c>
      <c r="E113" s="31">
        <v>2</v>
      </c>
      <c r="F113" s="31">
        <v>0</v>
      </c>
      <c r="G113" s="31">
        <v>2</v>
      </c>
      <c r="H113" s="31">
        <v>0</v>
      </c>
      <c r="I113" s="32">
        <v>0</v>
      </c>
      <c r="J113" s="281"/>
      <c r="K113" s="23">
        <v>1</v>
      </c>
      <c r="L113" s="23"/>
      <c r="M113" s="48"/>
    </row>
    <row r="114" spans="1:13" ht="19.5" thickTop="1" thickBot="1" x14ac:dyDescent="0.3">
      <c r="A114" s="142" t="s">
        <v>45</v>
      </c>
      <c r="B114" s="126" t="s">
        <v>285</v>
      </c>
      <c r="C114" s="124" t="s">
        <v>9</v>
      </c>
      <c r="D114" s="124">
        <f t="shared" ref="D114:L114" si="5">SUM(D93:D113)</f>
        <v>21</v>
      </c>
      <c r="E114" s="124">
        <f t="shared" si="5"/>
        <v>17</v>
      </c>
      <c r="F114" s="124">
        <f t="shared" si="5"/>
        <v>16</v>
      </c>
      <c r="G114" s="124">
        <f t="shared" si="5"/>
        <v>33</v>
      </c>
      <c r="H114" s="124">
        <f t="shared" si="5"/>
        <v>1</v>
      </c>
      <c r="I114" s="124">
        <f t="shared" si="5"/>
        <v>1</v>
      </c>
      <c r="J114" s="191">
        <f t="shared" si="5"/>
        <v>13</v>
      </c>
      <c r="K114" s="124">
        <f t="shared" si="5"/>
        <v>6</v>
      </c>
      <c r="L114" s="124">
        <f t="shared" si="5"/>
        <v>2</v>
      </c>
      <c r="M114" s="302">
        <f>SUM(J114/(J114+K114))</f>
        <v>0.68421052631578949</v>
      </c>
    </row>
    <row r="115" spans="1:13" ht="18.75" hidden="1" thickTop="1" x14ac:dyDescent="0.25">
      <c r="A115" s="659" t="s">
        <v>18</v>
      </c>
      <c r="B115" s="26">
        <v>42789</v>
      </c>
      <c r="C115" s="27" t="s">
        <v>7</v>
      </c>
      <c r="D115" s="27">
        <v>1</v>
      </c>
      <c r="E115" s="27">
        <v>0</v>
      </c>
      <c r="F115" s="27">
        <v>1</v>
      </c>
      <c r="G115" s="27">
        <v>1</v>
      </c>
      <c r="H115" s="27">
        <v>0</v>
      </c>
      <c r="I115" s="28">
        <v>0</v>
      </c>
      <c r="J115" s="282">
        <v>1</v>
      </c>
      <c r="K115" s="8"/>
      <c r="L115" s="8"/>
      <c r="M115" s="113"/>
    </row>
    <row r="116" spans="1:13" hidden="1" x14ac:dyDescent="0.25">
      <c r="A116" s="631"/>
      <c r="B116" s="13">
        <v>42782</v>
      </c>
      <c r="C116" s="9" t="s">
        <v>27</v>
      </c>
      <c r="D116" s="9">
        <v>1</v>
      </c>
      <c r="E116" s="9">
        <v>0</v>
      </c>
      <c r="F116" s="9">
        <v>1</v>
      </c>
      <c r="G116" s="9">
        <v>1</v>
      </c>
      <c r="H116" s="9">
        <v>0</v>
      </c>
      <c r="I116" s="29">
        <v>0</v>
      </c>
      <c r="J116" s="280"/>
      <c r="K116" s="9">
        <v>1</v>
      </c>
      <c r="L116" s="9"/>
      <c r="M116" s="29"/>
    </row>
    <row r="117" spans="1:13" hidden="1" x14ac:dyDescent="0.25">
      <c r="A117" s="631"/>
      <c r="B117" s="13">
        <v>42775</v>
      </c>
      <c r="C117" s="9" t="s">
        <v>11</v>
      </c>
      <c r="D117" s="9">
        <v>1</v>
      </c>
      <c r="E117" s="9">
        <v>1</v>
      </c>
      <c r="F117" s="9">
        <v>0</v>
      </c>
      <c r="G117" s="9">
        <v>1</v>
      </c>
      <c r="H117" s="9">
        <v>1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42768</v>
      </c>
      <c r="C118" s="9" t="s">
        <v>8</v>
      </c>
      <c r="D118" s="9">
        <v>1</v>
      </c>
      <c r="E118" s="9">
        <v>1</v>
      </c>
      <c r="F118" s="9">
        <v>0</v>
      </c>
      <c r="G118" s="9">
        <v>1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42754</v>
      </c>
      <c r="C119" s="9" t="s">
        <v>7</v>
      </c>
      <c r="D119" s="9">
        <v>1</v>
      </c>
      <c r="E119" s="9">
        <v>1</v>
      </c>
      <c r="F119" s="9">
        <v>0</v>
      </c>
      <c r="G119" s="9">
        <v>1</v>
      </c>
      <c r="H119" s="9">
        <v>0</v>
      </c>
      <c r="I119" s="29">
        <v>0</v>
      </c>
      <c r="J119" s="280"/>
      <c r="K119" s="9">
        <v>1</v>
      </c>
      <c r="L119" s="9"/>
      <c r="M119" s="29"/>
    </row>
    <row r="120" spans="1:13" hidden="1" x14ac:dyDescent="0.25">
      <c r="A120" s="631"/>
      <c r="B120" s="13">
        <v>42747</v>
      </c>
      <c r="C120" s="9" t="s">
        <v>27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42740</v>
      </c>
      <c r="C121" s="9" t="s">
        <v>11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/>
      <c r="L121" s="9">
        <v>1</v>
      </c>
      <c r="M121" s="29"/>
    </row>
    <row r="122" spans="1:13" hidden="1" x14ac:dyDescent="0.25">
      <c r="A122" s="631"/>
      <c r="B122" s="13">
        <v>42712</v>
      </c>
      <c r="C122" s="9" t="s">
        <v>10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42705</v>
      </c>
      <c r="C123" s="9" t="s">
        <v>7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/>
      <c r="K123" s="9"/>
      <c r="L123" s="9">
        <v>1</v>
      </c>
      <c r="M123" s="29"/>
    </row>
    <row r="124" spans="1:13" hidden="1" x14ac:dyDescent="0.25">
      <c r="A124" s="631"/>
      <c r="B124" s="13">
        <v>42698</v>
      </c>
      <c r="C124" s="9" t="s">
        <v>27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t="18.75" hidden="1" thickBot="1" x14ac:dyDescent="0.3">
      <c r="A125" s="630"/>
      <c r="B125" s="30">
        <v>42684</v>
      </c>
      <c r="C125" s="31" t="s">
        <v>8</v>
      </c>
      <c r="D125" s="31">
        <v>1</v>
      </c>
      <c r="E125" s="31">
        <v>0</v>
      </c>
      <c r="F125" s="31">
        <v>0</v>
      </c>
      <c r="G125" s="31">
        <v>0</v>
      </c>
      <c r="H125" s="31">
        <v>0</v>
      </c>
      <c r="I125" s="32">
        <v>0</v>
      </c>
      <c r="J125" s="281">
        <v>1</v>
      </c>
      <c r="K125" s="23"/>
      <c r="L125" s="23"/>
      <c r="M125" s="48"/>
    </row>
    <row r="126" spans="1:13" ht="19.5" thickTop="1" thickBot="1" x14ac:dyDescent="0.3">
      <c r="A126" s="142" t="s">
        <v>45</v>
      </c>
      <c r="B126" s="126" t="s">
        <v>18</v>
      </c>
      <c r="C126" s="124" t="s">
        <v>9</v>
      </c>
      <c r="D126" s="124">
        <f t="shared" ref="D126:I126" si="6">SUM(D115:D125)</f>
        <v>11</v>
      </c>
      <c r="E126" s="124">
        <f t="shared" si="6"/>
        <v>3</v>
      </c>
      <c r="F126" s="124">
        <f t="shared" si="6"/>
        <v>4</v>
      </c>
      <c r="G126" s="124">
        <f t="shared" si="6"/>
        <v>7</v>
      </c>
      <c r="H126" s="124">
        <f t="shared" si="6"/>
        <v>1</v>
      </c>
      <c r="I126" s="125">
        <f t="shared" si="6"/>
        <v>0</v>
      </c>
      <c r="J126" s="191">
        <f>SUM(J115:J125)</f>
        <v>3</v>
      </c>
      <c r="K126" s="124">
        <f>SUM(K115:K125)</f>
        <v>6</v>
      </c>
      <c r="L126" s="124">
        <f>SUM(L115:L125)</f>
        <v>2</v>
      </c>
      <c r="M126" s="302">
        <f>SUM(J126/(J126+K126))</f>
        <v>0.33333333333333331</v>
      </c>
    </row>
    <row r="127" spans="1:13" ht="19.5" thickTop="1" thickBot="1" x14ac:dyDescent="0.3">
      <c r="C127" s="136" t="s">
        <v>24</v>
      </c>
      <c r="D127" s="137">
        <f t="shared" ref="D127:L127" si="7">SUM(D92+D114+D126+D70+D47+D35+D19)</f>
        <v>117</v>
      </c>
      <c r="E127" s="137">
        <f t="shared" si="7"/>
        <v>81</v>
      </c>
      <c r="F127" s="137">
        <f t="shared" si="7"/>
        <v>76</v>
      </c>
      <c r="G127" s="137">
        <f t="shared" si="7"/>
        <v>157</v>
      </c>
      <c r="H127" s="137">
        <f t="shared" si="7"/>
        <v>8</v>
      </c>
      <c r="I127" s="139">
        <f t="shared" si="7"/>
        <v>2</v>
      </c>
      <c r="J127" s="444">
        <f t="shared" si="7"/>
        <v>62</v>
      </c>
      <c r="K127" s="91">
        <f t="shared" si="7"/>
        <v>39</v>
      </c>
      <c r="L127" s="450">
        <f t="shared" si="7"/>
        <v>16</v>
      </c>
      <c r="M127" s="313">
        <f>SUM(J127/(J127+K127))</f>
        <v>0.61386138613861385</v>
      </c>
    </row>
    <row r="128" spans="1:13" ht="18.75" thickBot="1" x14ac:dyDescent="0.3">
      <c r="C128" s="143" t="s">
        <v>25</v>
      </c>
      <c r="D128" s="24"/>
      <c r="E128" s="25">
        <f>SUM(E127/D127)</f>
        <v>0.69230769230769229</v>
      </c>
      <c r="F128" s="25">
        <f>SUM(F127/D127)</f>
        <v>0.6495726495726496</v>
      </c>
      <c r="G128" s="144">
        <f>SUM(G127/D127)</f>
        <v>1.3418803418803418</v>
      </c>
      <c r="H128" s="20"/>
      <c r="I128" s="20"/>
      <c r="J128" s="445">
        <f>SUM(J127/D127)</f>
        <v>0.52991452991452992</v>
      </c>
      <c r="K128" s="441">
        <f>SUM(K127/D127)</f>
        <v>0.33333333333333331</v>
      </c>
      <c r="L128" s="446">
        <f>SUM(L127/D127)</f>
        <v>0.13675213675213677</v>
      </c>
      <c r="M128" s="6"/>
    </row>
    <row r="129" spans="3:13" ht="18.75" thickBot="1" x14ac:dyDescent="0.3">
      <c r="C129" s="133" t="s">
        <v>26</v>
      </c>
      <c r="D129" s="134">
        <f>SUM(D127/7)</f>
        <v>16.714285714285715</v>
      </c>
      <c r="E129" s="134">
        <f>SUM(E128*D129)</f>
        <v>11.571428571428571</v>
      </c>
      <c r="F129" s="134">
        <f>SUM(F128*D129)</f>
        <v>10.857142857142858</v>
      </c>
      <c r="G129" s="135">
        <f>SUM(G128*D129)</f>
        <v>22.428571428571427</v>
      </c>
      <c r="J129" s="447">
        <f>SUM(J127/7)</f>
        <v>8.8571428571428577</v>
      </c>
      <c r="K129" s="448">
        <f>SUM(K127/7)</f>
        <v>5.5714285714285712</v>
      </c>
      <c r="L129" s="449">
        <f>SUM(L127/7)</f>
        <v>2.2857142857142856</v>
      </c>
      <c r="M129" s="6"/>
    </row>
    <row r="130" spans="3:13" ht="18.75" thickTop="1" x14ac:dyDescent="0.25"/>
  </sheetData>
  <mergeCells count="8">
    <mergeCell ref="A115:A125"/>
    <mergeCell ref="A93:A113"/>
    <mergeCell ref="A1:M1"/>
    <mergeCell ref="A71:A91"/>
    <mergeCell ref="A48:A69"/>
    <mergeCell ref="A36:A46"/>
    <mergeCell ref="A20:A34"/>
    <mergeCell ref="A3:A18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1C472-8F7D-4F16-83AC-CF8F999C4238}">
  <sheetPr>
    <pageSetUpPr fitToPage="1"/>
  </sheetPr>
  <dimension ref="A1:M66"/>
  <sheetViews>
    <sheetView zoomScale="75" zoomScaleNormal="75" workbookViewId="0">
      <selection activeCell="H20" sqref="H20"/>
    </sheetView>
  </sheetViews>
  <sheetFormatPr defaultRowHeight="15" x14ac:dyDescent="0.25"/>
  <cols>
    <col min="1" max="1" width="15.42578125" bestFit="1" customWidth="1"/>
    <col min="2" max="2" width="25" bestFit="1" customWidth="1"/>
    <col min="3" max="3" width="19.140625" bestFit="1" customWidth="1"/>
  </cols>
  <sheetData>
    <row r="1" spans="1:13" ht="19.5" thickTop="1" thickBot="1" x14ac:dyDescent="0.3">
      <c r="A1" s="626" t="s">
        <v>564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45715</v>
      </c>
      <c r="C3" s="27" t="s">
        <v>453</v>
      </c>
      <c r="D3" s="27">
        <v>1</v>
      </c>
      <c r="E3" s="27">
        <v>6</v>
      </c>
      <c r="F3" s="27">
        <v>3</v>
      </c>
      <c r="G3" s="27">
        <v>9</v>
      </c>
      <c r="H3" s="27">
        <v>1</v>
      </c>
      <c r="I3" s="28">
        <v>0</v>
      </c>
      <c r="J3" s="364">
        <v>1</v>
      </c>
      <c r="K3" s="27"/>
      <c r="L3" s="27"/>
      <c r="M3" s="28"/>
    </row>
    <row r="4" spans="1:13" ht="18" x14ac:dyDescent="0.25">
      <c r="A4" s="633"/>
      <c r="B4" s="255">
        <v>45708</v>
      </c>
      <c r="C4" s="9" t="s">
        <v>8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t="18" x14ac:dyDescent="0.25">
      <c r="A5" s="633"/>
      <c r="B5" s="255">
        <v>45701</v>
      </c>
      <c r="C5" s="9" t="s">
        <v>20</v>
      </c>
      <c r="D5" s="9">
        <v>1</v>
      </c>
      <c r="E5" s="9">
        <v>2</v>
      </c>
      <c r="F5" s="9">
        <v>1</v>
      </c>
      <c r="G5" s="9">
        <v>3</v>
      </c>
      <c r="H5" s="9">
        <v>1</v>
      </c>
      <c r="I5" s="29">
        <v>0</v>
      </c>
      <c r="J5" s="365">
        <v>1</v>
      </c>
      <c r="K5" s="9"/>
      <c r="L5" s="9"/>
      <c r="M5" s="29"/>
    </row>
    <row r="6" spans="1:13" ht="18" x14ac:dyDescent="0.25">
      <c r="A6" s="633"/>
      <c r="B6" s="255">
        <v>45694</v>
      </c>
      <c r="C6" s="9" t="s">
        <v>10</v>
      </c>
      <c r="D6" s="9">
        <v>1</v>
      </c>
      <c r="E6" s="9">
        <v>1</v>
      </c>
      <c r="F6" s="9">
        <v>4</v>
      </c>
      <c r="G6" s="9">
        <v>5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ht="18" x14ac:dyDescent="0.25">
      <c r="A7" s="633"/>
      <c r="B7" s="255">
        <v>45687</v>
      </c>
      <c r="C7" s="9" t="s">
        <v>553</v>
      </c>
      <c r="D7" s="9">
        <v>1</v>
      </c>
      <c r="E7" s="9">
        <v>1</v>
      </c>
      <c r="F7" s="9">
        <v>1</v>
      </c>
      <c r="G7" s="9">
        <v>2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t="18" x14ac:dyDescent="0.25">
      <c r="A8" s="633"/>
      <c r="B8" s="255">
        <v>45680</v>
      </c>
      <c r="C8" s="9" t="s">
        <v>453</v>
      </c>
      <c r="D8" s="9">
        <v>1</v>
      </c>
      <c r="E8" s="9">
        <v>1</v>
      </c>
      <c r="F8" s="9">
        <v>0</v>
      </c>
      <c r="G8" s="9">
        <v>1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ht="18" x14ac:dyDescent="0.25">
      <c r="A9" s="633"/>
      <c r="B9" s="255">
        <v>45673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ht="18" x14ac:dyDescent="0.25">
      <c r="A10" s="633"/>
      <c r="B10" s="255">
        <v>45666</v>
      </c>
      <c r="C10" s="9" t="s">
        <v>20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ht="18" x14ac:dyDescent="0.25">
      <c r="A11" s="633"/>
      <c r="B11" s="255">
        <v>45645</v>
      </c>
      <c r="C11" s="9" t="s">
        <v>10</v>
      </c>
      <c r="D11" s="9">
        <v>1</v>
      </c>
      <c r="E11" s="9">
        <v>3</v>
      </c>
      <c r="F11" s="9">
        <v>0</v>
      </c>
      <c r="G11" s="9">
        <v>3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ht="18" x14ac:dyDescent="0.25">
      <c r="A12" s="633"/>
      <c r="B12" s="255">
        <v>45638</v>
      </c>
      <c r="C12" s="9" t="s">
        <v>553</v>
      </c>
      <c r="D12" s="9">
        <v>1</v>
      </c>
      <c r="E12" s="9">
        <v>2</v>
      </c>
      <c r="F12" s="9">
        <v>1</v>
      </c>
      <c r="G12" s="9">
        <v>3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ht="18" x14ac:dyDescent="0.25">
      <c r="A13" s="633"/>
      <c r="B13" s="255">
        <v>45631</v>
      </c>
      <c r="C13" s="9" t="s">
        <v>453</v>
      </c>
      <c r="D13" s="9">
        <v>1</v>
      </c>
      <c r="E13" s="9">
        <v>1</v>
      </c>
      <c r="F13" s="9">
        <v>2</v>
      </c>
      <c r="G13" s="9">
        <v>3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ht="18" x14ac:dyDescent="0.25">
      <c r="A14" s="633"/>
      <c r="B14" s="255">
        <v>45624</v>
      </c>
      <c r="C14" s="9" t="s">
        <v>8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t="18" x14ac:dyDescent="0.25">
      <c r="A15" s="633"/>
      <c r="B15" s="255">
        <v>45617</v>
      </c>
      <c r="C15" s="9" t="s">
        <v>20</v>
      </c>
      <c r="D15" s="9">
        <v>1</v>
      </c>
      <c r="E15" s="9">
        <v>1</v>
      </c>
      <c r="F15" s="9">
        <v>1</v>
      </c>
      <c r="G15" s="9">
        <v>2</v>
      </c>
      <c r="H15" s="9">
        <v>0</v>
      </c>
      <c r="I15" s="29">
        <v>1</v>
      </c>
      <c r="J15" s="365"/>
      <c r="K15" s="9"/>
      <c r="L15" s="9">
        <v>1</v>
      </c>
      <c r="M15" s="29"/>
    </row>
    <row r="16" spans="1:13" ht="18" x14ac:dyDescent="0.25">
      <c r="A16" s="633"/>
      <c r="B16" s="255">
        <v>45610</v>
      </c>
      <c r="C16" s="9" t="s">
        <v>10</v>
      </c>
      <c r="D16" s="9">
        <v>1</v>
      </c>
      <c r="E16" s="9">
        <v>1</v>
      </c>
      <c r="F16" s="9">
        <v>1</v>
      </c>
      <c r="G16" s="9">
        <v>2</v>
      </c>
      <c r="H16" s="9">
        <v>0</v>
      </c>
      <c r="I16" s="29">
        <v>1</v>
      </c>
      <c r="J16" s="365"/>
      <c r="K16" s="9"/>
      <c r="L16" s="9">
        <v>1</v>
      </c>
      <c r="M16" s="29"/>
    </row>
    <row r="17" spans="1:13" ht="18" x14ac:dyDescent="0.25">
      <c r="A17" s="633"/>
      <c r="B17" s="255">
        <v>45603</v>
      </c>
      <c r="C17" s="9" t="s">
        <v>553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ht="18" x14ac:dyDescent="0.25">
      <c r="A18" s="633"/>
      <c r="B18" s="255">
        <v>45596</v>
      </c>
      <c r="C18" s="9" t="s">
        <v>453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t="18" x14ac:dyDescent="0.25">
      <c r="A19" s="633"/>
      <c r="B19" s="255">
        <v>45589</v>
      </c>
      <c r="C19" s="9" t="s">
        <v>8</v>
      </c>
      <c r="D19" s="9">
        <v>1</v>
      </c>
      <c r="E19" s="9">
        <v>2</v>
      </c>
      <c r="F19" s="9">
        <v>0</v>
      </c>
      <c r="G19" s="9">
        <v>2</v>
      </c>
      <c r="H19" s="9">
        <v>0</v>
      </c>
      <c r="I19" s="29">
        <v>1</v>
      </c>
      <c r="J19" s="365"/>
      <c r="K19" s="9"/>
      <c r="L19" s="9">
        <v>1</v>
      </c>
      <c r="M19" s="29"/>
    </row>
    <row r="20" spans="1:13" ht="18" x14ac:dyDescent="0.25">
      <c r="A20" s="633"/>
      <c r="B20" s="255">
        <v>45582</v>
      </c>
      <c r="C20" s="9" t="s">
        <v>20</v>
      </c>
      <c r="D20" s="9">
        <v>1</v>
      </c>
      <c r="E20" s="9">
        <v>0</v>
      </c>
      <c r="F20" s="9">
        <v>2</v>
      </c>
      <c r="G20" s="9">
        <v>2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t="18" x14ac:dyDescent="0.25">
      <c r="A21" s="633"/>
      <c r="B21" s="255">
        <v>45575</v>
      </c>
      <c r="C21" s="9" t="s">
        <v>10</v>
      </c>
      <c r="D21" s="9">
        <v>1</v>
      </c>
      <c r="E21" s="9">
        <v>3</v>
      </c>
      <c r="F21" s="9">
        <v>1</v>
      </c>
      <c r="G21" s="9">
        <v>4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t="18" x14ac:dyDescent="0.25">
      <c r="A22" s="633"/>
      <c r="B22" s="255">
        <v>45568</v>
      </c>
      <c r="C22" s="9" t="s">
        <v>553</v>
      </c>
      <c r="D22" s="9">
        <v>1</v>
      </c>
      <c r="E22" s="9">
        <v>2</v>
      </c>
      <c r="F22" s="9">
        <v>2</v>
      </c>
      <c r="G22" s="9">
        <v>4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t="18" x14ac:dyDescent="0.25">
      <c r="A23" s="633"/>
      <c r="B23" s="255">
        <v>45561</v>
      </c>
      <c r="C23" s="9" t="s">
        <v>453</v>
      </c>
      <c r="D23" s="9">
        <v>1</v>
      </c>
      <c r="E23" s="9">
        <v>0</v>
      </c>
      <c r="F23" s="9">
        <v>3</v>
      </c>
      <c r="G23" s="9">
        <v>3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ht="18" x14ac:dyDescent="0.25">
      <c r="A24" s="633"/>
      <c r="B24" s="255">
        <v>45554</v>
      </c>
      <c r="C24" s="9" t="s">
        <v>8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t="18.75" thickBot="1" x14ac:dyDescent="0.3">
      <c r="A25" s="634"/>
      <c r="B25" s="256">
        <v>45547</v>
      </c>
      <c r="C25" s="31" t="s">
        <v>20</v>
      </c>
      <c r="D25" s="31">
        <v>1</v>
      </c>
      <c r="E25" s="31">
        <v>1</v>
      </c>
      <c r="F25" s="31">
        <v>1</v>
      </c>
      <c r="G25" s="31">
        <v>2</v>
      </c>
      <c r="H25" s="31">
        <v>0</v>
      </c>
      <c r="I25" s="32">
        <v>0</v>
      </c>
      <c r="J25" s="366">
        <v>1</v>
      </c>
      <c r="K25" s="31"/>
      <c r="L25" s="31"/>
      <c r="M25" s="32"/>
    </row>
    <row r="26" spans="1:13" ht="19.5" thickTop="1" thickBot="1" x14ac:dyDescent="0.3">
      <c r="A26" s="487" t="s">
        <v>45</v>
      </c>
      <c r="B26" s="488" t="s">
        <v>624</v>
      </c>
      <c r="C26" s="467" t="s">
        <v>625</v>
      </c>
      <c r="D26" s="248">
        <f t="shared" ref="D26:L26" si="0">SUM(D3:D25)</f>
        <v>23</v>
      </c>
      <c r="E26" s="458">
        <f t="shared" si="0"/>
        <v>28</v>
      </c>
      <c r="F26" s="467">
        <f t="shared" si="0"/>
        <v>26</v>
      </c>
      <c r="G26" s="248">
        <f t="shared" si="0"/>
        <v>54</v>
      </c>
      <c r="H26" s="544">
        <f t="shared" si="0"/>
        <v>2</v>
      </c>
      <c r="I26" s="248">
        <f t="shared" si="0"/>
        <v>3</v>
      </c>
      <c r="J26" s="191">
        <f t="shared" si="0"/>
        <v>11</v>
      </c>
      <c r="K26" s="124">
        <f t="shared" si="0"/>
        <v>7</v>
      </c>
      <c r="L26" s="124">
        <f t="shared" si="0"/>
        <v>5</v>
      </c>
      <c r="M26" s="302">
        <f>SUM(J26/(J26+K26))</f>
        <v>0.61111111111111116</v>
      </c>
    </row>
    <row r="27" spans="1:13" ht="18.75" hidden="1" thickTop="1" x14ac:dyDescent="0.25">
      <c r="A27" s="659" t="s">
        <v>580</v>
      </c>
      <c r="B27" s="254">
        <v>45351</v>
      </c>
      <c r="C27" s="27" t="s">
        <v>552</v>
      </c>
      <c r="D27" s="27">
        <v>1</v>
      </c>
      <c r="E27" s="27">
        <v>0</v>
      </c>
      <c r="F27" s="27">
        <v>0</v>
      </c>
      <c r="G27" s="27">
        <v>0</v>
      </c>
      <c r="H27" s="27">
        <v>0</v>
      </c>
      <c r="I27" s="28">
        <v>0</v>
      </c>
      <c r="J27" s="364"/>
      <c r="K27" s="27">
        <v>1</v>
      </c>
      <c r="L27" s="27"/>
      <c r="M27" s="28"/>
    </row>
    <row r="28" spans="1:13" ht="18" hidden="1" x14ac:dyDescent="0.25">
      <c r="A28" s="631"/>
      <c r="B28" s="255">
        <v>45344</v>
      </c>
      <c r="C28" s="9" t="s">
        <v>553</v>
      </c>
      <c r="D28" s="9">
        <v>1</v>
      </c>
      <c r="E28" s="9">
        <v>2</v>
      </c>
      <c r="F28" s="9">
        <v>0</v>
      </c>
      <c r="G28" s="9">
        <v>2</v>
      </c>
      <c r="H28" s="9">
        <v>0</v>
      </c>
      <c r="I28" s="29">
        <v>1</v>
      </c>
      <c r="J28" s="365"/>
      <c r="K28" s="9"/>
      <c r="L28" s="9">
        <v>1</v>
      </c>
      <c r="M28" s="29"/>
    </row>
    <row r="29" spans="1:13" ht="18" hidden="1" x14ac:dyDescent="0.25">
      <c r="A29" s="631"/>
      <c r="B29" s="255">
        <v>45330</v>
      </c>
      <c r="C29" s="9" t="s">
        <v>452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t="18" hidden="1" x14ac:dyDescent="0.25">
      <c r="A30" s="631"/>
      <c r="B30" s="255">
        <v>45323</v>
      </c>
      <c r="C30" s="9" t="s">
        <v>453</v>
      </c>
      <c r="D30" s="9">
        <v>1</v>
      </c>
      <c r="E30" s="9">
        <v>0</v>
      </c>
      <c r="F30" s="9">
        <v>2</v>
      </c>
      <c r="G30" s="15">
        <v>2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t="18" hidden="1" x14ac:dyDescent="0.25">
      <c r="A31" s="631"/>
      <c r="B31" s="255">
        <v>45316</v>
      </c>
      <c r="C31" s="9" t="s">
        <v>552</v>
      </c>
      <c r="D31" s="9">
        <v>1</v>
      </c>
      <c r="E31" s="9">
        <v>1</v>
      </c>
      <c r="F31" s="9">
        <v>1</v>
      </c>
      <c r="G31" s="15">
        <v>2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t="18" hidden="1" x14ac:dyDescent="0.25">
      <c r="A32" s="631"/>
      <c r="B32" s="255">
        <v>45309</v>
      </c>
      <c r="C32" s="9" t="s">
        <v>553</v>
      </c>
      <c r="D32" s="9">
        <v>1</v>
      </c>
      <c r="E32" s="9">
        <v>0</v>
      </c>
      <c r="F32" s="9">
        <v>1</v>
      </c>
      <c r="G32" s="15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t="18" hidden="1" x14ac:dyDescent="0.25">
      <c r="A33" s="631"/>
      <c r="B33" s="255">
        <v>45302</v>
      </c>
      <c r="C33" s="9" t="s">
        <v>8</v>
      </c>
      <c r="D33" s="9">
        <v>1</v>
      </c>
      <c r="E33" s="9">
        <v>0</v>
      </c>
      <c r="F33" s="9">
        <v>2</v>
      </c>
      <c r="G33" s="15">
        <v>2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t="18" hidden="1" x14ac:dyDescent="0.25">
      <c r="A34" s="631"/>
      <c r="B34" s="255">
        <v>45281</v>
      </c>
      <c r="C34" s="9" t="s">
        <v>452</v>
      </c>
      <c r="D34" s="9">
        <v>1</v>
      </c>
      <c r="E34" s="9">
        <v>1</v>
      </c>
      <c r="F34" s="9">
        <v>0</v>
      </c>
      <c r="G34" s="15">
        <v>1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t="18" hidden="1" x14ac:dyDescent="0.25">
      <c r="A35" s="631"/>
      <c r="B35" s="255">
        <v>45274</v>
      </c>
      <c r="C35" s="9" t="s">
        <v>453</v>
      </c>
      <c r="D35" s="9">
        <v>1</v>
      </c>
      <c r="E35" s="9">
        <v>4</v>
      </c>
      <c r="F35" s="9">
        <v>1</v>
      </c>
      <c r="G35" s="15">
        <v>5</v>
      </c>
      <c r="H35" s="9">
        <v>1</v>
      </c>
      <c r="I35" s="29">
        <v>0</v>
      </c>
      <c r="J35" s="365">
        <v>1</v>
      </c>
      <c r="K35" s="9"/>
      <c r="L35" s="9"/>
      <c r="M35" s="29"/>
    </row>
    <row r="36" spans="1:13" ht="18" hidden="1" x14ac:dyDescent="0.25">
      <c r="A36" s="631"/>
      <c r="B36" s="255">
        <v>45267</v>
      </c>
      <c r="C36" s="9" t="s">
        <v>552</v>
      </c>
      <c r="D36" s="9">
        <v>1</v>
      </c>
      <c r="E36" s="9">
        <v>2</v>
      </c>
      <c r="F36" s="9">
        <v>1</v>
      </c>
      <c r="G36" s="15">
        <v>3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t="18" hidden="1" x14ac:dyDescent="0.25">
      <c r="A37" s="631"/>
      <c r="B37" s="255">
        <v>45260</v>
      </c>
      <c r="C37" s="9" t="s">
        <v>553</v>
      </c>
      <c r="D37" s="9">
        <v>1</v>
      </c>
      <c r="E37" s="9">
        <v>0</v>
      </c>
      <c r="F37" s="9">
        <v>1</v>
      </c>
      <c r="G37" s="15">
        <v>1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t="18" hidden="1" x14ac:dyDescent="0.25">
      <c r="A38" s="631"/>
      <c r="B38" s="255">
        <v>45253</v>
      </c>
      <c r="C38" s="9" t="s">
        <v>8</v>
      </c>
      <c r="D38" s="9">
        <v>1</v>
      </c>
      <c r="E38" s="9">
        <v>2</v>
      </c>
      <c r="F38" s="9">
        <v>0</v>
      </c>
      <c r="G38" s="15">
        <v>2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t="18" hidden="1" x14ac:dyDescent="0.25">
      <c r="A39" s="631"/>
      <c r="B39" s="255">
        <v>45246</v>
      </c>
      <c r="C39" s="9" t="s">
        <v>452</v>
      </c>
      <c r="D39" s="9">
        <v>1</v>
      </c>
      <c r="E39" s="9">
        <v>1</v>
      </c>
      <c r="F39" s="9">
        <v>1</v>
      </c>
      <c r="G39" s="15">
        <v>2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t="18" hidden="1" x14ac:dyDescent="0.25">
      <c r="A40" s="631"/>
      <c r="B40" s="255">
        <v>45239</v>
      </c>
      <c r="C40" s="9" t="s">
        <v>453</v>
      </c>
      <c r="D40" s="9">
        <v>1</v>
      </c>
      <c r="E40" s="9">
        <v>2</v>
      </c>
      <c r="F40" s="9">
        <v>1</v>
      </c>
      <c r="G40" s="15">
        <v>3</v>
      </c>
      <c r="H40" s="9">
        <v>0</v>
      </c>
      <c r="I40" s="29">
        <v>1</v>
      </c>
      <c r="J40" s="365"/>
      <c r="K40" s="9"/>
      <c r="L40" s="9">
        <v>1</v>
      </c>
      <c r="M40" s="29"/>
    </row>
    <row r="41" spans="1:13" ht="18" hidden="1" x14ac:dyDescent="0.25">
      <c r="A41" s="631"/>
      <c r="B41" s="255">
        <v>45232</v>
      </c>
      <c r="C41" s="9" t="s">
        <v>552</v>
      </c>
      <c r="D41" s="9">
        <v>1</v>
      </c>
      <c r="E41" s="9">
        <v>1</v>
      </c>
      <c r="F41" s="9">
        <v>0</v>
      </c>
      <c r="G41" s="15">
        <v>1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t="18" hidden="1" x14ac:dyDescent="0.25">
      <c r="A42" s="631"/>
      <c r="B42" s="255">
        <v>45225</v>
      </c>
      <c r="C42" s="9" t="s">
        <v>553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365"/>
      <c r="K42" s="9">
        <v>1</v>
      </c>
      <c r="L42" s="9"/>
      <c r="M42" s="29"/>
    </row>
    <row r="43" spans="1:13" ht="18" hidden="1" x14ac:dyDescent="0.25">
      <c r="A43" s="631"/>
      <c r="B43" s="255">
        <v>45211</v>
      </c>
      <c r="C43" s="9" t="s">
        <v>452</v>
      </c>
      <c r="D43" s="9">
        <v>1</v>
      </c>
      <c r="E43" s="9">
        <v>1</v>
      </c>
      <c r="F43" s="9">
        <v>1</v>
      </c>
      <c r="G43" s="9">
        <v>2</v>
      </c>
      <c r="H43" s="9">
        <v>0</v>
      </c>
      <c r="I43" s="29">
        <v>0</v>
      </c>
      <c r="J43" s="365"/>
      <c r="K43" s="9">
        <v>1</v>
      </c>
      <c r="L43" s="9"/>
      <c r="M43" s="29"/>
    </row>
    <row r="44" spans="1:13" ht="18" hidden="1" x14ac:dyDescent="0.25">
      <c r="A44" s="631"/>
      <c r="B44" s="255">
        <v>45204</v>
      </c>
      <c r="C44" s="9" t="s">
        <v>453</v>
      </c>
      <c r="D44" s="9">
        <v>1</v>
      </c>
      <c r="E44" s="9">
        <v>1</v>
      </c>
      <c r="F44" s="9">
        <v>1</v>
      </c>
      <c r="G44" s="9">
        <v>2</v>
      </c>
      <c r="H44" s="9">
        <v>1</v>
      </c>
      <c r="I44" s="29">
        <v>0</v>
      </c>
      <c r="J44" s="365">
        <v>1</v>
      </c>
      <c r="K44" s="9"/>
      <c r="L44" s="9"/>
      <c r="M44" s="29"/>
    </row>
    <row r="45" spans="1:13" ht="18.75" hidden="1" thickBot="1" x14ac:dyDescent="0.3">
      <c r="A45" s="630"/>
      <c r="B45" s="256">
        <v>45183</v>
      </c>
      <c r="C45" s="31" t="s">
        <v>8</v>
      </c>
      <c r="D45" s="31">
        <v>1</v>
      </c>
      <c r="E45" s="31">
        <v>1</v>
      </c>
      <c r="F45" s="31">
        <v>0</v>
      </c>
      <c r="G45" s="31">
        <v>1</v>
      </c>
      <c r="H45" s="31">
        <v>0</v>
      </c>
      <c r="I45" s="32">
        <v>0</v>
      </c>
      <c r="J45" s="366"/>
      <c r="K45" s="31">
        <v>1</v>
      </c>
      <c r="L45" s="31"/>
      <c r="M45" s="32"/>
    </row>
    <row r="46" spans="1:13" ht="19.5" thickTop="1" thickBot="1" x14ac:dyDescent="0.3">
      <c r="A46" s="487" t="s">
        <v>45</v>
      </c>
      <c r="B46" s="488" t="s">
        <v>580</v>
      </c>
      <c r="C46" s="355" t="s">
        <v>555</v>
      </c>
      <c r="D46" s="355">
        <f t="shared" ref="D46:L46" si="1">SUM(D27:D45)</f>
        <v>19</v>
      </c>
      <c r="E46" s="355">
        <f t="shared" si="1"/>
        <v>19</v>
      </c>
      <c r="F46" s="355">
        <f t="shared" si="1"/>
        <v>13</v>
      </c>
      <c r="G46" s="355">
        <f t="shared" si="1"/>
        <v>32</v>
      </c>
      <c r="H46" s="467">
        <f t="shared" si="1"/>
        <v>2</v>
      </c>
      <c r="I46" s="248">
        <f t="shared" si="1"/>
        <v>2</v>
      </c>
      <c r="J46" s="458">
        <f t="shared" si="1"/>
        <v>5</v>
      </c>
      <c r="K46" s="355">
        <f t="shared" si="1"/>
        <v>12</v>
      </c>
      <c r="L46" s="355">
        <f t="shared" si="1"/>
        <v>2</v>
      </c>
      <c r="M46" s="415">
        <f>SUM(J46/(J46+K46))</f>
        <v>0.29411764705882354</v>
      </c>
    </row>
    <row r="47" spans="1:13" ht="18.75" hidden="1" thickTop="1" x14ac:dyDescent="0.25">
      <c r="A47" s="632" t="s">
        <v>554</v>
      </c>
      <c r="B47" s="254">
        <v>44966</v>
      </c>
      <c r="C47" s="27" t="s">
        <v>452</v>
      </c>
      <c r="D47" s="27">
        <v>1</v>
      </c>
      <c r="E47" s="27">
        <v>2</v>
      </c>
      <c r="F47" s="27">
        <v>2</v>
      </c>
      <c r="G47" s="27">
        <v>4</v>
      </c>
      <c r="H47" s="27">
        <v>0</v>
      </c>
      <c r="I47" s="297">
        <v>0</v>
      </c>
      <c r="J47" s="279"/>
      <c r="K47" s="27">
        <v>1</v>
      </c>
      <c r="L47" s="27"/>
      <c r="M47" s="28"/>
    </row>
    <row r="48" spans="1:13" ht="18" hidden="1" x14ac:dyDescent="0.25">
      <c r="A48" s="633"/>
      <c r="B48" s="255">
        <v>44952</v>
      </c>
      <c r="C48" s="9" t="s">
        <v>552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8">
        <v>0</v>
      </c>
      <c r="J48" s="280"/>
      <c r="K48" s="9">
        <v>1</v>
      </c>
      <c r="L48" s="9"/>
      <c r="M48" s="29"/>
    </row>
    <row r="49" spans="1:13" ht="18" hidden="1" x14ac:dyDescent="0.25">
      <c r="A49" s="633"/>
      <c r="B49" s="255">
        <v>44945</v>
      </c>
      <c r="C49" s="9" t="s">
        <v>553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t="18" hidden="1" x14ac:dyDescent="0.25">
      <c r="A50" s="633"/>
      <c r="B50" s="255">
        <v>44938</v>
      </c>
      <c r="C50" s="9" t="s">
        <v>8</v>
      </c>
      <c r="D50" s="9">
        <v>1</v>
      </c>
      <c r="E50" s="9">
        <v>2</v>
      </c>
      <c r="F50" s="9">
        <v>1</v>
      </c>
      <c r="G50" s="9">
        <v>3</v>
      </c>
      <c r="H50" s="9">
        <v>0</v>
      </c>
      <c r="I50" s="298">
        <v>0</v>
      </c>
      <c r="J50" s="280"/>
      <c r="K50" s="9">
        <v>1</v>
      </c>
      <c r="L50" s="9"/>
      <c r="M50" s="29"/>
    </row>
    <row r="51" spans="1:13" ht="18" hidden="1" x14ac:dyDescent="0.25">
      <c r="A51" s="633"/>
      <c r="B51" s="255">
        <v>44903</v>
      </c>
      <c r="C51" s="9" t="s">
        <v>552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8">
        <v>0</v>
      </c>
      <c r="J51" s="280">
        <v>1</v>
      </c>
      <c r="K51" s="9"/>
      <c r="L51" s="9"/>
      <c r="M51" s="29"/>
    </row>
    <row r="52" spans="1:13" ht="18" hidden="1" x14ac:dyDescent="0.25">
      <c r="A52" s="633"/>
      <c r="B52" s="255">
        <v>44896</v>
      </c>
      <c r="C52" s="9" t="s">
        <v>553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80"/>
      <c r="K52" s="9"/>
      <c r="L52" s="9">
        <v>1</v>
      </c>
      <c r="M52" s="29"/>
    </row>
    <row r="53" spans="1:13" ht="18" hidden="1" x14ac:dyDescent="0.25">
      <c r="A53" s="633"/>
      <c r="B53" s="255">
        <v>44882</v>
      </c>
      <c r="C53" s="9" t="s">
        <v>452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80"/>
      <c r="K53" s="9">
        <v>1</v>
      </c>
      <c r="L53" s="9"/>
      <c r="M53" s="29"/>
    </row>
    <row r="54" spans="1:13" ht="18" hidden="1" x14ac:dyDescent="0.25">
      <c r="A54" s="633"/>
      <c r="B54" s="255">
        <v>44875</v>
      </c>
      <c r="C54" s="9" t="s">
        <v>453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t="18" hidden="1" x14ac:dyDescent="0.25">
      <c r="A55" s="633"/>
      <c r="B55" s="255">
        <v>44868</v>
      </c>
      <c r="C55" s="9" t="s">
        <v>552</v>
      </c>
      <c r="D55" s="9">
        <v>1</v>
      </c>
      <c r="E55" s="9">
        <v>0</v>
      </c>
      <c r="F55" s="9">
        <v>2</v>
      </c>
      <c r="G55" s="9">
        <v>2</v>
      </c>
      <c r="H55" s="9">
        <v>0</v>
      </c>
      <c r="I55" s="298">
        <v>0</v>
      </c>
      <c r="J55" s="280">
        <v>1</v>
      </c>
      <c r="K55" s="9"/>
      <c r="L55" s="9"/>
      <c r="M55" s="29"/>
    </row>
    <row r="56" spans="1:13" ht="18" hidden="1" x14ac:dyDescent="0.25">
      <c r="A56" s="633"/>
      <c r="B56" s="255">
        <v>44861</v>
      </c>
      <c r="C56" s="9" t="s">
        <v>553</v>
      </c>
      <c r="D56" s="9">
        <v>1</v>
      </c>
      <c r="E56" s="9">
        <v>2</v>
      </c>
      <c r="F56" s="9">
        <v>1</v>
      </c>
      <c r="G56" s="9">
        <v>3</v>
      </c>
      <c r="H56" s="9">
        <v>0</v>
      </c>
      <c r="I56" s="298">
        <v>0</v>
      </c>
      <c r="J56" s="280">
        <v>1</v>
      </c>
      <c r="K56" s="9"/>
      <c r="L56" s="9"/>
      <c r="M56" s="29"/>
    </row>
    <row r="57" spans="1:13" ht="18" hidden="1" x14ac:dyDescent="0.25">
      <c r="A57" s="633"/>
      <c r="B57" s="255">
        <v>44854</v>
      </c>
      <c r="C57" s="9" t="s">
        <v>8</v>
      </c>
      <c r="D57" s="9">
        <v>1</v>
      </c>
      <c r="E57" s="9">
        <v>2</v>
      </c>
      <c r="F57" s="9">
        <v>1</v>
      </c>
      <c r="G57" s="9">
        <v>3</v>
      </c>
      <c r="H57" s="9">
        <v>0</v>
      </c>
      <c r="I57" s="298">
        <v>0</v>
      </c>
      <c r="J57" s="280">
        <v>1</v>
      </c>
      <c r="K57" s="9"/>
      <c r="L57" s="9"/>
      <c r="M57" s="29"/>
    </row>
    <row r="58" spans="1:13" ht="18" hidden="1" x14ac:dyDescent="0.25">
      <c r="A58" s="633"/>
      <c r="B58" s="255">
        <v>44847</v>
      </c>
      <c r="C58" s="9" t="s">
        <v>452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t="18" hidden="1" x14ac:dyDescent="0.25">
      <c r="A59" s="633"/>
      <c r="B59" s="255">
        <v>44833</v>
      </c>
      <c r="C59" s="9" t="s">
        <v>552</v>
      </c>
      <c r="D59" s="9">
        <v>1</v>
      </c>
      <c r="E59" s="9">
        <v>2</v>
      </c>
      <c r="F59" s="9">
        <v>0</v>
      </c>
      <c r="G59" s="9">
        <v>2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t="18" hidden="1" x14ac:dyDescent="0.25">
      <c r="A60" s="633"/>
      <c r="B60" s="255">
        <v>44826</v>
      </c>
      <c r="C60" s="9" t="s">
        <v>553</v>
      </c>
      <c r="D60" s="9">
        <v>1</v>
      </c>
      <c r="E60" s="9">
        <v>0</v>
      </c>
      <c r="F60" s="9">
        <v>1</v>
      </c>
      <c r="G60" s="9">
        <v>1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t="18.75" hidden="1" thickBot="1" x14ac:dyDescent="0.3">
      <c r="A61" s="634"/>
      <c r="B61" s="256">
        <v>44819</v>
      </c>
      <c r="C61" s="31" t="s">
        <v>8</v>
      </c>
      <c r="D61" s="31">
        <v>1</v>
      </c>
      <c r="E61" s="31">
        <v>0</v>
      </c>
      <c r="F61" s="31">
        <v>0</v>
      </c>
      <c r="G61" s="31">
        <v>0</v>
      </c>
      <c r="H61" s="31">
        <v>0</v>
      </c>
      <c r="I61" s="299">
        <v>0</v>
      </c>
      <c r="J61" s="341"/>
      <c r="K61" s="31">
        <v>1</v>
      </c>
      <c r="L61" s="31"/>
      <c r="M61" s="32"/>
    </row>
    <row r="62" spans="1:13" ht="19.5" thickTop="1" thickBot="1" x14ac:dyDescent="0.3">
      <c r="A62" s="142" t="s">
        <v>45</v>
      </c>
      <c r="B62" s="414" t="s">
        <v>554</v>
      </c>
      <c r="C62" s="355" t="s">
        <v>555</v>
      </c>
      <c r="D62" s="355">
        <f t="shared" ref="D62:L62" si="2">SUM(D47:D61)</f>
        <v>15</v>
      </c>
      <c r="E62" s="355">
        <f t="shared" si="2"/>
        <v>12</v>
      </c>
      <c r="F62" s="355">
        <f t="shared" si="2"/>
        <v>9</v>
      </c>
      <c r="G62" s="355">
        <f t="shared" si="2"/>
        <v>21</v>
      </c>
      <c r="H62" s="355">
        <f t="shared" si="2"/>
        <v>0</v>
      </c>
      <c r="I62" s="467">
        <f t="shared" si="2"/>
        <v>0</v>
      </c>
      <c r="J62" s="191">
        <f t="shared" si="2"/>
        <v>7</v>
      </c>
      <c r="K62" s="124">
        <f t="shared" si="2"/>
        <v>7</v>
      </c>
      <c r="L62" s="124">
        <f t="shared" si="2"/>
        <v>1</v>
      </c>
      <c r="M62" s="302">
        <f>SUM(J62/(J62+K62))</f>
        <v>0.5</v>
      </c>
    </row>
    <row r="63" spans="1:13" ht="19.5" thickTop="1" thickBot="1" x14ac:dyDescent="0.3">
      <c r="C63" s="136" t="s">
        <v>24</v>
      </c>
      <c r="D63" s="137">
        <f t="shared" ref="D63:L63" si="3">SUM(D62+D46+D26)</f>
        <v>57</v>
      </c>
      <c r="E63" s="137">
        <f t="shared" si="3"/>
        <v>59</v>
      </c>
      <c r="F63" s="137">
        <f t="shared" si="3"/>
        <v>48</v>
      </c>
      <c r="G63" s="137">
        <f t="shared" si="3"/>
        <v>107</v>
      </c>
      <c r="H63" s="137">
        <f t="shared" si="3"/>
        <v>4</v>
      </c>
      <c r="I63" s="139">
        <f t="shared" si="3"/>
        <v>5</v>
      </c>
      <c r="J63" s="444">
        <f t="shared" si="3"/>
        <v>23</v>
      </c>
      <c r="K63" s="91">
        <f t="shared" si="3"/>
        <v>26</v>
      </c>
      <c r="L63" s="450">
        <f t="shared" si="3"/>
        <v>8</v>
      </c>
      <c r="M63" s="313">
        <f>SUM(J63/(J63+K63))</f>
        <v>0.46938775510204084</v>
      </c>
    </row>
    <row r="64" spans="1:13" ht="18.75" thickBot="1" x14ac:dyDescent="0.3">
      <c r="C64" s="143" t="s">
        <v>25</v>
      </c>
      <c r="D64" s="24"/>
      <c r="E64" s="25">
        <f>SUM(E63/D63)</f>
        <v>1.0350877192982457</v>
      </c>
      <c r="F64" s="25">
        <f>SUM(F63/D63)</f>
        <v>0.84210526315789469</v>
      </c>
      <c r="G64" s="144">
        <f>SUM(G63/D63)</f>
        <v>1.8771929824561404</v>
      </c>
      <c r="H64" s="20"/>
      <c r="I64" s="20"/>
      <c r="J64" s="445">
        <f>SUM(J63/D63)</f>
        <v>0.40350877192982454</v>
      </c>
      <c r="K64" s="441">
        <f>SUM(K63/D63)</f>
        <v>0.45614035087719296</v>
      </c>
      <c r="L64" s="446">
        <f>SUM(L63/D63)</f>
        <v>0.14035087719298245</v>
      </c>
      <c r="M64" s="6"/>
    </row>
    <row r="65" spans="3:13" ht="18.75" thickBot="1" x14ac:dyDescent="0.3">
      <c r="C65" s="133" t="s">
        <v>26</v>
      </c>
      <c r="D65" s="134">
        <f>SUM(D63/3)</f>
        <v>19</v>
      </c>
      <c r="E65" s="134">
        <f>SUM(E64*D65)</f>
        <v>19.666666666666668</v>
      </c>
      <c r="F65" s="134">
        <f>SUM(F64*D65)</f>
        <v>16</v>
      </c>
      <c r="G65" s="135">
        <f>SUM(G64*D65)</f>
        <v>35.666666666666671</v>
      </c>
      <c r="H65" s="16"/>
      <c r="I65" s="16"/>
      <c r="J65" s="447">
        <f>SUM(J63/3)</f>
        <v>7.666666666666667</v>
      </c>
      <c r="K65" s="448">
        <f>SUM(K63/3)</f>
        <v>8.6666666666666661</v>
      </c>
      <c r="L65" s="449">
        <f>SUM(L63/3)</f>
        <v>2.6666666666666665</v>
      </c>
      <c r="M65" s="6"/>
    </row>
    <row r="66" spans="3:13" ht="15.75" thickTop="1" x14ac:dyDescent="0.25"/>
  </sheetData>
  <mergeCells count="4">
    <mergeCell ref="A1:M1"/>
    <mergeCell ref="A47:A61"/>
    <mergeCell ref="A27:A45"/>
    <mergeCell ref="A3:A25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8E890-B7DD-4D40-AAAE-9E3B154A5022}">
  <sheetPr>
    <pageSetUpPr fitToPage="1"/>
  </sheetPr>
  <dimension ref="A1:M5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9.5" thickTop="1" thickBot="1" x14ac:dyDescent="0.3">
      <c r="A1" s="626" t="s">
        <v>596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32" t="s">
        <v>624</v>
      </c>
      <c r="B3" s="254">
        <v>45715</v>
      </c>
      <c r="C3" s="27" t="s">
        <v>453</v>
      </c>
      <c r="D3" s="27">
        <v>1</v>
      </c>
      <c r="E3" s="27">
        <v>0</v>
      </c>
      <c r="F3" s="27">
        <v>2</v>
      </c>
      <c r="G3" s="27">
        <v>2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3"/>
      <c r="B4" s="255">
        <v>45708</v>
      </c>
      <c r="C4" s="9" t="s">
        <v>8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x14ac:dyDescent="0.25">
      <c r="A5" s="633"/>
      <c r="B5" s="255">
        <v>45701</v>
      </c>
      <c r="C5" s="9" t="s">
        <v>20</v>
      </c>
      <c r="D5" s="9">
        <v>1</v>
      </c>
      <c r="E5" s="9">
        <v>1</v>
      </c>
      <c r="F5" s="9">
        <v>2</v>
      </c>
      <c r="G5" s="9">
        <v>3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3"/>
      <c r="B6" s="255">
        <v>45694</v>
      </c>
      <c r="C6" s="9" t="s">
        <v>10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3"/>
      <c r="B7" s="255">
        <v>45687</v>
      </c>
      <c r="C7" s="9" t="s">
        <v>553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x14ac:dyDescent="0.25">
      <c r="A8" s="633"/>
      <c r="B8" s="255">
        <v>45680</v>
      </c>
      <c r="C8" s="9" t="s">
        <v>453</v>
      </c>
      <c r="D8" s="9">
        <v>1</v>
      </c>
      <c r="E8" s="9">
        <v>0</v>
      </c>
      <c r="F8" s="9">
        <v>2</v>
      </c>
      <c r="G8" s="9">
        <v>2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x14ac:dyDescent="0.25">
      <c r="A9" s="633"/>
      <c r="B9" s="255">
        <v>45673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3"/>
      <c r="B10" s="255">
        <v>45666</v>
      </c>
      <c r="C10" s="9" t="s">
        <v>20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3"/>
      <c r="B11" s="255">
        <v>45645</v>
      </c>
      <c r="C11" s="9" t="s">
        <v>10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3"/>
      <c r="B12" s="255">
        <v>45638</v>
      </c>
      <c r="C12" s="9" t="s">
        <v>553</v>
      </c>
      <c r="D12" s="9">
        <v>1</v>
      </c>
      <c r="E12" s="9">
        <v>1</v>
      </c>
      <c r="F12" s="9">
        <v>1</v>
      </c>
      <c r="G12" s="9">
        <v>2</v>
      </c>
      <c r="H12" s="9">
        <v>0</v>
      </c>
      <c r="I12" s="29">
        <v>0</v>
      </c>
      <c r="J12" s="365"/>
      <c r="K12" s="9"/>
      <c r="L12" s="9">
        <v>1</v>
      </c>
      <c r="M12" s="29"/>
    </row>
    <row r="13" spans="1:13" x14ac:dyDescent="0.25">
      <c r="A13" s="633"/>
      <c r="B13" s="255">
        <v>45631</v>
      </c>
      <c r="C13" s="9" t="s">
        <v>453</v>
      </c>
      <c r="D13" s="9">
        <v>1</v>
      </c>
      <c r="E13" s="9">
        <v>3</v>
      </c>
      <c r="F13" s="9">
        <v>1</v>
      </c>
      <c r="G13" s="9">
        <v>4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3"/>
      <c r="B14" s="255">
        <v>45624</v>
      </c>
      <c r="C14" s="9" t="s">
        <v>8</v>
      </c>
      <c r="D14" s="9">
        <v>1</v>
      </c>
      <c r="E14" s="9">
        <v>2</v>
      </c>
      <c r="F14" s="9">
        <v>0</v>
      </c>
      <c r="G14" s="9">
        <v>2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x14ac:dyDescent="0.25">
      <c r="A15" s="633"/>
      <c r="B15" s="255">
        <v>45617</v>
      </c>
      <c r="C15" s="9" t="s">
        <v>20</v>
      </c>
      <c r="D15" s="9">
        <v>1</v>
      </c>
      <c r="E15" s="9">
        <v>1</v>
      </c>
      <c r="F15" s="9">
        <v>2</v>
      </c>
      <c r="G15" s="9">
        <v>3</v>
      </c>
      <c r="H15" s="9">
        <v>0</v>
      </c>
      <c r="I15" s="29">
        <v>0</v>
      </c>
      <c r="J15" s="365"/>
      <c r="K15" s="9"/>
      <c r="L15" s="9">
        <v>1</v>
      </c>
      <c r="M15" s="29"/>
    </row>
    <row r="16" spans="1:13" x14ac:dyDescent="0.25">
      <c r="A16" s="633"/>
      <c r="B16" s="255">
        <v>45610</v>
      </c>
      <c r="C16" s="9" t="s">
        <v>10</v>
      </c>
      <c r="D16" s="9">
        <v>1</v>
      </c>
      <c r="E16" s="9">
        <v>1</v>
      </c>
      <c r="F16" s="9">
        <v>1</v>
      </c>
      <c r="G16" s="9">
        <v>2</v>
      </c>
      <c r="H16" s="9">
        <v>0</v>
      </c>
      <c r="I16" s="29">
        <v>0</v>
      </c>
      <c r="J16" s="365"/>
      <c r="K16" s="9"/>
      <c r="L16" s="9">
        <v>1</v>
      </c>
      <c r="M16" s="29"/>
    </row>
    <row r="17" spans="1:13" x14ac:dyDescent="0.25">
      <c r="A17" s="633"/>
      <c r="B17" s="255">
        <v>45603</v>
      </c>
      <c r="C17" s="9" t="s">
        <v>553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x14ac:dyDescent="0.25">
      <c r="A18" s="633"/>
      <c r="B18" s="255">
        <v>45596</v>
      </c>
      <c r="C18" s="9" t="s">
        <v>453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x14ac:dyDescent="0.25">
      <c r="A19" s="633"/>
      <c r="B19" s="255">
        <v>45589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/>
      <c r="L19" s="9">
        <v>1</v>
      </c>
      <c r="M19" s="29"/>
    </row>
    <row r="20" spans="1:13" x14ac:dyDescent="0.25">
      <c r="A20" s="633"/>
      <c r="B20" s="255">
        <v>45582</v>
      </c>
      <c r="C20" s="9" t="s">
        <v>20</v>
      </c>
      <c r="D20" s="9">
        <v>1</v>
      </c>
      <c r="E20" s="9">
        <v>3</v>
      </c>
      <c r="F20" s="9">
        <v>1</v>
      </c>
      <c r="G20" s="9">
        <v>4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x14ac:dyDescent="0.25">
      <c r="A21" s="633"/>
      <c r="B21" s="255">
        <v>45575</v>
      </c>
      <c r="C21" s="9" t="s">
        <v>10</v>
      </c>
      <c r="D21" s="9">
        <v>1</v>
      </c>
      <c r="E21" s="9">
        <v>2</v>
      </c>
      <c r="F21" s="9">
        <v>3</v>
      </c>
      <c r="G21" s="9">
        <v>5</v>
      </c>
      <c r="H21" s="9">
        <v>1</v>
      </c>
      <c r="I21" s="29">
        <v>0</v>
      </c>
      <c r="J21" s="365">
        <v>1</v>
      </c>
      <c r="K21" s="9"/>
      <c r="L21" s="9"/>
      <c r="M21" s="29"/>
    </row>
    <row r="22" spans="1:13" x14ac:dyDescent="0.25">
      <c r="A22" s="633"/>
      <c r="B22" s="255">
        <v>45568</v>
      </c>
      <c r="C22" s="9" t="s">
        <v>553</v>
      </c>
      <c r="D22" s="9">
        <v>1</v>
      </c>
      <c r="E22" s="9">
        <v>1</v>
      </c>
      <c r="F22" s="9">
        <v>3</v>
      </c>
      <c r="G22" s="9">
        <v>4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x14ac:dyDescent="0.25">
      <c r="A23" s="633"/>
      <c r="B23" s="255">
        <v>45561</v>
      </c>
      <c r="C23" s="9" t="s">
        <v>453</v>
      </c>
      <c r="D23" s="9">
        <v>1</v>
      </c>
      <c r="E23" s="9">
        <v>0</v>
      </c>
      <c r="F23" s="9">
        <v>2</v>
      </c>
      <c r="G23" s="9">
        <v>2</v>
      </c>
      <c r="H23" s="9">
        <v>0</v>
      </c>
      <c r="I23" s="29">
        <v>0</v>
      </c>
      <c r="J23" s="365">
        <v>1</v>
      </c>
      <c r="K23" s="9"/>
      <c r="L23" s="9"/>
      <c r="M23" s="29"/>
    </row>
    <row r="24" spans="1:13" x14ac:dyDescent="0.25">
      <c r="A24" s="633"/>
      <c r="B24" s="255">
        <v>45554</v>
      </c>
      <c r="C24" s="9" t="s">
        <v>8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t="18.75" thickBot="1" x14ac:dyDescent="0.3">
      <c r="A25" s="634"/>
      <c r="B25" s="256">
        <v>45547</v>
      </c>
      <c r="C25" s="31" t="s">
        <v>20</v>
      </c>
      <c r="D25" s="31">
        <v>1</v>
      </c>
      <c r="E25" s="31">
        <v>1</v>
      </c>
      <c r="F25" s="31">
        <v>1</v>
      </c>
      <c r="G25" s="31">
        <v>2</v>
      </c>
      <c r="H25" s="31">
        <v>0</v>
      </c>
      <c r="I25" s="32">
        <v>0</v>
      </c>
      <c r="J25" s="366">
        <v>1</v>
      </c>
      <c r="K25" s="31"/>
      <c r="L25" s="31"/>
      <c r="M25" s="32"/>
    </row>
    <row r="26" spans="1:13" ht="19.5" thickTop="1" thickBot="1" x14ac:dyDescent="0.3">
      <c r="A26" s="487" t="s">
        <v>45</v>
      </c>
      <c r="B26" s="488" t="s">
        <v>624</v>
      </c>
      <c r="C26" s="467" t="s">
        <v>625</v>
      </c>
      <c r="D26" s="573">
        <f t="shared" ref="D26:L26" si="0">SUM(D3:D25)</f>
        <v>23</v>
      </c>
      <c r="E26" s="458">
        <f t="shared" si="0"/>
        <v>17</v>
      </c>
      <c r="F26" s="355">
        <f t="shared" si="0"/>
        <v>25</v>
      </c>
      <c r="G26" s="355">
        <f t="shared" si="0"/>
        <v>42</v>
      </c>
      <c r="H26" s="355">
        <f t="shared" si="0"/>
        <v>1</v>
      </c>
      <c r="I26" s="489">
        <f t="shared" si="0"/>
        <v>0</v>
      </c>
      <c r="J26" s="458">
        <f t="shared" si="0"/>
        <v>11</v>
      </c>
      <c r="K26" s="355">
        <f t="shared" si="0"/>
        <v>7</v>
      </c>
      <c r="L26" s="355">
        <f t="shared" si="0"/>
        <v>5</v>
      </c>
      <c r="M26" s="356">
        <f>SUM(J26/(J26+K26))</f>
        <v>0.61111111111111116</v>
      </c>
    </row>
    <row r="27" spans="1:13" ht="18.75" hidden="1" thickTop="1" x14ac:dyDescent="0.25">
      <c r="A27" s="638" t="s">
        <v>580</v>
      </c>
      <c r="B27" s="26">
        <v>45351</v>
      </c>
      <c r="C27" s="27" t="s">
        <v>552</v>
      </c>
      <c r="D27" s="27">
        <v>1</v>
      </c>
      <c r="E27" s="27">
        <v>1</v>
      </c>
      <c r="F27" s="27">
        <v>1</v>
      </c>
      <c r="G27" s="27">
        <v>2</v>
      </c>
      <c r="H27" s="27">
        <v>0</v>
      </c>
      <c r="I27" s="28">
        <v>0</v>
      </c>
      <c r="J27" s="364"/>
      <c r="K27" s="27">
        <v>1</v>
      </c>
      <c r="L27" s="27"/>
      <c r="M27" s="28"/>
    </row>
    <row r="28" spans="1:13" hidden="1" x14ac:dyDescent="0.25">
      <c r="A28" s="639"/>
      <c r="B28" s="13">
        <v>45344</v>
      </c>
      <c r="C28" s="9" t="s">
        <v>553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/>
      <c r="L28" s="9">
        <v>1</v>
      </c>
      <c r="M28" s="29"/>
    </row>
    <row r="29" spans="1:13" hidden="1" x14ac:dyDescent="0.25">
      <c r="A29" s="639"/>
      <c r="B29" s="13">
        <v>45330</v>
      </c>
      <c r="C29" s="9" t="s">
        <v>452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5"/>
      <c r="K29" s="9">
        <v>1</v>
      </c>
      <c r="L29" s="9"/>
      <c r="M29" s="29"/>
    </row>
    <row r="30" spans="1:13" hidden="1" x14ac:dyDescent="0.25">
      <c r="A30" s="639"/>
      <c r="B30" s="13">
        <v>45323</v>
      </c>
      <c r="C30" s="9" t="s">
        <v>453</v>
      </c>
      <c r="D30" s="9">
        <v>1</v>
      </c>
      <c r="E30" s="9">
        <v>2</v>
      </c>
      <c r="F30" s="9">
        <v>1</v>
      </c>
      <c r="G30" s="9">
        <v>3</v>
      </c>
      <c r="H30" s="9">
        <v>1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9"/>
      <c r="B31" s="13">
        <v>45316</v>
      </c>
      <c r="C31" s="9" t="s">
        <v>552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9"/>
      <c r="B32" s="13">
        <v>45309</v>
      </c>
      <c r="C32" s="9" t="s">
        <v>553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9"/>
      <c r="B33" s="13">
        <v>45302</v>
      </c>
      <c r="C33" s="9" t="s">
        <v>8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">
        <v>0</v>
      </c>
      <c r="J33" s="365"/>
      <c r="K33" s="9">
        <v>1</v>
      </c>
      <c r="L33" s="9"/>
      <c r="M33" s="29"/>
    </row>
    <row r="34" spans="1:13" hidden="1" x14ac:dyDescent="0.25">
      <c r="A34" s="639"/>
      <c r="B34" s="13">
        <v>45281</v>
      </c>
      <c r="C34" s="9" t="s">
        <v>452</v>
      </c>
      <c r="D34" s="9">
        <v>1</v>
      </c>
      <c r="E34" s="9">
        <v>0</v>
      </c>
      <c r="F34" s="9">
        <v>2</v>
      </c>
      <c r="G34" s="9">
        <v>2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9"/>
      <c r="B35" s="13">
        <v>45274</v>
      </c>
      <c r="C35" s="9" t="s">
        <v>453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9"/>
      <c r="B36" s="13">
        <v>45267</v>
      </c>
      <c r="C36" s="9" t="s">
        <v>552</v>
      </c>
      <c r="D36" s="9">
        <v>1</v>
      </c>
      <c r="E36" s="9">
        <v>0</v>
      </c>
      <c r="F36" s="9">
        <v>2</v>
      </c>
      <c r="G36" s="9">
        <v>2</v>
      </c>
      <c r="H36" s="9">
        <v>0</v>
      </c>
      <c r="I36" s="29">
        <v>0</v>
      </c>
      <c r="J36" s="365">
        <v>1</v>
      </c>
      <c r="K36" s="9"/>
      <c r="L36" s="9"/>
      <c r="M36" s="29"/>
    </row>
    <row r="37" spans="1:13" hidden="1" x14ac:dyDescent="0.25">
      <c r="A37" s="639"/>
      <c r="B37" s="13">
        <v>45260</v>
      </c>
      <c r="C37" s="9" t="s">
        <v>553</v>
      </c>
      <c r="D37" s="9">
        <v>1</v>
      </c>
      <c r="E37" s="9">
        <v>1</v>
      </c>
      <c r="F37" s="9">
        <v>0</v>
      </c>
      <c r="G37" s="9">
        <v>1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9"/>
      <c r="B38" s="13">
        <v>45253</v>
      </c>
      <c r="C38" s="9" t="s">
        <v>8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>
        <v>1</v>
      </c>
      <c r="K38" s="9"/>
      <c r="L38" s="9"/>
      <c r="M38" s="29"/>
    </row>
    <row r="39" spans="1:13" hidden="1" x14ac:dyDescent="0.25">
      <c r="A39" s="639"/>
      <c r="B39" s="13">
        <v>45246</v>
      </c>
      <c r="C39" s="9" t="s">
        <v>452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idden="1" x14ac:dyDescent="0.25">
      <c r="A40" s="639"/>
      <c r="B40" s="13">
        <v>45239</v>
      </c>
      <c r="C40" s="9" t="s">
        <v>453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">
        <v>0</v>
      </c>
      <c r="J40" s="365"/>
      <c r="K40" s="9"/>
      <c r="L40" s="9">
        <v>1</v>
      </c>
      <c r="M40" s="29"/>
    </row>
    <row r="41" spans="1:13" hidden="1" x14ac:dyDescent="0.25">
      <c r="A41" s="639"/>
      <c r="B41" s="13">
        <v>45232</v>
      </c>
      <c r="C41" s="9" t="s">
        <v>552</v>
      </c>
      <c r="D41" s="9">
        <v>1</v>
      </c>
      <c r="E41" s="9">
        <v>1</v>
      </c>
      <c r="F41" s="9">
        <v>1</v>
      </c>
      <c r="G41" s="9">
        <v>2</v>
      </c>
      <c r="H41" s="9">
        <v>0</v>
      </c>
      <c r="I41" s="29">
        <v>0</v>
      </c>
      <c r="J41" s="365"/>
      <c r="K41" s="9">
        <v>1</v>
      </c>
      <c r="L41" s="9"/>
      <c r="M41" s="29"/>
    </row>
    <row r="42" spans="1:13" hidden="1" x14ac:dyDescent="0.25">
      <c r="A42" s="639"/>
      <c r="B42" s="13">
        <v>45225</v>
      </c>
      <c r="C42" s="9" t="s">
        <v>553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365"/>
      <c r="K42" s="9">
        <v>1</v>
      </c>
      <c r="L42" s="9"/>
      <c r="M42" s="29"/>
    </row>
    <row r="43" spans="1:13" hidden="1" x14ac:dyDescent="0.25">
      <c r="A43" s="639"/>
      <c r="B43" s="13">
        <v>45218</v>
      </c>
      <c r="C43" s="9" t="s">
        <v>8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365"/>
      <c r="K43" s="9"/>
      <c r="L43" s="9">
        <v>1</v>
      </c>
      <c r="M43" s="29"/>
    </row>
    <row r="44" spans="1:13" hidden="1" x14ac:dyDescent="0.25">
      <c r="A44" s="639"/>
      <c r="B44" s="13">
        <v>45211</v>
      </c>
      <c r="C44" s="9" t="s">
        <v>452</v>
      </c>
      <c r="D44" s="9">
        <v>1</v>
      </c>
      <c r="E44" s="9">
        <v>2</v>
      </c>
      <c r="F44" s="9">
        <v>1</v>
      </c>
      <c r="G44" s="9">
        <v>3</v>
      </c>
      <c r="H44" s="9">
        <v>0</v>
      </c>
      <c r="I44" s="29">
        <v>0</v>
      </c>
      <c r="J44" s="365"/>
      <c r="K44" s="9">
        <v>1</v>
      </c>
      <c r="L44" s="9"/>
      <c r="M44" s="29"/>
    </row>
    <row r="45" spans="1:13" hidden="1" x14ac:dyDescent="0.25">
      <c r="A45" s="639"/>
      <c r="B45" s="13">
        <v>45204</v>
      </c>
      <c r="C45" s="9" t="s">
        <v>453</v>
      </c>
      <c r="D45" s="9">
        <v>1</v>
      </c>
      <c r="E45" s="9">
        <v>1</v>
      </c>
      <c r="F45" s="9">
        <v>3</v>
      </c>
      <c r="G45" s="9">
        <v>4</v>
      </c>
      <c r="H45" s="9">
        <v>0</v>
      </c>
      <c r="I45" s="29">
        <v>0</v>
      </c>
      <c r="J45" s="365">
        <v>1</v>
      </c>
      <c r="K45" s="9"/>
      <c r="L45" s="9"/>
      <c r="M45" s="29"/>
    </row>
    <row r="46" spans="1:13" ht="18.75" hidden="1" thickBot="1" x14ac:dyDescent="0.3">
      <c r="A46" s="640"/>
      <c r="B46" s="30">
        <v>45183</v>
      </c>
      <c r="C46" s="31" t="s">
        <v>8</v>
      </c>
      <c r="D46" s="31">
        <v>1</v>
      </c>
      <c r="E46" s="31">
        <v>0</v>
      </c>
      <c r="F46" s="31">
        <v>0</v>
      </c>
      <c r="G46" s="31">
        <v>0</v>
      </c>
      <c r="H46" s="31">
        <v>0</v>
      </c>
      <c r="I46" s="32">
        <v>0</v>
      </c>
      <c r="J46" s="366"/>
      <c r="K46" s="31">
        <v>1</v>
      </c>
      <c r="L46" s="31"/>
      <c r="M46" s="32"/>
    </row>
    <row r="47" spans="1:13" ht="19.5" thickTop="1" thickBot="1" x14ac:dyDescent="0.3">
      <c r="A47" s="487" t="s">
        <v>45</v>
      </c>
      <c r="B47" s="488" t="s">
        <v>580</v>
      </c>
      <c r="C47" s="355" t="s">
        <v>555</v>
      </c>
      <c r="D47" s="355">
        <f t="shared" ref="D47:L47" si="1">SUM(D27:D46)</f>
        <v>20</v>
      </c>
      <c r="E47" s="355">
        <f t="shared" si="1"/>
        <v>10</v>
      </c>
      <c r="F47" s="355">
        <f t="shared" si="1"/>
        <v>13</v>
      </c>
      <c r="G47" s="355">
        <f t="shared" si="1"/>
        <v>23</v>
      </c>
      <c r="H47" s="355">
        <f t="shared" si="1"/>
        <v>1</v>
      </c>
      <c r="I47" s="489">
        <f t="shared" si="1"/>
        <v>0</v>
      </c>
      <c r="J47" s="458">
        <f t="shared" si="1"/>
        <v>5</v>
      </c>
      <c r="K47" s="355">
        <f t="shared" si="1"/>
        <v>12</v>
      </c>
      <c r="L47" s="355">
        <f t="shared" si="1"/>
        <v>3</v>
      </c>
      <c r="M47" s="356">
        <f>SUM(J47/(J47+K47))</f>
        <v>0.29411764705882354</v>
      </c>
    </row>
    <row r="48" spans="1:13" ht="19.5" thickTop="1" thickBot="1" x14ac:dyDescent="0.3">
      <c r="C48" s="136" t="s">
        <v>24</v>
      </c>
      <c r="D48" s="137">
        <f t="shared" ref="D48:L48" si="2">SUM(D47+D26)</f>
        <v>43</v>
      </c>
      <c r="E48" s="137">
        <f t="shared" si="2"/>
        <v>27</v>
      </c>
      <c r="F48" s="137">
        <f t="shared" si="2"/>
        <v>38</v>
      </c>
      <c r="G48" s="137">
        <f t="shared" si="2"/>
        <v>65</v>
      </c>
      <c r="H48" s="137">
        <f t="shared" si="2"/>
        <v>2</v>
      </c>
      <c r="I48" s="139">
        <f t="shared" si="2"/>
        <v>0</v>
      </c>
      <c r="J48" s="444">
        <f t="shared" si="2"/>
        <v>16</v>
      </c>
      <c r="K48" s="91">
        <f t="shared" si="2"/>
        <v>19</v>
      </c>
      <c r="L48" s="450">
        <f t="shared" si="2"/>
        <v>8</v>
      </c>
      <c r="M48" s="396">
        <f>SUM(J48/(J48+K48))</f>
        <v>0.45714285714285713</v>
      </c>
    </row>
    <row r="49" spans="3:12" ht="18.75" thickBot="1" x14ac:dyDescent="0.3">
      <c r="C49" s="143" t="s">
        <v>25</v>
      </c>
      <c r="D49" s="24"/>
      <c r="E49" s="25">
        <f>SUM(E48/D48)</f>
        <v>0.62790697674418605</v>
      </c>
      <c r="F49" s="25">
        <f>SUM(F48/D48)</f>
        <v>0.88372093023255816</v>
      </c>
      <c r="G49" s="144">
        <f>SUM(G48/D48)</f>
        <v>1.5116279069767442</v>
      </c>
      <c r="H49" s="20"/>
      <c r="I49" s="20"/>
      <c r="J49" s="535">
        <f>SUM(J48/D48)</f>
        <v>0.37209302325581395</v>
      </c>
      <c r="K49" s="76">
        <f>SUM(K48/D48)</f>
        <v>0.44186046511627908</v>
      </c>
      <c r="L49" s="536">
        <f>SUM(L48/D48)</f>
        <v>0.18604651162790697</v>
      </c>
    </row>
    <row r="50" spans="3:12" ht="18.75" thickBot="1" x14ac:dyDescent="0.3">
      <c r="C50" s="133" t="s">
        <v>26</v>
      </c>
      <c r="D50" s="134">
        <f>SUM(D48/2)</f>
        <v>21.5</v>
      </c>
      <c r="E50" s="134">
        <f>SUM(E49*D50)</f>
        <v>13.5</v>
      </c>
      <c r="F50" s="134">
        <f>SUM(F49*D50)</f>
        <v>19</v>
      </c>
      <c r="G50" s="135">
        <f>SUM(G49*D50)</f>
        <v>32.5</v>
      </c>
      <c r="J50" s="537">
        <f>SUM(J48/2)</f>
        <v>8</v>
      </c>
      <c r="K50" s="538">
        <f>SUM(K48/2)</f>
        <v>9.5</v>
      </c>
      <c r="L50" s="539">
        <f>SUM(L48/2)</f>
        <v>4</v>
      </c>
    </row>
    <row r="51" spans="3:12" ht="18.75" thickTop="1" x14ac:dyDescent="0.25"/>
  </sheetData>
  <mergeCells count="3">
    <mergeCell ref="A1:M1"/>
    <mergeCell ref="A27:A46"/>
    <mergeCell ref="A3:A25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0000"/>
    <pageSetUpPr fitToPage="1"/>
  </sheetPr>
  <dimension ref="A1:M10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8.140625" style="16" bestFit="1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327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59" t="s">
        <v>285</v>
      </c>
      <c r="B3" s="26">
        <v>43083</v>
      </c>
      <c r="C3" s="27" t="s">
        <v>9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280"/>
      <c r="K3" s="9">
        <v>1</v>
      </c>
      <c r="L3" s="9"/>
      <c r="M3" s="29"/>
    </row>
    <row r="4" spans="1:13" hidden="1" x14ac:dyDescent="0.25">
      <c r="A4" s="631"/>
      <c r="B4" s="13">
        <v>43069</v>
      </c>
      <c r="C4" s="9" t="s">
        <v>27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1"/>
      <c r="B5" s="13">
        <v>43041</v>
      </c>
      <c r="C5" s="9" t="s">
        <v>11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>
        <v>1</v>
      </c>
      <c r="K5" s="9"/>
      <c r="L5" s="9"/>
      <c r="M5" s="29"/>
    </row>
    <row r="6" spans="1:13" hidden="1" x14ac:dyDescent="0.25">
      <c r="A6" s="631"/>
      <c r="B6" s="13">
        <v>43027</v>
      </c>
      <c r="C6" s="9" t="s">
        <v>10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1"/>
      <c r="B7" s="13">
        <v>43020</v>
      </c>
      <c r="C7" s="9" t="s">
        <v>7</v>
      </c>
      <c r="D7" s="9">
        <v>1</v>
      </c>
      <c r="E7" s="9">
        <v>1</v>
      </c>
      <c r="F7" s="9">
        <v>2</v>
      </c>
      <c r="G7" s="9">
        <v>3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1"/>
      <c r="B8" s="13">
        <v>43013</v>
      </c>
      <c r="C8" s="9" t="s">
        <v>9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1"/>
      <c r="B9" s="13">
        <v>42999</v>
      </c>
      <c r="C9" s="9" t="s">
        <v>27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t="18.75" hidden="1" thickBot="1" x14ac:dyDescent="0.3">
      <c r="A10" s="630"/>
      <c r="B10" s="30">
        <v>42992</v>
      </c>
      <c r="C10" s="31" t="s">
        <v>10</v>
      </c>
      <c r="D10" s="31">
        <v>1</v>
      </c>
      <c r="E10" s="31">
        <v>0</v>
      </c>
      <c r="F10" s="31">
        <v>0</v>
      </c>
      <c r="G10" s="31">
        <v>0</v>
      </c>
      <c r="H10" s="31">
        <v>0</v>
      </c>
      <c r="I10" s="32">
        <v>0</v>
      </c>
      <c r="J10" s="281">
        <v>1</v>
      </c>
      <c r="K10" s="23"/>
      <c r="L10" s="23"/>
      <c r="M10" s="48"/>
    </row>
    <row r="11" spans="1:13" ht="19.5" thickTop="1" thickBot="1" x14ac:dyDescent="0.3">
      <c r="A11" s="142" t="s">
        <v>45</v>
      </c>
      <c r="B11" s="126" t="s">
        <v>285</v>
      </c>
      <c r="C11" s="124" t="s">
        <v>8</v>
      </c>
      <c r="D11" s="124">
        <f t="shared" ref="D11:I11" si="0">SUM(D3:D10)</f>
        <v>8</v>
      </c>
      <c r="E11" s="124">
        <f t="shared" si="0"/>
        <v>1</v>
      </c>
      <c r="F11" s="124">
        <f t="shared" si="0"/>
        <v>4</v>
      </c>
      <c r="G11" s="124">
        <f t="shared" si="0"/>
        <v>5</v>
      </c>
      <c r="H11" s="124">
        <f t="shared" si="0"/>
        <v>0</v>
      </c>
      <c r="I11" s="125">
        <f t="shared" si="0"/>
        <v>0</v>
      </c>
      <c r="J11" s="191">
        <f>SUM(J3:J10)</f>
        <v>5</v>
      </c>
      <c r="K11" s="124">
        <f>SUM(K3:K10)</f>
        <v>3</v>
      </c>
      <c r="L11" s="124">
        <f>SUM(L3:L10)</f>
        <v>0</v>
      </c>
      <c r="M11" s="302">
        <f>SUM(J11/(J11+K11))</f>
        <v>0.625</v>
      </c>
    </row>
    <row r="12" spans="1:13" ht="18.75" hidden="1" thickTop="1" x14ac:dyDescent="0.25">
      <c r="A12" s="659" t="s">
        <v>18</v>
      </c>
      <c r="B12" s="26">
        <v>42789</v>
      </c>
      <c r="C12" s="27" t="s">
        <v>27</v>
      </c>
      <c r="D12" s="27">
        <v>1</v>
      </c>
      <c r="E12" s="27">
        <v>0</v>
      </c>
      <c r="F12" s="27">
        <v>0</v>
      </c>
      <c r="G12" s="27">
        <v>0</v>
      </c>
      <c r="H12" s="27">
        <v>0</v>
      </c>
      <c r="I12" s="28">
        <v>0</v>
      </c>
      <c r="J12" s="282">
        <v>1</v>
      </c>
      <c r="K12" s="8"/>
      <c r="L12" s="8"/>
      <c r="M12" s="113"/>
    </row>
    <row r="13" spans="1:13" hidden="1" x14ac:dyDescent="0.25">
      <c r="A13" s="631"/>
      <c r="B13" s="13">
        <v>42782</v>
      </c>
      <c r="C13" s="9" t="s">
        <v>10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13">
        <v>42775</v>
      </c>
      <c r="C14" s="9" t="s">
        <v>7</v>
      </c>
      <c r="D14" s="9">
        <v>1</v>
      </c>
      <c r="E14" s="9">
        <v>1</v>
      </c>
      <c r="F14" s="9">
        <v>0</v>
      </c>
      <c r="G14" s="9">
        <v>1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13">
        <v>42768</v>
      </c>
      <c r="C15" s="9" t="s">
        <v>9</v>
      </c>
      <c r="D15" s="9">
        <v>1</v>
      </c>
      <c r="E15" s="9">
        <v>1</v>
      </c>
      <c r="F15" s="9">
        <v>0</v>
      </c>
      <c r="G15" s="9">
        <v>1</v>
      </c>
      <c r="H15" s="9">
        <v>1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1"/>
      <c r="B16" s="13">
        <v>42747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idden="1" x14ac:dyDescent="0.25">
      <c r="A17" s="631"/>
      <c r="B17" s="13">
        <v>42740</v>
      </c>
      <c r="C17" s="9" t="s">
        <v>7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1"/>
      <c r="B18" s="13">
        <v>42712</v>
      </c>
      <c r="C18" s="9" t="s">
        <v>11</v>
      </c>
      <c r="D18" s="9">
        <v>1</v>
      </c>
      <c r="E18" s="9">
        <v>1</v>
      </c>
      <c r="F18" s="9">
        <v>2</v>
      </c>
      <c r="G18" s="9">
        <v>3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13">
        <v>42691</v>
      </c>
      <c r="C19" s="9" t="s">
        <v>7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42684</v>
      </c>
      <c r="C20" s="9" t="s">
        <v>9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1"/>
      <c r="B21" s="13">
        <v>42677</v>
      </c>
      <c r="C21" s="9" t="s">
        <v>11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>
        <v>1</v>
      </c>
      <c r="K21" s="9"/>
      <c r="L21" s="9"/>
      <c r="M21" s="29"/>
    </row>
    <row r="22" spans="1:13" hidden="1" x14ac:dyDescent="0.25">
      <c r="A22" s="631"/>
      <c r="B22" s="13">
        <v>42670</v>
      </c>
      <c r="C22" s="9" t="s">
        <v>27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1"/>
      <c r="B23" s="13">
        <v>42663</v>
      </c>
      <c r="C23" s="9" t="s">
        <v>10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280">
        <v>1</v>
      </c>
      <c r="K23" s="9"/>
      <c r="L23" s="9"/>
      <c r="M23" s="29"/>
    </row>
    <row r="24" spans="1:13" ht="18.75" hidden="1" thickBot="1" x14ac:dyDescent="0.3">
      <c r="A24" s="630"/>
      <c r="B24" s="30">
        <v>42642</v>
      </c>
      <c r="C24" s="31" t="s">
        <v>11</v>
      </c>
      <c r="D24" s="31">
        <v>1</v>
      </c>
      <c r="E24" s="31">
        <v>0</v>
      </c>
      <c r="F24" s="31">
        <v>1</v>
      </c>
      <c r="G24" s="31">
        <v>1</v>
      </c>
      <c r="H24" s="31">
        <v>0</v>
      </c>
      <c r="I24" s="32">
        <v>0</v>
      </c>
      <c r="J24" s="281">
        <v>1</v>
      </c>
      <c r="K24" s="23"/>
      <c r="L24" s="23"/>
      <c r="M24" s="48"/>
    </row>
    <row r="25" spans="1:13" ht="19.5" thickTop="1" thickBot="1" x14ac:dyDescent="0.3">
      <c r="A25" s="142" t="s">
        <v>45</v>
      </c>
      <c r="B25" s="126" t="s">
        <v>18</v>
      </c>
      <c r="C25" s="124" t="s">
        <v>8</v>
      </c>
      <c r="D25" s="124">
        <f t="shared" ref="D25:I25" si="1">SUM(D12:D24)</f>
        <v>13</v>
      </c>
      <c r="E25" s="124">
        <f t="shared" si="1"/>
        <v>4</v>
      </c>
      <c r="F25" s="124">
        <f t="shared" si="1"/>
        <v>3</v>
      </c>
      <c r="G25" s="124">
        <f t="shared" si="1"/>
        <v>7</v>
      </c>
      <c r="H25" s="124">
        <f t="shared" si="1"/>
        <v>1</v>
      </c>
      <c r="I25" s="125">
        <f t="shared" si="1"/>
        <v>0</v>
      </c>
      <c r="J25" s="191">
        <f>SUM(J12:J24)</f>
        <v>9</v>
      </c>
      <c r="K25" s="124">
        <f>SUM(K12:K24)</f>
        <v>4</v>
      </c>
      <c r="L25" s="124">
        <f>SUM(L12:L24)</f>
        <v>0</v>
      </c>
      <c r="M25" s="302">
        <f>SUM(J25/(J25+K25))</f>
        <v>0.69230769230769229</v>
      </c>
    </row>
    <row r="26" spans="1:13" ht="18.75" hidden="1" thickTop="1" x14ac:dyDescent="0.25">
      <c r="A26" s="659" t="s">
        <v>17</v>
      </c>
      <c r="B26" s="26">
        <v>42432</v>
      </c>
      <c r="C26" s="27" t="s">
        <v>12</v>
      </c>
      <c r="D26" s="27">
        <v>1</v>
      </c>
      <c r="E26" s="27">
        <v>0</v>
      </c>
      <c r="F26" s="27">
        <v>0</v>
      </c>
      <c r="G26" s="27">
        <v>0</v>
      </c>
      <c r="H26" s="27">
        <v>0</v>
      </c>
      <c r="I26" s="28">
        <v>0</v>
      </c>
      <c r="J26" s="282">
        <v>1</v>
      </c>
      <c r="K26" s="8"/>
      <c r="L26" s="8"/>
      <c r="M26" s="113"/>
    </row>
    <row r="27" spans="1:13" hidden="1" x14ac:dyDescent="0.25">
      <c r="A27" s="631"/>
      <c r="B27" s="13">
        <v>42425</v>
      </c>
      <c r="C27" s="9" t="s">
        <v>14</v>
      </c>
      <c r="D27" s="9">
        <v>1</v>
      </c>
      <c r="E27" s="9">
        <v>1</v>
      </c>
      <c r="F27" s="9">
        <v>1</v>
      </c>
      <c r="G27" s="9">
        <v>2</v>
      </c>
      <c r="H27" s="9">
        <v>1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42418</v>
      </c>
      <c r="C28" s="9" t="s">
        <v>10</v>
      </c>
      <c r="D28" s="9">
        <v>1</v>
      </c>
      <c r="E28" s="9">
        <v>1</v>
      </c>
      <c r="F28" s="9">
        <v>2</v>
      </c>
      <c r="G28" s="9">
        <v>3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13">
        <v>42404</v>
      </c>
      <c r="C29" s="9" t="s">
        <v>8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13">
        <v>42397</v>
      </c>
      <c r="C30" s="9" t="s">
        <v>12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42383</v>
      </c>
      <c r="C31" s="9" t="s">
        <v>12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1"/>
      <c r="B32" s="13">
        <v>42376</v>
      </c>
      <c r="C32" s="9" t="s">
        <v>7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13">
        <v>42341</v>
      </c>
      <c r="C33" s="9" t="s">
        <v>14</v>
      </c>
      <c r="D33" s="9">
        <v>1</v>
      </c>
      <c r="E33" s="9">
        <v>1</v>
      </c>
      <c r="F33" s="9">
        <v>0</v>
      </c>
      <c r="G33" s="9">
        <v>1</v>
      </c>
      <c r="H33" s="9">
        <v>1</v>
      </c>
      <c r="I33" s="29">
        <v>0</v>
      </c>
      <c r="J33" s="280">
        <v>1</v>
      </c>
      <c r="K33" s="9"/>
      <c r="L33" s="9"/>
      <c r="M33" s="29"/>
    </row>
    <row r="34" spans="1:13" hidden="1" x14ac:dyDescent="0.25">
      <c r="A34" s="631"/>
      <c r="B34" s="13">
        <v>42334</v>
      </c>
      <c r="C34" s="9" t="s">
        <v>10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idden="1" x14ac:dyDescent="0.25">
      <c r="A35" s="631"/>
      <c r="B35" s="13">
        <v>42327</v>
      </c>
      <c r="C35" s="9" t="s">
        <v>7</v>
      </c>
      <c r="D35" s="9">
        <v>1</v>
      </c>
      <c r="E35" s="9">
        <v>1</v>
      </c>
      <c r="F35" s="9">
        <v>2</v>
      </c>
      <c r="G35" s="9">
        <v>3</v>
      </c>
      <c r="H35" s="9">
        <v>0</v>
      </c>
      <c r="I35" s="29">
        <v>0</v>
      </c>
      <c r="J35" s="280"/>
      <c r="K35" s="9">
        <v>1</v>
      </c>
      <c r="L35" s="9"/>
      <c r="M35" s="29"/>
    </row>
    <row r="36" spans="1:13" hidden="1" x14ac:dyDescent="0.25">
      <c r="A36" s="631"/>
      <c r="B36" s="13">
        <v>42320</v>
      </c>
      <c r="C36" s="9" t="s">
        <v>8</v>
      </c>
      <c r="D36" s="9">
        <v>1</v>
      </c>
      <c r="E36" s="9">
        <v>0</v>
      </c>
      <c r="F36" s="9">
        <v>1</v>
      </c>
      <c r="G36" s="9">
        <v>1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42299</v>
      </c>
      <c r="C37" s="9" t="s">
        <v>10</v>
      </c>
      <c r="D37" s="9">
        <v>1</v>
      </c>
      <c r="E37" s="9">
        <v>1</v>
      </c>
      <c r="F37" s="9">
        <v>2</v>
      </c>
      <c r="G37" s="9">
        <v>3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42292</v>
      </c>
      <c r="C38" s="9" t="s">
        <v>7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t="18.75" hidden="1" thickBot="1" x14ac:dyDescent="0.3">
      <c r="A39" s="630"/>
      <c r="B39" s="30">
        <v>42285</v>
      </c>
      <c r="C39" s="31" t="s">
        <v>8</v>
      </c>
      <c r="D39" s="31">
        <v>1</v>
      </c>
      <c r="E39" s="31">
        <v>2</v>
      </c>
      <c r="F39" s="31">
        <v>0</v>
      </c>
      <c r="G39" s="31">
        <v>2</v>
      </c>
      <c r="H39" s="31">
        <v>0</v>
      </c>
      <c r="I39" s="32">
        <v>0</v>
      </c>
      <c r="J39" s="281"/>
      <c r="K39" s="23">
        <v>1</v>
      </c>
      <c r="L39" s="23"/>
      <c r="M39" s="48"/>
    </row>
    <row r="40" spans="1:13" ht="19.5" thickTop="1" thickBot="1" x14ac:dyDescent="0.3">
      <c r="A40" s="142" t="s">
        <v>45</v>
      </c>
      <c r="B40" s="126" t="s">
        <v>17</v>
      </c>
      <c r="C40" s="124" t="s">
        <v>13</v>
      </c>
      <c r="D40" s="124">
        <f t="shared" ref="D40:I40" si="2">SUM(D26:D39)</f>
        <v>14</v>
      </c>
      <c r="E40" s="124">
        <f t="shared" si="2"/>
        <v>9</v>
      </c>
      <c r="F40" s="124">
        <f t="shared" si="2"/>
        <v>9</v>
      </c>
      <c r="G40" s="124">
        <f t="shared" si="2"/>
        <v>18</v>
      </c>
      <c r="H40" s="124">
        <f t="shared" si="2"/>
        <v>2</v>
      </c>
      <c r="I40" s="125">
        <f t="shared" si="2"/>
        <v>0</v>
      </c>
      <c r="J40" s="191">
        <f>SUM(J26:J39)</f>
        <v>5</v>
      </c>
      <c r="K40" s="124">
        <f>SUM(K26:K39)</f>
        <v>9</v>
      </c>
      <c r="L40" s="124">
        <f>SUM(L26:L39)</f>
        <v>0</v>
      </c>
      <c r="M40" s="302">
        <f>SUM(J40/(J40+K40))</f>
        <v>0.35714285714285715</v>
      </c>
    </row>
    <row r="41" spans="1:13" ht="18.75" hidden="1" thickTop="1" x14ac:dyDescent="0.25">
      <c r="A41" s="659" t="s">
        <v>16</v>
      </c>
      <c r="B41" s="26">
        <v>42061</v>
      </c>
      <c r="C41" s="27" t="s">
        <v>12</v>
      </c>
      <c r="D41" s="27">
        <v>1</v>
      </c>
      <c r="E41" s="27">
        <v>3</v>
      </c>
      <c r="F41" s="27">
        <v>2</v>
      </c>
      <c r="G41" s="27">
        <v>5</v>
      </c>
      <c r="H41" s="27">
        <v>0</v>
      </c>
      <c r="I41" s="28">
        <v>0</v>
      </c>
      <c r="J41" s="282">
        <v>1</v>
      </c>
      <c r="K41" s="8"/>
      <c r="L41" s="8"/>
      <c r="M41" s="113"/>
    </row>
    <row r="42" spans="1:13" hidden="1" x14ac:dyDescent="0.25">
      <c r="A42" s="631"/>
      <c r="B42" s="13">
        <v>42054</v>
      </c>
      <c r="C42" s="9" t="s">
        <v>14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42047</v>
      </c>
      <c r="C43" s="9" t="s">
        <v>10</v>
      </c>
      <c r="D43" s="9">
        <v>1</v>
      </c>
      <c r="E43" s="9">
        <v>0</v>
      </c>
      <c r="F43" s="9">
        <v>1</v>
      </c>
      <c r="G43" s="9">
        <v>1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1"/>
      <c r="B44" s="13">
        <v>42040</v>
      </c>
      <c r="C44" s="9" t="s">
        <v>7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13">
        <v>42033</v>
      </c>
      <c r="C45" s="9" t="s">
        <v>8</v>
      </c>
      <c r="D45" s="9">
        <v>1</v>
      </c>
      <c r="E45" s="9">
        <v>0</v>
      </c>
      <c r="F45" s="9">
        <v>2</v>
      </c>
      <c r="G45" s="15">
        <v>2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13">
        <v>42026</v>
      </c>
      <c r="C46" s="9" t="s">
        <v>12</v>
      </c>
      <c r="D46" s="9">
        <v>1</v>
      </c>
      <c r="E46" s="9">
        <v>1</v>
      </c>
      <c r="F46" s="9">
        <v>2</v>
      </c>
      <c r="G46" s="15">
        <v>3</v>
      </c>
      <c r="H46" s="9">
        <v>0</v>
      </c>
      <c r="I46" s="29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13">
        <v>42019</v>
      </c>
      <c r="C47" s="9" t="s">
        <v>14</v>
      </c>
      <c r="D47" s="9">
        <v>1</v>
      </c>
      <c r="E47" s="9">
        <v>1</v>
      </c>
      <c r="F47" s="9">
        <v>0</v>
      </c>
      <c r="G47" s="15">
        <v>1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13">
        <v>42012</v>
      </c>
      <c r="C48" s="9" t="s">
        <v>10</v>
      </c>
      <c r="D48" s="9">
        <v>1</v>
      </c>
      <c r="E48" s="9">
        <v>0</v>
      </c>
      <c r="F48" s="9">
        <v>1</v>
      </c>
      <c r="G48" s="15">
        <v>1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41991</v>
      </c>
      <c r="C49" s="9" t="s">
        <v>7</v>
      </c>
      <c r="D49" s="9">
        <v>1</v>
      </c>
      <c r="E49" s="9">
        <v>2</v>
      </c>
      <c r="F49" s="9">
        <v>2</v>
      </c>
      <c r="G49" s="15">
        <v>4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13">
        <v>41977</v>
      </c>
      <c r="C50" s="9" t="s">
        <v>12</v>
      </c>
      <c r="D50" s="9">
        <v>1</v>
      </c>
      <c r="E50" s="9">
        <v>1</v>
      </c>
      <c r="F50" s="9">
        <v>2</v>
      </c>
      <c r="G50" s="15">
        <v>3</v>
      </c>
      <c r="H50" s="9">
        <v>1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41970</v>
      </c>
      <c r="C51" s="9" t="s">
        <v>14</v>
      </c>
      <c r="D51" s="9">
        <v>1</v>
      </c>
      <c r="E51" s="9">
        <v>0</v>
      </c>
      <c r="F51" s="9">
        <v>2</v>
      </c>
      <c r="G51" s="15">
        <v>2</v>
      </c>
      <c r="H51" s="9">
        <v>0</v>
      </c>
      <c r="I51" s="29">
        <v>0</v>
      </c>
      <c r="J51" s="280"/>
      <c r="K51" s="9"/>
      <c r="L51" s="9">
        <v>1</v>
      </c>
      <c r="M51" s="29"/>
    </row>
    <row r="52" spans="1:13" hidden="1" x14ac:dyDescent="0.25">
      <c r="A52" s="631"/>
      <c r="B52" s="13">
        <v>41963</v>
      </c>
      <c r="C52" s="9" t="s">
        <v>10</v>
      </c>
      <c r="D52" s="9">
        <v>1</v>
      </c>
      <c r="E52" s="9">
        <v>0</v>
      </c>
      <c r="F52" s="9">
        <v>1</v>
      </c>
      <c r="G52" s="15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41949</v>
      </c>
      <c r="C53" s="9" t="s">
        <v>8</v>
      </c>
      <c r="D53" s="9">
        <v>1</v>
      </c>
      <c r="E53" s="9">
        <v>1</v>
      </c>
      <c r="F53" s="9">
        <v>0</v>
      </c>
      <c r="G53" s="15">
        <v>1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13">
        <v>41921</v>
      </c>
      <c r="C54" s="9" t="s">
        <v>7</v>
      </c>
      <c r="D54" s="9">
        <v>1</v>
      </c>
      <c r="E54" s="9">
        <v>0</v>
      </c>
      <c r="F54" s="9">
        <v>2</v>
      </c>
      <c r="G54" s="15">
        <v>2</v>
      </c>
      <c r="H54" s="9">
        <v>0</v>
      </c>
      <c r="I54" s="29">
        <v>0</v>
      </c>
      <c r="J54" s="280"/>
      <c r="K54" s="9"/>
      <c r="L54" s="9">
        <v>1</v>
      </c>
      <c r="M54" s="29"/>
    </row>
    <row r="55" spans="1:13" hidden="1" x14ac:dyDescent="0.25">
      <c r="A55" s="631"/>
      <c r="B55" s="13">
        <v>41914</v>
      </c>
      <c r="C55" s="9" t="s">
        <v>8</v>
      </c>
      <c r="D55" s="9">
        <v>1</v>
      </c>
      <c r="E55" s="9">
        <v>2</v>
      </c>
      <c r="F55" s="9">
        <v>1</v>
      </c>
      <c r="G55" s="15">
        <v>3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41907</v>
      </c>
      <c r="C56" s="9" t="s">
        <v>12</v>
      </c>
      <c r="D56" s="9">
        <v>1</v>
      </c>
      <c r="E56" s="9">
        <v>0</v>
      </c>
      <c r="F56" s="9">
        <v>1</v>
      </c>
      <c r="G56" s="15">
        <v>1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41900</v>
      </c>
      <c r="C57" s="9" t="s">
        <v>14</v>
      </c>
      <c r="D57" s="9">
        <v>1</v>
      </c>
      <c r="E57" s="9">
        <v>0</v>
      </c>
      <c r="F57" s="9">
        <v>4</v>
      </c>
      <c r="G57" s="15">
        <v>4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t="18.75" hidden="1" thickBot="1" x14ac:dyDescent="0.3">
      <c r="A58" s="630"/>
      <c r="B58" s="30">
        <v>41893</v>
      </c>
      <c r="C58" s="31" t="s">
        <v>10</v>
      </c>
      <c r="D58" s="31">
        <v>1</v>
      </c>
      <c r="E58" s="31">
        <v>0</v>
      </c>
      <c r="F58" s="31">
        <v>0</v>
      </c>
      <c r="G58" s="31">
        <v>0</v>
      </c>
      <c r="H58" s="31">
        <v>0</v>
      </c>
      <c r="I58" s="32">
        <v>0</v>
      </c>
      <c r="J58" s="281"/>
      <c r="K58" s="23">
        <v>1</v>
      </c>
      <c r="L58" s="23"/>
      <c r="M58" s="48"/>
    </row>
    <row r="59" spans="1:13" ht="19.5" thickTop="1" thickBot="1" x14ac:dyDescent="0.3">
      <c r="A59" s="142" t="s">
        <v>45</v>
      </c>
      <c r="B59" s="126" t="s">
        <v>16</v>
      </c>
      <c r="C59" s="124" t="s">
        <v>13</v>
      </c>
      <c r="D59" s="124">
        <f t="shared" ref="D59:I59" si="3">SUM(D41:D58)</f>
        <v>18</v>
      </c>
      <c r="E59" s="124">
        <f t="shared" si="3"/>
        <v>11</v>
      </c>
      <c r="F59" s="124">
        <f t="shared" si="3"/>
        <v>23</v>
      </c>
      <c r="G59" s="124">
        <f t="shared" si="3"/>
        <v>34</v>
      </c>
      <c r="H59" s="124">
        <f t="shared" si="3"/>
        <v>1</v>
      </c>
      <c r="I59" s="125">
        <f t="shared" si="3"/>
        <v>0</v>
      </c>
      <c r="J59" s="191">
        <f>SUM(J41:J58)</f>
        <v>10</v>
      </c>
      <c r="K59" s="124">
        <f>SUM(K41:K58)</f>
        <v>6</v>
      </c>
      <c r="L59" s="124">
        <f>SUM(L41:L58)</f>
        <v>2</v>
      </c>
      <c r="M59" s="302">
        <f>SUM(J59/(J59+K59))</f>
        <v>0.625</v>
      </c>
    </row>
    <row r="60" spans="1:13" ht="18.75" hidden="1" thickTop="1" x14ac:dyDescent="0.25">
      <c r="A60" s="659" t="s">
        <v>15</v>
      </c>
      <c r="B60" s="26">
        <v>41697</v>
      </c>
      <c r="C60" s="27" t="s">
        <v>13</v>
      </c>
      <c r="D60" s="27">
        <v>1</v>
      </c>
      <c r="E60" s="27">
        <v>0</v>
      </c>
      <c r="F60" s="27">
        <v>0</v>
      </c>
      <c r="G60" s="27">
        <v>0</v>
      </c>
      <c r="H60" s="27">
        <v>0</v>
      </c>
      <c r="I60" s="28">
        <v>0</v>
      </c>
      <c r="J60" s="282"/>
      <c r="K60" s="8"/>
      <c r="L60" s="8">
        <v>1</v>
      </c>
      <c r="M60" s="113"/>
    </row>
    <row r="61" spans="1:13" hidden="1" x14ac:dyDescent="0.25">
      <c r="A61" s="631"/>
      <c r="B61" s="13">
        <v>41690</v>
      </c>
      <c r="C61" s="9" t="s">
        <v>10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/>
      <c r="L61" s="9">
        <v>1</v>
      </c>
      <c r="M61" s="29"/>
    </row>
    <row r="62" spans="1:13" hidden="1" x14ac:dyDescent="0.25">
      <c r="A62" s="631"/>
      <c r="B62" s="13">
        <v>41683</v>
      </c>
      <c r="C62" s="9" t="s">
        <v>7</v>
      </c>
      <c r="D62" s="9">
        <v>1</v>
      </c>
      <c r="E62" s="9">
        <v>0</v>
      </c>
      <c r="F62" s="9">
        <v>2</v>
      </c>
      <c r="G62" s="9">
        <v>2</v>
      </c>
      <c r="H62" s="9">
        <v>0</v>
      </c>
      <c r="I62" s="29">
        <v>0</v>
      </c>
      <c r="J62" s="280"/>
      <c r="K62" s="9"/>
      <c r="L62" s="9">
        <v>1</v>
      </c>
      <c r="M62" s="29"/>
    </row>
    <row r="63" spans="1:13" hidden="1" x14ac:dyDescent="0.25">
      <c r="A63" s="631"/>
      <c r="B63" s="13">
        <v>41676</v>
      </c>
      <c r="C63" s="9" t="s">
        <v>8</v>
      </c>
      <c r="D63" s="9">
        <v>1</v>
      </c>
      <c r="E63" s="9">
        <v>0</v>
      </c>
      <c r="F63" s="9">
        <v>2</v>
      </c>
      <c r="G63" s="9">
        <v>2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41669</v>
      </c>
      <c r="C64" s="9" t="s">
        <v>14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41662</v>
      </c>
      <c r="C65" s="9" t="s">
        <v>13</v>
      </c>
      <c r="D65" s="9">
        <v>1</v>
      </c>
      <c r="E65" s="9">
        <v>1</v>
      </c>
      <c r="F65" s="9">
        <v>0</v>
      </c>
      <c r="G65" s="9">
        <v>1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41655</v>
      </c>
      <c r="C66" s="9" t="s">
        <v>10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41648</v>
      </c>
      <c r="C67" s="9" t="s">
        <v>7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41620</v>
      </c>
      <c r="C68" s="9" t="s">
        <v>14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13">
        <v>41613</v>
      </c>
      <c r="C69" s="9" t="s">
        <v>13</v>
      </c>
      <c r="D69" s="9">
        <v>1</v>
      </c>
      <c r="E69" s="9">
        <v>1</v>
      </c>
      <c r="F69" s="9">
        <v>0</v>
      </c>
      <c r="G69" s="9">
        <v>1</v>
      </c>
      <c r="H69" s="9">
        <v>0</v>
      </c>
      <c r="I69" s="29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13">
        <v>41606</v>
      </c>
      <c r="C70" s="9" t="s">
        <v>10</v>
      </c>
      <c r="D70" s="9">
        <v>1</v>
      </c>
      <c r="E70" s="9">
        <v>2</v>
      </c>
      <c r="F70" s="9">
        <v>0</v>
      </c>
      <c r="G70" s="9">
        <v>2</v>
      </c>
      <c r="H70" s="9">
        <v>1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13">
        <v>41592</v>
      </c>
      <c r="C71" s="9" t="s">
        <v>8</v>
      </c>
      <c r="D71" s="9">
        <v>1</v>
      </c>
      <c r="E71" s="9">
        <v>1</v>
      </c>
      <c r="F71" s="9">
        <v>1</v>
      </c>
      <c r="G71" s="9">
        <v>2</v>
      </c>
      <c r="H71" s="9">
        <v>0</v>
      </c>
      <c r="I71" s="29">
        <v>0</v>
      </c>
      <c r="J71" s="280"/>
      <c r="K71" s="9"/>
      <c r="L71" s="9">
        <v>1</v>
      </c>
      <c r="M71" s="29"/>
    </row>
    <row r="72" spans="1:13" hidden="1" x14ac:dyDescent="0.25">
      <c r="A72" s="631"/>
      <c r="B72" s="13">
        <v>41557</v>
      </c>
      <c r="C72" s="9" t="s">
        <v>8</v>
      </c>
      <c r="D72" s="9">
        <v>1</v>
      </c>
      <c r="E72" s="9">
        <v>1</v>
      </c>
      <c r="F72" s="9">
        <v>1</v>
      </c>
      <c r="G72" s="9">
        <v>2</v>
      </c>
      <c r="H72" s="9">
        <v>0</v>
      </c>
      <c r="I72" s="29">
        <v>0</v>
      </c>
      <c r="J72" s="280"/>
      <c r="K72" s="9"/>
      <c r="L72" s="9">
        <v>1</v>
      </c>
      <c r="M72" s="29"/>
    </row>
    <row r="73" spans="1:13" hidden="1" x14ac:dyDescent="0.25">
      <c r="A73" s="631"/>
      <c r="B73" s="13">
        <v>41550</v>
      </c>
      <c r="C73" s="9" t="s">
        <v>14</v>
      </c>
      <c r="D73" s="9">
        <v>1</v>
      </c>
      <c r="E73" s="9">
        <v>1</v>
      </c>
      <c r="F73" s="9">
        <v>0</v>
      </c>
      <c r="G73" s="9">
        <v>1</v>
      </c>
      <c r="H73" s="9">
        <v>0</v>
      </c>
      <c r="I73" s="29">
        <v>0</v>
      </c>
      <c r="J73" s="280"/>
      <c r="K73" s="9"/>
      <c r="L73" s="9">
        <v>1</v>
      </c>
      <c r="M73" s="29"/>
    </row>
    <row r="74" spans="1:13" hidden="1" x14ac:dyDescent="0.25">
      <c r="A74" s="631"/>
      <c r="B74" s="13">
        <v>41543</v>
      </c>
      <c r="C74" s="9" t="s">
        <v>13</v>
      </c>
      <c r="D74" s="9">
        <v>1</v>
      </c>
      <c r="E74" s="9">
        <v>0</v>
      </c>
      <c r="F74" s="9">
        <v>3</v>
      </c>
      <c r="G74" s="9">
        <v>3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41536</v>
      </c>
      <c r="C75" s="9" t="s">
        <v>10</v>
      </c>
      <c r="D75" s="9">
        <v>1</v>
      </c>
      <c r="E75" s="9">
        <v>0</v>
      </c>
      <c r="F75" s="9">
        <v>2</v>
      </c>
      <c r="G75" s="9">
        <v>2</v>
      </c>
      <c r="H75" s="9">
        <v>0</v>
      </c>
      <c r="I75" s="29">
        <v>0</v>
      </c>
      <c r="J75" s="280"/>
      <c r="K75" s="9"/>
      <c r="L75" s="9">
        <v>1</v>
      </c>
      <c r="M75" s="29"/>
    </row>
    <row r="76" spans="1:13" ht="18.75" hidden="1" thickBot="1" x14ac:dyDescent="0.3">
      <c r="A76" s="630"/>
      <c r="B76" s="30">
        <v>41529</v>
      </c>
      <c r="C76" s="31" t="s">
        <v>7</v>
      </c>
      <c r="D76" s="31">
        <v>1</v>
      </c>
      <c r="E76" s="31">
        <v>0</v>
      </c>
      <c r="F76" s="31">
        <v>0</v>
      </c>
      <c r="G76" s="31">
        <v>0</v>
      </c>
      <c r="H76" s="31">
        <v>0</v>
      </c>
      <c r="I76" s="32">
        <v>0</v>
      </c>
      <c r="J76" s="281"/>
      <c r="K76" s="23">
        <v>1</v>
      </c>
      <c r="L76" s="23"/>
      <c r="M76" s="48"/>
    </row>
    <row r="77" spans="1:13" ht="19.5" thickTop="1" thickBot="1" x14ac:dyDescent="0.3">
      <c r="A77" s="142" t="s">
        <v>45</v>
      </c>
      <c r="B77" s="126" t="s">
        <v>15</v>
      </c>
      <c r="C77" s="124" t="s">
        <v>12</v>
      </c>
      <c r="D77" s="124">
        <f t="shared" ref="D77:I77" si="4">SUM(D60:D76)</f>
        <v>17</v>
      </c>
      <c r="E77" s="124">
        <f t="shared" si="4"/>
        <v>8</v>
      </c>
      <c r="F77" s="124">
        <f t="shared" si="4"/>
        <v>12</v>
      </c>
      <c r="G77" s="124">
        <f t="shared" si="4"/>
        <v>20</v>
      </c>
      <c r="H77" s="124">
        <f t="shared" si="4"/>
        <v>1</v>
      </c>
      <c r="I77" s="125">
        <f t="shared" si="4"/>
        <v>0</v>
      </c>
      <c r="J77" s="191">
        <f>SUM(J60:J76)</f>
        <v>6</v>
      </c>
      <c r="K77" s="124">
        <f>SUM(K60:K76)</f>
        <v>4</v>
      </c>
      <c r="L77" s="124">
        <f>SUM(L60:L76)</f>
        <v>7</v>
      </c>
      <c r="M77" s="302">
        <f>SUM(J77/(J77+K77))</f>
        <v>0.6</v>
      </c>
    </row>
    <row r="78" spans="1:13" ht="18.75" hidden="1" thickTop="1" x14ac:dyDescent="0.25">
      <c r="A78" s="659" t="s">
        <v>22</v>
      </c>
      <c r="B78" s="26">
        <v>41333</v>
      </c>
      <c r="C78" s="27" t="s">
        <v>13</v>
      </c>
      <c r="D78" s="27">
        <v>1</v>
      </c>
      <c r="E78" s="27">
        <v>0</v>
      </c>
      <c r="F78" s="27">
        <v>2</v>
      </c>
      <c r="G78" s="27">
        <v>2</v>
      </c>
      <c r="H78" s="27">
        <v>0</v>
      </c>
      <c r="I78" s="28">
        <v>0</v>
      </c>
      <c r="J78" s="282"/>
      <c r="K78" s="8">
        <v>1</v>
      </c>
      <c r="L78" s="8"/>
      <c r="M78" s="113"/>
    </row>
    <row r="79" spans="1:13" hidden="1" x14ac:dyDescent="0.25">
      <c r="A79" s="631"/>
      <c r="B79" s="13">
        <v>41319</v>
      </c>
      <c r="C79" s="9" t="s">
        <v>7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41312</v>
      </c>
      <c r="C80" s="9" t="s">
        <v>19</v>
      </c>
      <c r="D80" s="9">
        <v>1</v>
      </c>
      <c r="E80" s="9">
        <v>1</v>
      </c>
      <c r="F80" s="9">
        <v>0</v>
      </c>
      <c r="G80" s="9">
        <v>1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41305</v>
      </c>
      <c r="C81" s="9" t="s">
        <v>21</v>
      </c>
      <c r="D81" s="9">
        <v>1</v>
      </c>
      <c r="E81" s="9">
        <v>1</v>
      </c>
      <c r="F81" s="9">
        <v>0</v>
      </c>
      <c r="G81" s="9">
        <v>1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41298</v>
      </c>
      <c r="C82" s="9" t="s">
        <v>13</v>
      </c>
      <c r="D82" s="9">
        <v>1</v>
      </c>
      <c r="E82" s="9">
        <v>1</v>
      </c>
      <c r="F82" s="9">
        <v>1</v>
      </c>
      <c r="G82" s="9">
        <v>2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41291</v>
      </c>
      <c r="C83" s="9" t="s">
        <v>20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41284</v>
      </c>
      <c r="C84" s="9" t="s">
        <v>7</v>
      </c>
      <c r="D84" s="9">
        <v>1</v>
      </c>
      <c r="E84" s="9">
        <v>0</v>
      </c>
      <c r="F84" s="9">
        <v>2</v>
      </c>
      <c r="G84" s="9">
        <v>2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41256</v>
      </c>
      <c r="C85" s="9" t="s">
        <v>21</v>
      </c>
      <c r="D85" s="9">
        <v>1</v>
      </c>
      <c r="E85" s="9">
        <v>1</v>
      </c>
      <c r="F85" s="9">
        <v>2</v>
      </c>
      <c r="G85" s="9">
        <v>3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41249</v>
      </c>
      <c r="C86" s="9" t="s">
        <v>13</v>
      </c>
      <c r="D86" s="9">
        <v>1</v>
      </c>
      <c r="E86" s="9">
        <v>2</v>
      </c>
      <c r="F86" s="9">
        <v>0</v>
      </c>
      <c r="G86" s="9">
        <v>2</v>
      </c>
      <c r="H86" s="9">
        <v>0</v>
      </c>
      <c r="I86" s="29">
        <v>0</v>
      </c>
      <c r="J86" s="280"/>
      <c r="K86" s="9">
        <v>1</v>
      </c>
      <c r="L86" s="9"/>
      <c r="M86" s="29"/>
    </row>
    <row r="87" spans="1:13" hidden="1" x14ac:dyDescent="0.25">
      <c r="A87" s="631"/>
      <c r="B87" s="13">
        <v>41242</v>
      </c>
      <c r="C87" s="9" t="s">
        <v>20</v>
      </c>
      <c r="D87" s="9">
        <v>1</v>
      </c>
      <c r="E87" s="9">
        <v>0</v>
      </c>
      <c r="F87" s="9">
        <v>1</v>
      </c>
      <c r="G87" s="9">
        <v>1</v>
      </c>
      <c r="H87" s="9">
        <v>0</v>
      </c>
      <c r="I87" s="29">
        <v>0</v>
      </c>
      <c r="J87" s="280">
        <v>1</v>
      </c>
      <c r="K87" s="9"/>
      <c r="L87" s="9"/>
      <c r="M87" s="29"/>
    </row>
    <row r="88" spans="1:13" hidden="1" x14ac:dyDescent="0.25">
      <c r="A88" s="631"/>
      <c r="B88" s="13">
        <v>41235</v>
      </c>
      <c r="C88" s="9" t="s">
        <v>7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41228</v>
      </c>
      <c r="C89" s="9" t="s">
        <v>19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41221</v>
      </c>
      <c r="C90" s="9" t="s">
        <v>21</v>
      </c>
      <c r="D90" s="9">
        <v>1</v>
      </c>
      <c r="E90" s="9">
        <v>0</v>
      </c>
      <c r="F90" s="9">
        <v>1</v>
      </c>
      <c r="G90" s="9">
        <v>1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41214</v>
      </c>
      <c r="C91" s="9" t="s">
        <v>13</v>
      </c>
      <c r="D91" s="9">
        <v>1</v>
      </c>
      <c r="E91" s="9">
        <v>1</v>
      </c>
      <c r="F91" s="9">
        <v>1</v>
      </c>
      <c r="G91" s="9">
        <v>2</v>
      </c>
      <c r="H91" s="9">
        <v>0</v>
      </c>
      <c r="I91" s="29">
        <v>0</v>
      </c>
      <c r="J91" s="280"/>
      <c r="K91" s="9"/>
      <c r="L91" s="9">
        <v>1</v>
      </c>
      <c r="M91" s="29"/>
    </row>
    <row r="92" spans="1:13" hidden="1" x14ac:dyDescent="0.25">
      <c r="A92" s="631"/>
      <c r="B92" s="13">
        <v>41172</v>
      </c>
      <c r="C92" s="9" t="s">
        <v>20</v>
      </c>
      <c r="D92" s="9">
        <v>1</v>
      </c>
      <c r="E92" s="9">
        <v>0</v>
      </c>
      <c r="F92" s="9">
        <v>1</v>
      </c>
      <c r="G92" s="9">
        <v>1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t="18.75" hidden="1" thickBot="1" x14ac:dyDescent="0.3">
      <c r="A93" s="630"/>
      <c r="B93" s="30">
        <v>41165</v>
      </c>
      <c r="C93" s="31" t="s">
        <v>7</v>
      </c>
      <c r="D93" s="31">
        <v>1</v>
      </c>
      <c r="E93" s="31">
        <v>1</v>
      </c>
      <c r="F93" s="31">
        <v>1</v>
      </c>
      <c r="G93" s="31">
        <v>2</v>
      </c>
      <c r="H93" s="31">
        <v>0</v>
      </c>
      <c r="I93" s="32">
        <v>0</v>
      </c>
      <c r="J93" s="281"/>
      <c r="K93" s="23">
        <v>1</v>
      </c>
      <c r="L93" s="23"/>
      <c r="M93" s="48"/>
    </row>
    <row r="94" spans="1:13" ht="19.5" thickTop="1" thickBot="1" x14ac:dyDescent="0.3">
      <c r="A94" s="142" t="s">
        <v>45</v>
      </c>
      <c r="B94" s="126" t="s">
        <v>22</v>
      </c>
      <c r="C94" s="124" t="s">
        <v>12</v>
      </c>
      <c r="D94" s="124">
        <f t="shared" ref="D94:I94" si="5">SUM(D78:D93)</f>
        <v>16</v>
      </c>
      <c r="E94" s="124">
        <f t="shared" si="5"/>
        <v>8</v>
      </c>
      <c r="F94" s="124">
        <f t="shared" si="5"/>
        <v>13</v>
      </c>
      <c r="G94" s="124">
        <f t="shared" si="5"/>
        <v>21</v>
      </c>
      <c r="H94" s="124">
        <f t="shared" si="5"/>
        <v>0</v>
      </c>
      <c r="I94" s="125">
        <f t="shared" si="5"/>
        <v>0</v>
      </c>
      <c r="J94" s="191">
        <f>SUM(J78:J93)</f>
        <v>7</v>
      </c>
      <c r="K94" s="124">
        <f>SUM(K78:K93)</f>
        <v>8</v>
      </c>
      <c r="L94" s="124">
        <f>SUM(L78:L93)</f>
        <v>1</v>
      </c>
      <c r="M94" s="302">
        <f>SUM(J94/(J94+K94))</f>
        <v>0.46666666666666667</v>
      </c>
    </row>
    <row r="95" spans="1:13" ht="19.5" thickTop="1" thickBot="1" x14ac:dyDescent="0.3">
      <c r="C95" s="136" t="s">
        <v>24</v>
      </c>
      <c r="D95" s="137">
        <f t="shared" ref="D95:I95" si="6">SUM(D11+D25+D40+D59+D77+D94)</f>
        <v>86</v>
      </c>
      <c r="E95" s="137">
        <f t="shared" si="6"/>
        <v>41</v>
      </c>
      <c r="F95" s="137">
        <f t="shared" si="6"/>
        <v>64</v>
      </c>
      <c r="G95" s="139">
        <f t="shared" si="6"/>
        <v>105</v>
      </c>
      <c r="H95" s="140">
        <f t="shared" si="6"/>
        <v>5</v>
      </c>
      <c r="I95" s="141">
        <f t="shared" si="6"/>
        <v>0</v>
      </c>
      <c r="J95" s="325">
        <f>SUM(J11+J25+J40+J59+J77+J94)</f>
        <v>42</v>
      </c>
      <c r="K95" s="146">
        <f>SUM(K11+K25+K40+K59+K77+K94)</f>
        <v>34</v>
      </c>
      <c r="L95" s="146">
        <f>SUM(L11+L25+L40+L59+L77+L94)</f>
        <v>10</v>
      </c>
      <c r="M95" s="324">
        <f>SUM(J95/(J95+K95))</f>
        <v>0.55263157894736847</v>
      </c>
    </row>
    <row r="96" spans="1:13" ht="18.75" thickBot="1" x14ac:dyDescent="0.3">
      <c r="C96" s="143" t="s">
        <v>25</v>
      </c>
      <c r="D96" s="24"/>
      <c r="E96" s="25">
        <f>SUM(E95/D95)</f>
        <v>0.47674418604651164</v>
      </c>
      <c r="F96" s="25">
        <f>SUM(F95/D95)</f>
        <v>0.7441860465116279</v>
      </c>
      <c r="G96" s="144">
        <f>SUM(G95/D95)</f>
        <v>1.2209302325581395</v>
      </c>
      <c r="H96" s="20"/>
      <c r="I96" s="20"/>
      <c r="J96" s="326">
        <f>SUM(J95/D95)</f>
        <v>0.48837209302325579</v>
      </c>
      <c r="K96" s="327">
        <f>SUM(K95/D95)</f>
        <v>0.39534883720930231</v>
      </c>
      <c r="L96" s="328">
        <f>SUM(L95/D95)</f>
        <v>0.11627906976744186</v>
      </c>
      <c r="M96" s="6"/>
    </row>
    <row r="97" spans="1:13" ht="18.75" thickBot="1" x14ac:dyDescent="0.3">
      <c r="C97" s="133" t="s">
        <v>26</v>
      </c>
      <c r="D97" s="134">
        <f>SUM(D95/6)</f>
        <v>14.333333333333334</v>
      </c>
      <c r="E97" s="134">
        <f>SUM(E96*D97)</f>
        <v>6.8333333333333339</v>
      </c>
      <c r="F97" s="134">
        <f>SUM(F96*D97)</f>
        <v>10.666666666666666</v>
      </c>
      <c r="G97" s="135">
        <f>SUM(G96*D97)</f>
        <v>17.5</v>
      </c>
      <c r="J97" s="329">
        <f>SUM(J95/6)</f>
        <v>7</v>
      </c>
      <c r="K97" s="330">
        <f>SUM(K95/6)</f>
        <v>5.666666666666667</v>
      </c>
      <c r="L97" s="331">
        <f>SUM(L95/6)</f>
        <v>1.6666666666666667</v>
      </c>
      <c r="M97" s="6"/>
    </row>
    <row r="98" spans="1:13" ht="18.75" thickTop="1" x14ac:dyDescent="0.25">
      <c r="A98" s="665" t="s">
        <v>52</v>
      </c>
      <c r="B98" s="45" t="s">
        <v>36</v>
      </c>
      <c r="C98" s="46" t="s">
        <v>48</v>
      </c>
      <c r="D98" s="47"/>
      <c r="E98" s="27">
        <v>2</v>
      </c>
      <c r="F98" s="27">
        <v>11</v>
      </c>
      <c r="G98" s="28">
        <v>13</v>
      </c>
    </row>
    <row r="99" spans="1:13" x14ac:dyDescent="0.25">
      <c r="A99" s="666"/>
      <c r="B99" s="36" t="s">
        <v>37</v>
      </c>
      <c r="C99" s="5" t="s">
        <v>19</v>
      </c>
      <c r="D99" s="37"/>
      <c r="E99" s="9">
        <v>14</v>
      </c>
      <c r="F99" s="9">
        <v>14</v>
      </c>
      <c r="G99" s="29">
        <v>28</v>
      </c>
    </row>
    <row r="100" spans="1:13" x14ac:dyDescent="0.25">
      <c r="A100" s="666"/>
      <c r="B100" s="36" t="s">
        <v>38</v>
      </c>
      <c r="C100" s="5" t="s">
        <v>20</v>
      </c>
      <c r="D100" s="37"/>
      <c r="E100" s="9">
        <v>8</v>
      </c>
      <c r="F100" s="9">
        <v>12</v>
      </c>
      <c r="G100" s="29">
        <v>20</v>
      </c>
    </row>
    <row r="101" spans="1:13" x14ac:dyDescent="0.25">
      <c r="A101" s="666"/>
      <c r="B101" s="36" t="s">
        <v>39</v>
      </c>
      <c r="C101" s="36" t="s">
        <v>12</v>
      </c>
      <c r="D101" s="37"/>
      <c r="E101" s="9">
        <v>8</v>
      </c>
      <c r="F101" s="9">
        <v>13</v>
      </c>
      <c r="G101" s="29">
        <v>21</v>
      </c>
    </row>
    <row r="102" spans="1:13" ht="18.75" thickBot="1" x14ac:dyDescent="0.3">
      <c r="A102" s="666"/>
      <c r="B102" s="36" t="s">
        <v>40</v>
      </c>
      <c r="C102" s="5" t="s">
        <v>12</v>
      </c>
      <c r="D102" s="37"/>
      <c r="E102" s="9">
        <v>8</v>
      </c>
      <c r="F102" s="9">
        <v>7</v>
      </c>
      <c r="G102" s="29">
        <v>15</v>
      </c>
    </row>
    <row r="103" spans="1:13" ht="18.75" thickBot="1" x14ac:dyDescent="0.3">
      <c r="A103" s="49" t="s">
        <v>45</v>
      </c>
      <c r="B103" s="41" t="s">
        <v>52</v>
      </c>
      <c r="C103" s="42"/>
      <c r="D103" s="42"/>
      <c r="E103" s="43">
        <f>SUM(E98:E102)</f>
        <v>40</v>
      </c>
      <c r="F103" s="43">
        <f>SUM(F98:F102)</f>
        <v>57</v>
      </c>
      <c r="G103" s="50">
        <f>SUM(G98:G102)</f>
        <v>97</v>
      </c>
    </row>
    <row r="104" spans="1:13" ht="18.75" thickBot="1" x14ac:dyDescent="0.3">
      <c r="A104" s="51" t="s">
        <v>46</v>
      </c>
      <c r="B104" s="52" t="s">
        <v>490</v>
      </c>
      <c r="C104" s="53"/>
      <c r="D104" s="53"/>
      <c r="E104" s="54">
        <f>SUM(E95+E103)</f>
        <v>81</v>
      </c>
      <c r="F104" s="54">
        <f>SUM(F95+F103)</f>
        <v>121</v>
      </c>
      <c r="G104" s="55">
        <f>SUM(E104+F104)</f>
        <v>202</v>
      </c>
    </row>
    <row r="105" spans="1:13" ht="18.75" thickTop="1" x14ac:dyDescent="0.25"/>
  </sheetData>
  <autoFilter ref="A2:I104" xr:uid="{00000000-0009-0000-0000-000040000000}"/>
  <mergeCells count="8">
    <mergeCell ref="A1:M1"/>
    <mergeCell ref="A3:A10"/>
    <mergeCell ref="A12:A24"/>
    <mergeCell ref="A98:A102"/>
    <mergeCell ref="A26:A39"/>
    <mergeCell ref="A41:A58"/>
    <mergeCell ref="A60:A76"/>
    <mergeCell ref="A78:A93"/>
  </mergeCells>
  <printOptions horizontalCentered="1" verticalCentered="1"/>
  <pageMargins left="0.2" right="0.2" top="0.25" bottom="0.25" header="0.25" footer="0.3"/>
  <pageSetup scale="87" orientation="landscape" r:id="rId1"/>
  <rowBreaks count="1" manualBreakCount="1">
    <brk id="59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0000"/>
    <pageSetUpPr fitToPage="1"/>
  </sheetPr>
  <dimension ref="A1:M5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9.5" thickTop="1" thickBot="1" x14ac:dyDescent="0.3">
      <c r="A1" s="626" t="s">
        <v>424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22</v>
      </c>
      <c r="B3" s="14">
        <v>41333</v>
      </c>
      <c r="C3" s="8" t="s">
        <v>12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0">
        <v>1</v>
      </c>
      <c r="K3" s="9"/>
      <c r="L3" s="9"/>
      <c r="M3" s="29"/>
    </row>
    <row r="4" spans="1:13" hidden="1" x14ac:dyDescent="0.25">
      <c r="A4" s="639"/>
      <c r="B4" s="13">
        <v>41326</v>
      </c>
      <c r="C4" s="9" t="s">
        <v>21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41319</v>
      </c>
      <c r="C5" s="9" t="s">
        <v>20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41305</v>
      </c>
      <c r="C6" s="9" t="s">
        <v>19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41298</v>
      </c>
      <c r="C7" s="9" t="s">
        <v>12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41291</v>
      </c>
      <c r="C8" s="9" t="s">
        <v>21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41284</v>
      </c>
      <c r="C9" s="9" t="s">
        <v>20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9"/>
      <c r="B10" s="13">
        <v>41263</v>
      </c>
      <c r="C10" s="9" t="s">
        <v>7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41256</v>
      </c>
      <c r="C11" s="9" t="s">
        <v>19</v>
      </c>
      <c r="D11" s="9">
        <v>1</v>
      </c>
      <c r="E11" s="9">
        <v>1</v>
      </c>
      <c r="F11" s="9">
        <v>0</v>
      </c>
      <c r="G11" s="9">
        <v>1</v>
      </c>
      <c r="H11" s="9">
        <v>1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41249</v>
      </c>
      <c r="C12" s="9" t="s">
        <v>12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9"/>
      <c r="B13" s="13">
        <v>41242</v>
      </c>
      <c r="C13" s="9" t="s">
        <v>21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41235</v>
      </c>
      <c r="C14" s="9" t="s">
        <v>20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>
        <v>1</v>
      </c>
      <c r="K14" s="9"/>
      <c r="L14" s="9"/>
      <c r="M14" s="29"/>
    </row>
    <row r="15" spans="1:13" hidden="1" x14ac:dyDescent="0.25">
      <c r="A15" s="639"/>
      <c r="B15" s="13">
        <v>41221</v>
      </c>
      <c r="C15" s="9" t="s">
        <v>19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9"/>
      <c r="B16" s="13">
        <v>41214</v>
      </c>
      <c r="C16" s="9" t="s">
        <v>12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280"/>
      <c r="K16" s="9"/>
      <c r="L16" s="9">
        <v>1</v>
      </c>
      <c r="M16" s="29"/>
    </row>
    <row r="17" spans="1:13" hidden="1" x14ac:dyDescent="0.25">
      <c r="A17" s="639"/>
      <c r="B17" s="13">
        <v>41207</v>
      </c>
      <c r="C17" s="9" t="s">
        <v>21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9"/>
      <c r="B18" s="13">
        <v>41200</v>
      </c>
      <c r="C18" s="9" t="s">
        <v>20</v>
      </c>
      <c r="D18" s="9">
        <v>1</v>
      </c>
      <c r="E18" s="9">
        <v>0</v>
      </c>
      <c r="F18" s="9">
        <v>2</v>
      </c>
      <c r="G18" s="9">
        <v>2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9"/>
      <c r="B19" s="13">
        <v>41193</v>
      </c>
      <c r="C19" s="9" t="s">
        <v>7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9"/>
      <c r="B20" s="13">
        <v>41186</v>
      </c>
      <c r="C20" s="9" t="s">
        <v>19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idden="1" x14ac:dyDescent="0.25">
      <c r="A21" s="639"/>
      <c r="B21" s="13">
        <v>41179</v>
      </c>
      <c r="C21" s="9" t="s">
        <v>12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9"/>
      <c r="B22" s="13">
        <v>41172</v>
      </c>
      <c r="C22" s="9" t="s">
        <v>21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">
        <v>0</v>
      </c>
      <c r="J22" s="280">
        <v>1</v>
      </c>
      <c r="K22" s="9"/>
      <c r="L22" s="9"/>
      <c r="M22" s="29"/>
    </row>
    <row r="23" spans="1:13" ht="18.75" hidden="1" thickBot="1" x14ac:dyDescent="0.3">
      <c r="A23" s="647"/>
      <c r="B23" s="122">
        <v>41165</v>
      </c>
      <c r="C23" s="23" t="s">
        <v>20</v>
      </c>
      <c r="D23" s="23">
        <v>1</v>
      </c>
      <c r="E23" s="23">
        <v>0</v>
      </c>
      <c r="F23" s="23">
        <v>0</v>
      </c>
      <c r="G23" s="23">
        <v>0</v>
      </c>
      <c r="H23" s="23">
        <v>0</v>
      </c>
      <c r="I23" s="48">
        <v>0</v>
      </c>
      <c r="J23" s="281">
        <v>1</v>
      </c>
      <c r="K23" s="23"/>
      <c r="L23" s="23"/>
      <c r="M23" s="48"/>
    </row>
    <row r="24" spans="1:13" ht="19.5" thickTop="1" thickBot="1" x14ac:dyDescent="0.3">
      <c r="A24" s="142" t="s">
        <v>45</v>
      </c>
      <c r="B24" s="126" t="s">
        <v>22</v>
      </c>
      <c r="C24" s="124" t="s">
        <v>13</v>
      </c>
      <c r="D24" s="124">
        <f t="shared" ref="D24:I24" si="0">SUM(D3:D23)</f>
        <v>21</v>
      </c>
      <c r="E24" s="124">
        <f t="shared" si="0"/>
        <v>1</v>
      </c>
      <c r="F24" s="124">
        <f t="shared" si="0"/>
        <v>6</v>
      </c>
      <c r="G24" s="124">
        <f t="shared" si="0"/>
        <v>7</v>
      </c>
      <c r="H24" s="124">
        <f t="shared" si="0"/>
        <v>1</v>
      </c>
      <c r="I24" s="125">
        <f t="shared" si="0"/>
        <v>0</v>
      </c>
      <c r="J24" s="191">
        <f>SUM(J3:J23)</f>
        <v>14</v>
      </c>
      <c r="K24" s="124">
        <f>SUM(K3:K23)</f>
        <v>6</v>
      </c>
      <c r="L24" s="124">
        <f>SUM(L3:L23)</f>
        <v>1</v>
      </c>
      <c r="M24" s="302">
        <f>SUM(J24/(J24+K24))</f>
        <v>0.7</v>
      </c>
    </row>
    <row r="25" spans="1:13" ht="18.75" hidden="1" thickTop="1" x14ac:dyDescent="0.25">
      <c r="A25" s="646" t="s">
        <v>23</v>
      </c>
      <c r="B25" s="14">
        <v>40969</v>
      </c>
      <c r="C25" s="8" t="s">
        <v>13</v>
      </c>
      <c r="D25" s="8">
        <v>1</v>
      </c>
      <c r="E25" s="8">
        <v>0</v>
      </c>
      <c r="F25" s="8">
        <v>0</v>
      </c>
      <c r="G25" s="8">
        <v>0</v>
      </c>
      <c r="H25" s="8">
        <v>0</v>
      </c>
      <c r="I25" s="113">
        <v>0</v>
      </c>
      <c r="J25" s="282"/>
      <c r="K25" s="8">
        <v>1</v>
      </c>
      <c r="L25" s="8"/>
      <c r="M25" s="113"/>
    </row>
    <row r="26" spans="1:13" hidden="1" x14ac:dyDescent="0.25">
      <c r="A26" s="639"/>
      <c r="B26" s="13">
        <v>40962</v>
      </c>
      <c r="C26" s="9" t="s">
        <v>20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9"/>
      <c r="B27" s="13">
        <v>40955</v>
      </c>
      <c r="C27" s="9" t="s">
        <v>7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9"/>
      <c r="B28" s="13">
        <v>40948</v>
      </c>
      <c r="C28" s="9" t="s">
        <v>19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9"/>
      <c r="B29" s="13">
        <v>40941</v>
      </c>
      <c r="C29" s="9" t="s">
        <v>21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9"/>
      <c r="B30" s="13">
        <v>40934</v>
      </c>
      <c r="C30" s="9" t="s">
        <v>13</v>
      </c>
      <c r="D30" s="9">
        <v>1</v>
      </c>
      <c r="E30" s="9">
        <v>1</v>
      </c>
      <c r="F30" s="9">
        <v>0</v>
      </c>
      <c r="G30" s="9">
        <v>1</v>
      </c>
      <c r="H30" s="9">
        <v>0</v>
      </c>
      <c r="I30" s="29">
        <v>0</v>
      </c>
      <c r="J30" s="280"/>
      <c r="K30" s="9"/>
      <c r="L30" s="9">
        <v>1</v>
      </c>
      <c r="M30" s="29"/>
    </row>
    <row r="31" spans="1:13" hidden="1" x14ac:dyDescent="0.25">
      <c r="A31" s="639"/>
      <c r="B31" s="13">
        <v>40927</v>
      </c>
      <c r="C31" s="9" t="s">
        <v>20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/>
      <c r="K31" s="9">
        <v>1</v>
      </c>
      <c r="L31" s="9"/>
      <c r="M31" s="29"/>
    </row>
    <row r="32" spans="1:13" hidden="1" x14ac:dyDescent="0.25">
      <c r="A32" s="639"/>
      <c r="B32" s="13">
        <v>40920</v>
      </c>
      <c r="C32" s="9" t="s">
        <v>7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9"/>
      <c r="B33" s="13">
        <v>40899</v>
      </c>
      <c r="C33" s="9" t="s">
        <v>19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9"/>
      <c r="B34" s="13">
        <v>40892</v>
      </c>
      <c r="C34" s="9" t="s">
        <v>21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/>
      <c r="K34" s="9">
        <v>1</v>
      </c>
      <c r="L34" s="9"/>
      <c r="M34" s="29"/>
    </row>
    <row r="35" spans="1:13" hidden="1" x14ac:dyDescent="0.25">
      <c r="A35" s="639"/>
      <c r="B35" s="13">
        <v>40885</v>
      </c>
      <c r="C35" s="9" t="s">
        <v>13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/>
      <c r="K35" s="9">
        <v>1</v>
      </c>
      <c r="L35" s="9"/>
      <c r="M35" s="29"/>
    </row>
    <row r="36" spans="1:13" hidden="1" x14ac:dyDescent="0.25">
      <c r="A36" s="639"/>
      <c r="B36" s="13">
        <v>40878</v>
      </c>
      <c r="C36" s="9" t="s">
        <v>20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9"/>
      <c r="B37" s="13">
        <v>40871</v>
      </c>
      <c r="C37" s="9" t="s">
        <v>7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>
        <v>1</v>
      </c>
      <c r="K37" s="9"/>
      <c r="L37" s="9"/>
      <c r="M37" s="29"/>
    </row>
    <row r="38" spans="1:13" hidden="1" x14ac:dyDescent="0.25">
      <c r="A38" s="639"/>
      <c r="B38" s="13">
        <v>40864</v>
      </c>
      <c r="C38" s="9" t="s">
        <v>19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9"/>
      <c r="B39" s="13">
        <v>40857</v>
      </c>
      <c r="C39" s="9" t="s">
        <v>21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9"/>
      <c r="B40" s="13">
        <v>40850</v>
      </c>
      <c r="C40" s="9" t="s">
        <v>13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9"/>
      <c r="B41" s="13">
        <v>40843</v>
      </c>
      <c r="C41" s="9" t="s">
        <v>20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9"/>
      <c r="B42" s="13">
        <v>40836</v>
      </c>
      <c r="C42" s="9" t="s">
        <v>7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9"/>
      <c r="B43" s="13">
        <v>40822</v>
      </c>
      <c r="C43" s="9" t="s">
        <v>21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>
        <v>1</v>
      </c>
      <c r="K43" s="9"/>
      <c r="L43" s="9"/>
      <c r="M43" s="29"/>
    </row>
    <row r="44" spans="1:13" hidden="1" x14ac:dyDescent="0.25">
      <c r="A44" s="639"/>
      <c r="B44" s="13">
        <v>40815</v>
      </c>
      <c r="C44" s="9" t="s">
        <v>13</v>
      </c>
      <c r="D44" s="9">
        <v>1</v>
      </c>
      <c r="E44" s="9">
        <v>1</v>
      </c>
      <c r="F44" s="9">
        <v>0</v>
      </c>
      <c r="G44" s="9">
        <v>1</v>
      </c>
      <c r="H44" s="9">
        <v>1</v>
      </c>
      <c r="I44" s="29">
        <v>0</v>
      </c>
      <c r="J44" s="280">
        <v>1</v>
      </c>
      <c r="K44" s="9"/>
      <c r="L44" s="9"/>
      <c r="M44" s="29"/>
    </row>
    <row r="45" spans="1:13" hidden="1" x14ac:dyDescent="0.25">
      <c r="A45" s="639"/>
      <c r="B45" s="13">
        <v>40808</v>
      </c>
      <c r="C45" s="9" t="s">
        <v>20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t="18.75" hidden="1" thickBot="1" x14ac:dyDescent="0.3">
      <c r="A46" s="647"/>
      <c r="B46" s="122">
        <v>40801</v>
      </c>
      <c r="C46" s="23" t="s">
        <v>7</v>
      </c>
      <c r="D46" s="23">
        <v>1</v>
      </c>
      <c r="E46" s="23">
        <v>1</v>
      </c>
      <c r="F46" s="23">
        <v>0</v>
      </c>
      <c r="G46" s="23">
        <v>1</v>
      </c>
      <c r="H46" s="23">
        <v>0</v>
      </c>
      <c r="I46" s="48">
        <v>0</v>
      </c>
      <c r="J46" s="281">
        <v>1</v>
      </c>
      <c r="K46" s="23"/>
      <c r="L46" s="23"/>
      <c r="M46" s="48"/>
    </row>
    <row r="47" spans="1:13" ht="19.5" thickTop="1" thickBot="1" x14ac:dyDescent="0.3">
      <c r="A47" s="142" t="s">
        <v>45</v>
      </c>
      <c r="B47" s="126" t="s">
        <v>23</v>
      </c>
      <c r="C47" s="124" t="s">
        <v>12</v>
      </c>
      <c r="D47" s="124">
        <f t="shared" ref="D47:I47" si="1">SUM(D25:D46)</f>
        <v>22</v>
      </c>
      <c r="E47" s="124">
        <f t="shared" si="1"/>
        <v>4</v>
      </c>
      <c r="F47" s="124">
        <f t="shared" si="1"/>
        <v>1</v>
      </c>
      <c r="G47" s="124">
        <f t="shared" si="1"/>
        <v>5</v>
      </c>
      <c r="H47" s="124">
        <f t="shared" si="1"/>
        <v>1</v>
      </c>
      <c r="I47" s="125">
        <f t="shared" si="1"/>
        <v>0</v>
      </c>
      <c r="J47" s="191">
        <f>SUM(J25:J46)</f>
        <v>13</v>
      </c>
      <c r="K47" s="124">
        <f>SUM(K25:K46)</f>
        <v>8</v>
      </c>
      <c r="L47" s="124">
        <f>SUM(L25:L46)</f>
        <v>1</v>
      </c>
      <c r="M47" s="302">
        <f>SUM(J47/(J47+K47))</f>
        <v>0.61904761904761907</v>
      </c>
    </row>
    <row r="48" spans="1:13" ht="19.5" thickTop="1" thickBot="1" x14ac:dyDescent="0.3">
      <c r="C48" s="136" t="s">
        <v>24</v>
      </c>
      <c r="D48" s="137">
        <f t="shared" ref="D48:I48" si="2">SUM(D24+D47)</f>
        <v>43</v>
      </c>
      <c r="E48" s="137">
        <f t="shared" si="2"/>
        <v>5</v>
      </c>
      <c r="F48" s="137">
        <f t="shared" si="2"/>
        <v>7</v>
      </c>
      <c r="G48" s="139">
        <f t="shared" si="2"/>
        <v>12</v>
      </c>
      <c r="H48" s="140">
        <f t="shared" si="2"/>
        <v>2</v>
      </c>
      <c r="I48" s="141">
        <f t="shared" si="2"/>
        <v>0</v>
      </c>
      <c r="J48" s="325">
        <f>SUM(J24+J47)</f>
        <v>27</v>
      </c>
      <c r="K48" s="146">
        <f>SUM(K24+K47)</f>
        <v>14</v>
      </c>
      <c r="L48" s="146">
        <f>SUM(L24+L47)</f>
        <v>2</v>
      </c>
      <c r="M48" s="324">
        <f>SUM(J48/(J48+K48))</f>
        <v>0.65853658536585369</v>
      </c>
    </row>
    <row r="49" spans="1:13" ht="18.75" thickBot="1" x14ac:dyDescent="0.3">
      <c r="C49" s="143" t="s">
        <v>25</v>
      </c>
      <c r="D49" s="24"/>
      <c r="E49" s="25">
        <f>SUM(E48/D48)</f>
        <v>0.11627906976744186</v>
      </c>
      <c r="F49" s="25">
        <f>SUM(F48/D48)</f>
        <v>0.16279069767441862</v>
      </c>
      <c r="G49" s="144">
        <f>SUM(G48/D48)</f>
        <v>0.27906976744186046</v>
      </c>
      <c r="H49" s="20"/>
      <c r="I49" s="20"/>
      <c r="J49" s="326">
        <f>SUM(J48/D48)</f>
        <v>0.62790697674418605</v>
      </c>
      <c r="K49" s="327">
        <f>SUM(K48/D48)</f>
        <v>0.32558139534883723</v>
      </c>
      <c r="L49" s="328">
        <f>SUM(L48/D48)</f>
        <v>4.6511627906976744E-2</v>
      </c>
      <c r="M49" s="6"/>
    </row>
    <row r="50" spans="1:13" ht="18.75" thickBot="1" x14ac:dyDescent="0.3">
      <c r="C50" s="171" t="s">
        <v>26</v>
      </c>
      <c r="D50" s="222">
        <f>SUM(D48/2)</f>
        <v>21.5</v>
      </c>
      <c r="E50" s="222">
        <f>SUM(E49*D50)</f>
        <v>2.5</v>
      </c>
      <c r="F50" s="222">
        <f>SUM(F49*D50)</f>
        <v>3.5000000000000004</v>
      </c>
      <c r="G50" s="223">
        <f>SUM(G49*D50)</f>
        <v>6</v>
      </c>
      <c r="J50" s="329">
        <f>SUM(J48/2)</f>
        <v>13.5</v>
      </c>
      <c r="K50" s="330">
        <f>SUM(K48/2)</f>
        <v>7</v>
      </c>
      <c r="L50" s="331">
        <f>SUM(L48/2)</f>
        <v>1</v>
      </c>
      <c r="M50" s="6"/>
    </row>
    <row r="51" spans="1:13" ht="18.75" thickTop="1" x14ac:dyDescent="0.25">
      <c r="A51" s="665" t="s">
        <v>59</v>
      </c>
      <c r="B51" s="45" t="s">
        <v>37</v>
      </c>
      <c r="C51" s="46" t="s">
        <v>12</v>
      </c>
      <c r="D51" s="47"/>
      <c r="E51" s="27">
        <v>6</v>
      </c>
      <c r="F51" s="27">
        <v>8</v>
      </c>
      <c r="G51" s="28">
        <v>14</v>
      </c>
    </row>
    <row r="52" spans="1:13" ht="18.75" thickBot="1" x14ac:dyDescent="0.3">
      <c r="A52" s="666"/>
      <c r="B52" s="36" t="s">
        <v>38</v>
      </c>
      <c r="C52" s="5" t="s">
        <v>12</v>
      </c>
      <c r="D52" s="37"/>
      <c r="E52" s="9">
        <v>5</v>
      </c>
      <c r="F52" s="9">
        <v>5</v>
      </c>
      <c r="G52" s="29">
        <v>10</v>
      </c>
    </row>
    <row r="53" spans="1:13" ht="18.75" thickBot="1" x14ac:dyDescent="0.3">
      <c r="A53" s="49" t="s">
        <v>45</v>
      </c>
      <c r="B53" s="41" t="s">
        <v>59</v>
      </c>
      <c r="C53" s="42"/>
      <c r="D53" s="42"/>
      <c r="E53" s="43">
        <f>SUM(E51:E52)</f>
        <v>11</v>
      </c>
      <c r="F53" s="43">
        <f>SUM(F51:F52)</f>
        <v>13</v>
      </c>
      <c r="G53" s="50">
        <f>SUM(G51:G52)</f>
        <v>24</v>
      </c>
    </row>
    <row r="54" spans="1:13" ht="18.75" thickBot="1" x14ac:dyDescent="0.3">
      <c r="A54" s="51" t="s">
        <v>46</v>
      </c>
      <c r="B54" s="52" t="s">
        <v>401</v>
      </c>
      <c r="C54" s="53"/>
      <c r="D54" s="53"/>
      <c r="E54" s="54">
        <f>SUM(E48+E53)</f>
        <v>16</v>
      </c>
      <c r="F54" s="54">
        <f>SUM(F48+F53)</f>
        <v>20</v>
      </c>
      <c r="G54" s="55">
        <f>SUM(E54+F54)</f>
        <v>36</v>
      </c>
    </row>
    <row r="55" spans="1:13" ht="18.75" thickTop="1" x14ac:dyDescent="0.25"/>
  </sheetData>
  <mergeCells count="4">
    <mergeCell ref="A3:A23"/>
    <mergeCell ref="A25:A46"/>
    <mergeCell ref="A51:A52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M14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7" bestFit="1" customWidth="1"/>
    <col min="2" max="2" width="25.28515625" style="101" bestFit="1" customWidth="1"/>
    <col min="3" max="3" width="19.7109375" style="6" customWidth="1"/>
    <col min="4" max="9" width="9.5703125" style="6" bestFit="1" customWidth="1"/>
    <col min="10" max="13" width="9.140625" style="6"/>
    <col min="14" max="16384" width="9.140625" style="7"/>
  </cols>
  <sheetData>
    <row r="1" spans="1:13" ht="19.5" thickTop="1" thickBot="1" x14ac:dyDescent="0.3">
      <c r="A1" s="626" t="s">
        <v>328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29"/>
      <c r="B2" s="359" t="s">
        <v>0</v>
      </c>
      <c r="C2" s="155" t="s">
        <v>450</v>
      </c>
      <c r="D2" s="179" t="s">
        <v>1</v>
      </c>
      <c r="E2" s="179" t="s">
        <v>2</v>
      </c>
      <c r="F2" s="179" t="s">
        <v>3</v>
      </c>
      <c r="G2" s="179" t="s">
        <v>4</v>
      </c>
      <c r="H2" s="179" t="s">
        <v>5</v>
      </c>
      <c r="I2" s="351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361">
        <v>45715</v>
      </c>
      <c r="C3" s="27" t="s">
        <v>553</v>
      </c>
      <c r="D3" s="46">
        <v>1</v>
      </c>
      <c r="E3" s="46">
        <v>1</v>
      </c>
      <c r="F3" s="46">
        <v>0</v>
      </c>
      <c r="G3" s="46">
        <v>1</v>
      </c>
      <c r="H3" s="46">
        <v>1</v>
      </c>
      <c r="I3" s="85">
        <v>0</v>
      </c>
      <c r="J3" s="364">
        <v>1</v>
      </c>
      <c r="K3" s="27"/>
      <c r="L3" s="27"/>
      <c r="M3" s="28"/>
    </row>
    <row r="4" spans="1:13" x14ac:dyDescent="0.25">
      <c r="A4" s="636"/>
      <c r="B4" s="362">
        <v>45708</v>
      </c>
      <c r="C4" s="9" t="s">
        <v>625</v>
      </c>
      <c r="D4" s="5">
        <v>1</v>
      </c>
      <c r="E4" s="5">
        <v>0</v>
      </c>
      <c r="F4" s="5">
        <v>1</v>
      </c>
      <c r="G4" s="5">
        <v>1</v>
      </c>
      <c r="H4" s="5">
        <v>0</v>
      </c>
      <c r="I4" s="86">
        <v>0</v>
      </c>
      <c r="J4" s="365">
        <v>1</v>
      </c>
      <c r="K4" s="9"/>
      <c r="L4" s="9"/>
      <c r="M4" s="29"/>
    </row>
    <row r="5" spans="1:13" x14ac:dyDescent="0.25">
      <c r="A5" s="636"/>
      <c r="B5" s="362">
        <v>45701</v>
      </c>
      <c r="C5" s="9" t="s">
        <v>10</v>
      </c>
      <c r="D5" s="5">
        <v>1</v>
      </c>
      <c r="E5" s="5">
        <v>0</v>
      </c>
      <c r="F5" s="5">
        <v>2</v>
      </c>
      <c r="G5" s="5">
        <v>2</v>
      </c>
      <c r="H5" s="5">
        <v>0</v>
      </c>
      <c r="I5" s="86">
        <v>0</v>
      </c>
      <c r="J5" s="365">
        <v>1</v>
      </c>
      <c r="K5" s="9"/>
      <c r="L5" s="9"/>
      <c r="M5" s="29"/>
    </row>
    <row r="6" spans="1:13" x14ac:dyDescent="0.25">
      <c r="A6" s="636"/>
      <c r="B6" s="362">
        <v>45694</v>
      </c>
      <c r="C6" s="9" t="s">
        <v>453</v>
      </c>
      <c r="D6" s="5">
        <v>1</v>
      </c>
      <c r="E6" s="5">
        <v>3</v>
      </c>
      <c r="F6" s="5">
        <v>1</v>
      </c>
      <c r="G6" s="5">
        <v>4</v>
      </c>
      <c r="H6" s="5">
        <v>0</v>
      </c>
      <c r="I6" s="86">
        <v>0</v>
      </c>
      <c r="J6" s="365">
        <v>1</v>
      </c>
      <c r="K6" s="9"/>
      <c r="L6" s="9"/>
      <c r="M6" s="29"/>
    </row>
    <row r="7" spans="1:13" x14ac:dyDescent="0.25">
      <c r="A7" s="636"/>
      <c r="B7" s="362">
        <v>45687</v>
      </c>
      <c r="C7" s="9" t="s">
        <v>20</v>
      </c>
      <c r="D7" s="5">
        <v>1</v>
      </c>
      <c r="E7" s="5">
        <v>1</v>
      </c>
      <c r="F7" s="5">
        <v>1</v>
      </c>
      <c r="G7" s="5">
        <v>2</v>
      </c>
      <c r="H7" s="5">
        <v>0</v>
      </c>
      <c r="I7" s="86">
        <v>0</v>
      </c>
      <c r="J7" s="365">
        <v>1</v>
      </c>
      <c r="K7" s="9"/>
      <c r="L7" s="9"/>
      <c r="M7" s="29"/>
    </row>
    <row r="8" spans="1:13" x14ac:dyDescent="0.25">
      <c r="A8" s="636"/>
      <c r="B8" s="362">
        <v>45680</v>
      </c>
      <c r="C8" s="9" t="s">
        <v>553</v>
      </c>
      <c r="D8" s="5">
        <v>1</v>
      </c>
      <c r="E8" s="5">
        <v>2</v>
      </c>
      <c r="F8" s="5">
        <v>0</v>
      </c>
      <c r="G8" s="5">
        <v>2</v>
      </c>
      <c r="H8" s="5">
        <v>0</v>
      </c>
      <c r="I8" s="86">
        <v>0</v>
      </c>
      <c r="J8" s="365">
        <v>1</v>
      </c>
      <c r="K8" s="9"/>
      <c r="L8" s="9"/>
      <c r="M8" s="29"/>
    </row>
    <row r="9" spans="1:13" x14ac:dyDescent="0.25">
      <c r="A9" s="636"/>
      <c r="B9" s="362">
        <v>45673</v>
      </c>
      <c r="C9" s="9" t="s">
        <v>625</v>
      </c>
      <c r="D9" s="5">
        <v>1</v>
      </c>
      <c r="E9" s="5">
        <v>0</v>
      </c>
      <c r="F9" s="5">
        <v>0</v>
      </c>
      <c r="G9" s="5">
        <v>0</v>
      </c>
      <c r="H9" s="5">
        <v>0</v>
      </c>
      <c r="I9" s="86">
        <v>0</v>
      </c>
      <c r="J9" s="365">
        <v>1</v>
      </c>
      <c r="K9" s="9"/>
      <c r="L9" s="9"/>
      <c r="M9" s="29"/>
    </row>
    <row r="10" spans="1:13" x14ac:dyDescent="0.25">
      <c r="A10" s="636"/>
      <c r="B10" s="362">
        <v>45666</v>
      </c>
      <c r="C10" s="9" t="s">
        <v>10</v>
      </c>
      <c r="D10" s="5">
        <v>1</v>
      </c>
      <c r="E10" s="5">
        <v>0</v>
      </c>
      <c r="F10" s="5">
        <v>2</v>
      </c>
      <c r="G10" s="5">
        <v>2</v>
      </c>
      <c r="H10" s="5">
        <v>0</v>
      </c>
      <c r="I10" s="86">
        <v>0</v>
      </c>
      <c r="J10" s="365"/>
      <c r="K10" s="9">
        <v>1</v>
      </c>
      <c r="L10" s="9"/>
      <c r="M10" s="29"/>
    </row>
    <row r="11" spans="1:13" x14ac:dyDescent="0.25">
      <c r="A11" s="636"/>
      <c r="B11" s="362">
        <v>45638</v>
      </c>
      <c r="C11" s="9" t="s">
        <v>20</v>
      </c>
      <c r="D11" s="5">
        <v>1</v>
      </c>
      <c r="E11" s="5">
        <v>0</v>
      </c>
      <c r="F11" s="5">
        <v>3</v>
      </c>
      <c r="G11" s="5">
        <v>3</v>
      </c>
      <c r="H11" s="5">
        <v>0</v>
      </c>
      <c r="I11" s="86">
        <v>0</v>
      </c>
      <c r="J11" s="365">
        <v>1</v>
      </c>
      <c r="K11" s="9"/>
      <c r="L11" s="9"/>
      <c r="M11" s="29"/>
    </row>
    <row r="12" spans="1:13" x14ac:dyDescent="0.25">
      <c r="A12" s="636"/>
      <c r="B12" s="362">
        <v>45631</v>
      </c>
      <c r="C12" s="9" t="s">
        <v>553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86">
        <v>0</v>
      </c>
      <c r="J12" s="365"/>
      <c r="K12" s="9">
        <v>1</v>
      </c>
      <c r="L12" s="9"/>
      <c r="M12" s="29"/>
    </row>
    <row r="13" spans="1:13" x14ac:dyDescent="0.25">
      <c r="A13" s="636"/>
      <c r="B13" s="362">
        <v>45624</v>
      </c>
      <c r="C13" s="9" t="s">
        <v>625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86">
        <v>0</v>
      </c>
      <c r="J13" s="365">
        <v>1</v>
      </c>
      <c r="K13" s="9"/>
      <c r="L13" s="9"/>
      <c r="M13" s="29"/>
    </row>
    <row r="14" spans="1:13" x14ac:dyDescent="0.25">
      <c r="A14" s="636"/>
      <c r="B14" s="362">
        <v>45617</v>
      </c>
      <c r="C14" s="9" t="s">
        <v>10</v>
      </c>
      <c r="D14" s="5">
        <v>1</v>
      </c>
      <c r="E14" s="5">
        <v>0</v>
      </c>
      <c r="F14" s="5">
        <v>2</v>
      </c>
      <c r="G14" s="5">
        <v>2</v>
      </c>
      <c r="H14" s="5">
        <v>0</v>
      </c>
      <c r="I14" s="86">
        <v>0</v>
      </c>
      <c r="J14" s="365">
        <v>1</v>
      </c>
      <c r="K14" s="9"/>
      <c r="L14" s="9"/>
      <c r="M14" s="29"/>
    </row>
    <row r="15" spans="1:13" x14ac:dyDescent="0.25">
      <c r="A15" s="636"/>
      <c r="B15" s="362">
        <v>45610</v>
      </c>
      <c r="C15" s="9" t="s">
        <v>453</v>
      </c>
      <c r="D15" s="5">
        <v>1</v>
      </c>
      <c r="E15" s="5">
        <v>0</v>
      </c>
      <c r="F15" s="5">
        <v>1</v>
      </c>
      <c r="G15" s="5">
        <v>1</v>
      </c>
      <c r="H15" s="5">
        <v>0</v>
      </c>
      <c r="I15" s="86">
        <v>0</v>
      </c>
      <c r="J15" s="365">
        <v>1</v>
      </c>
      <c r="K15" s="9"/>
      <c r="L15" s="9"/>
      <c r="M15" s="29"/>
    </row>
    <row r="16" spans="1:13" x14ac:dyDescent="0.25">
      <c r="A16" s="636"/>
      <c r="B16" s="362">
        <v>45596</v>
      </c>
      <c r="C16" s="9" t="s">
        <v>553</v>
      </c>
      <c r="D16" s="5">
        <v>1</v>
      </c>
      <c r="E16" s="5">
        <v>0</v>
      </c>
      <c r="F16" s="5">
        <v>1</v>
      </c>
      <c r="G16" s="5">
        <v>1</v>
      </c>
      <c r="H16" s="5">
        <v>0</v>
      </c>
      <c r="I16" s="86">
        <v>0</v>
      </c>
      <c r="J16" s="365"/>
      <c r="K16" s="9">
        <v>1</v>
      </c>
      <c r="L16" s="9"/>
      <c r="M16" s="29"/>
    </row>
    <row r="17" spans="1:13" x14ac:dyDescent="0.25">
      <c r="A17" s="636"/>
      <c r="B17" s="362">
        <v>45582</v>
      </c>
      <c r="C17" s="9" t="s">
        <v>10</v>
      </c>
      <c r="D17" s="5">
        <v>1</v>
      </c>
      <c r="E17" s="5">
        <v>2</v>
      </c>
      <c r="F17" s="5">
        <v>2</v>
      </c>
      <c r="G17" s="5">
        <v>4</v>
      </c>
      <c r="H17" s="5">
        <v>1</v>
      </c>
      <c r="I17" s="86">
        <v>0</v>
      </c>
      <c r="J17" s="365"/>
      <c r="K17" s="9"/>
      <c r="L17" s="9">
        <v>1</v>
      </c>
      <c r="M17" s="29"/>
    </row>
    <row r="18" spans="1:13" x14ac:dyDescent="0.25">
      <c r="A18" s="636"/>
      <c r="B18" s="362">
        <v>45561</v>
      </c>
      <c r="C18" s="9" t="s">
        <v>553</v>
      </c>
      <c r="D18" s="5">
        <v>1</v>
      </c>
      <c r="E18" s="5">
        <v>0</v>
      </c>
      <c r="F18" s="5">
        <v>1</v>
      </c>
      <c r="G18" s="5">
        <v>1</v>
      </c>
      <c r="H18" s="5">
        <v>0</v>
      </c>
      <c r="I18" s="86">
        <v>0</v>
      </c>
      <c r="J18" s="365">
        <v>1</v>
      </c>
      <c r="K18" s="9"/>
      <c r="L18" s="9"/>
      <c r="M18" s="29"/>
    </row>
    <row r="19" spans="1:13" ht="18.75" thickBot="1" x14ac:dyDescent="0.3">
      <c r="A19" s="637"/>
      <c r="B19" s="363">
        <v>45554</v>
      </c>
      <c r="C19" s="31" t="s">
        <v>625</v>
      </c>
      <c r="D19" s="88">
        <v>1</v>
      </c>
      <c r="E19" s="88">
        <v>1</v>
      </c>
      <c r="F19" s="88">
        <v>0</v>
      </c>
      <c r="G19" s="88">
        <v>1</v>
      </c>
      <c r="H19" s="88">
        <v>1</v>
      </c>
      <c r="I19" s="89">
        <v>0</v>
      </c>
      <c r="J19" s="366">
        <v>1</v>
      </c>
      <c r="K19" s="31"/>
      <c r="L19" s="31"/>
      <c r="M19" s="32"/>
    </row>
    <row r="20" spans="1:13" ht="19.5" thickTop="1" thickBot="1" x14ac:dyDescent="0.3">
      <c r="A20" s="487" t="s">
        <v>45</v>
      </c>
      <c r="B20" s="488" t="s">
        <v>624</v>
      </c>
      <c r="C20" s="355" t="s">
        <v>8</v>
      </c>
      <c r="D20" s="355">
        <f t="shared" ref="D20:L20" si="0">SUM(D3:D19)</f>
        <v>17</v>
      </c>
      <c r="E20" s="355">
        <f t="shared" si="0"/>
        <v>10</v>
      </c>
      <c r="F20" s="355">
        <f t="shared" si="0"/>
        <v>17</v>
      </c>
      <c r="G20" s="355">
        <f t="shared" si="0"/>
        <v>27</v>
      </c>
      <c r="H20" s="355">
        <f t="shared" si="0"/>
        <v>3</v>
      </c>
      <c r="I20" s="489">
        <f t="shared" si="0"/>
        <v>0</v>
      </c>
      <c r="J20" s="458">
        <f t="shared" si="0"/>
        <v>13</v>
      </c>
      <c r="K20" s="355">
        <f t="shared" si="0"/>
        <v>3</v>
      </c>
      <c r="L20" s="355">
        <f t="shared" si="0"/>
        <v>1</v>
      </c>
      <c r="M20" s="415">
        <f>SUM(J20/(J20+K20))</f>
        <v>0.8125</v>
      </c>
    </row>
    <row r="21" spans="1:13" ht="18.75" hidden="1" thickTop="1" x14ac:dyDescent="0.25">
      <c r="A21" s="659" t="s">
        <v>580</v>
      </c>
      <c r="B21" s="361">
        <v>45344</v>
      </c>
      <c r="C21" s="27" t="s">
        <v>553</v>
      </c>
      <c r="D21" s="46">
        <v>1</v>
      </c>
      <c r="E21" s="46">
        <v>0</v>
      </c>
      <c r="F21" s="46">
        <v>1</v>
      </c>
      <c r="G21" s="46">
        <v>1</v>
      </c>
      <c r="H21" s="46">
        <v>0</v>
      </c>
      <c r="I21" s="85">
        <v>0</v>
      </c>
      <c r="J21" s="364"/>
      <c r="K21" s="27"/>
      <c r="L21" s="27">
        <v>1</v>
      </c>
      <c r="M21" s="28"/>
    </row>
    <row r="22" spans="1:13" hidden="1" x14ac:dyDescent="0.25">
      <c r="A22" s="631"/>
      <c r="B22" s="362">
        <v>45330</v>
      </c>
      <c r="C22" s="9" t="s">
        <v>452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86">
        <v>0</v>
      </c>
      <c r="J22" s="365"/>
      <c r="K22" s="9">
        <v>1</v>
      </c>
      <c r="L22" s="9"/>
      <c r="M22" s="29"/>
    </row>
    <row r="23" spans="1:13" hidden="1" x14ac:dyDescent="0.25">
      <c r="A23" s="631"/>
      <c r="B23" s="362">
        <v>45323</v>
      </c>
      <c r="C23" s="9" t="s">
        <v>453</v>
      </c>
      <c r="D23" s="5">
        <v>1</v>
      </c>
      <c r="E23" s="5">
        <v>0</v>
      </c>
      <c r="F23" s="5">
        <v>2</v>
      </c>
      <c r="G23" s="5">
        <v>2</v>
      </c>
      <c r="H23" s="5">
        <v>0</v>
      </c>
      <c r="I23" s="86">
        <v>0</v>
      </c>
      <c r="J23" s="365">
        <v>1</v>
      </c>
      <c r="K23" s="9"/>
      <c r="L23" s="9"/>
      <c r="M23" s="29"/>
    </row>
    <row r="24" spans="1:13" hidden="1" x14ac:dyDescent="0.25">
      <c r="A24" s="631"/>
      <c r="B24" s="362">
        <v>45316</v>
      </c>
      <c r="C24" s="9" t="s">
        <v>552</v>
      </c>
      <c r="D24" s="5">
        <v>1</v>
      </c>
      <c r="E24" s="5">
        <v>0</v>
      </c>
      <c r="F24" s="5">
        <v>0</v>
      </c>
      <c r="G24" s="5">
        <v>0</v>
      </c>
      <c r="H24" s="5">
        <v>0</v>
      </c>
      <c r="I24" s="86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362">
        <v>45309</v>
      </c>
      <c r="C25" s="9" t="s">
        <v>553</v>
      </c>
      <c r="D25" s="5">
        <v>1</v>
      </c>
      <c r="E25" s="5">
        <v>1</v>
      </c>
      <c r="F25" s="5">
        <v>0</v>
      </c>
      <c r="G25" s="11">
        <v>1</v>
      </c>
      <c r="H25" s="5">
        <v>0</v>
      </c>
      <c r="I25" s="86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362">
        <v>45302</v>
      </c>
      <c r="C26" s="9" t="s">
        <v>8</v>
      </c>
      <c r="D26" s="5">
        <v>1</v>
      </c>
      <c r="E26" s="5">
        <v>0</v>
      </c>
      <c r="F26" s="5">
        <v>2</v>
      </c>
      <c r="G26" s="11">
        <v>2</v>
      </c>
      <c r="H26" s="5">
        <v>0</v>
      </c>
      <c r="I26" s="86">
        <v>0</v>
      </c>
      <c r="J26" s="365"/>
      <c r="K26" s="9">
        <v>1</v>
      </c>
      <c r="L26" s="9"/>
      <c r="M26" s="29"/>
    </row>
    <row r="27" spans="1:13" hidden="1" x14ac:dyDescent="0.25">
      <c r="A27" s="631"/>
      <c r="B27" s="362">
        <v>45281</v>
      </c>
      <c r="C27" s="9" t="s">
        <v>452</v>
      </c>
      <c r="D27" s="5">
        <v>1</v>
      </c>
      <c r="E27" s="5">
        <v>0</v>
      </c>
      <c r="F27" s="5">
        <v>1</v>
      </c>
      <c r="G27" s="11">
        <v>1</v>
      </c>
      <c r="H27" s="5">
        <v>0</v>
      </c>
      <c r="I27" s="86">
        <v>0</v>
      </c>
      <c r="J27" s="365"/>
      <c r="K27" s="9">
        <v>1</v>
      </c>
      <c r="L27" s="9"/>
      <c r="M27" s="29"/>
    </row>
    <row r="28" spans="1:13" hidden="1" x14ac:dyDescent="0.25">
      <c r="A28" s="631"/>
      <c r="B28" s="362">
        <v>45274</v>
      </c>
      <c r="C28" s="9" t="s">
        <v>453</v>
      </c>
      <c r="D28" s="5">
        <v>1</v>
      </c>
      <c r="E28" s="5">
        <v>0</v>
      </c>
      <c r="F28" s="5">
        <v>4</v>
      </c>
      <c r="G28" s="11">
        <v>4</v>
      </c>
      <c r="H28" s="5">
        <v>0</v>
      </c>
      <c r="I28" s="86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362">
        <v>45267</v>
      </c>
      <c r="C29" s="9" t="s">
        <v>552</v>
      </c>
      <c r="D29" s="5">
        <v>1</v>
      </c>
      <c r="E29" s="5">
        <v>1</v>
      </c>
      <c r="F29" s="5">
        <v>0</v>
      </c>
      <c r="G29" s="11">
        <v>1</v>
      </c>
      <c r="H29" s="5">
        <v>0</v>
      </c>
      <c r="I29" s="86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362">
        <v>45260</v>
      </c>
      <c r="C30" s="9" t="s">
        <v>553</v>
      </c>
      <c r="D30" s="5">
        <v>1</v>
      </c>
      <c r="E30" s="5">
        <v>1</v>
      </c>
      <c r="F30" s="5">
        <v>0</v>
      </c>
      <c r="G30" s="11">
        <v>1</v>
      </c>
      <c r="H30" s="5">
        <v>0</v>
      </c>
      <c r="I30" s="86">
        <v>0</v>
      </c>
      <c r="J30" s="365"/>
      <c r="K30" s="9">
        <v>1</v>
      </c>
      <c r="L30" s="9"/>
      <c r="M30" s="29"/>
    </row>
    <row r="31" spans="1:13" hidden="1" x14ac:dyDescent="0.25">
      <c r="A31" s="631"/>
      <c r="B31" s="362">
        <v>45253</v>
      </c>
      <c r="C31" s="9" t="s">
        <v>8</v>
      </c>
      <c r="D31" s="5">
        <v>1</v>
      </c>
      <c r="E31" s="5">
        <v>0</v>
      </c>
      <c r="F31" s="5">
        <v>2</v>
      </c>
      <c r="G31" s="11">
        <v>2</v>
      </c>
      <c r="H31" s="5">
        <v>0</v>
      </c>
      <c r="I31" s="86">
        <v>0</v>
      </c>
      <c r="J31" s="365">
        <v>1</v>
      </c>
      <c r="K31" s="9"/>
      <c r="L31" s="9"/>
      <c r="M31" s="29"/>
    </row>
    <row r="32" spans="1:13" hidden="1" x14ac:dyDescent="0.25">
      <c r="A32" s="631"/>
      <c r="B32" s="362">
        <v>45246</v>
      </c>
      <c r="C32" s="9" t="s">
        <v>452</v>
      </c>
      <c r="D32" s="5">
        <v>1</v>
      </c>
      <c r="E32" s="5">
        <v>0</v>
      </c>
      <c r="F32" s="5">
        <v>1</v>
      </c>
      <c r="G32" s="11">
        <v>1</v>
      </c>
      <c r="H32" s="5">
        <v>0</v>
      </c>
      <c r="I32" s="86">
        <v>0</v>
      </c>
      <c r="J32" s="365"/>
      <c r="K32" s="9">
        <v>1</v>
      </c>
      <c r="L32" s="9"/>
      <c r="M32" s="29"/>
    </row>
    <row r="33" spans="1:13" hidden="1" x14ac:dyDescent="0.25">
      <c r="A33" s="631"/>
      <c r="B33" s="362">
        <v>45239</v>
      </c>
      <c r="C33" s="9" t="s">
        <v>453</v>
      </c>
      <c r="D33" s="5">
        <v>1</v>
      </c>
      <c r="E33" s="5">
        <v>0</v>
      </c>
      <c r="F33" s="5">
        <v>1</v>
      </c>
      <c r="G33" s="11">
        <v>1</v>
      </c>
      <c r="H33" s="5">
        <v>0</v>
      </c>
      <c r="I33" s="86">
        <v>0</v>
      </c>
      <c r="J33" s="365"/>
      <c r="K33" s="9"/>
      <c r="L33" s="9">
        <v>1</v>
      </c>
      <c r="M33" s="29"/>
    </row>
    <row r="34" spans="1:13" hidden="1" x14ac:dyDescent="0.25">
      <c r="A34" s="631"/>
      <c r="B34" s="362">
        <v>45232</v>
      </c>
      <c r="C34" s="9" t="s">
        <v>552</v>
      </c>
      <c r="D34" s="5">
        <v>1</v>
      </c>
      <c r="E34" s="5">
        <v>0</v>
      </c>
      <c r="F34" s="5">
        <v>2</v>
      </c>
      <c r="G34" s="11">
        <v>2</v>
      </c>
      <c r="H34" s="5">
        <v>0</v>
      </c>
      <c r="I34" s="86">
        <v>0</v>
      </c>
      <c r="J34" s="365"/>
      <c r="K34" s="9">
        <v>1</v>
      </c>
      <c r="L34" s="9"/>
      <c r="M34" s="29"/>
    </row>
    <row r="35" spans="1:13" hidden="1" x14ac:dyDescent="0.25">
      <c r="A35" s="631"/>
      <c r="B35" s="362">
        <v>45225</v>
      </c>
      <c r="C35" s="9" t="s">
        <v>553</v>
      </c>
      <c r="D35" s="5">
        <v>1</v>
      </c>
      <c r="E35" s="5">
        <v>2</v>
      </c>
      <c r="F35" s="5">
        <v>0</v>
      </c>
      <c r="G35" s="11">
        <v>2</v>
      </c>
      <c r="H35" s="5">
        <v>0</v>
      </c>
      <c r="I35" s="86">
        <v>0</v>
      </c>
      <c r="J35" s="365"/>
      <c r="K35" s="9">
        <v>1</v>
      </c>
      <c r="L35" s="9"/>
      <c r="M35" s="29"/>
    </row>
    <row r="36" spans="1:13" hidden="1" x14ac:dyDescent="0.25">
      <c r="A36" s="631"/>
      <c r="B36" s="362">
        <v>45218</v>
      </c>
      <c r="C36" s="9" t="s">
        <v>8</v>
      </c>
      <c r="D36" s="5">
        <v>1</v>
      </c>
      <c r="E36" s="5">
        <v>1</v>
      </c>
      <c r="F36" s="5">
        <v>0</v>
      </c>
      <c r="G36" s="11">
        <v>1</v>
      </c>
      <c r="H36" s="5">
        <v>0</v>
      </c>
      <c r="I36" s="86">
        <v>0</v>
      </c>
      <c r="J36" s="365"/>
      <c r="K36" s="9"/>
      <c r="L36" s="9">
        <v>1</v>
      </c>
      <c r="M36" s="29"/>
    </row>
    <row r="37" spans="1:13" hidden="1" x14ac:dyDescent="0.25">
      <c r="A37" s="631"/>
      <c r="B37" s="362">
        <v>45211</v>
      </c>
      <c r="C37" s="9" t="s">
        <v>452</v>
      </c>
      <c r="D37" s="5">
        <v>1</v>
      </c>
      <c r="E37" s="5">
        <v>1</v>
      </c>
      <c r="F37" s="5">
        <v>2</v>
      </c>
      <c r="G37" s="11">
        <v>3</v>
      </c>
      <c r="H37" s="5">
        <v>0</v>
      </c>
      <c r="I37" s="86">
        <v>0</v>
      </c>
      <c r="J37" s="365"/>
      <c r="K37" s="9">
        <v>1</v>
      </c>
      <c r="L37" s="9"/>
      <c r="M37" s="29"/>
    </row>
    <row r="38" spans="1:13" hidden="1" x14ac:dyDescent="0.25">
      <c r="A38" s="631"/>
      <c r="B38" s="362">
        <v>45204</v>
      </c>
      <c r="C38" s="9" t="s">
        <v>453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86">
        <v>0</v>
      </c>
      <c r="J38" s="365">
        <v>1</v>
      </c>
      <c r="K38" s="9"/>
      <c r="L38" s="9"/>
      <c r="M38" s="29"/>
    </row>
    <row r="39" spans="1:13" hidden="1" x14ac:dyDescent="0.25">
      <c r="A39" s="631"/>
      <c r="B39" s="362">
        <v>45197</v>
      </c>
      <c r="C39" s="9" t="s">
        <v>552</v>
      </c>
      <c r="D39" s="5">
        <v>1</v>
      </c>
      <c r="E39" s="5">
        <v>0</v>
      </c>
      <c r="F39" s="5">
        <v>2</v>
      </c>
      <c r="G39" s="5">
        <v>2</v>
      </c>
      <c r="H39" s="5">
        <v>0</v>
      </c>
      <c r="I39" s="86">
        <v>0</v>
      </c>
      <c r="J39" s="365"/>
      <c r="K39" s="9">
        <v>1</v>
      </c>
      <c r="L39" s="9"/>
      <c r="M39" s="29"/>
    </row>
    <row r="40" spans="1:13" ht="18.75" hidden="1" thickBot="1" x14ac:dyDescent="0.3">
      <c r="A40" s="630"/>
      <c r="B40" s="363">
        <v>45190</v>
      </c>
      <c r="C40" s="31" t="s">
        <v>553</v>
      </c>
      <c r="D40" s="88">
        <v>1</v>
      </c>
      <c r="E40" s="88">
        <v>2</v>
      </c>
      <c r="F40" s="88">
        <v>1</v>
      </c>
      <c r="G40" s="88">
        <v>3</v>
      </c>
      <c r="H40" s="88">
        <v>0</v>
      </c>
      <c r="I40" s="89">
        <v>1</v>
      </c>
      <c r="J40" s="366"/>
      <c r="K40" s="31"/>
      <c r="L40" s="31">
        <v>1</v>
      </c>
      <c r="M40" s="32"/>
    </row>
    <row r="41" spans="1:13" ht="19.5" thickTop="1" thickBot="1" x14ac:dyDescent="0.3">
      <c r="A41" s="487" t="s">
        <v>45</v>
      </c>
      <c r="B41" s="488" t="s">
        <v>580</v>
      </c>
      <c r="C41" s="355" t="s">
        <v>555</v>
      </c>
      <c r="D41" s="355">
        <f t="shared" ref="D41:L41" si="1">SUM(D21:D40)</f>
        <v>20</v>
      </c>
      <c r="E41" s="355">
        <f t="shared" si="1"/>
        <v>9</v>
      </c>
      <c r="F41" s="355">
        <f t="shared" si="1"/>
        <v>21</v>
      </c>
      <c r="G41" s="355">
        <f t="shared" si="1"/>
        <v>30</v>
      </c>
      <c r="H41" s="355">
        <f t="shared" si="1"/>
        <v>0</v>
      </c>
      <c r="I41" s="489">
        <f t="shared" si="1"/>
        <v>1</v>
      </c>
      <c r="J41" s="458">
        <f t="shared" si="1"/>
        <v>5</v>
      </c>
      <c r="K41" s="355">
        <f t="shared" si="1"/>
        <v>11</v>
      </c>
      <c r="L41" s="355">
        <f t="shared" si="1"/>
        <v>4</v>
      </c>
      <c r="M41" s="415">
        <f>SUM(J41/(J41+K41))</f>
        <v>0.3125</v>
      </c>
    </row>
    <row r="42" spans="1:13" ht="18.75" hidden="1" thickTop="1" x14ac:dyDescent="0.25">
      <c r="A42" s="632" t="s">
        <v>554</v>
      </c>
      <c r="B42" s="361">
        <v>44966</v>
      </c>
      <c r="C42" s="27" t="s">
        <v>452</v>
      </c>
      <c r="D42" s="46">
        <v>1</v>
      </c>
      <c r="E42" s="46">
        <v>1</v>
      </c>
      <c r="F42" s="46">
        <v>0</v>
      </c>
      <c r="G42" s="46">
        <v>1</v>
      </c>
      <c r="H42" s="46">
        <v>0</v>
      </c>
      <c r="I42" s="315">
        <v>0</v>
      </c>
      <c r="J42" s="279"/>
      <c r="K42" s="27">
        <v>1</v>
      </c>
      <c r="L42" s="27"/>
      <c r="M42" s="28"/>
    </row>
    <row r="43" spans="1:13" hidden="1" x14ac:dyDescent="0.25">
      <c r="A43" s="633"/>
      <c r="B43" s="362">
        <v>44959</v>
      </c>
      <c r="C43" s="9" t="s">
        <v>453</v>
      </c>
      <c r="D43" s="5">
        <v>1</v>
      </c>
      <c r="E43" s="5">
        <v>1</v>
      </c>
      <c r="F43" s="5">
        <v>0</v>
      </c>
      <c r="G43" s="5">
        <v>1</v>
      </c>
      <c r="H43" s="5">
        <v>0</v>
      </c>
      <c r="I43" s="316">
        <v>0</v>
      </c>
      <c r="J43" s="280"/>
      <c r="K43" s="9">
        <v>1</v>
      </c>
      <c r="L43" s="9"/>
      <c r="M43" s="29"/>
    </row>
    <row r="44" spans="1:13" hidden="1" x14ac:dyDescent="0.25">
      <c r="A44" s="633"/>
      <c r="B44" s="362">
        <v>44952</v>
      </c>
      <c r="C44" s="9" t="s">
        <v>552</v>
      </c>
      <c r="D44" s="5">
        <v>1</v>
      </c>
      <c r="E44" s="5">
        <v>0</v>
      </c>
      <c r="F44" s="5">
        <v>0</v>
      </c>
      <c r="G44" s="5">
        <v>0</v>
      </c>
      <c r="H44" s="5">
        <v>0</v>
      </c>
      <c r="I44" s="316">
        <v>0</v>
      </c>
      <c r="J44" s="280"/>
      <c r="K44" s="9">
        <v>1</v>
      </c>
      <c r="L44" s="9"/>
      <c r="M44" s="29"/>
    </row>
    <row r="45" spans="1:13" hidden="1" x14ac:dyDescent="0.25">
      <c r="A45" s="633"/>
      <c r="B45" s="362">
        <v>44945</v>
      </c>
      <c r="C45" s="9" t="s">
        <v>553</v>
      </c>
      <c r="D45" s="5">
        <v>1</v>
      </c>
      <c r="E45" s="5">
        <v>1</v>
      </c>
      <c r="F45" s="5">
        <v>1</v>
      </c>
      <c r="G45" s="5">
        <v>2</v>
      </c>
      <c r="H45" s="5">
        <v>0</v>
      </c>
      <c r="I45" s="316">
        <v>0</v>
      </c>
      <c r="J45" s="280">
        <v>1</v>
      </c>
      <c r="K45" s="9"/>
      <c r="L45" s="9"/>
      <c r="M45" s="29"/>
    </row>
    <row r="46" spans="1:13" hidden="1" x14ac:dyDescent="0.25">
      <c r="A46" s="633"/>
      <c r="B46" s="362">
        <v>44938</v>
      </c>
      <c r="C46" s="9" t="s">
        <v>8</v>
      </c>
      <c r="D46" s="5">
        <v>1</v>
      </c>
      <c r="E46" s="5">
        <v>2</v>
      </c>
      <c r="F46" s="5">
        <v>1</v>
      </c>
      <c r="G46" s="5">
        <v>3</v>
      </c>
      <c r="H46" s="5">
        <v>0</v>
      </c>
      <c r="I46" s="316">
        <v>0</v>
      </c>
      <c r="J46" s="280"/>
      <c r="K46" s="9">
        <v>1</v>
      </c>
      <c r="L46" s="9"/>
      <c r="M46" s="29"/>
    </row>
    <row r="47" spans="1:13" hidden="1" x14ac:dyDescent="0.25">
      <c r="A47" s="633"/>
      <c r="B47" s="362">
        <v>44917</v>
      </c>
      <c r="C47" s="9" t="s">
        <v>452</v>
      </c>
      <c r="D47" s="5">
        <v>1</v>
      </c>
      <c r="E47" s="5">
        <v>3</v>
      </c>
      <c r="F47" s="5">
        <v>0</v>
      </c>
      <c r="G47" s="5">
        <v>3</v>
      </c>
      <c r="H47" s="5">
        <v>0</v>
      </c>
      <c r="I47" s="316">
        <v>0</v>
      </c>
      <c r="J47" s="280"/>
      <c r="K47" s="9">
        <v>1</v>
      </c>
      <c r="L47" s="9"/>
      <c r="M47" s="29"/>
    </row>
    <row r="48" spans="1:13" hidden="1" x14ac:dyDescent="0.25">
      <c r="A48" s="633"/>
      <c r="B48" s="362">
        <v>44896</v>
      </c>
      <c r="C48" s="9" t="s">
        <v>553</v>
      </c>
      <c r="D48" s="5">
        <v>1</v>
      </c>
      <c r="E48" s="5">
        <v>1</v>
      </c>
      <c r="F48" s="5">
        <v>1</v>
      </c>
      <c r="G48" s="5">
        <v>2</v>
      </c>
      <c r="H48" s="5">
        <v>0</v>
      </c>
      <c r="I48" s="316">
        <v>0</v>
      </c>
      <c r="J48" s="280"/>
      <c r="K48" s="9"/>
      <c r="L48" s="9">
        <v>1</v>
      </c>
      <c r="M48" s="29"/>
    </row>
    <row r="49" spans="1:13" hidden="1" x14ac:dyDescent="0.25">
      <c r="A49" s="633"/>
      <c r="B49" s="362">
        <v>44882</v>
      </c>
      <c r="C49" s="9" t="s">
        <v>452</v>
      </c>
      <c r="D49" s="5">
        <v>1</v>
      </c>
      <c r="E49" s="5">
        <v>1</v>
      </c>
      <c r="F49" s="5">
        <v>0</v>
      </c>
      <c r="G49" s="5">
        <v>1</v>
      </c>
      <c r="H49" s="5">
        <v>0</v>
      </c>
      <c r="I49" s="316">
        <v>0</v>
      </c>
      <c r="J49" s="280"/>
      <c r="K49" s="9">
        <v>1</v>
      </c>
      <c r="L49" s="9"/>
      <c r="M49" s="29"/>
    </row>
    <row r="50" spans="1:13" hidden="1" x14ac:dyDescent="0.25">
      <c r="A50" s="633"/>
      <c r="B50" s="362">
        <v>44875</v>
      </c>
      <c r="C50" s="9" t="s">
        <v>453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316">
        <v>0</v>
      </c>
      <c r="J50" s="280"/>
      <c r="K50" s="9">
        <v>1</v>
      </c>
      <c r="L50" s="9"/>
      <c r="M50" s="29"/>
    </row>
    <row r="51" spans="1:13" hidden="1" x14ac:dyDescent="0.25">
      <c r="A51" s="633"/>
      <c r="B51" s="362">
        <v>44868</v>
      </c>
      <c r="C51" s="9" t="s">
        <v>552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316">
        <v>0</v>
      </c>
      <c r="J51" s="280">
        <v>1</v>
      </c>
      <c r="K51" s="9"/>
      <c r="L51" s="9"/>
      <c r="M51" s="29"/>
    </row>
    <row r="52" spans="1:13" hidden="1" x14ac:dyDescent="0.25">
      <c r="A52" s="633"/>
      <c r="B52" s="362">
        <v>44861</v>
      </c>
      <c r="C52" s="9" t="s">
        <v>553</v>
      </c>
      <c r="D52" s="5">
        <v>1</v>
      </c>
      <c r="E52" s="5">
        <v>3</v>
      </c>
      <c r="F52" s="5">
        <v>0</v>
      </c>
      <c r="G52" s="5">
        <v>3</v>
      </c>
      <c r="H52" s="5">
        <v>1</v>
      </c>
      <c r="I52" s="316">
        <v>0</v>
      </c>
      <c r="J52" s="280">
        <v>1</v>
      </c>
      <c r="K52" s="9"/>
      <c r="L52" s="9"/>
      <c r="M52" s="29"/>
    </row>
    <row r="53" spans="1:13" hidden="1" x14ac:dyDescent="0.25">
      <c r="A53" s="633"/>
      <c r="B53" s="362">
        <v>44854</v>
      </c>
      <c r="C53" s="9" t="s">
        <v>8</v>
      </c>
      <c r="D53" s="5">
        <v>1</v>
      </c>
      <c r="E53" s="5">
        <v>2</v>
      </c>
      <c r="F53" s="5">
        <v>0</v>
      </c>
      <c r="G53" s="5">
        <v>2</v>
      </c>
      <c r="H53" s="5">
        <v>1</v>
      </c>
      <c r="I53" s="316">
        <v>0</v>
      </c>
      <c r="J53" s="280">
        <v>1</v>
      </c>
      <c r="K53" s="9"/>
      <c r="L53" s="9"/>
      <c r="M53" s="29"/>
    </row>
    <row r="54" spans="1:13" hidden="1" x14ac:dyDescent="0.25">
      <c r="A54" s="633"/>
      <c r="B54" s="362">
        <v>44847</v>
      </c>
      <c r="C54" s="9" t="s">
        <v>452</v>
      </c>
      <c r="D54" s="5">
        <v>1</v>
      </c>
      <c r="E54" s="5">
        <v>1</v>
      </c>
      <c r="F54" s="5">
        <v>1</v>
      </c>
      <c r="G54" s="5">
        <v>2</v>
      </c>
      <c r="H54" s="5">
        <v>0</v>
      </c>
      <c r="I54" s="316">
        <v>0</v>
      </c>
      <c r="J54" s="280">
        <v>1</v>
      </c>
      <c r="K54" s="9"/>
      <c r="L54" s="9"/>
      <c r="M54" s="29"/>
    </row>
    <row r="55" spans="1:13" hidden="1" x14ac:dyDescent="0.25">
      <c r="A55" s="633"/>
      <c r="B55" s="362">
        <v>44826</v>
      </c>
      <c r="C55" s="9" t="s">
        <v>553</v>
      </c>
      <c r="D55" s="5">
        <v>1</v>
      </c>
      <c r="E55" s="5">
        <v>1</v>
      </c>
      <c r="F55" s="5">
        <v>0</v>
      </c>
      <c r="G55" s="5">
        <v>1</v>
      </c>
      <c r="H55" s="5">
        <v>0</v>
      </c>
      <c r="I55" s="316">
        <v>0</v>
      </c>
      <c r="J55" s="280">
        <v>1</v>
      </c>
      <c r="K55" s="9"/>
      <c r="L55" s="9"/>
      <c r="M55" s="29"/>
    </row>
    <row r="56" spans="1:13" ht="18.75" hidden="1" thickBot="1" x14ac:dyDescent="0.3">
      <c r="A56" s="634"/>
      <c r="B56" s="363">
        <v>44819</v>
      </c>
      <c r="C56" s="31" t="s">
        <v>8</v>
      </c>
      <c r="D56" s="88">
        <v>1</v>
      </c>
      <c r="E56" s="88">
        <v>0</v>
      </c>
      <c r="F56" s="88">
        <v>0</v>
      </c>
      <c r="G56" s="88">
        <v>0</v>
      </c>
      <c r="H56" s="88">
        <v>0</v>
      </c>
      <c r="I56" s="317">
        <v>0</v>
      </c>
      <c r="J56" s="341"/>
      <c r="K56" s="31">
        <v>1</v>
      </c>
      <c r="L56" s="31"/>
      <c r="M56" s="32"/>
    </row>
    <row r="57" spans="1:13" ht="19.5" thickTop="1" thickBot="1" x14ac:dyDescent="0.3">
      <c r="A57" s="433" t="s">
        <v>45</v>
      </c>
      <c r="B57" s="414" t="s">
        <v>554</v>
      </c>
      <c r="C57" s="355" t="s">
        <v>555</v>
      </c>
      <c r="D57" s="355">
        <f t="shared" ref="D57:L57" si="2">SUM(D42:D56)</f>
        <v>15</v>
      </c>
      <c r="E57" s="355">
        <f t="shared" si="2"/>
        <v>17</v>
      </c>
      <c r="F57" s="355">
        <f t="shared" si="2"/>
        <v>4</v>
      </c>
      <c r="G57" s="355">
        <f t="shared" si="2"/>
        <v>21</v>
      </c>
      <c r="H57" s="355">
        <f t="shared" si="2"/>
        <v>2</v>
      </c>
      <c r="I57" s="467">
        <f t="shared" si="2"/>
        <v>0</v>
      </c>
      <c r="J57" s="191">
        <f t="shared" si="2"/>
        <v>6</v>
      </c>
      <c r="K57" s="124">
        <f t="shared" si="2"/>
        <v>8</v>
      </c>
      <c r="L57" s="124">
        <f t="shared" si="2"/>
        <v>1</v>
      </c>
      <c r="M57" s="302">
        <f>SUM(J57/(J57+K57))</f>
        <v>0.42857142857142855</v>
      </c>
    </row>
    <row r="58" spans="1:13" ht="18.75" hidden="1" thickTop="1" x14ac:dyDescent="0.25">
      <c r="A58" s="659" t="s">
        <v>540</v>
      </c>
      <c r="B58" s="361">
        <v>44641</v>
      </c>
      <c r="C58" s="27" t="s">
        <v>8</v>
      </c>
      <c r="D58" s="46">
        <v>1</v>
      </c>
      <c r="E58" s="46">
        <v>2</v>
      </c>
      <c r="F58" s="46">
        <v>0</v>
      </c>
      <c r="G58" s="105">
        <v>2</v>
      </c>
      <c r="H58" s="46">
        <v>0</v>
      </c>
      <c r="I58" s="315">
        <v>0</v>
      </c>
      <c r="J58" s="279">
        <v>1</v>
      </c>
      <c r="K58" s="27"/>
      <c r="L58" s="27"/>
      <c r="M58" s="28"/>
    </row>
    <row r="59" spans="1:13" hidden="1" x14ac:dyDescent="0.25">
      <c r="A59" s="631"/>
      <c r="B59" s="362">
        <v>44637</v>
      </c>
      <c r="C59" s="9" t="s">
        <v>453</v>
      </c>
      <c r="D59" s="5">
        <v>1</v>
      </c>
      <c r="E59" s="5">
        <v>2</v>
      </c>
      <c r="F59" s="5">
        <v>3</v>
      </c>
      <c r="G59" s="11">
        <v>5</v>
      </c>
      <c r="H59" s="5">
        <v>1</v>
      </c>
      <c r="I59" s="316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362">
        <v>44630</v>
      </c>
      <c r="C60" s="9" t="s">
        <v>48</v>
      </c>
      <c r="D60" s="5">
        <v>1</v>
      </c>
      <c r="E60" s="5">
        <v>1</v>
      </c>
      <c r="F60" s="5">
        <v>0</v>
      </c>
      <c r="G60" s="11">
        <v>1</v>
      </c>
      <c r="H60" s="5">
        <v>0</v>
      </c>
      <c r="I60" s="316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362">
        <v>44616</v>
      </c>
      <c r="C61" s="9" t="s">
        <v>453</v>
      </c>
      <c r="D61" s="5">
        <v>1</v>
      </c>
      <c r="E61" s="5">
        <v>0</v>
      </c>
      <c r="F61" s="5">
        <v>1</v>
      </c>
      <c r="G61" s="11">
        <v>1</v>
      </c>
      <c r="H61" s="5">
        <v>0</v>
      </c>
      <c r="I61" s="316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362">
        <v>44609</v>
      </c>
      <c r="C62" s="9" t="s">
        <v>48</v>
      </c>
      <c r="D62" s="5">
        <v>1</v>
      </c>
      <c r="E62" s="5">
        <v>1</v>
      </c>
      <c r="F62" s="5">
        <v>0</v>
      </c>
      <c r="G62" s="11">
        <v>1</v>
      </c>
      <c r="H62" s="5">
        <v>0</v>
      </c>
      <c r="I62" s="316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362">
        <v>44602</v>
      </c>
      <c r="C63" s="9" t="s">
        <v>8</v>
      </c>
      <c r="D63" s="5">
        <v>1</v>
      </c>
      <c r="E63" s="5">
        <v>1</v>
      </c>
      <c r="F63" s="5">
        <v>0</v>
      </c>
      <c r="G63" s="11">
        <v>1</v>
      </c>
      <c r="H63" s="5">
        <v>0</v>
      </c>
      <c r="I63" s="316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362">
        <v>44595</v>
      </c>
      <c r="C64" s="9" t="s">
        <v>453</v>
      </c>
      <c r="D64" s="5">
        <v>1</v>
      </c>
      <c r="E64" s="5">
        <v>3</v>
      </c>
      <c r="F64" s="5">
        <v>0</v>
      </c>
      <c r="G64" s="11">
        <v>3</v>
      </c>
      <c r="H64" s="5">
        <v>1</v>
      </c>
      <c r="I64" s="316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362">
        <v>44546</v>
      </c>
      <c r="C65" s="9" t="s">
        <v>48</v>
      </c>
      <c r="D65" s="5">
        <v>1</v>
      </c>
      <c r="E65" s="5">
        <v>1</v>
      </c>
      <c r="F65" s="5">
        <v>1</v>
      </c>
      <c r="G65" s="11">
        <v>2</v>
      </c>
      <c r="H65" s="5">
        <v>0</v>
      </c>
      <c r="I65" s="316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362">
        <v>44539</v>
      </c>
      <c r="C66" s="9" t="s">
        <v>8</v>
      </c>
      <c r="D66" s="5">
        <v>1</v>
      </c>
      <c r="E66" s="5">
        <v>0</v>
      </c>
      <c r="F66" s="5">
        <v>1</v>
      </c>
      <c r="G66" s="11">
        <v>1</v>
      </c>
      <c r="H66" s="5">
        <v>0</v>
      </c>
      <c r="I66" s="316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362">
        <v>44532</v>
      </c>
      <c r="C67" s="9" t="s">
        <v>453</v>
      </c>
      <c r="D67" s="5">
        <v>1</v>
      </c>
      <c r="E67" s="5">
        <v>2</v>
      </c>
      <c r="F67" s="5">
        <v>2</v>
      </c>
      <c r="G67" s="11">
        <v>4</v>
      </c>
      <c r="H67" s="5">
        <v>0</v>
      </c>
      <c r="I67" s="316">
        <v>0</v>
      </c>
      <c r="J67" s="280"/>
      <c r="K67" s="9"/>
      <c r="L67" s="9">
        <v>1</v>
      </c>
      <c r="M67" s="29"/>
    </row>
    <row r="68" spans="1:13" hidden="1" x14ac:dyDescent="0.25">
      <c r="A68" s="631"/>
      <c r="B68" s="362">
        <v>44525</v>
      </c>
      <c r="C68" s="9" t="s">
        <v>48</v>
      </c>
      <c r="D68" s="5">
        <v>1</v>
      </c>
      <c r="E68" s="5">
        <v>1</v>
      </c>
      <c r="F68" s="5">
        <v>0</v>
      </c>
      <c r="G68" s="11">
        <v>1</v>
      </c>
      <c r="H68" s="5">
        <v>0</v>
      </c>
      <c r="I68" s="316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362">
        <v>44518</v>
      </c>
      <c r="C69" s="9" t="s">
        <v>8</v>
      </c>
      <c r="D69" s="5">
        <v>1</v>
      </c>
      <c r="E69" s="5">
        <v>1</v>
      </c>
      <c r="F69" s="5">
        <v>0</v>
      </c>
      <c r="G69" s="11">
        <v>1</v>
      </c>
      <c r="H69" s="5">
        <v>0</v>
      </c>
      <c r="I69" s="316">
        <v>0</v>
      </c>
      <c r="J69" s="280">
        <v>1</v>
      </c>
      <c r="K69" s="9"/>
      <c r="L69" s="9"/>
      <c r="M69" s="29"/>
    </row>
    <row r="70" spans="1:13" hidden="1" x14ac:dyDescent="0.25">
      <c r="A70" s="631"/>
      <c r="B70" s="362">
        <v>44511</v>
      </c>
      <c r="C70" s="9" t="s">
        <v>453</v>
      </c>
      <c r="D70" s="5">
        <v>1</v>
      </c>
      <c r="E70" s="5">
        <v>1</v>
      </c>
      <c r="F70" s="5">
        <v>0</v>
      </c>
      <c r="G70" s="11">
        <v>1</v>
      </c>
      <c r="H70" s="5">
        <v>0</v>
      </c>
      <c r="I70" s="316">
        <v>0</v>
      </c>
      <c r="J70" s="280">
        <v>1</v>
      </c>
      <c r="K70" s="9"/>
      <c r="L70" s="9"/>
      <c r="M70" s="29"/>
    </row>
    <row r="71" spans="1:13" hidden="1" x14ac:dyDescent="0.25">
      <c r="A71" s="631"/>
      <c r="B71" s="362">
        <v>44504</v>
      </c>
      <c r="C71" s="9" t="s">
        <v>48</v>
      </c>
      <c r="D71" s="5">
        <v>1</v>
      </c>
      <c r="E71" s="5">
        <v>1</v>
      </c>
      <c r="F71" s="5">
        <v>0</v>
      </c>
      <c r="G71" s="11">
        <v>1</v>
      </c>
      <c r="H71" s="5">
        <v>0</v>
      </c>
      <c r="I71" s="316">
        <v>0</v>
      </c>
      <c r="J71" s="280"/>
      <c r="K71" s="9">
        <v>1</v>
      </c>
      <c r="L71" s="9"/>
      <c r="M71" s="29"/>
    </row>
    <row r="72" spans="1:13" ht="18.75" hidden="1" thickBot="1" x14ac:dyDescent="0.3">
      <c r="A72" s="630"/>
      <c r="B72" s="363">
        <v>44483</v>
      </c>
      <c r="C72" s="31" t="s">
        <v>48</v>
      </c>
      <c r="D72" s="88">
        <v>1</v>
      </c>
      <c r="E72" s="88">
        <v>1</v>
      </c>
      <c r="F72" s="88">
        <v>0</v>
      </c>
      <c r="G72" s="106">
        <v>1</v>
      </c>
      <c r="H72" s="88">
        <v>0</v>
      </c>
      <c r="I72" s="317">
        <v>0</v>
      </c>
      <c r="J72" s="341"/>
      <c r="K72" s="31">
        <v>1</v>
      </c>
      <c r="L72" s="31"/>
      <c r="M72" s="32"/>
    </row>
    <row r="73" spans="1:13" s="16" customFormat="1" ht="19.5" thickTop="1" thickBot="1" x14ac:dyDescent="0.3">
      <c r="A73" s="142" t="s">
        <v>45</v>
      </c>
      <c r="B73" s="126" t="s">
        <v>540</v>
      </c>
      <c r="C73" s="124" t="s">
        <v>455</v>
      </c>
      <c r="D73" s="124">
        <f t="shared" ref="D73:L73" si="3">SUM(D58:D72)</f>
        <v>15</v>
      </c>
      <c r="E73" s="124">
        <f t="shared" si="3"/>
        <v>18</v>
      </c>
      <c r="F73" s="124">
        <f t="shared" si="3"/>
        <v>8</v>
      </c>
      <c r="G73" s="124">
        <f t="shared" si="3"/>
        <v>26</v>
      </c>
      <c r="H73" s="124">
        <f t="shared" si="3"/>
        <v>2</v>
      </c>
      <c r="I73" s="247">
        <f t="shared" si="3"/>
        <v>0</v>
      </c>
      <c r="J73" s="191">
        <f t="shared" si="3"/>
        <v>10</v>
      </c>
      <c r="K73" s="124">
        <f t="shared" si="3"/>
        <v>4</v>
      </c>
      <c r="L73" s="124">
        <f t="shared" si="3"/>
        <v>1</v>
      </c>
      <c r="M73" s="302">
        <f>SUM(J73/(J73+K73))</f>
        <v>0.7142857142857143</v>
      </c>
    </row>
    <row r="74" spans="1:13" ht="18.75" hidden="1" thickTop="1" x14ac:dyDescent="0.25">
      <c r="A74" s="659" t="s">
        <v>500</v>
      </c>
      <c r="B74" s="361">
        <v>43888</v>
      </c>
      <c r="C74" s="27" t="s">
        <v>452</v>
      </c>
      <c r="D74" s="46">
        <v>1</v>
      </c>
      <c r="E74" s="46">
        <v>0</v>
      </c>
      <c r="F74" s="46">
        <v>0</v>
      </c>
      <c r="G74" s="46">
        <v>0</v>
      </c>
      <c r="H74" s="46">
        <v>0</v>
      </c>
      <c r="I74" s="315">
        <v>0</v>
      </c>
      <c r="J74" s="279">
        <v>1</v>
      </c>
      <c r="K74" s="27"/>
      <c r="L74" s="27"/>
      <c r="M74" s="28"/>
    </row>
    <row r="75" spans="1:13" hidden="1" x14ac:dyDescent="0.25">
      <c r="A75" s="631"/>
      <c r="B75" s="362">
        <v>43881</v>
      </c>
      <c r="C75" s="9" t="s">
        <v>9</v>
      </c>
      <c r="D75" s="5">
        <v>1</v>
      </c>
      <c r="E75" s="5">
        <v>1</v>
      </c>
      <c r="F75" s="5">
        <v>0</v>
      </c>
      <c r="G75" s="5">
        <v>1</v>
      </c>
      <c r="H75" s="5">
        <v>0</v>
      </c>
      <c r="I75" s="316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362">
        <v>43874</v>
      </c>
      <c r="C76" s="9" t="s">
        <v>48</v>
      </c>
      <c r="D76" s="5">
        <v>1</v>
      </c>
      <c r="E76" s="5">
        <v>0</v>
      </c>
      <c r="F76" s="5">
        <v>1</v>
      </c>
      <c r="G76" s="5">
        <v>1</v>
      </c>
      <c r="H76" s="5">
        <v>0</v>
      </c>
      <c r="I76" s="316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362">
        <v>43867</v>
      </c>
      <c r="C77" s="9" t="s">
        <v>8</v>
      </c>
      <c r="D77" s="5">
        <v>1</v>
      </c>
      <c r="E77" s="5">
        <v>0</v>
      </c>
      <c r="F77" s="5">
        <v>0</v>
      </c>
      <c r="G77" s="5">
        <v>0</v>
      </c>
      <c r="H77" s="5">
        <v>0</v>
      </c>
      <c r="I77" s="316">
        <v>0</v>
      </c>
      <c r="J77" s="280"/>
      <c r="K77" s="9"/>
      <c r="L77" s="9">
        <v>1</v>
      </c>
      <c r="M77" s="29"/>
    </row>
    <row r="78" spans="1:13" hidden="1" x14ac:dyDescent="0.25">
      <c r="A78" s="631"/>
      <c r="B78" s="362">
        <v>43860</v>
      </c>
      <c r="C78" s="9" t="s">
        <v>455</v>
      </c>
      <c r="D78" s="5">
        <v>1</v>
      </c>
      <c r="E78" s="5">
        <v>1</v>
      </c>
      <c r="F78" s="5">
        <v>0</v>
      </c>
      <c r="G78" s="5">
        <v>1</v>
      </c>
      <c r="H78" s="5">
        <v>0</v>
      </c>
      <c r="I78" s="316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362">
        <v>43853</v>
      </c>
      <c r="C79" s="9" t="s">
        <v>452</v>
      </c>
      <c r="D79" s="5">
        <v>1</v>
      </c>
      <c r="E79" s="5">
        <v>0</v>
      </c>
      <c r="F79" s="5">
        <v>0</v>
      </c>
      <c r="G79" s="5">
        <v>0</v>
      </c>
      <c r="H79" s="5">
        <v>0</v>
      </c>
      <c r="I79" s="316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362">
        <v>43839</v>
      </c>
      <c r="C80" s="9" t="s">
        <v>9</v>
      </c>
      <c r="D80" s="5">
        <v>1</v>
      </c>
      <c r="E80" s="5">
        <v>1</v>
      </c>
      <c r="F80" s="5">
        <v>0</v>
      </c>
      <c r="G80" s="11">
        <v>1</v>
      </c>
      <c r="H80" s="5">
        <v>0</v>
      </c>
      <c r="I80" s="316">
        <v>0</v>
      </c>
      <c r="J80" s="280"/>
      <c r="K80" s="9"/>
      <c r="L80" s="9">
        <v>1</v>
      </c>
      <c r="M80" s="29"/>
    </row>
    <row r="81" spans="1:13" hidden="1" x14ac:dyDescent="0.25">
      <c r="A81" s="631"/>
      <c r="B81" s="362">
        <v>43832</v>
      </c>
      <c r="C81" s="9" t="s">
        <v>48</v>
      </c>
      <c r="D81" s="5">
        <v>1</v>
      </c>
      <c r="E81" s="5">
        <v>1</v>
      </c>
      <c r="F81" s="5">
        <v>0</v>
      </c>
      <c r="G81" s="11">
        <v>1</v>
      </c>
      <c r="H81" s="5">
        <v>0</v>
      </c>
      <c r="I81" s="316">
        <v>0</v>
      </c>
      <c r="J81" s="280"/>
      <c r="K81" s="9"/>
      <c r="L81" s="9">
        <v>1</v>
      </c>
      <c r="M81" s="29"/>
    </row>
    <row r="82" spans="1:13" hidden="1" x14ac:dyDescent="0.25">
      <c r="A82" s="631"/>
      <c r="B82" s="362">
        <v>43818</v>
      </c>
      <c r="C82" s="9" t="s">
        <v>8</v>
      </c>
      <c r="D82" s="5">
        <v>1</v>
      </c>
      <c r="E82" s="5">
        <v>1</v>
      </c>
      <c r="F82" s="5">
        <v>2</v>
      </c>
      <c r="G82" s="11">
        <v>3</v>
      </c>
      <c r="H82" s="5">
        <v>0</v>
      </c>
      <c r="I82" s="316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362">
        <v>43811</v>
      </c>
      <c r="C83" s="9" t="s">
        <v>455</v>
      </c>
      <c r="D83" s="5">
        <v>1</v>
      </c>
      <c r="E83" s="5">
        <v>1</v>
      </c>
      <c r="F83" s="5">
        <v>3</v>
      </c>
      <c r="G83" s="11">
        <v>4</v>
      </c>
      <c r="H83" s="5">
        <v>0</v>
      </c>
      <c r="I83" s="316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362">
        <v>43804</v>
      </c>
      <c r="C84" s="9" t="s">
        <v>452</v>
      </c>
      <c r="D84" s="5">
        <v>1</v>
      </c>
      <c r="E84" s="5">
        <v>0</v>
      </c>
      <c r="F84" s="5">
        <v>2</v>
      </c>
      <c r="G84" s="11">
        <v>2</v>
      </c>
      <c r="H84" s="5">
        <v>0</v>
      </c>
      <c r="I84" s="316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362">
        <v>43797</v>
      </c>
      <c r="C85" s="9" t="s">
        <v>9</v>
      </c>
      <c r="D85" s="5">
        <v>1</v>
      </c>
      <c r="E85" s="5">
        <v>1</v>
      </c>
      <c r="F85" s="5">
        <v>0</v>
      </c>
      <c r="G85" s="11">
        <v>1</v>
      </c>
      <c r="H85" s="5">
        <v>0</v>
      </c>
      <c r="I85" s="316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362">
        <v>43783</v>
      </c>
      <c r="C86" s="9" t="s">
        <v>8</v>
      </c>
      <c r="D86" s="5">
        <v>1</v>
      </c>
      <c r="E86" s="5">
        <v>0</v>
      </c>
      <c r="F86" s="5">
        <v>1</v>
      </c>
      <c r="G86" s="11">
        <v>1</v>
      </c>
      <c r="H86" s="5">
        <v>0</v>
      </c>
      <c r="I86" s="316">
        <v>0</v>
      </c>
      <c r="J86" s="280">
        <v>1</v>
      </c>
      <c r="K86" s="9"/>
      <c r="L86" s="9"/>
      <c r="M86" s="29"/>
    </row>
    <row r="87" spans="1:13" hidden="1" x14ac:dyDescent="0.25">
      <c r="A87" s="631"/>
      <c r="B87" s="362">
        <v>43776</v>
      </c>
      <c r="C87" s="9" t="s">
        <v>455</v>
      </c>
      <c r="D87" s="5">
        <v>1</v>
      </c>
      <c r="E87" s="5">
        <v>0</v>
      </c>
      <c r="F87" s="5">
        <v>1</v>
      </c>
      <c r="G87" s="11">
        <v>1</v>
      </c>
      <c r="H87" s="5">
        <v>0</v>
      </c>
      <c r="I87" s="316">
        <v>0</v>
      </c>
      <c r="J87" s="280"/>
      <c r="K87" s="9"/>
      <c r="L87" s="9">
        <v>1</v>
      </c>
      <c r="M87" s="29"/>
    </row>
    <row r="88" spans="1:13" hidden="1" x14ac:dyDescent="0.25">
      <c r="A88" s="631"/>
      <c r="B88" s="362">
        <v>43769</v>
      </c>
      <c r="C88" s="9" t="s">
        <v>452</v>
      </c>
      <c r="D88" s="5">
        <v>1</v>
      </c>
      <c r="E88" s="5">
        <v>3</v>
      </c>
      <c r="F88" s="5">
        <v>3</v>
      </c>
      <c r="G88" s="11">
        <v>6</v>
      </c>
      <c r="H88" s="5">
        <v>1</v>
      </c>
      <c r="I88" s="316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362">
        <v>43762</v>
      </c>
      <c r="C89" s="9" t="s">
        <v>9</v>
      </c>
      <c r="D89" s="5">
        <v>1</v>
      </c>
      <c r="E89" s="5">
        <v>1</v>
      </c>
      <c r="F89" s="5">
        <v>1</v>
      </c>
      <c r="G89" s="11">
        <v>2</v>
      </c>
      <c r="H89" s="5">
        <v>0</v>
      </c>
      <c r="I89" s="316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362">
        <v>43755</v>
      </c>
      <c r="C90" s="9" t="s">
        <v>48</v>
      </c>
      <c r="D90" s="5">
        <v>1</v>
      </c>
      <c r="E90" s="5">
        <v>1</v>
      </c>
      <c r="F90" s="5">
        <v>0</v>
      </c>
      <c r="G90" s="11">
        <v>1</v>
      </c>
      <c r="H90" s="5">
        <v>0</v>
      </c>
      <c r="I90" s="316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362">
        <v>43748</v>
      </c>
      <c r="C91" s="9" t="s">
        <v>8</v>
      </c>
      <c r="D91" s="5">
        <v>1</v>
      </c>
      <c r="E91" s="5">
        <v>2</v>
      </c>
      <c r="F91" s="5">
        <v>2</v>
      </c>
      <c r="G91" s="11">
        <v>4</v>
      </c>
      <c r="H91" s="5">
        <v>0</v>
      </c>
      <c r="I91" s="316">
        <v>0</v>
      </c>
      <c r="J91" s="280">
        <v>1</v>
      </c>
      <c r="K91" s="9"/>
      <c r="L91" s="9"/>
      <c r="M91" s="29"/>
    </row>
    <row r="92" spans="1:13" hidden="1" x14ac:dyDescent="0.25">
      <c r="A92" s="631"/>
      <c r="B92" s="362">
        <v>43741</v>
      </c>
      <c r="C92" s="9" t="s">
        <v>455</v>
      </c>
      <c r="D92" s="5">
        <v>1</v>
      </c>
      <c r="E92" s="5">
        <v>2</v>
      </c>
      <c r="F92" s="5">
        <v>2</v>
      </c>
      <c r="G92" s="11">
        <v>4</v>
      </c>
      <c r="H92" s="5">
        <v>0</v>
      </c>
      <c r="I92" s="316">
        <v>0</v>
      </c>
      <c r="J92" s="280">
        <v>1</v>
      </c>
      <c r="K92" s="9"/>
      <c r="L92" s="9"/>
      <c r="M92" s="29"/>
    </row>
    <row r="93" spans="1:13" hidden="1" x14ac:dyDescent="0.25">
      <c r="A93" s="631"/>
      <c r="B93" s="362">
        <v>43734</v>
      </c>
      <c r="C93" s="9" t="s">
        <v>452</v>
      </c>
      <c r="D93" s="5">
        <v>1</v>
      </c>
      <c r="E93" s="5">
        <v>0</v>
      </c>
      <c r="F93" s="5">
        <v>0</v>
      </c>
      <c r="G93" s="5">
        <v>0</v>
      </c>
      <c r="H93" s="5">
        <v>0</v>
      </c>
      <c r="I93" s="316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362">
        <v>43727</v>
      </c>
      <c r="C94" s="9" t="s">
        <v>9</v>
      </c>
      <c r="D94" s="5">
        <v>1</v>
      </c>
      <c r="E94" s="5">
        <v>0</v>
      </c>
      <c r="F94" s="5">
        <v>0</v>
      </c>
      <c r="G94" s="5">
        <v>0</v>
      </c>
      <c r="H94" s="5">
        <v>0</v>
      </c>
      <c r="I94" s="316">
        <v>0</v>
      </c>
      <c r="J94" s="280"/>
      <c r="K94" s="9">
        <v>1</v>
      </c>
      <c r="L94" s="9"/>
      <c r="M94" s="29"/>
    </row>
    <row r="95" spans="1:13" ht="18.75" hidden="1" thickBot="1" x14ac:dyDescent="0.3">
      <c r="A95" s="630"/>
      <c r="B95" s="363">
        <v>43720</v>
      </c>
      <c r="C95" s="31" t="s">
        <v>48</v>
      </c>
      <c r="D95" s="88">
        <v>1</v>
      </c>
      <c r="E95" s="88">
        <v>1</v>
      </c>
      <c r="F95" s="88">
        <v>3</v>
      </c>
      <c r="G95" s="88">
        <v>4</v>
      </c>
      <c r="H95" s="88">
        <v>0</v>
      </c>
      <c r="I95" s="317">
        <v>0</v>
      </c>
      <c r="J95" s="341">
        <v>1</v>
      </c>
      <c r="K95" s="31"/>
      <c r="L95" s="31"/>
      <c r="M95" s="32"/>
    </row>
    <row r="96" spans="1:13" s="16" customFormat="1" ht="19.5" thickTop="1" thickBot="1" x14ac:dyDescent="0.3">
      <c r="A96" s="142" t="s">
        <v>45</v>
      </c>
      <c r="B96" s="126" t="s">
        <v>500</v>
      </c>
      <c r="C96" s="124" t="s">
        <v>453</v>
      </c>
      <c r="D96" s="124">
        <f t="shared" ref="D96:L96" si="4">SUM(D74:D95)</f>
        <v>22</v>
      </c>
      <c r="E96" s="124">
        <f t="shared" si="4"/>
        <v>17</v>
      </c>
      <c r="F96" s="124">
        <f t="shared" si="4"/>
        <v>21</v>
      </c>
      <c r="G96" s="124">
        <f t="shared" si="4"/>
        <v>38</v>
      </c>
      <c r="H96" s="124">
        <f t="shared" si="4"/>
        <v>1</v>
      </c>
      <c r="I96" s="247">
        <f t="shared" si="4"/>
        <v>0</v>
      </c>
      <c r="J96" s="191">
        <f t="shared" si="4"/>
        <v>13</v>
      </c>
      <c r="K96" s="124">
        <f t="shared" si="4"/>
        <v>5</v>
      </c>
      <c r="L96" s="124">
        <f t="shared" si="4"/>
        <v>4</v>
      </c>
      <c r="M96" s="302">
        <f>SUM(J96/(J96+K96))</f>
        <v>0.72222222222222221</v>
      </c>
    </row>
    <row r="97" spans="1:13" ht="18.75" hidden="1" thickTop="1" x14ac:dyDescent="0.25">
      <c r="A97" s="659" t="s">
        <v>454</v>
      </c>
      <c r="B97" s="361">
        <v>43524</v>
      </c>
      <c r="C97" s="27" t="s">
        <v>452</v>
      </c>
      <c r="D97" s="46">
        <v>1</v>
      </c>
      <c r="E97" s="46">
        <v>2</v>
      </c>
      <c r="F97" s="46">
        <v>1</v>
      </c>
      <c r="G97" s="46">
        <v>3</v>
      </c>
      <c r="H97" s="46">
        <v>1</v>
      </c>
      <c r="I97" s="85">
        <v>0</v>
      </c>
      <c r="J97" s="364">
        <v>1</v>
      </c>
      <c r="K97" s="27"/>
      <c r="L97" s="27"/>
      <c r="M97" s="28"/>
    </row>
    <row r="98" spans="1:13" hidden="1" x14ac:dyDescent="0.25">
      <c r="A98" s="631"/>
      <c r="B98" s="362">
        <v>43517</v>
      </c>
      <c r="C98" s="9" t="s">
        <v>9</v>
      </c>
      <c r="D98" s="5">
        <v>1</v>
      </c>
      <c r="E98" s="5">
        <v>0</v>
      </c>
      <c r="F98" s="5">
        <v>0</v>
      </c>
      <c r="G98" s="5">
        <v>0</v>
      </c>
      <c r="H98" s="5">
        <v>0</v>
      </c>
      <c r="I98" s="86">
        <v>0</v>
      </c>
      <c r="J98" s="365"/>
      <c r="K98" s="9">
        <v>1</v>
      </c>
      <c r="L98" s="9"/>
      <c r="M98" s="29"/>
    </row>
    <row r="99" spans="1:13" hidden="1" x14ac:dyDescent="0.25">
      <c r="A99" s="631"/>
      <c r="B99" s="362">
        <v>43503</v>
      </c>
      <c r="C99" s="9" t="s">
        <v>8</v>
      </c>
      <c r="D99" s="5">
        <v>1</v>
      </c>
      <c r="E99" s="5">
        <v>1</v>
      </c>
      <c r="F99" s="5">
        <v>1</v>
      </c>
      <c r="G99" s="5">
        <v>2</v>
      </c>
      <c r="H99" s="5">
        <v>0</v>
      </c>
      <c r="I99" s="86">
        <v>0</v>
      </c>
      <c r="J99" s="365"/>
      <c r="K99" s="9">
        <v>1</v>
      </c>
      <c r="L99" s="9"/>
      <c r="M99" s="29"/>
    </row>
    <row r="100" spans="1:13" hidden="1" x14ac:dyDescent="0.25">
      <c r="A100" s="631"/>
      <c r="B100" s="362">
        <v>43496</v>
      </c>
      <c r="C100" s="9" t="s">
        <v>455</v>
      </c>
      <c r="D100" s="5">
        <v>1</v>
      </c>
      <c r="E100" s="5">
        <v>1</v>
      </c>
      <c r="F100" s="5">
        <v>2</v>
      </c>
      <c r="G100" s="5">
        <v>3</v>
      </c>
      <c r="H100" s="5">
        <v>0</v>
      </c>
      <c r="I100" s="86">
        <v>0</v>
      </c>
      <c r="J100" s="365"/>
      <c r="K100" s="9"/>
      <c r="L100" s="9">
        <v>1</v>
      </c>
      <c r="M100" s="29"/>
    </row>
    <row r="101" spans="1:13" hidden="1" x14ac:dyDescent="0.25">
      <c r="A101" s="631"/>
      <c r="B101" s="362">
        <v>43489</v>
      </c>
      <c r="C101" s="9" t="s">
        <v>452</v>
      </c>
      <c r="D101" s="5">
        <v>1</v>
      </c>
      <c r="E101" s="5">
        <v>0</v>
      </c>
      <c r="F101" s="5">
        <v>0</v>
      </c>
      <c r="G101" s="5">
        <v>0</v>
      </c>
      <c r="H101" s="5">
        <v>0</v>
      </c>
      <c r="I101" s="86">
        <v>0</v>
      </c>
      <c r="J101" s="365"/>
      <c r="K101" s="9">
        <v>1</v>
      </c>
      <c r="L101" s="9"/>
      <c r="M101" s="29"/>
    </row>
    <row r="102" spans="1:13" hidden="1" x14ac:dyDescent="0.25">
      <c r="A102" s="631"/>
      <c r="B102" s="362">
        <v>43475</v>
      </c>
      <c r="C102" s="9" t="s">
        <v>9</v>
      </c>
      <c r="D102" s="5">
        <v>1</v>
      </c>
      <c r="E102" s="5">
        <v>0</v>
      </c>
      <c r="F102" s="5">
        <v>1</v>
      </c>
      <c r="G102" s="5">
        <v>1</v>
      </c>
      <c r="H102" s="5">
        <v>0</v>
      </c>
      <c r="I102" s="86">
        <v>0</v>
      </c>
      <c r="J102" s="365"/>
      <c r="K102" s="9">
        <v>1</v>
      </c>
      <c r="L102" s="9"/>
      <c r="M102" s="29"/>
    </row>
    <row r="103" spans="1:13" hidden="1" x14ac:dyDescent="0.25">
      <c r="A103" s="631"/>
      <c r="B103" s="362">
        <v>43468</v>
      </c>
      <c r="C103" s="9" t="s">
        <v>48</v>
      </c>
      <c r="D103" s="5">
        <v>1</v>
      </c>
      <c r="E103" s="5">
        <v>0</v>
      </c>
      <c r="F103" s="5">
        <v>2</v>
      </c>
      <c r="G103" s="5">
        <v>2</v>
      </c>
      <c r="H103" s="5">
        <v>0</v>
      </c>
      <c r="I103" s="86">
        <v>0</v>
      </c>
      <c r="J103" s="365">
        <v>1</v>
      </c>
      <c r="K103" s="9"/>
      <c r="L103" s="9"/>
      <c r="M103" s="29"/>
    </row>
    <row r="104" spans="1:13" hidden="1" x14ac:dyDescent="0.25">
      <c r="A104" s="631"/>
      <c r="B104" s="362">
        <v>43454</v>
      </c>
      <c r="C104" s="9" t="s">
        <v>8</v>
      </c>
      <c r="D104" s="5">
        <v>1</v>
      </c>
      <c r="E104" s="5">
        <v>0</v>
      </c>
      <c r="F104" s="5">
        <v>2</v>
      </c>
      <c r="G104" s="5">
        <v>2</v>
      </c>
      <c r="H104" s="5">
        <v>0</v>
      </c>
      <c r="I104" s="86">
        <v>0</v>
      </c>
      <c r="J104" s="365"/>
      <c r="K104" s="9">
        <v>1</v>
      </c>
      <c r="L104" s="9"/>
      <c r="M104" s="29"/>
    </row>
    <row r="105" spans="1:13" hidden="1" x14ac:dyDescent="0.25">
      <c r="A105" s="631"/>
      <c r="B105" s="362">
        <v>43447</v>
      </c>
      <c r="C105" s="9" t="s">
        <v>455</v>
      </c>
      <c r="D105" s="5">
        <v>1</v>
      </c>
      <c r="E105" s="5">
        <v>1</v>
      </c>
      <c r="F105" s="5">
        <v>0</v>
      </c>
      <c r="G105" s="5">
        <v>1</v>
      </c>
      <c r="H105" s="5">
        <v>1</v>
      </c>
      <c r="I105" s="86">
        <v>0</v>
      </c>
      <c r="J105" s="365">
        <v>1</v>
      </c>
      <c r="K105" s="9"/>
      <c r="L105" s="9"/>
      <c r="M105" s="29"/>
    </row>
    <row r="106" spans="1:13" hidden="1" x14ac:dyDescent="0.25">
      <c r="A106" s="631"/>
      <c r="B106" s="362">
        <v>43440</v>
      </c>
      <c r="C106" s="9" t="s">
        <v>452</v>
      </c>
      <c r="D106" s="5">
        <v>1</v>
      </c>
      <c r="E106" s="5">
        <v>0</v>
      </c>
      <c r="F106" s="5">
        <v>3</v>
      </c>
      <c r="G106" s="5">
        <v>3</v>
      </c>
      <c r="H106" s="5">
        <v>0</v>
      </c>
      <c r="I106" s="86">
        <v>0</v>
      </c>
      <c r="J106" s="365">
        <v>1</v>
      </c>
      <c r="K106" s="9"/>
      <c r="L106" s="9"/>
      <c r="M106" s="29"/>
    </row>
    <row r="107" spans="1:13" hidden="1" x14ac:dyDescent="0.25">
      <c r="A107" s="631"/>
      <c r="B107" s="362">
        <v>43433</v>
      </c>
      <c r="C107" s="9" t="s">
        <v>9</v>
      </c>
      <c r="D107" s="5">
        <v>1</v>
      </c>
      <c r="E107" s="5">
        <v>0</v>
      </c>
      <c r="F107" s="5">
        <v>0</v>
      </c>
      <c r="G107" s="5">
        <v>0</v>
      </c>
      <c r="H107" s="5">
        <v>0</v>
      </c>
      <c r="I107" s="86">
        <v>0</v>
      </c>
      <c r="J107" s="365"/>
      <c r="K107" s="9"/>
      <c r="L107" s="9">
        <v>1</v>
      </c>
      <c r="M107" s="29"/>
    </row>
    <row r="108" spans="1:13" hidden="1" x14ac:dyDescent="0.25">
      <c r="A108" s="631"/>
      <c r="B108" s="362">
        <v>43426</v>
      </c>
      <c r="C108" s="9" t="s">
        <v>48</v>
      </c>
      <c r="D108" s="5">
        <v>1</v>
      </c>
      <c r="E108" s="5">
        <v>1</v>
      </c>
      <c r="F108" s="5">
        <v>1</v>
      </c>
      <c r="G108" s="5">
        <v>2</v>
      </c>
      <c r="H108" s="5">
        <v>0</v>
      </c>
      <c r="I108" s="86">
        <v>0</v>
      </c>
      <c r="J108" s="365">
        <v>1</v>
      </c>
      <c r="K108" s="9"/>
      <c r="L108" s="9"/>
      <c r="M108" s="29"/>
    </row>
    <row r="109" spans="1:13" hidden="1" x14ac:dyDescent="0.25">
      <c r="A109" s="631"/>
      <c r="B109" s="362">
        <v>43419</v>
      </c>
      <c r="C109" s="9" t="s">
        <v>8</v>
      </c>
      <c r="D109" s="5">
        <v>1</v>
      </c>
      <c r="E109" s="5">
        <v>1</v>
      </c>
      <c r="F109" s="5">
        <v>1</v>
      </c>
      <c r="G109" s="5">
        <v>2</v>
      </c>
      <c r="H109" s="5">
        <v>0</v>
      </c>
      <c r="I109" s="86">
        <v>0</v>
      </c>
      <c r="J109" s="365">
        <v>1</v>
      </c>
      <c r="K109" s="9"/>
      <c r="L109" s="9"/>
      <c r="M109" s="29"/>
    </row>
    <row r="110" spans="1:13" hidden="1" x14ac:dyDescent="0.25">
      <c r="A110" s="631"/>
      <c r="B110" s="362">
        <v>43412</v>
      </c>
      <c r="C110" s="9" t="s">
        <v>455</v>
      </c>
      <c r="D110" s="5">
        <v>1</v>
      </c>
      <c r="E110" s="5">
        <v>0</v>
      </c>
      <c r="F110" s="5">
        <v>1</v>
      </c>
      <c r="G110" s="5">
        <v>1</v>
      </c>
      <c r="H110" s="5">
        <v>0</v>
      </c>
      <c r="I110" s="86">
        <v>0</v>
      </c>
      <c r="J110" s="365">
        <v>1</v>
      </c>
      <c r="K110" s="9"/>
      <c r="L110" s="9"/>
      <c r="M110" s="29"/>
    </row>
    <row r="111" spans="1:13" hidden="1" x14ac:dyDescent="0.25">
      <c r="A111" s="631"/>
      <c r="B111" s="362">
        <v>43405</v>
      </c>
      <c r="C111" s="9" t="s">
        <v>452</v>
      </c>
      <c r="D111" s="5">
        <v>1</v>
      </c>
      <c r="E111" s="5">
        <v>0</v>
      </c>
      <c r="F111" s="5">
        <v>0</v>
      </c>
      <c r="G111" s="5">
        <v>0</v>
      </c>
      <c r="H111" s="5">
        <v>0</v>
      </c>
      <c r="I111" s="86">
        <v>0</v>
      </c>
      <c r="J111" s="365"/>
      <c r="K111" s="9">
        <v>1</v>
      </c>
      <c r="L111" s="9"/>
      <c r="M111" s="29"/>
    </row>
    <row r="112" spans="1:13" hidden="1" x14ac:dyDescent="0.25">
      <c r="A112" s="631"/>
      <c r="B112" s="362">
        <v>43398</v>
      </c>
      <c r="C112" s="9" t="s">
        <v>9</v>
      </c>
      <c r="D112" s="5">
        <v>1</v>
      </c>
      <c r="E112" s="5">
        <v>0</v>
      </c>
      <c r="F112" s="5">
        <v>0</v>
      </c>
      <c r="G112" s="5">
        <v>0</v>
      </c>
      <c r="H112" s="5">
        <v>0</v>
      </c>
      <c r="I112" s="86">
        <v>0</v>
      </c>
      <c r="J112" s="365">
        <v>1</v>
      </c>
      <c r="K112" s="9"/>
      <c r="L112" s="9"/>
      <c r="M112" s="29"/>
    </row>
    <row r="113" spans="1:13" hidden="1" x14ac:dyDescent="0.25">
      <c r="A113" s="631"/>
      <c r="B113" s="362">
        <v>43391</v>
      </c>
      <c r="C113" s="9" t="s">
        <v>48</v>
      </c>
      <c r="D113" s="5">
        <v>1</v>
      </c>
      <c r="E113" s="5">
        <v>0</v>
      </c>
      <c r="F113" s="5">
        <v>3</v>
      </c>
      <c r="G113" s="5">
        <v>3</v>
      </c>
      <c r="H113" s="5">
        <v>0</v>
      </c>
      <c r="I113" s="86">
        <v>0</v>
      </c>
      <c r="J113" s="365">
        <v>1</v>
      </c>
      <c r="K113" s="9"/>
      <c r="L113" s="9"/>
      <c r="M113" s="29"/>
    </row>
    <row r="114" spans="1:13" hidden="1" x14ac:dyDescent="0.25">
      <c r="A114" s="631"/>
      <c r="B114" s="362">
        <v>43384</v>
      </c>
      <c r="C114" s="9" t="s">
        <v>8</v>
      </c>
      <c r="D114" s="5">
        <v>1</v>
      </c>
      <c r="E114" s="5">
        <v>0</v>
      </c>
      <c r="F114" s="5">
        <v>3</v>
      </c>
      <c r="G114" s="5">
        <v>3</v>
      </c>
      <c r="H114" s="5">
        <v>0</v>
      </c>
      <c r="I114" s="86">
        <v>0</v>
      </c>
      <c r="J114" s="365">
        <v>1</v>
      </c>
      <c r="K114" s="9"/>
      <c r="L114" s="9"/>
      <c r="M114" s="29"/>
    </row>
    <row r="115" spans="1:13" hidden="1" x14ac:dyDescent="0.25">
      <c r="A115" s="631"/>
      <c r="B115" s="362">
        <v>43377</v>
      </c>
      <c r="C115" s="9" t="s">
        <v>455</v>
      </c>
      <c r="D115" s="5">
        <v>1</v>
      </c>
      <c r="E115" s="5">
        <v>1</v>
      </c>
      <c r="F115" s="5">
        <v>0</v>
      </c>
      <c r="G115" s="5">
        <v>1</v>
      </c>
      <c r="H115" s="5">
        <v>0</v>
      </c>
      <c r="I115" s="86">
        <v>0</v>
      </c>
      <c r="J115" s="365">
        <v>1</v>
      </c>
      <c r="K115" s="9"/>
      <c r="L115" s="9"/>
      <c r="M115" s="29"/>
    </row>
    <row r="116" spans="1:13" hidden="1" x14ac:dyDescent="0.25">
      <c r="A116" s="631"/>
      <c r="B116" s="362">
        <v>43370</v>
      </c>
      <c r="C116" s="9" t="s">
        <v>452</v>
      </c>
      <c r="D116" s="5">
        <v>1</v>
      </c>
      <c r="E116" s="5">
        <v>0</v>
      </c>
      <c r="F116" s="5">
        <v>3</v>
      </c>
      <c r="G116" s="5">
        <v>3</v>
      </c>
      <c r="H116" s="5">
        <v>0</v>
      </c>
      <c r="I116" s="86">
        <v>0</v>
      </c>
      <c r="J116" s="365">
        <v>1</v>
      </c>
      <c r="K116" s="9"/>
      <c r="L116" s="9"/>
      <c r="M116" s="29"/>
    </row>
    <row r="117" spans="1:13" hidden="1" x14ac:dyDescent="0.25">
      <c r="A117" s="631"/>
      <c r="B117" s="362">
        <v>43363</v>
      </c>
      <c r="C117" s="9" t="s">
        <v>9</v>
      </c>
      <c r="D117" s="5">
        <v>1</v>
      </c>
      <c r="E117" s="5">
        <v>2</v>
      </c>
      <c r="F117" s="5">
        <v>0</v>
      </c>
      <c r="G117" s="5">
        <v>2</v>
      </c>
      <c r="H117" s="5">
        <v>1</v>
      </c>
      <c r="I117" s="86">
        <v>0</v>
      </c>
      <c r="J117" s="365">
        <v>1</v>
      </c>
      <c r="K117" s="9"/>
      <c r="L117" s="9"/>
      <c r="M117" s="29"/>
    </row>
    <row r="118" spans="1:13" ht="18.75" hidden="1" thickBot="1" x14ac:dyDescent="0.3">
      <c r="A118" s="630"/>
      <c r="B118" s="363">
        <v>43356</v>
      </c>
      <c r="C118" s="31" t="s">
        <v>48</v>
      </c>
      <c r="D118" s="88">
        <v>1</v>
      </c>
      <c r="E118" s="88">
        <v>0</v>
      </c>
      <c r="F118" s="88">
        <v>2</v>
      </c>
      <c r="G118" s="88">
        <v>2</v>
      </c>
      <c r="H118" s="88">
        <v>0</v>
      </c>
      <c r="I118" s="89">
        <v>0</v>
      </c>
      <c r="J118" s="366">
        <v>1</v>
      </c>
      <c r="K118" s="31"/>
      <c r="L118" s="31"/>
      <c r="M118" s="32"/>
    </row>
    <row r="119" spans="1:13" s="16" customFormat="1" ht="19.5" thickTop="1" thickBot="1" x14ac:dyDescent="0.3">
      <c r="A119" s="142" t="s">
        <v>45</v>
      </c>
      <c r="B119" s="126" t="s">
        <v>454</v>
      </c>
      <c r="C119" s="124" t="s">
        <v>453</v>
      </c>
      <c r="D119" s="124">
        <f t="shared" ref="D119:I119" si="5">SUM(D97:D118)</f>
        <v>22</v>
      </c>
      <c r="E119" s="124">
        <f t="shared" si="5"/>
        <v>10</v>
      </c>
      <c r="F119" s="124">
        <f t="shared" si="5"/>
        <v>26</v>
      </c>
      <c r="G119" s="124">
        <f t="shared" si="5"/>
        <v>36</v>
      </c>
      <c r="H119" s="124">
        <f t="shared" si="5"/>
        <v>3</v>
      </c>
      <c r="I119" s="124">
        <f t="shared" si="5"/>
        <v>0</v>
      </c>
      <c r="J119" s="191">
        <f>SUM(J97:J118)</f>
        <v>14</v>
      </c>
      <c r="K119" s="124">
        <f>SUM(K97:K118)</f>
        <v>6</v>
      </c>
      <c r="L119" s="124">
        <f>SUM(L97:L118)</f>
        <v>2</v>
      </c>
      <c r="M119" s="302">
        <f>SUM(J119/(J119+K119))</f>
        <v>0.7</v>
      </c>
    </row>
    <row r="120" spans="1:13" ht="18.75" hidden="1" thickTop="1" x14ac:dyDescent="0.25">
      <c r="A120" s="638" t="s">
        <v>285</v>
      </c>
      <c r="B120" s="45">
        <v>43160</v>
      </c>
      <c r="C120" s="46" t="s">
        <v>8</v>
      </c>
      <c r="D120" s="46">
        <v>1</v>
      </c>
      <c r="E120" s="46">
        <v>1</v>
      </c>
      <c r="F120" s="46">
        <v>1</v>
      </c>
      <c r="G120" s="46">
        <v>2</v>
      </c>
      <c r="H120" s="46">
        <v>0</v>
      </c>
      <c r="I120" s="85">
        <v>0</v>
      </c>
      <c r="J120" s="266"/>
      <c r="K120" s="5">
        <v>1</v>
      </c>
      <c r="L120" s="5"/>
      <c r="M120" s="86"/>
    </row>
    <row r="121" spans="1:13" hidden="1" x14ac:dyDescent="0.25">
      <c r="A121" s="639"/>
      <c r="B121" s="36">
        <v>43153</v>
      </c>
      <c r="C121" s="5" t="s">
        <v>10</v>
      </c>
      <c r="D121" s="5">
        <v>1</v>
      </c>
      <c r="E121" s="5">
        <v>0</v>
      </c>
      <c r="F121" s="5">
        <v>1</v>
      </c>
      <c r="G121" s="5">
        <v>1</v>
      </c>
      <c r="H121" s="5">
        <v>0</v>
      </c>
      <c r="I121" s="86">
        <v>0</v>
      </c>
      <c r="J121" s="266">
        <v>1</v>
      </c>
      <c r="K121" s="5"/>
      <c r="L121" s="5"/>
      <c r="M121" s="86"/>
    </row>
    <row r="122" spans="1:13" hidden="1" x14ac:dyDescent="0.25">
      <c r="A122" s="639"/>
      <c r="B122" s="36">
        <v>43146</v>
      </c>
      <c r="C122" s="5" t="s">
        <v>7</v>
      </c>
      <c r="D122" s="5">
        <v>1</v>
      </c>
      <c r="E122" s="5">
        <v>0</v>
      </c>
      <c r="F122" s="5">
        <v>0</v>
      </c>
      <c r="G122" s="5">
        <v>0</v>
      </c>
      <c r="H122" s="5">
        <v>0</v>
      </c>
      <c r="I122" s="86">
        <v>0</v>
      </c>
      <c r="J122" s="266">
        <v>1</v>
      </c>
      <c r="K122" s="5"/>
      <c r="L122" s="5"/>
      <c r="M122" s="86"/>
    </row>
    <row r="123" spans="1:13" hidden="1" x14ac:dyDescent="0.25">
      <c r="A123" s="639"/>
      <c r="B123" s="36">
        <v>43139</v>
      </c>
      <c r="C123" s="5" t="s">
        <v>9</v>
      </c>
      <c r="D123" s="5">
        <v>1</v>
      </c>
      <c r="E123" s="5">
        <v>1</v>
      </c>
      <c r="F123" s="5">
        <v>1</v>
      </c>
      <c r="G123" s="11">
        <v>2</v>
      </c>
      <c r="H123" s="5">
        <v>0</v>
      </c>
      <c r="I123" s="86">
        <v>0</v>
      </c>
      <c r="J123" s="266"/>
      <c r="K123" s="5">
        <v>1</v>
      </c>
      <c r="L123" s="5"/>
      <c r="M123" s="86"/>
    </row>
    <row r="124" spans="1:13" hidden="1" x14ac:dyDescent="0.25">
      <c r="A124" s="639"/>
      <c r="B124" s="36">
        <v>43132</v>
      </c>
      <c r="C124" s="5" t="s">
        <v>27</v>
      </c>
      <c r="D124" s="5">
        <v>1</v>
      </c>
      <c r="E124" s="5">
        <v>1</v>
      </c>
      <c r="F124" s="5">
        <v>0</v>
      </c>
      <c r="G124" s="11">
        <v>1</v>
      </c>
      <c r="H124" s="5">
        <v>0</v>
      </c>
      <c r="I124" s="86">
        <v>0</v>
      </c>
      <c r="J124" s="266"/>
      <c r="K124" s="5">
        <v>1</v>
      </c>
      <c r="L124" s="5"/>
      <c r="M124" s="86"/>
    </row>
    <row r="125" spans="1:13" hidden="1" x14ac:dyDescent="0.25">
      <c r="A125" s="639"/>
      <c r="B125" s="36">
        <v>43125</v>
      </c>
      <c r="C125" s="5" t="s">
        <v>8</v>
      </c>
      <c r="D125" s="5">
        <v>1</v>
      </c>
      <c r="E125" s="5">
        <v>2</v>
      </c>
      <c r="F125" s="5">
        <v>0</v>
      </c>
      <c r="G125" s="11">
        <v>2</v>
      </c>
      <c r="H125" s="5">
        <v>0</v>
      </c>
      <c r="I125" s="86">
        <v>0</v>
      </c>
      <c r="J125" s="266"/>
      <c r="K125" s="5">
        <v>1</v>
      </c>
      <c r="L125" s="5"/>
      <c r="M125" s="86"/>
    </row>
    <row r="126" spans="1:13" hidden="1" x14ac:dyDescent="0.25">
      <c r="A126" s="639"/>
      <c r="B126" s="36">
        <v>43118</v>
      </c>
      <c r="C126" s="5" t="s">
        <v>10</v>
      </c>
      <c r="D126" s="5">
        <v>1</v>
      </c>
      <c r="E126" s="5">
        <v>0</v>
      </c>
      <c r="F126" s="5">
        <v>1</v>
      </c>
      <c r="G126" s="11">
        <v>1</v>
      </c>
      <c r="H126" s="5">
        <v>0</v>
      </c>
      <c r="I126" s="86">
        <v>0</v>
      </c>
      <c r="J126" s="266">
        <v>1</v>
      </c>
      <c r="K126" s="5"/>
      <c r="L126" s="5"/>
      <c r="M126" s="86"/>
    </row>
    <row r="127" spans="1:13" hidden="1" x14ac:dyDescent="0.25">
      <c r="A127" s="639"/>
      <c r="B127" s="36">
        <v>43104</v>
      </c>
      <c r="C127" s="5" t="s">
        <v>7</v>
      </c>
      <c r="D127" s="5">
        <v>1</v>
      </c>
      <c r="E127" s="5">
        <v>0</v>
      </c>
      <c r="F127" s="5">
        <v>2</v>
      </c>
      <c r="G127" s="11">
        <v>2</v>
      </c>
      <c r="H127" s="5">
        <v>0</v>
      </c>
      <c r="I127" s="86">
        <v>0</v>
      </c>
      <c r="J127" s="266">
        <v>1</v>
      </c>
      <c r="K127" s="5"/>
      <c r="L127" s="5"/>
      <c r="M127" s="86"/>
    </row>
    <row r="128" spans="1:13" hidden="1" x14ac:dyDescent="0.25">
      <c r="A128" s="639"/>
      <c r="B128" s="36">
        <v>43090</v>
      </c>
      <c r="C128" s="5" t="s">
        <v>9</v>
      </c>
      <c r="D128" s="5">
        <v>1</v>
      </c>
      <c r="E128" s="5">
        <v>2</v>
      </c>
      <c r="F128" s="5">
        <v>0</v>
      </c>
      <c r="G128" s="11">
        <v>2</v>
      </c>
      <c r="H128" s="5">
        <v>0</v>
      </c>
      <c r="I128" s="86">
        <v>0</v>
      </c>
      <c r="J128" s="266"/>
      <c r="K128" s="5">
        <v>1</v>
      </c>
      <c r="L128" s="5"/>
      <c r="M128" s="86"/>
    </row>
    <row r="129" spans="1:13" hidden="1" x14ac:dyDescent="0.25">
      <c r="A129" s="639"/>
      <c r="B129" s="36">
        <v>43083</v>
      </c>
      <c r="C129" s="5" t="s">
        <v>27</v>
      </c>
      <c r="D129" s="5">
        <v>1</v>
      </c>
      <c r="E129" s="5">
        <v>2</v>
      </c>
      <c r="F129" s="5">
        <v>0</v>
      </c>
      <c r="G129" s="11">
        <v>2</v>
      </c>
      <c r="H129" s="5">
        <v>0</v>
      </c>
      <c r="I129" s="86">
        <v>1</v>
      </c>
      <c r="J129" s="266"/>
      <c r="K129" s="5"/>
      <c r="L129" s="5">
        <v>1</v>
      </c>
      <c r="M129" s="86"/>
    </row>
    <row r="130" spans="1:13" hidden="1" x14ac:dyDescent="0.25">
      <c r="A130" s="639"/>
      <c r="B130" s="36">
        <v>43076</v>
      </c>
      <c r="C130" s="5" t="s">
        <v>8</v>
      </c>
      <c r="D130" s="5">
        <v>1</v>
      </c>
      <c r="E130" s="5">
        <v>0</v>
      </c>
      <c r="F130" s="5">
        <v>1</v>
      </c>
      <c r="G130" s="11">
        <v>1</v>
      </c>
      <c r="H130" s="5">
        <v>0</v>
      </c>
      <c r="I130" s="86">
        <v>0</v>
      </c>
      <c r="J130" s="266"/>
      <c r="K130" s="5">
        <v>1</v>
      </c>
      <c r="L130" s="5"/>
      <c r="M130" s="86"/>
    </row>
    <row r="131" spans="1:13" hidden="1" x14ac:dyDescent="0.25">
      <c r="A131" s="639"/>
      <c r="B131" s="36">
        <v>43069</v>
      </c>
      <c r="C131" s="5" t="s">
        <v>10</v>
      </c>
      <c r="D131" s="5">
        <v>1</v>
      </c>
      <c r="E131" s="5">
        <v>1</v>
      </c>
      <c r="F131" s="5">
        <v>1</v>
      </c>
      <c r="G131" s="11">
        <v>2</v>
      </c>
      <c r="H131" s="5">
        <v>0</v>
      </c>
      <c r="I131" s="86">
        <v>0</v>
      </c>
      <c r="J131" s="266">
        <v>1</v>
      </c>
      <c r="K131" s="5"/>
      <c r="L131" s="5"/>
      <c r="M131" s="86"/>
    </row>
    <row r="132" spans="1:13" hidden="1" x14ac:dyDescent="0.25">
      <c r="A132" s="639"/>
      <c r="B132" s="36">
        <v>43062</v>
      </c>
      <c r="C132" s="5" t="s">
        <v>7</v>
      </c>
      <c r="D132" s="5">
        <v>1</v>
      </c>
      <c r="E132" s="5">
        <v>0</v>
      </c>
      <c r="F132" s="5">
        <v>2</v>
      </c>
      <c r="G132" s="11">
        <v>2</v>
      </c>
      <c r="H132" s="5">
        <v>0</v>
      </c>
      <c r="I132" s="86">
        <v>0</v>
      </c>
      <c r="J132" s="266">
        <v>1</v>
      </c>
      <c r="K132" s="5"/>
      <c r="L132" s="5"/>
      <c r="M132" s="86"/>
    </row>
    <row r="133" spans="1:13" hidden="1" x14ac:dyDescent="0.25">
      <c r="A133" s="639"/>
      <c r="B133" s="36">
        <v>43055</v>
      </c>
      <c r="C133" s="5" t="s">
        <v>9</v>
      </c>
      <c r="D133" s="5">
        <v>1</v>
      </c>
      <c r="E133" s="5">
        <v>0</v>
      </c>
      <c r="F133" s="5">
        <v>1</v>
      </c>
      <c r="G133" s="11">
        <v>1</v>
      </c>
      <c r="H133" s="5">
        <v>0</v>
      </c>
      <c r="I133" s="86">
        <v>0</v>
      </c>
      <c r="J133" s="266"/>
      <c r="K133" s="5">
        <v>1</v>
      </c>
      <c r="L133" s="5"/>
      <c r="M133" s="86"/>
    </row>
    <row r="134" spans="1:13" hidden="1" x14ac:dyDescent="0.25">
      <c r="A134" s="639"/>
      <c r="B134" s="36">
        <v>43048</v>
      </c>
      <c r="C134" s="5" t="s">
        <v>27</v>
      </c>
      <c r="D134" s="5">
        <v>1</v>
      </c>
      <c r="E134" s="5">
        <v>2</v>
      </c>
      <c r="F134" s="5">
        <v>0</v>
      </c>
      <c r="G134" s="11">
        <v>2</v>
      </c>
      <c r="H134" s="5">
        <v>0</v>
      </c>
      <c r="I134" s="86">
        <v>0</v>
      </c>
      <c r="J134" s="266"/>
      <c r="K134" s="5">
        <v>1</v>
      </c>
      <c r="L134" s="5"/>
      <c r="M134" s="86"/>
    </row>
    <row r="135" spans="1:13" hidden="1" x14ac:dyDescent="0.25">
      <c r="A135" s="639"/>
      <c r="B135" s="36">
        <v>43041</v>
      </c>
      <c r="C135" s="5" t="s">
        <v>8</v>
      </c>
      <c r="D135" s="5">
        <v>1</v>
      </c>
      <c r="E135" s="5">
        <v>0</v>
      </c>
      <c r="F135" s="5">
        <v>0</v>
      </c>
      <c r="G135" s="5">
        <v>0</v>
      </c>
      <c r="H135" s="5">
        <v>0</v>
      </c>
      <c r="I135" s="86">
        <v>0</v>
      </c>
      <c r="J135" s="266"/>
      <c r="K135" s="5">
        <v>1</v>
      </c>
      <c r="L135" s="5"/>
      <c r="M135" s="86"/>
    </row>
    <row r="136" spans="1:13" hidden="1" x14ac:dyDescent="0.25">
      <c r="A136" s="639"/>
      <c r="B136" s="36">
        <v>43034</v>
      </c>
      <c r="C136" s="5" t="s">
        <v>10</v>
      </c>
      <c r="D136" s="5">
        <v>1</v>
      </c>
      <c r="E136" s="5">
        <v>1</v>
      </c>
      <c r="F136" s="5">
        <v>0</v>
      </c>
      <c r="G136" s="5">
        <v>1</v>
      </c>
      <c r="H136" s="5">
        <v>0</v>
      </c>
      <c r="I136" s="86">
        <v>0</v>
      </c>
      <c r="J136" s="266">
        <v>1</v>
      </c>
      <c r="K136" s="5"/>
      <c r="L136" s="5"/>
      <c r="M136" s="86"/>
    </row>
    <row r="137" spans="1:13" hidden="1" x14ac:dyDescent="0.25">
      <c r="A137" s="639"/>
      <c r="B137" s="36">
        <v>43027</v>
      </c>
      <c r="C137" s="5" t="s">
        <v>7</v>
      </c>
      <c r="D137" s="5">
        <v>1</v>
      </c>
      <c r="E137" s="5">
        <v>0</v>
      </c>
      <c r="F137" s="5">
        <v>0</v>
      </c>
      <c r="G137" s="5">
        <v>0</v>
      </c>
      <c r="H137" s="5">
        <v>0</v>
      </c>
      <c r="I137" s="86">
        <v>0</v>
      </c>
      <c r="J137" s="266"/>
      <c r="K137" s="5">
        <v>1</v>
      </c>
      <c r="L137" s="5"/>
      <c r="M137" s="86"/>
    </row>
    <row r="138" spans="1:13" hidden="1" x14ac:dyDescent="0.25">
      <c r="A138" s="639"/>
      <c r="B138" s="36">
        <v>43020</v>
      </c>
      <c r="C138" s="5" t="s">
        <v>9</v>
      </c>
      <c r="D138" s="5">
        <v>1</v>
      </c>
      <c r="E138" s="5">
        <v>1</v>
      </c>
      <c r="F138" s="5">
        <v>0</v>
      </c>
      <c r="G138" s="5">
        <v>1</v>
      </c>
      <c r="H138" s="5">
        <v>0</v>
      </c>
      <c r="I138" s="86">
        <v>0</v>
      </c>
      <c r="J138" s="266">
        <v>1</v>
      </c>
      <c r="K138" s="5"/>
      <c r="L138" s="5"/>
      <c r="M138" s="86"/>
    </row>
    <row r="139" spans="1:13" hidden="1" x14ac:dyDescent="0.25">
      <c r="A139" s="639"/>
      <c r="B139" s="36">
        <v>43013</v>
      </c>
      <c r="C139" s="5" t="s">
        <v>27</v>
      </c>
      <c r="D139" s="5">
        <v>1</v>
      </c>
      <c r="E139" s="5">
        <v>0</v>
      </c>
      <c r="F139" s="5">
        <v>1</v>
      </c>
      <c r="G139" s="5">
        <v>1</v>
      </c>
      <c r="H139" s="5">
        <v>0</v>
      </c>
      <c r="I139" s="86">
        <v>0</v>
      </c>
      <c r="J139" s="266">
        <v>1</v>
      </c>
      <c r="K139" s="5"/>
      <c r="L139" s="5"/>
      <c r="M139" s="86"/>
    </row>
    <row r="140" spans="1:13" hidden="1" x14ac:dyDescent="0.25">
      <c r="A140" s="639"/>
      <c r="B140" s="36">
        <v>43006</v>
      </c>
      <c r="C140" s="5" t="s">
        <v>8</v>
      </c>
      <c r="D140" s="5">
        <v>1</v>
      </c>
      <c r="E140" s="5">
        <v>3</v>
      </c>
      <c r="F140" s="5">
        <v>0</v>
      </c>
      <c r="G140" s="5">
        <v>3</v>
      </c>
      <c r="H140" s="5">
        <v>1</v>
      </c>
      <c r="I140" s="86">
        <v>0</v>
      </c>
      <c r="J140" s="266">
        <v>1</v>
      </c>
      <c r="K140" s="5"/>
      <c r="L140" s="5"/>
      <c r="M140" s="86"/>
    </row>
    <row r="141" spans="1:13" hidden="1" x14ac:dyDescent="0.25">
      <c r="A141" s="639"/>
      <c r="B141" s="36">
        <v>42999</v>
      </c>
      <c r="C141" s="5" t="s">
        <v>10</v>
      </c>
      <c r="D141" s="5">
        <v>1</v>
      </c>
      <c r="E141" s="5">
        <v>1</v>
      </c>
      <c r="F141" s="5">
        <v>0</v>
      </c>
      <c r="G141" s="5">
        <v>1</v>
      </c>
      <c r="H141" s="5">
        <v>0</v>
      </c>
      <c r="I141" s="86">
        <v>1</v>
      </c>
      <c r="J141" s="266"/>
      <c r="K141" s="5"/>
      <c r="L141" s="5">
        <v>1</v>
      </c>
      <c r="M141" s="86"/>
    </row>
    <row r="142" spans="1:13" ht="18.75" hidden="1" thickBot="1" x14ac:dyDescent="0.3">
      <c r="A142" s="640"/>
      <c r="B142" s="87">
        <v>42992</v>
      </c>
      <c r="C142" s="88" t="s">
        <v>7</v>
      </c>
      <c r="D142" s="88">
        <v>1</v>
      </c>
      <c r="E142" s="88">
        <v>0</v>
      </c>
      <c r="F142" s="88">
        <v>2</v>
      </c>
      <c r="G142" s="88">
        <v>2</v>
      </c>
      <c r="H142" s="88">
        <v>0</v>
      </c>
      <c r="I142" s="89">
        <v>0</v>
      </c>
      <c r="J142" s="269">
        <v>1</v>
      </c>
      <c r="K142" s="39"/>
      <c r="L142" s="39"/>
      <c r="M142" s="187"/>
    </row>
    <row r="143" spans="1:13" s="16" customFormat="1" ht="19.5" thickTop="1" thickBot="1" x14ac:dyDescent="0.3">
      <c r="A143" s="142" t="s">
        <v>45</v>
      </c>
      <c r="B143" s="126" t="s">
        <v>285</v>
      </c>
      <c r="C143" s="247" t="s">
        <v>11</v>
      </c>
      <c r="D143" s="248">
        <f t="shared" ref="D143:L143" si="6">SUM(D120:D142)</f>
        <v>23</v>
      </c>
      <c r="E143" s="216">
        <f t="shared" si="6"/>
        <v>18</v>
      </c>
      <c r="F143" s="216">
        <f t="shared" si="6"/>
        <v>14</v>
      </c>
      <c r="G143" s="216">
        <f t="shared" si="6"/>
        <v>32</v>
      </c>
      <c r="H143" s="216">
        <f t="shared" si="6"/>
        <v>1</v>
      </c>
      <c r="I143" s="248">
        <f t="shared" si="6"/>
        <v>2</v>
      </c>
      <c r="J143" s="191">
        <f t="shared" si="6"/>
        <v>11</v>
      </c>
      <c r="K143" s="124">
        <f t="shared" si="6"/>
        <v>10</v>
      </c>
      <c r="L143" s="247">
        <f t="shared" si="6"/>
        <v>2</v>
      </c>
      <c r="M143" s="302">
        <f>SUM(J143/(J143+K143))</f>
        <v>0.52380952380952384</v>
      </c>
    </row>
    <row r="144" spans="1:13" ht="19.5" thickTop="1" thickBot="1" x14ac:dyDescent="0.3">
      <c r="C144" s="136" t="s">
        <v>24</v>
      </c>
      <c r="D144" s="391">
        <f t="shared" ref="D144:L144" si="7">SUM(D143+D119+D96+D73+D57+D41+D20)</f>
        <v>134</v>
      </c>
      <c r="E144" s="391">
        <f t="shared" si="7"/>
        <v>99</v>
      </c>
      <c r="F144" s="391">
        <f t="shared" si="7"/>
        <v>111</v>
      </c>
      <c r="G144" s="391">
        <f t="shared" si="7"/>
        <v>210</v>
      </c>
      <c r="H144" s="391">
        <f t="shared" si="7"/>
        <v>12</v>
      </c>
      <c r="I144" s="517">
        <f t="shared" si="7"/>
        <v>3</v>
      </c>
      <c r="J144" s="444">
        <f t="shared" si="7"/>
        <v>72</v>
      </c>
      <c r="K144" s="91">
        <f t="shared" si="7"/>
        <v>47</v>
      </c>
      <c r="L144" s="450">
        <f t="shared" si="7"/>
        <v>15</v>
      </c>
      <c r="M144" s="313">
        <f>SUM(J144/(J144+K144))</f>
        <v>0.60504201680672265</v>
      </c>
    </row>
    <row r="145" spans="3:13" ht="18.75" thickBot="1" x14ac:dyDescent="0.3">
      <c r="C145" s="143" t="s">
        <v>25</v>
      </c>
      <c r="D145" s="393"/>
      <c r="E145" s="25">
        <f>SUM(E144/D144)</f>
        <v>0.73880597014925375</v>
      </c>
      <c r="F145" s="25">
        <f>SUM(F144/D144)</f>
        <v>0.82835820895522383</v>
      </c>
      <c r="G145" s="144">
        <f>SUM(G144/D144)</f>
        <v>1.5671641791044777</v>
      </c>
      <c r="H145" s="20"/>
      <c r="I145" s="20"/>
      <c r="J145" s="445">
        <f>SUM(J144/D144)</f>
        <v>0.53731343283582089</v>
      </c>
      <c r="K145" s="441">
        <f>SUM(K144/D144)</f>
        <v>0.35074626865671643</v>
      </c>
      <c r="L145" s="446">
        <f>SUM(L144/D144)</f>
        <v>0.11194029850746269</v>
      </c>
      <c r="M145"/>
    </row>
    <row r="146" spans="3:13" ht="18.75" thickBot="1" x14ac:dyDescent="0.3">
      <c r="C146" s="133" t="s">
        <v>26</v>
      </c>
      <c r="D146" s="394">
        <f>SUM(D144/7)</f>
        <v>19.142857142857142</v>
      </c>
      <c r="E146" s="134">
        <f>SUM(E145*D146)</f>
        <v>14.142857142857142</v>
      </c>
      <c r="F146" s="134">
        <f>SUM(F145*D146)</f>
        <v>15.857142857142856</v>
      </c>
      <c r="G146" s="135">
        <f>SUM(G145*D146)</f>
        <v>30</v>
      </c>
      <c r="H146" s="16"/>
      <c r="I146" s="16"/>
      <c r="J146" s="308">
        <f>SUM(J144/7)</f>
        <v>10.285714285714286</v>
      </c>
      <c r="K146" s="97">
        <f>SUM(K144/7)</f>
        <v>6.7142857142857144</v>
      </c>
      <c r="L146" s="98">
        <f>SUM(L144/7)</f>
        <v>2.1428571428571428</v>
      </c>
      <c r="M146"/>
    </row>
    <row r="147" spans="3:13" ht="18.75" thickTop="1" x14ac:dyDescent="0.25"/>
  </sheetData>
  <mergeCells count="8">
    <mergeCell ref="A120:A142"/>
    <mergeCell ref="A1:M1"/>
    <mergeCell ref="A97:A118"/>
    <mergeCell ref="A74:A95"/>
    <mergeCell ref="A58:A72"/>
    <mergeCell ref="A42:A56"/>
    <mergeCell ref="A21:A40"/>
    <mergeCell ref="A3:A19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D4290-3334-4580-9ACF-E172E799E20A}">
  <sheetPr>
    <pageSetUpPr fitToPage="1"/>
  </sheetPr>
  <dimension ref="A1:M4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13" width="9.140625" style="16" customWidth="1"/>
    <col min="14" max="16384" width="9.140625" style="16"/>
  </cols>
  <sheetData>
    <row r="1" spans="1:13" ht="19.5" thickTop="1" thickBot="1" x14ac:dyDescent="0.3">
      <c r="A1" s="626" t="s">
        <v>598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553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>
        <v>1</v>
      </c>
      <c r="K3" s="27"/>
      <c r="L3" s="27"/>
      <c r="M3" s="28"/>
    </row>
    <row r="4" spans="1:13" x14ac:dyDescent="0.25">
      <c r="A4" s="636"/>
      <c r="B4" s="255">
        <v>45708</v>
      </c>
      <c r="C4" s="9" t="s">
        <v>625</v>
      </c>
      <c r="D4" s="9">
        <v>1</v>
      </c>
      <c r="E4" s="9">
        <v>0</v>
      </c>
      <c r="F4" s="9">
        <v>3</v>
      </c>
      <c r="G4" s="9">
        <v>3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10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>
        <v>1</v>
      </c>
      <c r="K5" s="9"/>
      <c r="L5" s="9"/>
      <c r="M5" s="29"/>
    </row>
    <row r="6" spans="1:13" x14ac:dyDescent="0.25">
      <c r="A6" s="636"/>
      <c r="B6" s="255">
        <v>45694</v>
      </c>
      <c r="C6" s="9" t="s">
        <v>453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5">
        <v>1</v>
      </c>
      <c r="K6" s="9"/>
      <c r="L6" s="9"/>
      <c r="M6" s="29"/>
    </row>
    <row r="7" spans="1:13" x14ac:dyDescent="0.25">
      <c r="A7" s="636"/>
      <c r="B7" s="255">
        <v>45680</v>
      </c>
      <c r="C7" s="9" t="s">
        <v>553</v>
      </c>
      <c r="D7" s="9">
        <v>1</v>
      </c>
      <c r="E7" s="9">
        <v>1</v>
      </c>
      <c r="F7" s="9">
        <v>0</v>
      </c>
      <c r="G7" s="9">
        <v>1</v>
      </c>
      <c r="H7" s="9">
        <v>1</v>
      </c>
      <c r="I7" s="29">
        <v>0</v>
      </c>
      <c r="J7" s="365">
        <v>1</v>
      </c>
      <c r="K7" s="9"/>
      <c r="L7" s="9"/>
      <c r="M7" s="29"/>
    </row>
    <row r="8" spans="1:13" x14ac:dyDescent="0.25">
      <c r="A8" s="636"/>
      <c r="B8" s="255">
        <v>45673</v>
      </c>
      <c r="C8" s="9" t="s">
        <v>625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45666</v>
      </c>
      <c r="C9" s="9" t="s">
        <v>10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45645</v>
      </c>
      <c r="C10" s="9" t="s">
        <v>453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45631</v>
      </c>
      <c r="C11" s="9" t="s">
        <v>553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45624</v>
      </c>
      <c r="C12" s="9" t="s">
        <v>625</v>
      </c>
      <c r="D12" s="9">
        <v>1</v>
      </c>
      <c r="E12" s="9">
        <v>2</v>
      </c>
      <c r="F12" s="9">
        <v>0</v>
      </c>
      <c r="G12" s="9">
        <v>2</v>
      </c>
      <c r="H12" s="9">
        <v>1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45617</v>
      </c>
      <c r="C13" s="9" t="s">
        <v>10</v>
      </c>
      <c r="D13" s="9">
        <v>1</v>
      </c>
      <c r="E13" s="9">
        <v>1</v>
      </c>
      <c r="F13" s="9">
        <v>0</v>
      </c>
      <c r="G13" s="9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x14ac:dyDescent="0.25">
      <c r="A14" s="636"/>
      <c r="B14" s="255">
        <v>45610</v>
      </c>
      <c r="C14" s="9" t="s">
        <v>453</v>
      </c>
      <c r="D14" s="9">
        <v>1</v>
      </c>
      <c r="E14" s="9">
        <v>1</v>
      </c>
      <c r="F14" s="9">
        <v>1</v>
      </c>
      <c r="G14" s="9">
        <v>2</v>
      </c>
      <c r="H14" s="9">
        <v>0</v>
      </c>
      <c r="I14" s="29">
        <v>0</v>
      </c>
      <c r="J14" s="365">
        <v>1</v>
      </c>
      <c r="K14" s="9"/>
      <c r="L14" s="9"/>
      <c r="M14" s="29"/>
    </row>
    <row r="15" spans="1:13" x14ac:dyDescent="0.25">
      <c r="A15" s="636"/>
      <c r="B15" s="255">
        <v>45603</v>
      </c>
      <c r="C15" s="9" t="s">
        <v>20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x14ac:dyDescent="0.25">
      <c r="A16" s="636"/>
      <c r="B16" s="255">
        <v>45596</v>
      </c>
      <c r="C16" s="9" t="s">
        <v>553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45589</v>
      </c>
      <c r="C17" s="9" t="s">
        <v>625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">
        <v>0</v>
      </c>
      <c r="J17" s="365"/>
      <c r="K17" s="9"/>
      <c r="L17" s="9">
        <v>1</v>
      </c>
      <c r="M17" s="29"/>
    </row>
    <row r="18" spans="1:13" x14ac:dyDescent="0.25">
      <c r="A18" s="636"/>
      <c r="B18" s="255">
        <v>45582</v>
      </c>
      <c r="C18" s="9" t="s">
        <v>10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t="18.75" thickBot="1" x14ac:dyDescent="0.3">
      <c r="A19" s="637"/>
      <c r="B19" s="256">
        <v>45554</v>
      </c>
      <c r="C19" s="31" t="s">
        <v>625</v>
      </c>
      <c r="D19" s="31">
        <v>1</v>
      </c>
      <c r="E19" s="31">
        <v>0</v>
      </c>
      <c r="F19" s="31">
        <v>0</v>
      </c>
      <c r="G19" s="31">
        <v>0</v>
      </c>
      <c r="H19" s="31">
        <v>0</v>
      </c>
      <c r="I19" s="32">
        <v>0</v>
      </c>
      <c r="J19" s="366">
        <v>1</v>
      </c>
      <c r="K19" s="31"/>
      <c r="L19" s="31"/>
      <c r="M19" s="32"/>
    </row>
    <row r="20" spans="1:13" ht="19.5" thickTop="1" thickBot="1" x14ac:dyDescent="0.3">
      <c r="A20" s="487" t="s">
        <v>45</v>
      </c>
      <c r="B20" s="488" t="s">
        <v>624</v>
      </c>
      <c r="C20" s="355" t="s">
        <v>8</v>
      </c>
      <c r="D20" s="355">
        <f t="shared" ref="D20:L20" si="0">SUM(D3:D19)</f>
        <v>17</v>
      </c>
      <c r="E20" s="355">
        <f t="shared" si="0"/>
        <v>5</v>
      </c>
      <c r="F20" s="355">
        <f t="shared" si="0"/>
        <v>9</v>
      </c>
      <c r="G20" s="355">
        <f t="shared" si="0"/>
        <v>14</v>
      </c>
      <c r="H20" s="355">
        <f t="shared" si="0"/>
        <v>2</v>
      </c>
      <c r="I20" s="489">
        <f t="shared" si="0"/>
        <v>0</v>
      </c>
      <c r="J20" s="458">
        <f t="shared" si="0"/>
        <v>13</v>
      </c>
      <c r="K20" s="355">
        <f t="shared" si="0"/>
        <v>3</v>
      </c>
      <c r="L20" s="355">
        <f t="shared" si="0"/>
        <v>1</v>
      </c>
      <c r="M20" s="356">
        <f>SUM(J20/(J20+K20))</f>
        <v>0.8125</v>
      </c>
    </row>
    <row r="21" spans="1:13" ht="18.75" hidden="1" thickTop="1" x14ac:dyDescent="0.25">
      <c r="A21" s="642" t="s">
        <v>580</v>
      </c>
      <c r="B21" s="254">
        <v>45351</v>
      </c>
      <c r="C21" s="27" t="s">
        <v>552</v>
      </c>
      <c r="D21" s="27">
        <v>1</v>
      </c>
      <c r="E21" s="27">
        <v>0</v>
      </c>
      <c r="F21" s="27">
        <v>0</v>
      </c>
      <c r="G21" s="27">
        <v>0</v>
      </c>
      <c r="H21" s="27">
        <v>0</v>
      </c>
      <c r="I21" s="28">
        <v>0</v>
      </c>
      <c r="J21" s="364"/>
      <c r="K21" s="27">
        <v>1</v>
      </c>
      <c r="L21" s="27"/>
      <c r="M21" s="28"/>
    </row>
    <row r="22" spans="1:13" hidden="1" x14ac:dyDescent="0.25">
      <c r="A22" s="636"/>
      <c r="B22" s="255">
        <v>45344</v>
      </c>
      <c r="C22" s="9" t="s">
        <v>553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/>
      <c r="L22" s="9">
        <v>1</v>
      </c>
      <c r="M22" s="29"/>
    </row>
    <row r="23" spans="1:13" hidden="1" x14ac:dyDescent="0.25">
      <c r="A23" s="636"/>
      <c r="B23" s="255">
        <v>45330</v>
      </c>
      <c r="C23" s="9" t="s">
        <v>452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6"/>
      <c r="B24" s="255">
        <v>45323</v>
      </c>
      <c r="C24" s="9" t="s">
        <v>453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idden="1" x14ac:dyDescent="0.25">
      <c r="A25" s="636"/>
      <c r="B25" s="255">
        <v>45309</v>
      </c>
      <c r="C25" s="9" t="s">
        <v>553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6"/>
      <c r="B26" s="255">
        <v>45302</v>
      </c>
      <c r="C26" s="9" t="s">
        <v>8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45281</v>
      </c>
      <c r="C27" s="9" t="s">
        <v>452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/>
      <c r="K27" s="9">
        <v>1</v>
      </c>
      <c r="L27" s="9"/>
      <c r="M27" s="29"/>
    </row>
    <row r="28" spans="1:13" hidden="1" x14ac:dyDescent="0.25">
      <c r="A28" s="636"/>
      <c r="B28" s="255">
        <v>45274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6"/>
      <c r="B29" s="255">
        <v>45267</v>
      </c>
      <c r="C29" s="9" t="s">
        <v>552</v>
      </c>
      <c r="D29" s="9">
        <v>1</v>
      </c>
      <c r="E29" s="9">
        <v>0</v>
      </c>
      <c r="F29" s="9">
        <v>1</v>
      </c>
      <c r="G29" s="9">
        <v>1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6"/>
      <c r="B30" s="255">
        <v>45260</v>
      </c>
      <c r="C30" s="9" t="s">
        <v>553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5"/>
      <c r="K30" s="9">
        <v>1</v>
      </c>
      <c r="L30" s="9"/>
      <c r="M30" s="29"/>
    </row>
    <row r="31" spans="1:13" hidden="1" x14ac:dyDescent="0.25">
      <c r="A31" s="636"/>
      <c r="B31" s="255">
        <v>45253</v>
      </c>
      <c r="C31" s="9" t="s">
        <v>8</v>
      </c>
      <c r="D31" s="9">
        <v>1</v>
      </c>
      <c r="E31" s="9">
        <v>0</v>
      </c>
      <c r="F31" s="9">
        <v>1</v>
      </c>
      <c r="G31" s="9">
        <v>1</v>
      </c>
      <c r="H31" s="9">
        <v>0</v>
      </c>
      <c r="I31" s="29">
        <v>0</v>
      </c>
      <c r="J31" s="365">
        <v>1</v>
      </c>
      <c r="K31" s="9"/>
      <c r="L31" s="9"/>
      <c r="M31" s="29"/>
    </row>
    <row r="32" spans="1:13" hidden="1" x14ac:dyDescent="0.25">
      <c r="A32" s="636"/>
      <c r="B32" s="255">
        <v>45246</v>
      </c>
      <c r="C32" s="9" t="s">
        <v>452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5"/>
      <c r="K32" s="9">
        <v>1</v>
      </c>
      <c r="L32" s="9"/>
      <c r="M32" s="29"/>
    </row>
    <row r="33" spans="1:13" hidden="1" x14ac:dyDescent="0.25">
      <c r="A33" s="636"/>
      <c r="B33" s="255">
        <v>45239</v>
      </c>
      <c r="C33" s="9" t="s">
        <v>453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365"/>
      <c r="K33" s="9"/>
      <c r="L33" s="9">
        <v>1</v>
      </c>
      <c r="M33" s="29"/>
    </row>
    <row r="34" spans="1:13" hidden="1" x14ac:dyDescent="0.25">
      <c r="A34" s="636"/>
      <c r="B34" s="255">
        <v>45232</v>
      </c>
      <c r="C34" s="9" t="s">
        <v>552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6"/>
      <c r="B35" s="255">
        <v>45225</v>
      </c>
      <c r="C35" s="9" t="s">
        <v>553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365"/>
      <c r="K35" s="9">
        <v>1</v>
      </c>
      <c r="L35" s="9"/>
      <c r="M35" s="29"/>
    </row>
    <row r="36" spans="1:13" hidden="1" x14ac:dyDescent="0.25">
      <c r="A36" s="636"/>
      <c r="B36" s="255">
        <v>45218</v>
      </c>
      <c r="C36" s="9" t="s">
        <v>8</v>
      </c>
      <c r="D36" s="9">
        <v>1</v>
      </c>
      <c r="E36" s="9">
        <v>1</v>
      </c>
      <c r="F36" s="9">
        <v>0</v>
      </c>
      <c r="G36" s="9">
        <v>1</v>
      </c>
      <c r="H36" s="9">
        <v>0</v>
      </c>
      <c r="I36" s="29">
        <v>0</v>
      </c>
      <c r="J36" s="365"/>
      <c r="K36" s="9"/>
      <c r="L36" s="9">
        <v>1</v>
      </c>
      <c r="M36" s="29"/>
    </row>
    <row r="37" spans="1:13" hidden="1" x14ac:dyDescent="0.25">
      <c r="A37" s="636"/>
      <c r="B37" s="255">
        <v>45211</v>
      </c>
      <c r="C37" s="9" t="s">
        <v>452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6"/>
      <c r="B38" s="255">
        <v>45197</v>
      </c>
      <c r="C38" s="9" t="s">
        <v>552</v>
      </c>
      <c r="D38" s="9">
        <v>1</v>
      </c>
      <c r="E38" s="9">
        <v>3</v>
      </c>
      <c r="F38" s="9">
        <v>0</v>
      </c>
      <c r="G38" s="9">
        <v>3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idden="1" x14ac:dyDescent="0.25">
      <c r="A39" s="636"/>
      <c r="B39" s="255">
        <v>45190</v>
      </c>
      <c r="C39" s="9" t="s">
        <v>553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/>
      <c r="K39" s="9"/>
      <c r="L39" s="9">
        <v>1</v>
      </c>
      <c r="M39" s="29"/>
    </row>
    <row r="40" spans="1:13" ht="18.75" hidden="1" thickBot="1" x14ac:dyDescent="0.3">
      <c r="A40" s="637"/>
      <c r="B40" s="256">
        <v>45183</v>
      </c>
      <c r="C40" s="31" t="s">
        <v>8</v>
      </c>
      <c r="D40" s="31">
        <v>1</v>
      </c>
      <c r="E40" s="31">
        <v>0</v>
      </c>
      <c r="F40" s="31">
        <v>0</v>
      </c>
      <c r="G40" s="31">
        <v>0</v>
      </c>
      <c r="H40" s="31">
        <v>0</v>
      </c>
      <c r="I40" s="32">
        <v>0</v>
      </c>
      <c r="J40" s="366"/>
      <c r="K40" s="31">
        <v>1</v>
      </c>
      <c r="L40" s="31"/>
      <c r="M40" s="32"/>
    </row>
    <row r="41" spans="1:13" ht="19.5" thickTop="1" thickBot="1" x14ac:dyDescent="0.3">
      <c r="A41" s="487" t="s">
        <v>45</v>
      </c>
      <c r="B41" s="488" t="s">
        <v>580</v>
      </c>
      <c r="C41" s="355" t="s">
        <v>555</v>
      </c>
      <c r="D41" s="355">
        <f t="shared" ref="D41:L41" si="1">SUM(D21:D40)</f>
        <v>20</v>
      </c>
      <c r="E41" s="355">
        <f t="shared" si="1"/>
        <v>6</v>
      </c>
      <c r="F41" s="355">
        <f t="shared" si="1"/>
        <v>7</v>
      </c>
      <c r="G41" s="355">
        <f t="shared" si="1"/>
        <v>13</v>
      </c>
      <c r="H41" s="355">
        <f t="shared" si="1"/>
        <v>0</v>
      </c>
      <c r="I41" s="489">
        <f t="shared" si="1"/>
        <v>0</v>
      </c>
      <c r="J41" s="458">
        <f t="shared" si="1"/>
        <v>4</v>
      </c>
      <c r="K41" s="355">
        <f t="shared" si="1"/>
        <v>12</v>
      </c>
      <c r="L41" s="355">
        <f t="shared" si="1"/>
        <v>4</v>
      </c>
      <c r="M41" s="356">
        <f>SUM(J41/(J41+K41))</f>
        <v>0.25</v>
      </c>
    </row>
    <row r="42" spans="1:13" ht="19.5" thickTop="1" thickBot="1" x14ac:dyDescent="0.3">
      <c r="C42" s="136" t="s">
        <v>24</v>
      </c>
      <c r="D42" s="391">
        <f t="shared" ref="D42:L42" si="2">SUM(D41+D20)</f>
        <v>37</v>
      </c>
      <c r="E42" s="391">
        <f t="shared" si="2"/>
        <v>11</v>
      </c>
      <c r="F42" s="391">
        <f t="shared" si="2"/>
        <v>16</v>
      </c>
      <c r="G42" s="391">
        <f t="shared" si="2"/>
        <v>27</v>
      </c>
      <c r="H42" s="391">
        <f t="shared" si="2"/>
        <v>2</v>
      </c>
      <c r="I42" s="517">
        <f t="shared" si="2"/>
        <v>0</v>
      </c>
      <c r="J42" s="444">
        <f t="shared" si="2"/>
        <v>17</v>
      </c>
      <c r="K42" s="91">
        <f t="shared" si="2"/>
        <v>15</v>
      </c>
      <c r="L42" s="450">
        <f t="shared" si="2"/>
        <v>5</v>
      </c>
      <c r="M42" s="396">
        <f>SUM(J42/(J42+K42))</f>
        <v>0.53125</v>
      </c>
    </row>
    <row r="43" spans="1:13" ht="18.75" thickBot="1" x14ac:dyDescent="0.3">
      <c r="C43" s="143" t="s">
        <v>25</v>
      </c>
      <c r="D43" s="393"/>
      <c r="E43" s="25">
        <f>SUM(E42/D42)</f>
        <v>0.29729729729729731</v>
      </c>
      <c r="F43" s="25">
        <f>SUM(F42/D42)</f>
        <v>0.43243243243243246</v>
      </c>
      <c r="G43" s="144">
        <f>SUM(G42/D42)</f>
        <v>0.72972972972972971</v>
      </c>
      <c r="H43" s="20"/>
      <c r="I43" s="20"/>
      <c r="J43" s="535">
        <f>SUM(J42/D42)</f>
        <v>0.45945945945945948</v>
      </c>
      <c r="K43" s="76">
        <f>SUM(K42/D42)</f>
        <v>0.40540540540540543</v>
      </c>
      <c r="L43" s="536">
        <f>SUM(L42/D42)</f>
        <v>0.13513513513513514</v>
      </c>
    </row>
    <row r="44" spans="1:13" ht="18.75" thickBot="1" x14ac:dyDescent="0.3">
      <c r="C44" s="133" t="s">
        <v>26</v>
      </c>
      <c r="D44" s="394">
        <f>SUM(D42/2)</f>
        <v>18.5</v>
      </c>
      <c r="E44" s="134">
        <f>SUM(E43*D44)</f>
        <v>5.5</v>
      </c>
      <c r="F44" s="134">
        <f>SUM(F43*D44)</f>
        <v>8</v>
      </c>
      <c r="G44" s="135">
        <f>SUM(G43*D44)</f>
        <v>13.5</v>
      </c>
      <c r="J44" s="308">
        <f>SUM(J42/2)</f>
        <v>8.5</v>
      </c>
      <c r="K44" s="97">
        <f>SUM(K42/2)</f>
        <v>7.5</v>
      </c>
      <c r="L44" s="98">
        <f>SUM(L42/2)</f>
        <v>2.5</v>
      </c>
    </row>
    <row r="45" spans="1:13" ht="18.75" thickTop="1" x14ac:dyDescent="0.25"/>
  </sheetData>
  <mergeCells count="3">
    <mergeCell ref="A1:M1"/>
    <mergeCell ref="A21:A40"/>
    <mergeCell ref="A3:A19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13BB3-8533-4344-ABD5-447B09A4996F}">
  <sheetPr>
    <pageSetUpPr fitToPage="1"/>
  </sheetPr>
  <dimension ref="A1:M3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4.5703125" style="17" bestFit="1" customWidth="1"/>
    <col min="3" max="3" width="19.140625" style="16" bestFit="1" customWidth="1"/>
    <col min="4" max="13" width="9.140625" style="16" customWidth="1"/>
    <col min="14" max="16384" width="9.140625" style="16"/>
  </cols>
  <sheetData>
    <row r="1" spans="1:13" ht="19.5" thickTop="1" thickBot="1" x14ac:dyDescent="0.3">
      <c r="A1" s="626" t="s">
        <v>613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78"/>
      <c r="B2" s="353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156" t="s">
        <v>6</v>
      </c>
      <c r="J2" s="529" t="s">
        <v>29</v>
      </c>
      <c r="K2" s="155" t="s">
        <v>30</v>
      </c>
      <c r="L2" s="347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10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45708</v>
      </c>
      <c r="C4" s="9" t="s">
        <v>453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45701</v>
      </c>
      <c r="C5" s="9" t="s">
        <v>625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45694</v>
      </c>
      <c r="C6" s="9" t="s">
        <v>553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365"/>
      <c r="K6" s="9">
        <v>1</v>
      </c>
      <c r="L6" s="9"/>
      <c r="M6" s="29"/>
    </row>
    <row r="7" spans="1:13" x14ac:dyDescent="0.25">
      <c r="A7" s="636"/>
      <c r="B7" s="255">
        <v>45687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45673</v>
      </c>
      <c r="C8" s="9" t="s">
        <v>453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>
        <v>1</v>
      </c>
      <c r="K8" s="9"/>
      <c r="L8" s="9"/>
      <c r="M8" s="29"/>
    </row>
    <row r="9" spans="1:13" x14ac:dyDescent="0.25">
      <c r="A9" s="636"/>
      <c r="B9" s="255">
        <v>45666</v>
      </c>
      <c r="C9" s="9" t="s">
        <v>625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x14ac:dyDescent="0.25">
      <c r="A10" s="636"/>
      <c r="B10" s="255">
        <v>45645</v>
      </c>
      <c r="C10" s="9" t="s">
        <v>553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365"/>
      <c r="K10" s="9">
        <v>1</v>
      </c>
      <c r="L10" s="9"/>
      <c r="M10" s="29"/>
    </row>
    <row r="11" spans="1:13" x14ac:dyDescent="0.25">
      <c r="A11" s="636"/>
      <c r="B11" s="255">
        <v>45638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5"/>
      <c r="K11" s="9">
        <v>1</v>
      </c>
      <c r="L11" s="9"/>
      <c r="M11" s="29"/>
    </row>
    <row r="12" spans="1:13" x14ac:dyDescent="0.25">
      <c r="A12" s="636"/>
      <c r="B12" s="255">
        <v>45631</v>
      </c>
      <c r="C12" s="9" t="s">
        <v>10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x14ac:dyDescent="0.25">
      <c r="A13" s="636"/>
      <c r="B13" s="255">
        <v>45624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365"/>
      <c r="K13" s="9">
        <v>1</v>
      </c>
      <c r="L13" s="9"/>
      <c r="M13" s="29"/>
    </row>
    <row r="14" spans="1:13" x14ac:dyDescent="0.25">
      <c r="A14" s="636"/>
      <c r="B14" s="255">
        <v>45617</v>
      </c>
      <c r="C14" s="9" t="s">
        <v>625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/>
      <c r="L14" s="9">
        <v>1</v>
      </c>
      <c r="M14" s="29"/>
    </row>
    <row r="15" spans="1:13" x14ac:dyDescent="0.25">
      <c r="A15" s="636"/>
      <c r="B15" s="255">
        <v>45603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5"/>
      <c r="K15" s="9">
        <v>1</v>
      </c>
      <c r="L15" s="9"/>
      <c r="M15" s="29"/>
    </row>
    <row r="16" spans="1:13" x14ac:dyDescent="0.25">
      <c r="A16" s="636"/>
      <c r="B16" s="255">
        <v>45589</v>
      </c>
      <c r="C16" s="9" t="s">
        <v>453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/>
      <c r="K16" s="9">
        <v>1</v>
      </c>
      <c r="L16" s="9"/>
      <c r="M16" s="29"/>
    </row>
    <row r="17" spans="1:13" x14ac:dyDescent="0.25">
      <c r="A17" s="636"/>
      <c r="B17" s="255">
        <v>45582</v>
      </c>
      <c r="C17" s="9" t="s">
        <v>625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x14ac:dyDescent="0.25">
      <c r="A18" s="636"/>
      <c r="B18" s="255">
        <v>45575</v>
      </c>
      <c r="C18" s="9" t="s">
        <v>553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x14ac:dyDescent="0.25">
      <c r="A19" s="636"/>
      <c r="B19" s="255">
        <v>45561</v>
      </c>
      <c r="C19" s="9" t="s">
        <v>10</v>
      </c>
      <c r="D19" s="9">
        <v>1</v>
      </c>
      <c r="E19" s="9">
        <v>0</v>
      </c>
      <c r="F19" s="9">
        <v>2</v>
      </c>
      <c r="G19" s="9">
        <v>2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x14ac:dyDescent="0.25">
      <c r="A20" s="636"/>
      <c r="B20" s="255">
        <v>45554</v>
      </c>
      <c r="C20" s="9" t="s">
        <v>453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t="18.75" thickBot="1" x14ac:dyDescent="0.3">
      <c r="A21" s="637"/>
      <c r="B21" s="256">
        <v>45547</v>
      </c>
      <c r="C21" s="31" t="s">
        <v>625</v>
      </c>
      <c r="D21" s="31">
        <v>1</v>
      </c>
      <c r="E21" s="31">
        <v>0</v>
      </c>
      <c r="F21" s="31">
        <v>0</v>
      </c>
      <c r="G21" s="31">
        <v>0</v>
      </c>
      <c r="H21" s="31">
        <v>0</v>
      </c>
      <c r="I21" s="32">
        <v>0</v>
      </c>
      <c r="J21" s="366"/>
      <c r="K21" s="31">
        <v>1</v>
      </c>
      <c r="L21" s="31"/>
      <c r="M21" s="32"/>
    </row>
    <row r="22" spans="1:13" ht="19.5" thickTop="1" thickBot="1" x14ac:dyDescent="0.3">
      <c r="A22" s="487" t="s">
        <v>45</v>
      </c>
      <c r="B22" s="488" t="s">
        <v>624</v>
      </c>
      <c r="C22" s="355" t="s">
        <v>20</v>
      </c>
      <c r="D22" s="498">
        <f t="shared" ref="D22:L22" si="0">SUM(D3:D21)</f>
        <v>19</v>
      </c>
      <c r="E22" s="498">
        <f t="shared" si="0"/>
        <v>0</v>
      </c>
      <c r="F22" s="498">
        <f t="shared" si="0"/>
        <v>3</v>
      </c>
      <c r="G22" s="498">
        <f t="shared" si="0"/>
        <v>3</v>
      </c>
      <c r="H22" s="498">
        <f t="shared" si="0"/>
        <v>0</v>
      </c>
      <c r="I22" s="528">
        <f t="shared" si="0"/>
        <v>0</v>
      </c>
      <c r="J22" s="526">
        <f t="shared" si="0"/>
        <v>3</v>
      </c>
      <c r="K22" s="498">
        <f t="shared" si="0"/>
        <v>15</v>
      </c>
      <c r="L22" s="498">
        <f t="shared" si="0"/>
        <v>1</v>
      </c>
      <c r="M22" s="547">
        <f>SUM(J22/(J22+K22))</f>
        <v>0.16666666666666666</v>
      </c>
    </row>
    <row r="23" spans="1:13" ht="18.75" hidden="1" thickTop="1" x14ac:dyDescent="0.25">
      <c r="A23" s="642" t="s">
        <v>580</v>
      </c>
      <c r="B23" s="254">
        <v>45351</v>
      </c>
      <c r="C23" s="27" t="s">
        <v>553</v>
      </c>
      <c r="D23" s="27">
        <v>1</v>
      </c>
      <c r="E23" s="27">
        <v>0</v>
      </c>
      <c r="F23" s="27">
        <v>0</v>
      </c>
      <c r="G23" s="27">
        <v>0</v>
      </c>
      <c r="H23" s="27">
        <v>0</v>
      </c>
      <c r="I23" s="28">
        <v>0</v>
      </c>
      <c r="J23" s="364"/>
      <c r="K23" s="27">
        <v>1</v>
      </c>
      <c r="L23" s="27"/>
      <c r="M23" s="28"/>
    </row>
    <row r="24" spans="1:13" hidden="1" x14ac:dyDescent="0.25">
      <c r="A24" s="636"/>
      <c r="B24" s="255">
        <v>45330</v>
      </c>
      <c r="C24" s="9" t="s">
        <v>453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6"/>
      <c r="B25" s="255">
        <v>45316</v>
      </c>
      <c r="C25" s="9" t="s">
        <v>553</v>
      </c>
      <c r="D25" s="9">
        <v>1</v>
      </c>
      <c r="E25" s="9">
        <v>0</v>
      </c>
      <c r="F25" s="9">
        <v>2</v>
      </c>
      <c r="G25" s="9">
        <v>2</v>
      </c>
      <c r="H25" s="9">
        <v>0</v>
      </c>
      <c r="I25" s="29">
        <v>0</v>
      </c>
      <c r="J25" s="365">
        <v>1</v>
      </c>
      <c r="K25" s="9"/>
      <c r="L25" s="9"/>
      <c r="M25" s="29"/>
    </row>
    <row r="26" spans="1:13" hidden="1" x14ac:dyDescent="0.25">
      <c r="A26" s="636"/>
      <c r="B26" s="255">
        <v>45309</v>
      </c>
      <c r="C26" s="9" t="s">
        <v>452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/>
      <c r="K26" s="9">
        <v>1</v>
      </c>
      <c r="L26" s="9"/>
      <c r="M26" s="29"/>
    </row>
    <row r="27" spans="1:13" hidden="1" x14ac:dyDescent="0.25">
      <c r="A27" s="636"/>
      <c r="B27" s="255">
        <v>45302</v>
      </c>
      <c r="C27" s="9" t="s">
        <v>555</v>
      </c>
      <c r="D27" s="9">
        <v>1</v>
      </c>
      <c r="E27" s="9">
        <v>0</v>
      </c>
      <c r="F27" s="9">
        <v>1</v>
      </c>
      <c r="G27" s="9">
        <v>1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6"/>
      <c r="B28" s="255">
        <v>45281</v>
      </c>
      <c r="C28" s="9" t="s">
        <v>453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t="18.75" hidden="1" thickBot="1" x14ac:dyDescent="0.3">
      <c r="A29" s="637"/>
      <c r="B29" s="256">
        <v>45274</v>
      </c>
      <c r="C29" s="31" t="s">
        <v>552</v>
      </c>
      <c r="D29" s="31">
        <v>1</v>
      </c>
      <c r="E29" s="31">
        <v>0</v>
      </c>
      <c r="F29" s="31">
        <v>0</v>
      </c>
      <c r="G29" s="31">
        <v>0</v>
      </c>
      <c r="H29" s="31">
        <v>0</v>
      </c>
      <c r="I29" s="32">
        <v>0</v>
      </c>
      <c r="J29" s="366"/>
      <c r="K29" s="31">
        <v>1</v>
      </c>
      <c r="L29" s="31"/>
      <c r="M29" s="32"/>
    </row>
    <row r="30" spans="1:13" ht="19.5" thickTop="1" thickBot="1" x14ac:dyDescent="0.3">
      <c r="A30" s="487" t="s">
        <v>45</v>
      </c>
      <c r="B30" s="488" t="s">
        <v>580</v>
      </c>
      <c r="C30" s="355" t="s">
        <v>8</v>
      </c>
      <c r="D30" s="498">
        <f t="shared" ref="D30:L30" si="1">SUM(D23:D29)</f>
        <v>7</v>
      </c>
      <c r="E30" s="498">
        <f t="shared" si="1"/>
        <v>0</v>
      </c>
      <c r="F30" s="498">
        <f t="shared" si="1"/>
        <v>5</v>
      </c>
      <c r="G30" s="498">
        <f t="shared" si="1"/>
        <v>5</v>
      </c>
      <c r="H30" s="498">
        <f t="shared" si="1"/>
        <v>0</v>
      </c>
      <c r="I30" s="528">
        <f t="shared" si="1"/>
        <v>0</v>
      </c>
      <c r="J30" s="526">
        <f t="shared" si="1"/>
        <v>2</v>
      </c>
      <c r="K30" s="498">
        <f t="shared" si="1"/>
        <v>5</v>
      </c>
      <c r="L30" s="498">
        <f t="shared" si="1"/>
        <v>0</v>
      </c>
      <c r="M30" s="547">
        <f>SUM(J30/(J30+K30))</f>
        <v>0.2857142857142857</v>
      </c>
    </row>
    <row r="31" spans="1:13" ht="19.5" thickTop="1" thickBot="1" x14ac:dyDescent="0.3">
      <c r="C31" s="136" t="s">
        <v>24</v>
      </c>
      <c r="D31" s="137">
        <f t="shared" ref="D31:L31" si="2">SUM(D30+D22)</f>
        <v>26</v>
      </c>
      <c r="E31" s="137">
        <f t="shared" si="2"/>
        <v>0</v>
      </c>
      <c r="F31" s="137">
        <f t="shared" si="2"/>
        <v>8</v>
      </c>
      <c r="G31" s="137">
        <f t="shared" si="2"/>
        <v>8</v>
      </c>
      <c r="H31" s="137">
        <f t="shared" si="2"/>
        <v>0</v>
      </c>
      <c r="I31" s="139">
        <f t="shared" si="2"/>
        <v>0</v>
      </c>
      <c r="J31" s="444">
        <f t="shared" si="2"/>
        <v>5</v>
      </c>
      <c r="K31" s="91">
        <f t="shared" si="2"/>
        <v>20</v>
      </c>
      <c r="L31" s="450">
        <f t="shared" si="2"/>
        <v>1</v>
      </c>
      <c r="M31" s="515">
        <f>SUM(J31/(J31+K31))</f>
        <v>0.2</v>
      </c>
    </row>
    <row r="32" spans="1:13" ht="18.75" thickBot="1" x14ac:dyDescent="0.3">
      <c r="C32" s="143" t="s">
        <v>25</v>
      </c>
      <c r="D32" s="24"/>
      <c r="E32" s="25">
        <f>SUM(E31/D31)</f>
        <v>0</v>
      </c>
      <c r="F32" s="25">
        <f>SUM(F31/D31)</f>
        <v>0.30769230769230771</v>
      </c>
      <c r="G32" s="144">
        <f>SUM(G31/D31)</f>
        <v>0.30769230769230771</v>
      </c>
      <c r="H32" s="20"/>
      <c r="I32" s="20"/>
      <c r="J32" s="307">
        <f>SUM(J31/D31)</f>
        <v>0.19230769230769232</v>
      </c>
      <c r="K32" s="77">
        <f>SUM(K31/D31)</f>
        <v>0.76923076923076927</v>
      </c>
      <c r="L32" s="95">
        <f>SUM(L31/D31)</f>
        <v>3.8461538461538464E-2</v>
      </c>
    </row>
    <row r="33" spans="3:12" ht="18.75" thickBot="1" x14ac:dyDescent="0.3">
      <c r="C33" s="133" t="s">
        <v>26</v>
      </c>
      <c r="D33" s="134">
        <f>SUM(D31/2)</f>
        <v>13</v>
      </c>
      <c r="E33" s="134">
        <f>SUM(E32*D33)</f>
        <v>0</v>
      </c>
      <c r="F33" s="134">
        <f>SUM(F32*D33)</f>
        <v>4</v>
      </c>
      <c r="G33" s="135">
        <f>SUM(G32*D33)</f>
        <v>4</v>
      </c>
      <c r="J33" s="308">
        <f>SUM(J31/2)</f>
        <v>2.5</v>
      </c>
      <c r="K33" s="97">
        <f>SUM(K31/2)</f>
        <v>10</v>
      </c>
      <c r="L33" s="98">
        <f>SUM(L31/2)</f>
        <v>0.5</v>
      </c>
    </row>
    <row r="34" spans="3:12" ht="18.75" thickTop="1" x14ac:dyDescent="0.25"/>
  </sheetData>
  <mergeCells count="3">
    <mergeCell ref="A1:M1"/>
    <mergeCell ref="A23:A29"/>
    <mergeCell ref="A3:A21"/>
  </mergeCells>
  <printOptions horizontalCentered="1" verticalCentered="1"/>
  <pageMargins left="0.7" right="0.7" top="0.75" bottom="0.75" header="0.3" footer="0.3"/>
  <pageSetup scale="81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F0000"/>
    <pageSetUpPr fitToPage="1"/>
  </sheetPr>
  <dimension ref="A1:M27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9.5" thickTop="1" thickBot="1" x14ac:dyDescent="0.3">
      <c r="A1" s="626" t="s">
        <v>425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286" t="s">
        <v>29</v>
      </c>
      <c r="K2" s="287" t="s">
        <v>30</v>
      </c>
      <c r="L2" s="287" t="s">
        <v>31</v>
      </c>
      <c r="M2" s="288" t="s">
        <v>294</v>
      </c>
    </row>
    <row r="3" spans="1:13" ht="18.75" hidden="1" thickTop="1" x14ac:dyDescent="0.25">
      <c r="A3" s="646" t="s">
        <v>22</v>
      </c>
      <c r="B3" s="14">
        <v>41312</v>
      </c>
      <c r="C3" s="8" t="s">
        <v>7</v>
      </c>
      <c r="D3" s="8">
        <v>1</v>
      </c>
      <c r="E3" s="8">
        <v>0</v>
      </c>
      <c r="F3" s="8">
        <v>1</v>
      </c>
      <c r="G3" s="8">
        <v>1</v>
      </c>
      <c r="H3" s="8">
        <v>0</v>
      </c>
      <c r="I3" s="113">
        <v>0</v>
      </c>
      <c r="J3" s="280"/>
      <c r="K3" s="9">
        <v>1</v>
      </c>
      <c r="L3" s="9"/>
      <c r="M3" s="29"/>
    </row>
    <row r="4" spans="1:13" hidden="1" x14ac:dyDescent="0.25">
      <c r="A4" s="639"/>
      <c r="B4" s="13">
        <v>41284</v>
      </c>
      <c r="C4" s="9" t="s">
        <v>20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41263</v>
      </c>
      <c r="C5" s="9" t="s">
        <v>7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41235</v>
      </c>
      <c r="C6" s="9" t="s">
        <v>20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41214</v>
      </c>
      <c r="C7" s="9" t="s">
        <v>12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/>
      <c r="L7" s="9">
        <v>1</v>
      </c>
      <c r="M7" s="29"/>
    </row>
    <row r="8" spans="1:13" hidden="1" x14ac:dyDescent="0.25">
      <c r="A8" s="639"/>
      <c r="B8" s="13">
        <v>41207</v>
      </c>
      <c r="C8" s="9" t="s">
        <v>21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t="18.75" hidden="1" thickBot="1" x14ac:dyDescent="0.3">
      <c r="A9" s="647"/>
      <c r="B9" s="122">
        <v>41193</v>
      </c>
      <c r="C9" s="23" t="s">
        <v>7</v>
      </c>
      <c r="D9" s="23">
        <v>1</v>
      </c>
      <c r="E9" s="23">
        <v>0</v>
      </c>
      <c r="F9" s="23">
        <v>1</v>
      </c>
      <c r="G9" s="23">
        <v>1</v>
      </c>
      <c r="H9" s="23">
        <v>0</v>
      </c>
      <c r="I9" s="48">
        <v>0</v>
      </c>
      <c r="J9" s="281"/>
      <c r="K9" s="23">
        <v>1</v>
      </c>
      <c r="L9" s="23"/>
      <c r="M9" s="48"/>
    </row>
    <row r="10" spans="1:13" ht="19.5" thickTop="1" thickBot="1" x14ac:dyDescent="0.3">
      <c r="A10" s="142" t="s">
        <v>45</v>
      </c>
      <c r="B10" s="126" t="s">
        <v>22</v>
      </c>
      <c r="C10" s="124" t="s">
        <v>13</v>
      </c>
      <c r="D10" s="124">
        <f t="shared" ref="D10:I10" si="0">SUM(D3:D9)</f>
        <v>7</v>
      </c>
      <c r="E10" s="124">
        <f t="shared" si="0"/>
        <v>0</v>
      </c>
      <c r="F10" s="124">
        <f t="shared" si="0"/>
        <v>3</v>
      </c>
      <c r="G10" s="124">
        <f t="shared" si="0"/>
        <v>3</v>
      </c>
      <c r="H10" s="124">
        <f t="shared" si="0"/>
        <v>0</v>
      </c>
      <c r="I10" s="125">
        <f t="shared" si="0"/>
        <v>0</v>
      </c>
      <c r="J10" s="191">
        <f>SUM(J3:J9)</f>
        <v>2</v>
      </c>
      <c r="K10" s="124">
        <f>SUM(K3:K9)</f>
        <v>4</v>
      </c>
      <c r="L10" s="124">
        <f>SUM(L3:L9)</f>
        <v>1</v>
      </c>
      <c r="M10" s="302">
        <f>SUM(J10/(J10+K10))</f>
        <v>0.33333333333333331</v>
      </c>
    </row>
    <row r="11" spans="1:13" ht="18.75" hidden="1" thickTop="1" x14ac:dyDescent="0.25">
      <c r="A11" s="646" t="s">
        <v>23</v>
      </c>
      <c r="B11" s="14">
        <v>40948</v>
      </c>
      <c r="C11" s="8" t="s">
        <v>13</v>
      </c>
      <c r="D11" s="8">
        <v>1</v>
      </c>
      <c r="E11" s="8">
        <v>0</v>
      </c>
      <c r="F11" s="8">
        <v>0</v>
      </c>
      <c r="G11" s="8">
        <v>0</v>
      </c>
      <c r="H11" s="8">
        <v>0</v>
      </c>
      <c r="I11" s="113">
        <v>0</v>
      </c>
      <c r="J11" s="282">
        <v>1</v>
      </c>
      <c r="K11" s="8"/>
      <c r="L11" s="8"/>
      <c r="M11" s="113"/>
    </row>
    <row r="12" spans="1:13" hidden="1" x14ac:dyDescent="0.25">
      <c r="A12" s="639"/>
      <c r="B12" s="13">
        <v>40941</v>
      </c>
      <c r="C12" s="9" t="s">
        <v>20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/>
      <c r="K12" s="9">
        <v>1</v>
      </c>
      <c r="L12" s="9"/>
      <c r="M12" s="29"/>
    </row>
    <row r="13" spans="1:13" hidden="1" x14ac:dyDescent="0.25">
      <c r="A13" s="639"/>
      <c r="B13" s="13">
        <v>40934</v>
      </c>
      <c r="C13" s="9" t="s">
        <v>21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9"/>
      <c r="B14" s="13">
        <v>40871</v>
      </c>
      <c r="C14" s="9" t="s">
        <v>12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9"/>
      <c r="B15" s="13">
        <v>40829</v>
      </c>
      <c r="C15" s="9" t="s">
        <v>13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">
        <v>0</v>
      </c>
      <c r="J15" s="280"/>
      <c r="K15" s="9">
        <v>1</v>
      </c>
      <c r="L15" s="9"/>
      <c r="M15" s="29"/>
    </row>
    <row r="16" spans="1:13" ht="18.75" hidden="1" thickBot="1" x14ac:dyDescent="0.3">
      <c r="A16" s="647"/>
      <c r="B16" s="122">
        <v>40808</v>
      </c>
      <c r="C16" s="23" t="s">
        <v>19</v>
      </c>
      <c r="D16" s="23">
        <v>1</v>
      </c>
      <c r="E16" s="23">
        <v>0</v>
      </c>
      <c r="F16" s="23">
        <v>0</v>
      </c>
      <c r="G16" s="23">
        <v>0</v>
      </c>
      <c r="H16" s="23">
        <v>0</v>
      </c>
      <c r="I16" s="48">
        <v>0</v>
      </c>
      <c r="J16" s="281"/>
      <c r="K16" s="23">
        <v>1</v>
      </c>
      <c r="L16" s="23"/>
      <c r="M16" s="48"/>
    </row>
    <row r="17" spans="1:13" ht="19.5" thickTop="1" thickBot="1" x14ac:dyDescent="0.3">
      <c r="A17" s="142" t="s">
        <v>45</v>
      </c>
      <c r="B17" s="126" t="s">
        <v>23</v>
      </c>
      <c r="C17" s="124" t="s">
        <v>7</v>
      </c>
      <c r="D17" s="124">
        <f t="shared" ref="D17:I17" si="1">SUM(D11:D16)</f>
        <v>6</v>
      </c>
      <c r="E17" s="124">
        <f t="shared" si="1"/>
        <v>0</v>
      </c>
      <c r="F17" s="124">
        <f t="shared" si="1"/>
        <v>2</v>
      </c>
      <c r="G17" s="124">
        <f t="shared" si="1"/>
        <v>2</v>
      </c>
      <c r="H17" s="124">
        <f t="shared" si="1"/>
        <v>0</v>
      </c>
      <c r="I17" s="125">
        <f t="shared" si="1"/>
        <v>0</v>
      </c>
      <c r="J17" s="191">
        <f>SUM(J11:J16)</f>
        <v>1</v>
      </c>
      <c r="K17" s="124">
        <f>SUM(K11:K16)</f>
        <v>5</v>
      </c>
      <c r="L17" s="124">
        <f>SUM(L11:L16)</f>
        <v>0</v>
      </c>
      <c r="M17" s="302">
        <f>SUM(J17/(J17+K17))</f>
        <v>0.16666666666666666</v>
      </c>
    </row>
    <row r="18" spans="1:13" ht="19.5" thickTop="1" thickBot="1" x14ac:dyDescent="0.3">
      <c r="C18" s="136" t="s">
        <v>24</v>
      </c>
      <c r="D18" s="137">
        <f t="shared" ref="D18:I18" si="2">SUM(D10+D17)</f>
        <v>13</v>
      </c>
      <c r="E18" s="137">
        <f t="shared" si="2"/>
        <v>0</v>
      </c>
      <c r="F18" s="137">
        <f t="shared" si="2"/>
        <v>5</v>
      </c>
      <c r="G18" s="139">
        <f t="shared" si="2"/>
        <v>5</v>
      </c>
      <c r="H18" s="140">
        <f t="shared" si="2"/>
        <v>0</v>
      </c>
      <c r="I18" s="141">
        <f t="shared" si="2"/>
        <v>0</v>
      </c>
      <c r="J18" s="325">
        <f>SUM(J10+J17)</f>
        <v>3</v>
      </c>
      <c r="K18" s="146">
        <f>SUM(K10+K17)</f>
        <v>9</v>
      </c>
      <c r="L18" s="146">
        <f>SUM(L10+L17)</f>
        <v>1</v>
      </c>
      <c r="M18" s="324">
        <f>SUM(J18/(J18+K18))</f>
        <v>0.25</v>
      </c>
    </row>
    <row r="19" spans="1:13" ht="18.75" thickBot="1" x14ac:dyDescent="0.3">
      <c r="C19" s="143" t="s">
        <v>25</v>
      </c>
      <c r="D19" s="24"/>
      <c r="E19" s="25">
        <f>SUM(E18/D18)</f>
        <v>0</v>
      </c>
      <c r="F19" s="25">
        <f>SUM(F18/D18)</f>
        <v>0.38461538461538464</v>
      </c>
      <c r="G19" s="144">
        <f>SUM(G18/D18)</f>
        <v>0.38461538461538464</v>
      </c>
      <c r="H19" s="20"/>
      <c r="I19" s="20"/>
      <c r="J19" s="326">
        <f>SUM(J18/D18)</f>
        <v>0.23076923076923078</v>
      </c>
      <c r="K19" s="327">
        <f>SUM(K18/D18)</f>
        <v>0.69230769230769229</v>
      </c>
      <c r="L19" s="328">
        <f>SUM(L18/D18)</f>
        <v>7.6923076923076927E-2</v>
      </c>
      <c r="M19" s="6"/>
    </row>
    <row r="20" spans="1:13" ht="18.75" thickBot="1" x14ac:dyDescent="0.3">
      <c r="C20" s="133" t="s">
        <v>26</v>
      </c>
      <c r="D20" s="134">
        <f>SUM(D18/2)</f>
        <v>6.5</v>
      </c>
      <c r="E20" s="134">
        <f>SUM(E19*D20)</f>
        <v>0</v>
      </c>
      <c r="F20" s="134">
        <f>SUM(F19*D20)</f>
        <v>2.5</v>
      </c>
      <c r="G20" s="135">
        <f>SUM(G19*D20)</f>
        <v>2.5</v>
      </c>
      <c r="J20" s="329">
        <f>SUM(J18/2)</f>
        <v>1.5</v>
      </c>
      <c r="K20" s="330">
        <f>SUM(K18/2)</f>
        <v>4.5</v>
      </c>
      <c r="L20" s="331">
        <f>SUM(L18/2)</f>
        <v>0.5</v>
      </c>
      <c r="M20" s="6"/>
    </row>
    <row r="21" spans="1:13" ht="18.75" thickTop="1" x14ac:dyDescent="0.25">
      <c r="A21" s="685" t="s">
        <v>49</v>
      </c>
      <c r="B21" s="188" t="s">
        <v>36</v>
      </c>
      <c r="C21" s="46" t="s">
        <v>48</v>
      </c>
      <c r="D21" s="47"/>
      <c r="E21" s="27">
        <v>0</v>
      </c>
      <c r="F21" s="27">
        <v>3</v>
      </c>
      <c r="G21" s="28">
        <v>3</v>
      </c>
    </row>
    <row r="22" spans="1:13" x14ac:dyDescent="0.25">
      <c r="A22" s="686"/>
      <c r="B22" s="183" t="s">
        <v>37</v>
      </c>
      <c r="C22" s="5" t="s">
        <v>48</v>
      </c>
      <c r="D22" s="37"/>
      <c r="E22" s="9">
        <v>2</v>
      </c>
      <c r="F22" s="9">
        <v>2</v>
      </c>
      <c r="G22" s="29">
        <v>4</v>
      </c>
    </row>
    <row r="23" spans="1:13" x14ac:dyDescent="0.25">
      <c r="A23" s="686"/>
      <c r="B23" s="183" t="s">
        <v>38</v>
      </c>
      <c r="C23" s="5" t="s">
        <v>48</v>
      </c>
      <c r="D23" s="37"/>
      <c r="E23" s="9">
        <v>1</v>
      </c>
      <c r="F23" s="9">
        <v>5</v>
      </c>
      <c r="G23" s="29">
        <v>6</v>
      </c>
    </row>
    <row r="24" spans="1:13" ht="18.75" thickBot="1" x14ac:dyDescent="0.3">
      <c r="A24" s="687"/>
      <c r="B24" s="184" t="s">
        <v>39</v>
      </c>
      <c r="C24" s="39" t="s">
        <v>19</v>
      </c>
      <c r="D24" s="40"/>
      <c r="E24" s="23">
        <v>0</v>
      </c>
      <c r="F24" s="23">
        <v>1</v>
      </c>
      <c r="G24" s="48">
        <v>1</v>
      </c>
    </row>
    <row r="25" spans="1:13" ht="18.75" thickBot="1" x14ac:dyDescent="0.3">
      <c r="A25" s="226" t="s">
        <v>45</v>
      </c>
      <c r="B25" s="224" t="s">
        <v>49</v>
      </c>
      <c r="C25" s="225"/>
      <c r="D25" s="225"/>
      <c r="E25" s="84">
        <f>SUM(E21:E24)</f>
        <v>3</v>
      </c>
      <c r="F25" s="84">
        <f>SUM(F21:F24)</f>
        <v>11</v>
      </c>
      <c r="G25" s="203">
        <f>SUM(G21:G24)</f>
        <v>14</v>
      </c>
    </row>
    <row r="26" spans="1:13" ht="18.75" thickBot="1" x14ac:dyDescent="0.3">
      <c r="A26" s="227" t="s">
        <v>46</v>
      </c>
      <c r="B26" s="228" t="s">
        <v>486</v>
      </c>
      <c r="C26" s="53"/>
      <c r="D26" s="53"/>
      <c r="E26" s="54">
        <f>SUM(E18+E25)</f>
        <v>3</v>
      </c>
      <c r="F26" s="54">
        <f>SUM(F18+F25)</f>
        <v>16</v>
      </c>
      <c r="G26" s="55">
        <f>SUM(E26+F26)</f>
        <v>19</v>
      </c>
    </row>
    <row r="27" spans="1:13" ht="18.75" thickTop="1" x14ac:dyDescent="0.25"/>
  </sheetData>
  <mergeCells count="4">
    <mergeCell ref="A3:A9"/>
    <mergeCell ref="A11:A16"/>
    <mergeCell ref="A21:A24"/>
    <mergeCell ref="A1:M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K22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4" width="9.5703125" style="16" bestFit="1" customWidth="1"/>
    <col min="5" max="5" width="9.7109375" style="16" bestFit="1" customWidth="1"/>
    <col min="6" max="9" width="9.5703125" style="16" bestFit="1" customWidth="1"/>
    <col min="10" max="10" width="9.5703125" style="20" bestFit="1" customWidth="1"/>
    <col min="11" max="11" width="9.5703125" style="16" bestFit="1" customWidth="1"/>
    <col min="12" max="16384" width="9.140625" style="16"/>
  </cols>
  <sheetData>
    <row r="1" spans="1:11" ht="19.5" thickTop="1" thickBot="1" x14ac:dyDescent="0.3">
      <c r="A1" s="626" t="s">
        <v>388</v>
      </c>
      <c r="B1" s="627"/>
      <c r="C1" s="627"/>
      <c r="D1" s="627"/>
      <c r="E1" s="627"/>
      <c r="F1" s="627"/>
      <c r="G1" s="627"/>
      <c r="H1" s="627"/>
      <c r="I1" s="627"/>
      <c r="J1" s="627"/>
      <c r="K1" s="628"/>
    </row>
    <row r="2" spans="1:11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28</v>
      </c>
      <c r="F2" s="155" t="s">
        <v>29</v>
      </c>
      <c r="G2" s="155" t="s">
        <v>30</v>
      </c>
      <c r="H2" s="155" t="s">
        <v>31</v>
      </c>
      <c r="I2" s="155" t="s">
        <v>32</v>
      </c>
      <c r="J2" s="405" t="s">
        <v>33</v>
      </c>
      <c r="K2" s="156" t="s">
        <v>34</v>
      </c>
    </row>
    <row r="3" spans="1:11" ht="18.75" thickTop="1" x14ac:dyDescent="0.25">
      <c r="A3" s="642" t="s">
        <v>624</v>
      </c>
      <c r="B3" s="254">
        <v>45708</v>
      </c>
      <c r="C3" s="27" t="s">
        <v>453</v>
      </c>
      <c r="D3" s="27">
        <v>1</v>
      </c>
      <c r="E3" s="27">
        <v>45</v>
      </c>
      <c r="F3" s="27">
        <v>1</v>
      </c>
      <c r="G3" s="27">
        <v>0</v>
      </c>
      <c r="H3" s="27">
        <v>0</v>
      </c>
      <c r="I3" s="27">
        <v>1</v>
      </c>
      <c r="J3" s="78">
        <v>1</v>
      </c>
      <c r="K3" s="28">
        <v>0</v>
      </c>
    </row>
    <row r="4" spans="1:11" x14ac:dyDescent="0.25">
      <c r="A4" s="636"/>
      <c r="B4" s="255">
        <v>45687</v>
      </c>
      <c r="C4" s="9" t="s">
        <v>8</v>
      </c>
      <c r="D4" s="9">
        <v>1</v>
      </c>
      <c r="E4" s="9">
        <v>45</v>
      </c>
      <c r="F4" s="9">
        <v>0</v>
      </c>
      <c r="G4" s="9">
        <v>1</v>
      </c>
      <c r="H4" s="9">
        <v>0</v>
      </c>
      <c r="I4" s="9">
        <v>6</v>
      </c>
      <c r="J4" s="74">
        <v>6</v>
      </c>
      <c r="K4" s="29">
        <v>0</v>
      </c>
    </row>
    <row r="5" spans="1:11" x14ac:dyDescent="0.25">
      <c r="A5" s="636"/>
      <c r="B5" s="255">
        <v>45680</v>
      </c>
      <c r="C5" s="9" t="s">
        <v>10</v>
      </c>
      <c r="D5" s="9">
        <v>1</v>
      </c>
      <c r="E5" s="9">
        <v>45</v>
      </c>
      <c r="F5" s="9">
        <v>1</v>
      </c>
      <c r="G5" s="9">
        <v>0</v>
      </c>
      <c r="H5" s="9">
        <v>0</v>
      </c>
      <c r="I5" s="9">
        <v>2</v>
      </c>
      <c r="J5" s="74">
        <v>2</v>
      </c>
      <c r="K5" s="29">
        <v>0</v>
      </c>
    </row>
    <row r="6" spans="1:11" x14ac:dyDescent="0.25">
      <c r="A6" s="636"/>
      <c r="B6" s="255">
        <v>45645</v>
      </c>
      <c r="C6" s="9" t="s">
        <v>553</v>
      </c>
      <c r="D6" s="9">
        <v>1</v>
      </c>
      <c r="E6" s="9">
        <v>45</v>
      </c>
      <c r="F6" s="9">
        <v>0</v>
      </c>
      <c r="G6" s="9">
        <v>1</v>
      </c>
      <c r="H6" s="9">
        <v>0</v>
      </c>
      <c r="I6" s="9">
        <v>5</v>
      </c>
      <c r="J6" s="74">
        <v>5</v>
      </c>
      <c r="K6" s="29">
        <v>0</v>
      </c>
    </row>
    <row r="7" spans="1:11" x14ac:dyDescent="0.25">
      <c r="A7" s="636"/>
      <c r="B7" s="255">
        <v>45638</v>
      </c>
      <c r="C7" s="9" t="s">
        <v>8</v>
      </c>
      <c r="D7" s="9">
        <v>1</v>
      </c>
      <c r="E7" s="9">
        <v>45</v>
      </c>
      <c r="F7" s="9">
        <v>0</v>
      </c>
      <c r="G7" s="9">
        <v>1</v>
      </c>
      <c r="H7" s="9">
        <v>0</v>
      </c>
      <c r="I7" s="9">
        <v>6</v>
      </c>
      <c r="J7" s="74">
        <v>6</v>
      </c>
      <c r="K7" s="29">
        <v>0</v>
      </c>
    </row>
    <row r="8" spans="1:11" x14ac:dyDescent="0.25">
      <c r="A8" s="636"/>
      <c r="B8" s="255">
        <v>45631</v>
      </c>
      <c r="C8" s="9" t="s">
        <v>10</v>
      </c>
      <c r="D8" s="9">
        <v>1</v>
      </c>
      <c r="E8" s="9">
        <v>45</v>
      </c>
      <c r="F8" s="9">
        <v>1</v>
      </c>
      <c r="G8" s="9">
        <v>0</v>
      </c>
      <c r="H8" s="9">
        <v>0</v>
      </c>
      <c r="I8" s="9">
        <v>1</v>
      </c>
      <c r="J8" s="74">
        <v>1</v>
      </c>
      <c r="K8" s="29">
        <v>0</v>
      </c>
    </row>
    <row r="9" spans="1:11" x14ac:dyDescent="0.25">
      <c r="A9" s="636"/>
      <c r="B9" s="255">
        <v>45624</v>
      </c>
      <c r="C9" s="9" t="s">
        <v>453</v>
      </c>
      <c r="D9" s="9">
        <v>1</v>
      </c>
      <c r="E9" s="9">
        <v>45</v>
      </c>
      <c r="F9" s="9">
        <v>0</v>
      </c>
      <c r="G9" s="9">
        <v>1</v>
      </c>
      <c r="H9" s="9">
        <v>0</v>
      </c>
      <c r="I9" s="9">
        <v>5</v>
      </c>
      <c r="J9" s="74">
        <v>5</v>
      </c>
      <c r="K9" s="29">
        <v>0</v>
      </c>
    </row>
    <row r="10" spans="1:11" x14ac:dyDescent="0.25">
      <c r="A10" s="636"/>
      <c r="B10" s="255">
        <v>45617</v>
      </c>
      <c r="C10" s="9" t="s">
        <v>625</v>
      </c>
      <c r="D10" s="9">
        <v>1</v>
      </c>
      <c r="E10" s="9">
        <v>45</v>
      </c>
      <c r="F10" s="9">
        <v>0</v>
      </c>
      <c r="G10" s="9">
        <v>0</v>
      </c>
      <c r="H10" s="9">
        <v>1</v>
      </c>
      <c r="I10" s="9">
        <v>6</v>
      </c>
      <c r="J10" s="74">
        <v>6</v>
      </c>
      <c r="K10" s="29">
        <v>0</v>
      </c>
    </row>
    <row r="11" spans="1:11" x14ac:dyDescent="0.25">
      <c r="A11" s="636"/>
      <c r="B11" s="255">
        <v>45610</v>
      </c>
      <c r="C11" s="9" t="s">
        <v>553</v>
      </c>
      <c r="D11" s="9">
        <v>1</v>
      </c>
      <c r="E11" s="9">
        <v>45</v>
      </c>
      <c r="F11" s="9">
        <v>0</v>
      </c>
      <c r="G11" s="9">
        <v>1</v>
      </c>
      <c r="H11" s="9">
        <v>0</v>
      </c>
      <c r="I11" s="9">
        <v>6</v>
      </c>
      <c r="J11" s="74">
        <v>6</v>
      </c>
      <c r="K11" s="29">
        <v>0</v>
      </c>
    </row>
    <row r="12" spans="1:11" x14ac:dyDescent="0.25">
      <c r="A12" s="636"/>
      <c r="B12" s="255">
        <v>45603</v>
      </c>
      <c r="C12" s="9" t="s">
        <v>8</v>
      </c>
      <c r="D12" s="9">
        <v>1</v>
      </c>
      <c r="E12" s="9">
        <v>45</v>
      </c>
      <c r="F12" s="9">
        <v>0</v>
      </c>
      <c r="G12" s="9">
        <v>1</v>
      </c>
      <c r="H12" s="9">
        <v>0</v>
      </c>
      <c r="I12" s="9">
        <v>7</v>
      </c>
      <c r="J12" s="74">
        <v>7</v>
      </c>
      <c r="K12" s="29">
        <v>0</v>
      </c>
    </row>
    <row r="13" spans="1:11" x14ac:dyDescent="0.25">
      <c r="A13" s="636"/>
      <c r="B13" s="255">
        <v>45596</v>
      </c>
      <c r="C13" s="9" t="s">
        <v>10</v>
      </c>
      <c r="D13" s="9">
        <v>1</v>
      </c>
      <c r="E13" s="9">
        <v>45</v>
      </c>
      <c r="F13" s="9">
        <v>1</v>
      </c>
      <c r="G13" s="9">
        <v>0</v>
      </c>
      <c r="H13" s="9">
        <v>0</v>
      </c>
      <c r="I13" s="9">
        <v>1</v>
      </c>
      <c r="J13" s="74">
        <v>1</v>
      </c>
      <c r="K13" s="29">
        <v>0</v>
      </c>
    </row>
    <row r="14" spans="1:11" x14ac:dyDescent="0.25">
      <c r="A14" s="636"/>
      <c r="B14" s="255">
        <v>45589</v>
      </c>
      <c r="C14" s="9" t="s">
        <v>453</v>
      </c>
      <c r="D14" s="9">
        <v>1</v>
      </c>
      <c r="E14" s="9">
        <v>45</v>
      </c>
      <c r="F14" s="9">
        <v>1</v>
      </c>
      <c r="G14" s="9">
        <v>0</v>
      </c>
      <c r="H14" s="9">
        <v>0</v>
      </c>
      <c r="I14" s="9">
        <v>1</v>
      </c>
      <c r="J14" s="74">
        <v>1</v>
      </c>
      <c r="K14" s="29">
        <v>0</v>
      </c>
    </row>
    <row r="15" spans="1:11" x14ac:dyDescent="0.25">
      <c r="A15" s="636"/>
      <c r="B15" s="255">
        <v>45582</v>
      </c>
      <c r="C15" s="9" t="s">
        <v>625</v>
      </c>
      <c r="D15" s="9">
        <v>1</v>
      </c>
      <c r="E15" s="9">
        <v>45</v>
      </c>
      <c r="F15" s="9">
        <v>0</v>
      </c>
      <c r="G15" s="9">
        <v>1</v>
      </c>
      <c r="H15" s="9">
        <v>0</v>
      </c>
      <c r="I15" s="9">
        <v>5</v>
      </c>
      <c r="J15" s="74">
        <v>5</v>
      </c>
      <c r="K15" s="29">
        <v>0</v>
      </c>
    </row>
    <row r="16" spans="1:11" x14ac:dyDescent="0.25">
      <c r="A16" s="636"/>
      <c r="B16" s="255">
        <v>45568</v>
      </c>
      <c r="C16" s="9" t="s">
        <v>8</v>
      </c>
      <c r="D16" s="9">
        <v>1</v>
      </c>
      <c r="E16" s="9">
        <v>45</v>
      </c>
      <c r="F16" s="9">
        <v>0</v>
      </c>
      <c r="G16" s="9">
        <v>1</v>
      </c>
      <c r="H16" s="9">
        <v>0</v>
      </c>
      <c r="I16" s="9">
        <v>6</v>
      </c>
      <c r="J16" s="74">
        <v>6</v>
      </c>
      <c r="K16" s="29">
        <v>0</v>
      </c>
    </row>
    <row r="17" spans="1:11" x14ac:dyDescent="0.25">
      <c r="A17" s="636"/>
      <c r="B17" s="255">
        <v>45561</v>
      </c>
      <c r="C17" s="9" t="s">
        <v>10</v>
      </c>
      <c r="D17" s="9">
        <v>1</v>
      </c>
      <c r="E17" s="9">
        <v>45</v>
      </c>
      <c r="F17" s="9">
        <v>0</v>
      </c>
      <c r="G17" s="9">
        <v>0</v>
      </c>
      <c r="H17" s="9">
        <v>1</v>
      </c>
      <c r="I17" s="9">
        <v>7</v>
      </c>
      <c r="J17" s="74">
        <v>7</v>
      </c>
      <c r="K17" s="29">
        <v>0</v>
      </c>
    </row>
    <row r="18" spans="1:11" ht="18.75" thickBot="1" x14ac:dyDescent="0.3">
      <c r="A18" s="637"/>
      <c r="B18" s="256">
        <v>45547</v>
      </c>
      <c r="C18" s="31" t="s">
        <v>625</v>
      </c>
      <c r="D18" s="31">
        <v>1</v>
      </c>
      <c r="E18" s="31">
        <v>45</v>
      </c>
      <c r="F18" s="31">
        <v>1</v>
      </c>
      <c r="G18" s="31">
        <v>0</v>
      </c>
      <c r="H18" s="31">
        <v>0</v>
      </c>
      <c r="I18" s="31">
        <v>4</v>
      </c>
      <c r="J18" s="79">
        <v>4</v>
      </c>
      <c r="K18" s="32">
        <v>0</v>
      </c>
    </row>
    <row r="19" spans="1:11" ht="19.5" thickTop="1" thickBot="1" x14ac:dyDescent="0.3">
      <c r="A19" s="490" t="s">
        <v>45</v>
      </c>
      <c r="B19" s="411" t="s">
        <v>624</v>
      </c>
      <c r="C19" s="124" t="s">
        <v>20</v>
      </c>
      <c r="D19" s="165">
        <f t="shared" ref="D19:I19" si="0">SUM(D3:D18)</f>
        <v>16</v>
      </c>
      <c r="E19" s="165">
        <f t="shared" si="0"/>
        <v>720</v>
      </c>
      <c r="F19" s="165">
        <f t="shared" si="0"/>
        <v>6</v>
      </c>
      <c r="G19" s="165">
        <f t="shared" si="0"/>
        <v>8</v>
      </c>
      <c r="H19" s="165">
        <f t="shared" si="0"/>
        <v>2</v>
      </c>
      <c r="I19" s="165">
        <f t="shared" si="0"/>
        <v>69</v>
      </c>
      <c r="J19" s="409">
        <f>SUM(I19/D19)</f>
        <v>4.3125</v>
      </c>
      <c r="K19" s="166">
        <f>SUM(K3:K18)</f>
        <v>0</v>
      </c>
    </row>
    <row r="20" spans="1:11" ht="18.75" hidden="1" thickTop="1" x14ac:dyDescent="0.25">
      <c r="A20" s="632" t="s">
        <v>580</v>
      </c>
      <c r="B20" s="254">
        <v>45330</v>
      </c>
      <c r="C20" s="27" t="s">
        <v>552</v>
      </c>
      <c r="D20" s="27">
        <v>1</v>
      </c>
      <c r="E20" s="27">
        <v>45</v>
      </c>
      <c r="F20" s="27">
        <v>0</v>
      </c>
      <c r="G20" s="27">
        <v>1</v>
      </c>
      <c r="H20" s="27">
        <v>0</v>
      </c>
      <c r="I20" s="27">
        <v>5</v>
      </c>
      <c r="J20" s="78">
        <v>5</v>
      </c>
      <c r="K20" s="28">
        <v>0</v>
      </c>
    </row>
    <row r="21" spans="1:11" hidden="1" x14ac:dyDescent="0.25">
      <c r="A21" s="633"/>
      <c r="B21" s="255">
        <v>45323</v>
      </c>
      <c r="C21" s="9" t="s">
        <v>452</v>
      </c>
      <c r="D21" s="9">
        <v>1</v>
      </c>
      <c r="E21" s="9">
        <v>45</v>
      </c>
      <c r="F21" s="9">
        <v>1</v>
      </c>
      <c r="G21" s="9">
        <v>0</v>
      </c>
      <c r="H21" s="9">
        <v>0</v>
      </c>
      <c r="I21" s="9">
        <v>2</v>
      </c>
      <c r="J21" s="74">
        <v>2</v>
      </c>
      <c r="K21" s="29">
        <v>0</v>
      </c>
    </row>
    <row r="22" spans="1:11" hidden="1" x14ac:dyDescent="0.25">
      <c r="A22" s="633"/>
      <c r="B22" s="255">
        <v>45309</v>
      </c>
      <c r="C22" s="9" t="s">
        <v>555</v>
      </c>
      <c r="D22" s="9">
        <v>1</v>
      </c>
      <c r="E22" s="9">
        <v>45</v>
      </c>
      <c r="F22" s="9">
        <v>1</v>
      </c>
      <c r="G22" s="9">
        <v>0</v>
      </c>
      <c r="H22" s="9">
        <v>0</v>
      </c>
      <c r="I22" s="9">
        <v>3</v>
      </c>
      <c r="J22" s="74">
        <v>3</v>
      </c>
      <c r="K22" s="29">
        <v>0</v>
      </c>
    </row>
    <row r="23" spans="1:11" hidden="1" x14ac:dyDescent="0.25">
      <c r="A23" s="633"/>
      <c r="B23" s="255">
        <v>45302</v>
      </c>
      <c r="C23" s="9" t="s">
        <v>453</v>
      </c>
      <c r="D23" s="9">
        <v>1</v>
      </c>
      <c r="E23" s="9">
        <v>45</v>
      </c>
      <c r="F23" s="9">
        <v>1</v>
      </c>
      <c r="G23" s="9">
        <v>0</v>
      </c>
      <c r="H23" s="9">
        <v>0</v>
      </c>
      <c r="I23" s="9">
        <v>1</v>
      </c>
      <c r="J23" s="74">
        <v>1</v>
      </c>
      <c r="K23" s="29">
        <v>0</v>
      </c>
    </row>
    <row r="24" spans="1:11" hidden="1" x14ac:dyDescent="0.25">
      <c r="A24" s="633"/>
      <c r="B24" s="255">
        <v>45281</v>
      </c>
      <c r="C24" s="9" t="s">
        <v>552</v>
      </c>
      <c r="D24" s="9">
        <v>1</v>
      </c>
      <c r="E24" s="9">
        <v>45</v>
      </c>
      <c r="F24" s="9">
        <v>1</v>
      </c>
      <c r="G24" s="9">
        <v>0</v>
      </c>
      <c r="H24" s="9">
        <v>0</v>
      </c>
      <c r="I24" s="9">
        <v>2</v>
      </c>
      <c r="J24" s="74">
        <v>2</v>
      </c>
      <c r="K24" s="29">
        <v>0</v>
      </c>
    </row>
    <row r="25" spans="1:11" hidden="1" x14ac:dyDescent="0.25">
      <c r="A25" s="633"/>
      <c r="B25" s="255">
        <v>45274</v>
      </c>
      <c r="C25" s="9" t="s">
        <v>452</v>
      </c>
      <c r="D25" s="9">
        <v>1</v>
      </c>
      <c r="E25" s="9">
        <v>45</v>
      </c>
      <c r="F25" s="9">
        <v>1</v>
      </c>
      <c r="G25" s="9">
        <v>0</v>
      </c>
      <c r="H25" s="9">
        <v>0</v>
      </c>
      <c r="I25" s="9">
        <v>2</v>
      </c>
      <c r="J25" s="74">
        <v>2</v>
      </c>
      <c r="K25" s="29">
        <v>0</v>
      </c>
    </row>
    <row r="26" spans="1:11" hidden="1" x14ac:dyDescent="0.25">
      <c r="A26" s="633"/>
      <c r="B26" s="255">
        <v>45267</v>
      </c>
      <c r="C26" s="9" t="s">
        <v>8</v>
      </c>
      <c r="D26" s="9">
        <v>1</v>
      </c>
      <c r="E26" s="9">
        <v>45</v>
      </c>
      <c r="F26" s="9">
        <v>1</v>
      </c>
      <c r="G26" s="9">
        <v>0</v>
      </c>
      <c r="H26" s="9">
        <v>0</v>
      </c>
      <c r="I26" s="9">
        <v>4</v>
      </c>
      <c r="J26" s="74">
        <v>4</v>
      </c>
      <c r="K26" s="29">
        <v>0</v>
      </c>
    </row>
    <row r="27" spans="1:11" hidden="1" x14ac:dyDescent="0.25">
      <c r="A27" s="633"/>
      <c r="B27" s="255">
        <v>45260</v>
      </c>
      <c r="C27" s="9" t="s">
        <v>555</v>
      </c>
      <c r="D27" s="9">
        <v>1</v>
      </c>
      <c r="E27" s="9">
        <v>45</v>
      </c>
      <c r="F27" s="9">
        <v>1</v>
      </c>
      <c r="G27" s="9">
        <v>0</v>
      </c>
      <c r="H27" s="9">
        <v>0</v>
      </c>
      <c r="I27" s="9">
        <v>2</v>
      </c>
      <c r="J27" s="74">
        <v>2</v>
      </c>
      <c r="K27" s="29">
        <v>0</v>
      </c>
    </row>
    <row r="28" spans="1:11" hidden="1" x14ac:dyDescent="0.25">
      <c r="A28" s="633"/>
      <c r="B28" s="255">
        <v>45253</v>
      </c>
      <c r="C28" s="9" t="s">
        <v>453</v>
      </c>
      <c r="D28" s="9">
        <v>1</v>
      </c>
      <c r="E28" s="9">
        <v>45</v>
      </c>
      <c r="F28" s="9">
        <v>0</v>
      </c>
      <c r="G28" s="9">
        <v>1</v>
      </c>
      <c r="H28" s="9">
        <v>0</v>
      </c>
      <c r="I28" s="9">
        <v>5</v>
      </c>
      <c r="J28" s="74">
        <v>5</v>
      </c>
      <c r="K28" s="29">
        <v>0</v>
      </c>
    </row>
    <row r="29" spans="1:11" hidden="1" x14ac:dyDescent="0.25">
      <c r="A29" s="633"/>
      <c r="B29" s="255">
        <v>45246</v>
      </c>
      <c r="C29" s="9" t="s">
        <v>552</v>
      </c>
      <c r="D29" s="9">
        <v>1</v>
      </c>
      <c r="E29" s="9">
        <v>45</v>
      </c>
      <c r="F29" s="9">
        <v>0</v>
      </c>
      <c r="G29" s="9">
        <v>0</v>
      </c>
      <c r="H29" s="9">
        <v>1</v>
      </c>
      <c r="I29" s="9">
        <v>3</v>
      </c>
      <c r="J29" s="74">
        <v>3</v>
      </c>
      <c r="K29" s="29">
        <v>0</v>
      </c>
    </row>
    <row r="30" spans="1:11" hidden="1" x14ac:dyDescent="0.25">
      <c r="A30" s="633"/>
      <c r="B30" s="255">
        <v>45239</v>
      </c>
      <c r="C30" s="9" t="s">
        <v>452</v>
      </c>
      <c r="D30" s="9">
        <v>1</v>
      </c>
      <c r="E30" s="9">
        <v>45</v>
      </c>
      <c r="F30" s="9">
        <v>0</v>
      </c>
      <c r="G30" s="9">
        <v>1</v>
      </c>
      <c r="H30" s="9">
        <v>0</v>
      </c>
      <c r="I30" s="9">
        <v>5</v>
      </c>
      <c r="J30" s="74">
        <v>5</v>
      </c>
      <c r="K30" s="29">
        <v>0</v>
      </c>
    </row>
    <row r="31" spans="1:11" hidden="1" x14ac:dyDescent="0.25">
      <c r="A31" s="633"/>
      <c r="B31" s="255">
        <v>45232</v>
      </c>
      <c r="C31" s="9" t="s">
        <v>8</v>
      </c>
      <c r="D31" s="9">
        <v>1</v>
      </c>
      <c r="E31" s="9">
        <v>45</v>
      </c>
      <c r="F31" s="9">
        <v>0</v>
      </c>
      <c r="G31" s="9">
        <v>1</v>
      </c>
      <c r="H31" s="9">
        <v>0</v>
      </c>
      <c r="I31" s="9">
        <v>7</v>
      </c>
      <c r="J31" s="74">
        <v>7</v>
      </c>
      <c r="K31" s="29">
        <v>0</v>
      </c>
    </row>
    <row r="32" spans="1:11" hidden="1" x14ac:dyDescent="0.25">
      <c r="A32" s="633"/>
      <c r="B32" s="255">
        <v>45225</v>
      </c>
      <c r="C32" s="9" t="s">
        <v>555</v>
      </c>
      <c r="D32" s="9">
        <v>1</v>
      </c>
      <c r="E32" s="9">
        <v>45</v>
      </c>
      <c r="F32" s="9">
        <v>1</v>
      </c>
      <c r="G32" s="9">
        <v>0</v>
      </c>
      <c r="H32" s="9">
        <v>0</v>
      </c>
      <c r="I32" s="9">
        <v>2</v>
      </c>
      <c r="J32" s="74">
        <v>2</v>
      </c>
      <c r="K32" s="29">
        <v>0</v>
      </c>
    </row>
    <row r="33" spans="1:11" hidden="1" x14ac:dyDescent="0.25">
      <c r="A33" s="633"/>
      <c r="B33" s="255">
        <v>45218</v>
      </c>
      <c r="C33" s="9" t="s">
        <v>453</v>
      </c>
      <c r="D33" s="9">
        <v>1</v>
      </c>
      <c r="E33" s="9">
        <v>45</v>
      </c>
      <c r="F33" s="9">
        <v>0</v>
      </c>
      <c r="G33" s="9">
        <v>0</v>
      </c>
      <c r="H33" s="9">
        <v>1</v>
      </c>
      <c r="I33" s="9">
        <v>3</v>
      </c>
      <c r="J33" s="74">
        <v>3</v>
      </c>
      <c r="K33" s="29">
        <v>0</v>
      </c>
    </row>
    <row r="34" spans="1:11" hidden="1" x14ac:dyDescent="0.25">
      <c r="A34" s="633"/>
      <c r="B34" s="255">
        <v>45211</v>
      </c>
      <c r="C34" s="9" t="s">
        <v>552</v>
      </c>
      <c r="D34" s="9">
        <v>1</v>
      </c>
      <c r="E34" s="9">
        <v>45</v>
      </c>
      <c r="F34" s="9">
        <v>0</v>
      </c>
      <c r="G34" s="9">
        <v>1</v>
      </c>
      <c r="H34" s="9">
        <v>0</v>
      </c>
      <c r="I34" s="9">
        <v>8</v>
      </c>
      <c r="J34" s="74">
        <v>8</v>
      </c>
      <c r="K34" s="29">
        <v>0</v>
      </c>
    </row>
    <row r="35" spans="1:11" ht="18.75" hidden="1" thickBot="1" x14ac:dyDescent="0.3">
      <c r="A35" s="634"/>
      <c r="B35" s="256">
        <v>45204</v>
      </c>
      <c r="C35" s="31" t="s">
        <v>452</v>
      </c>
      <c r="D35" s="31">
        <v>1</v>
      </c>
      <c r="E35" s="31">
        <v>45</v>
      </c>
      <c r="F35" s="31">
        <v>1</v>
      </c>
      <c r="G35" s="31">
        <v>0</v>
      </c>
      <c r="H35" s="31">
        <v>0</v>
      </c>
      <c r="I35" s="31">
        <v>3</v>
      </c>
      <c r="J35" s="79">
        <v>3</v>
      </c>
      <c r="K35" s="32">
        <v>0</v>
      </c>
    </row>
    <row r="36" spans="1:11" ht="19.5" thickTop="1" thickBot="1" x14ac:dyDescent="0.3">
      <c r="A36" s="490" t="s">
        <v>45</v>
      </c>
      <c r="B36" s="411" t="s">
        <v>580</v>
      </c>
      <c r="C36" s="124" t="s">
        <v>553</v>
      </c>
      <c r="D36" s="165">
        <f t="shared" ref="D36:I36" si="1">SUM(D20:D35)</f>
        <v>16</v>
      </c>
      <c r="E36" s="165">
        <f t="shared" si="1"/>
        <v>720</v>
      </c>
      <c r="F36" s="165">
        <f t="shared" si="1"/>
        <v>9</v>
      </c>
      <c r="G36" s="165">
        <f t="shared" si="1"/>
        <v>5</v>
      </c>
      <c r="H36" s="165">
        <f t="shared" si="1"/>
        <v>2</v>
      </c>
      <c r="I36" s="165">
        <f t="shared" si="1"/>
        <v>57</v>
      </c>
      <c r="J36" s="409">
        <f>SUM(I36/D36)</f>
        <v>3.5625</v>
      </c>
      <c r="K36" s="166">
        <f>SUM(K20:K35)</f>
        <v>0</v>
      </c>
    </row>
    <row r="37" spans="1:11" ht="18.75" hidden="1" thickTop="1" x14ac:dyDescent="0.25">
      <c r="A37" s="632" t="s">
        <v>554</v>
      </c>
      <c r="B37" s="254">
        <v>44966</v>
      </c>
      <c r="C37" s="27" t="s">
        <v>552</v>
      </c>
      <c r="D37" s="27">
        <v>1</v>
      </c>
      <c r="E37" s="27">
        <v>45</v>
      </c>
      <c r="F37" s="27">
        <v>0</v>
      </c>
      <c r="G37" s="27">
        <v>1</v>
      </c>
      <c r="H37" s="27">
        <v>0</v>
      </c>
      <c r="I37" s="27">
        <v>4</v>
      </c>
      <c r="J37" s="78">
        <v>4</v>
      </c>
      <c r="K37" s="28">
        <v>0</v>
      </c>
    </row>
    <row r="38" spans="1:11" hidden="1" x14ac:dyDescent="0.25">
      <c r="A38" s="633"/>
      <c r="B38" s="255">
        <v>44952</v>
      </c>
      <c r="C38" s="9" t="s">
        <v>8</v>
      </c>
      <c r="D38" s="9">
        <v>1</v>
      </c>
      <c r="E38" s="9">
        <v>45</v>
      </c>
      <c r="F38" s="9">
        <v>0</v>
      </c>
      <c r="G38" s="9">
        <v>0</v>
      </c>
      <c r="H38" s="9">
        <v>1</v>
      </c>
      <c r="I38" s="9">
        <v>3</v>
      </c>
      <c r="J38" s="74">
        <v>3</v>
      </c>
      <c r="K38" s="29">
        <v>0</v>
      </c>
    </row>
    <row r="39" spans="1:11" hidden="1" x14ac:dyDescent="0.25">
      <c r="A39" s="633"/>
      <c r="B39" s="255">
        <v>44945</v>
      </c>
      <c r="C39" s="9" t="s">
        <v>555</v>
      </c>
      <c r="D39" s="9">
        <v>1</v>
      </c>
      <c r="E39" s="9">
        <v>45</v>
      </c>
      <c r="F39" s="9">
        <v>0</v>
      </c>
      <c r="G39" s="9">
        <v>1</v>
      </c>
      <c r="H39" s="9">
        <v>0</v>
      </c>
      <c r="I39" s="9">
        <v>4</v>
      </c>
      <c r="J39" s="74">
        <v>4</v>
      </c>
      <c r="K39" s="29">
        <v>0</v>
      </c>
    </row>
    <row r="40" spans="1:11" hidden="1" x14ac:dyDescent="0.25">
      <c r="A40" s="633"/>
      <c r="B40" s="255">
        <v>44938</v>
      </c>
      <c r="C40" s="9" t="s">
        <v>453</v>
      </c>
      <c r="D40" s="9">
        <v>1</v>
      </c>
      <c r="E40" s="9">
        <v>45</v>
      </c>
      <c r="F40" s="9">
        <v>1</v>
      </c>
      <c r="G40" s="9">
        <v>0</v>
      </c>
      <c r="H40" s="9">
        <v>0</v>
      </c>
      <c r="I40" s="9">
        <v>3</v>
      </c>
      <c r="J40" s="74">
        <v>3</v>
      </c>
      <c r="K40" s="29">
        <v>0</v>
      </c>
    </row>
    <row r="41" spans="1:11" hidden="1" x14ac:dyDescent="0.25">
      <c r="A41" s="633"/>
      <c r="B41" s="255">
        <v>44903</v>
      </c>
      <c r="C41" s="9" t="s">
        <v>8</v>
      </c>
      <c r="D41" s="9">
        <v>1</v>
      </c>
      <c r="E41" s="9">
        <v>45</v>
      </c>
      <c r="F41" s="9">
        <v>0</v>
      </c>
      <c r="G41" s="9">
        <v>1</v>
      </c>
      <c r="H41" s="9">
        <v>0</v>
      </c>
      <c r="I41" s="9">
        <v>3</v>
      </c>
      <c r="J41" s="74">
        <v>3</v>
      </c>
      <c r="K41" s="29">
        <v>0</v>
      </c>
    </row>
    <row r="42" spans="1:11" hidden="1" x14ac:dyDescent="0.25">
      <c r="A42" s="633"/>
      <c r="B42" s="255">
        <v>44875</v>
      </c>
      <c r="C42" s="9" t="s">
        <v>452</v>
      </c>
      <c r="D42" s="9">
        <v>1</v>
      </c>
      <c r="E42" s="9">
        <v>45</v>
      </c>
      <c r="F42" s="9">
        <v>1</v>
      </c>
      <c r="G42" s="9">
        <v>0</v>
      </c>
      <c r="H42" s="9">
        <v>0</v>
      </c>
      <c r="I42" s="9">
        <v>2</v>
      </c>
      <c r="J42" s="74">
        <v>2</v>
      </c>
      <c r="K42" s="29">
        <v>0</v>
      </c>
    </row>
    <row r="43" spans="1:11" hidden="1" x14ac:dyDescent="0.25">
      <c r="A43" s="633"/>
      <c r="B43" s="255">
        <v>44861</v>
      </c>
      <c r="C43" s="9" t="s">
        <v>555</v>
      </c>
      <c r="D43" s="9">
        <v>1</v>
      </c>
      <c r="E43" s="9">
        <v>45</v>
      </c>
      <c r="F43" s="9">
        <v>0</v>
      </c>
      <c r="G43" s="9">
        <v>1</v>
      </c>
      <c r="H43" s="9">
        <v>0</v>
      </c>
      <c r="I43" s="9">
        <v>7</v>
      </c>
      <c r="J43" s="74">
        <v>7</v>
      </c>
      <c r="K43" s="29">
        <v>0</v>
      </c>
    </row>
    <row r="44" spans="1:11" hidden="1" x14ac:dyDescent="0.25">
      <c r="A44" s="633"/>
      <c r="B44" s="255">
        <v>44840</v>
      </c>
      <c r="C44" s="9" t="s">
        <v>452</v>
      </c>
      <c r="D44" s="9">
        <v>1</v>
      </c>
      <c r="E44" s="9">
        <v>45</v>
      </c>
      <c r="F44" s="9">
        <v>1</v>
      </c>
      <c r="G44" s="9">
        <v>0</v>
      </c>
      <c r="H44" s="9">
        <v>0</v>
      </c>
      <c r="I44" s="9">
        <v>6</v>
      </c>
      <c r="J44" s="74">
        <v>6</v>
      </c>
      <c r="K44" s="29">
        <v>0</v>
      </c>
    </row>
    <row r="45" spans="1:11" ht="18.75" hidden="1" thickBot="1" x14ac:dyDescent="0.3">
      <c r="A45" s="634"/>
      <c r="B45" s="256">
        <v>44819</v>
      </c>
      <c r="C45" s="31" t="s">
        <v>453</v>
      </c>
      <c r="D45" s="31">
        <v>1</v>
      </c>
      <c r="E45" s="31">
        <v>45</v>
      </c>
      <c r="F45" s="31">
        <v>0</v>
      </c>
      <c r="G45" s="31">
        <v>1</v>
      </c>
      <c r="H45" s="31">
        <v>0</v>
      </c>
      <c r="I45" s="31">
        <v>7</v>
      </c>
      <c r="J45" s="79">
        <v>7</v>
      </c>
      <c r="K45" s="32">
        <v>0</v>
      </c>
    </row>
    <row r="46" spans="1:11" ht="19.5" thickTop="1" thickBot="1" x14ac:dyDescent="0.3">
      <c r="A46" s="142" t="s">
        <v>45</v>
      </c>
      <c r="B46" s="126" t="s">
        <v>554</v>
      </c>
      <c r="C46" s="124" t="s">
        <v>553</v>
      </c>
      <c r="D46" s="165">
        <f t="shared" ref="D46:I46" si="2">SUM(D37:D45)</f>
        <v>9</v>
      </c>
      <c r="E46" s="165">
        <f t="shared" si="2"/>
        <v>405</v>
      </c>
      <c r="F46" s="165">
        <f t="shared" si="2"/>
        <v>3</v>
      </c>
      <c r="G46" s="165">
        <f t="shared" si="2"/>
        <v>5</v>
      </c>
      <c r="H46" s="165">
        <f t="shared" si="2"/>
        <v>1</v>
      </c>
      <c r="I46" s="165">
        <f t="shared" si="2"/>
        <v>39</v>
      </c>
      <c r="J46" s="409">
        <f>SUM(I46/D46)</f>
        <v>4.333333333333333</v>
      </c>
      <c r="K46" s="166">
        <f>SUM(K37:K45)</f>
        <v>0</v>
      </c>
    </row>
    <row r="47" spans="1:11" ht="18.75" hidden="1" thickTop="1" x14ac:dyDescent="0.25">
      <c r="A47" s="632" t="s">
        <v>540</v>
      </c>
      <c r="B47" s="254">
        <v>44641</v>
      </c>
      <c r="C47" s="27" t="s">
        <v>455</v>
      </c>
      <c r="D47" s="27">
        <v>1</v>
      </c>
      <c r="E47" s="27">
        <v>45</v>
      </c>
      <c r="F47" s="27">
        <v>0</v>
      </c>
      <c r="G47" s="27">
        <v>1</v>
      </c>
      <c r="H47" s="27">
        <v>0</v>
      </c>
      <c r="I47" s="27">
        <v>7</v>
      </c>
      <c r="J47" s="78">
        <v>7</v>
      </c>
      <c r="K47" s="28">
        <v>0</v>
      </c>
    </row>
    <row r="48" spans="1:11" hidden="1" x14ac:dyDescent="0.25">
      <c r="A48" s="633"/>
      <c r="B48" s="255">
        <v>44623</v>
      </c>
      <c r="C48" s="9" t="s">
        <v>455</v>
      </c>
      <c r="D48" s="9">
        <v>1</v>
      </c>
      <c r="E48" s="9">
        <v>45</v>
      </c>
      <c r="F48" s="9">
        <v>1</v>
      </c>
      <c r="G48" s="9">
        <v>0</v>
      </c>
      <c r="H48" s="9">
        <v>0</v>
      </c>
      <c r="I48" s="9">
        <v>4</v>
      </c>
      <c r="J48" s="74">
        <v>4</v>
      </c>
      <c r="K48" s="29">
        <v>0</v>
      </c>
    </row>
    <row r="49" spans="1:11" hidden="1" x14ac:dyDescent="0.25">
      <c r="A49" s="633"/>
      <c r="B49" s="255">
        <v>44616</v>
      </c>
      <c r="C49" s="9" t="s">
        <v>48</v>
      </c>
      <c r="D49" s="9">
        <v>1</v>
      </c>
      <c r="E49" s="9">
        <v>45</v>
      </c>
      <c r="F49" s="9">
        <v>1</v>
      </c>
      <c r="G49" s="9">
        <v>0</v>
      </c>
      <c r="H49" s="9">
        <v>0</v>
      </c>
      <c r="I49" s="9">
        <v>4</v>
      </c>
      <c r="J49" s="74">
        <v>4</v>
      </c>
      <c r="K49" s="29">
        <v>0</v>
      </c>
    </row>
    <row r="50" spans="1:11" hidden="1" x14ac:dyDescent="0.25">
      <c r="A50" s="633"/>
      <c r="B50" s="255">
        <v>44609</v>
      </c>
      <c r="C50" s="9" t="s">
        <v>453</v>
      </c>
      <c r="D50" s="9">
        <v>1</v>
      </c>
      <c r="E50" s="9">
        <v>45</v>
      </c>
      <c r="F50" s="9">
        <v>0</v>
      </c>
      <c r="G50" s="9">
        <v>0</v>
      </c>
      <c r="H50" s="9">
        <v>1</v>
      </c>
      <c r="I50" s="9">
        <v>2</v>
      </c>
      <c r="J50" s="74">
        <v>2</v>
      </c>
      <c r="K50" s="29">
        <v>0</v>
      </c>
    </row>
    <row r="51" spans="1:11" hidden="1" x14ac:dyDescent="0.25">
      <c r="A51" s="633"/>
      <c r="B51" s="255">
        <v>44595</v>
      </c>
      <c r="C51" s="9" t="s">
        <v>48</v>
      </c>
      <c r="D51" s="9">
        <v>1</v>
      </c>
      <c r="E51" s="9">
        <v>45</v>
      </c>
      <c r="F51" s="9">
        <v>0</v>
      </c>
      <c r="G51" s="9">
        <v>0</v>
      </c>
      <c r="H51" s="9">
        <v>1</v>
      </c>
      <c r="I51" s="9">
        <v>5</v>
      </c>
      <c r="J51" s="74">
        <v>5</v>
      </c>
      <c r="K51" s="29">
        <v>0</v>
      </c>
    </row>
    <row r="52" spans="1:11" hidden="1" x14ac:dyDescent="0.25">
      <c r="A52" s="633"/>
      <c r="B52" s="255">
        <v>44497</v>
      </c>
      <c r="C52" s="9" t="s">
        <v>455</v>
      </c>
      <c r="D52" s="9">
        <v>1</v>
      </c>
      <c r="E52" s="9">
        <v>45</v>
      </c>
      <c r="F52" s="9">
        <v>1</v>
      </c>
      <c r="G52" s="9">
        <v>0</v>
      </c>
      <c r="H52" s="9">
        <v>0</v>
      </c>
      <c r="I52" s="9">
        <v>4</v>
      </c>
      <c r="J52" s="74">
        <v>4</v>
      </c>
      <c r="K52" s="29">
        <v>0</v>
      </c>
    </row>
    <row r="53" spans="1:11" hidden="1" x14ac:dyDescent="0.25">
      <c r="A53" s="633"/>
      <c r="B53" s="255">
        <v>44490</v>
      </c>
      <c r="C53" s="9" t="s">
        <v>48</v>
      </c>
      <c r="D53" s="9">
        <v>1</v>
      </c>
      <c r="E53" s="9">
        <v>45</v>
      </c>
      <c r="F53" s="9">
        <v>1</v>
      </c>
      <c r="G53" s="9">
        <v>0</v>
      </c>
      <c r="H53" s="9">
        <v>0</v>
      </c>
      <c r="I53" s="9">
        <v>4</v>
      </c>
      <c r="J53" s="74">
        <v>4</v>
      </c>
      <c r="K53" s="29">
        <v>0</v>
      </c>
    </row>
    <row r="54" spans="1:11" ht="18.75" hidden="1" thickBot="1" x14ac:dyDescent="0.3">
      <c r="A54" s="634"/>
      <c r="B54" s="256">
        <v>44483</v>
      </c>
      <c r="C54" s="31" t="s">
        <v>453</v>
      </c>
      <c r="D54" s="31">
        <v>1</v>
      </c>
      <c r="E54" s="31">
        <v>45</v>
      </c>
      <c r="F54" s="31">
        <v>0</v>
      </c>
      <c r="G54" s="31">
        <v>0</v>
      </c>
      <c r="H54" s="31">
        <v>1</v>
      </c>
      <c r="I54" s="31">
        <v>3</v>
      </c>
      <c r="J54" s="79">
        <v>3</v>
      </c>
      <c r="K54" s="32">
        <v>0</v>
      </c>
    </row>
    <row r="55" spans="1:11" ht="19.5" thickTop="1" thickBot="1" x14ac:dyDescent="0.3">
      <c r="A55" s="142" t="s">
        <v>45</v>
      </c>
      <c r="B55" s="411" t="s">
        <v>540</v>
      </c>
      <c r="C55" s="124" t="s">
        <v>8</v>
      </c>
      <c r="D55" s="165">
        <f t="shared" ref="D55:I55" si="3">SUM(D47:D54)</f>
        <v>8</v>
      </c>
      <c r="E55" s="165">
        <f t="shared" si="3"/>
        <v>360</v>
      </c>
      <c r="F55" s="165">
        <f t="shared" si="3"/>
        <v>4</v>
      </c>
      <c r="G55" s="165">
        <f t="shared" si="3"/>
        <v>1</v>
      </c>
      <c r="H55" s="165">
        <f t="shared" si="3"/>
        <v>3</v>
      </c>
      <c r="I55" s="165">
        <f t="shared" si="3"/>
        <v>33</v>
      </c>
      <c r="J55" s="409">
        <f>SUM(I55/D55)</f>
        <v>4.125</v>
      </c>
      <c r="K55" s="166">
        <f>SUM(K47:K54)</f>
        <v>0</v>
      </c>
    </row>
    <row r="56" spans="1:11" ht="18.75" hidden="1" thickTop="1" x14ac:dyDescent="0.25">
      <c r="A56" s="632" t="s">
        <v>500</v>
      </c>
      <c r="B56" s="254">
        <v>43888</v>
      </c>
      <c r="C56" s="27" t="s">
        <v>48</v>
      </c>
      <c r="D56" s="27">
        <v>1</v>
      </c>
      <c r="E56" s="27">
        <v>45</v>
      </c>
      <c r="F56" s="27">
        <v>1</v>
      </c>
      <c r="G56" s="27">
        <v>0</v>
      </c>
      <c r="H56" s="27">
        <v>0</v>
      </c>
      <c r="I56" s="27">
        <v>4</v>
      </c>
      <c r="J56" s="78">
        <v>4</v>
      </c>
      <c r="K56" s="28">
        <v>0</v>
      </c>
    </row>
    <row r="57" spans="1:11" hidden="1" x14ac:dyDescent="0.25">
      <c r="A57" s="633"/>
      <c r="B57" s="255">
        <v>43881</v>
      </c>
      <c r="C57" s="9" t="s">
        <v>452</v>
      </c>
      <c r="D57" s="9">
        <v>1</v>
      </c>
      <c r="E57" s="9">
        <v>45</v>
      </c>
      <c r="F57" s="9">
        <v>1</v>
      </c>
      <c r="G57" s="9">
        <v>0</v>
      </c>
      <c r="H57" s="9">
        <v>0</v>
      </c>
      <c r="I57" s="9">
        <v>5</v>
      </c>
      <c r="J57" s="74">
        <v>5</v>
      </c>
      <c r="K57" s="29">
        <v>0</v>
      </c>
    </row>
    <row r="58" spans="1:11" hidden="1" x14ac:dyDescent="0.25">
      <c r="A58" s="633"/>
      <c r="B58" s="255">
        <v>43874</v>
      </c>
      <c r="C58" s="9" t="s">
        <v>455</v>
      </c>
      <c r="D58" s="9">
        <v>1</v>
      </c>
      <c r="E58" s="9">
        <v>45</v>
      </c>
      <c r="F58" s="9">
        <v>0</v>
      </c>
      <c r="G58" s="9">
        <v>0</v>
      </c>
      <c r="H58" s="9">
        <v>1</v>
      </c>
      <c r="I58" s="9">
        <v>3</v>
      </c>
      <c r="J58" s="74">
        <v>3</v>
      </c>
      <c r="K58" s="29">
        <v>0</v>
      </c>
    </row>
    <row r="59" spans="1:11" hidden="1" x14ac:dyDescent="0.25">
      <c r="A59" s="633"/>
      <c r="B59" s="255">
        <v>43867</v>
      </c>
      <c r="C59" s="9" t="s">
        <v>453</v>
      </c>
      <c r="D59" s="9">
        <v>1</v>
      </c>
      <c r="E59" s="9">
        <v>45</v>
      </c>
      <c r="F59" s="9">
        <v>0</v>
      </c>
      <c r="G59" s="9">
        <v>0</v>
      </c>
      <c r="H59" s="9">
        <v>1</v>
      </c>
      <c r="I59" s="9">
        <v>3</v>
      </c>
      <c r="J59" s="74">
        <v>3</v>
      </c>
      <c r="K59" s="29">
        <v>0</v>
      </c>
    </row>
    <row r="60" spans="1:11" hidden="1" x14ac:dyDescent="0.25">
      <c r="A60" s="633"/>
      <c r="B60" s="255">
        <v>43860</v>
      </c>
      <c r="C60" s="9" t="s">
        <v>9</v>
      </c>
      <c r="D60" s="9">
        <v>1</v>
      </c>
      <c r="E60" s="9">
        <v>45</v>
      </c>
      <c r="F60" s="9">
        <v>1</v>
      </c>
      <c r="G60" s="9">
        <v>0</v>
      </c>
      <c r="H60" s="9">
        <v>0</v>
      </c>
      <c r="I60" s="9">
        <v>2</v>
      </c>
      <c r="J60" s="74">
        <v>2</v>
      </c>
      <c r="K60" s="29">
        <v>0</v>
      </c>
    </row>
    <row r="61" spans="1:11" hidden="1" x14ac:dyDescent="0.25">
      <c r="A61" s="633"/>
      <c r="B61" s="255">
        <v>43853</v>
      </c>
      <c r="C61" s="9" t="s">
        <v>48</v>
      </c>
      <c r="D61" s="9">
        <v>1</v>
      </c>
      <c r="E61" s="9">
        <v>45</v>
      </c>
      <c r="F61" s="9">
        <v>1</v>
      </c>
      <c r="G61" s="9">
        <v>0</v>
      </c>
      <c r="H61" s="9">
        <v>0</v>
      </c>
      <c r="I61" s="9">
        <v>4</v>
      </c>
      <c r="J61" s="74">
        <v>4</v>
      </c>
      <c r="K61" s="29">
        <v>0</v>
      </c>
    </row>
    <row r="62" spans="1:11" hidden="1" x14ac:dyDescent="0.25">
      <c r="A62" s="633"/>
      <c r="B62" s="255">
        <v>43839</v>
      </c>
      <c r="C62" s="9" t="s">
        <v>452</v>
      </c>
      <c r="D62" s="9">
        <v>1</v>
      </c>
      <c r="E62" s="9">
        <v>45</v>
      </c>
      <c r="F62" s="9">
        <v>1</v>
      </c>
      <c r="G62" s="9">
        <v>0</v>
      </c>
      <c r="H62" s="9">
        <v>0</v>
      </c>
      <c r="I62" s="9">
        <v>3</v>
      </c>
      <c r="J62" s="74">
        <v>3</v>
      </c>
      <c r="K62" s="29">
        <v>0</v>
      </c>
    </row>
    <row r="63" spans="1:11" hidden="1" x14ac:dyDescent="0.25">
      <c r="A63" s="633"/>
      <c r="B63" s="255">
        <v>43832</v>
      </c>
      <c r="C63" s="9" t="s">
        <v>455</v>
      </c>
      <c r="D63" s="9">
        <v>1</v>
      </c>
      <c r="E63" s="9">
        <v>45</v>
      </c>
      <c r="F63" s="9">
        <v>1</v>
      </c>
      <c r="G63" s="9">
        <v>0</v>
      </c>
      <c r="H63" s="9">
        <v>0</v>
      </c>
      <c r="I63" s="9">
        <v>3</v>
      </c>
      <c r="J63" s="74">
        <v>3</v>
      </c>
      <c r="K63" s="29">
        <v>0</v>
      </c>
    </row>
    <row r="64" spans="1:11" hidden="1" x14ac:dyDescent="0.25">
      <c r="A64" s="633"/>
      <c r="B64" s="255">
        <v>43818</v>
      </c>
      <c r="C64" s="9" t="s">
        <v>453</v>
      </c>
      <c r="D64" s="9">
        <v>1</v>
      </c>
      <c r="E64" s="9">
        <v>45</v>
      </c>
      <c r="F64" s="9">
        <v>0</v>
      </c>
      <c r="G64" s="9">
        <v>1</v>
      </c>
      <c r="H64" s="9">
        <v>0</v>
      </c>
      <c r="I64" s="9">
        <v>7</v>
      </c>
      <c r="J64" s="74">
        <v>7</v>
      </c>
      <c r="K64" s="29">
        <v>0</v>
      </c>
    </row>
    <row r="65" spans="1:11" hidden="1" x14ac:dyDescent="0.25">
      <c r="A65" s="633"/>
      <c r="B65" s="255">
        <v>43811</v>
      </c>
      <c r="C65" s="9" t="s">
        <v>9</v>
      </c>
      <c r="D65" s="9">
        <v>1</v>
      </c>
      <c r="E65" s="9">
        <v>45</v>
      </c>
      <c r="F65" s="9">
        <v>1</v>
      </c>
      <c r="G65" s="9">
        <v>0</v>
      </c>
      <c r="H65" s="9">
        <v>0</v>
      </c>
      <c r="I65" s="9">
        <v>2</v>
      </c>
      <c r="J65" s="74">
        <v>2</v>
      </c>
      <c r="K65" s="29">
        <v>0</v>
      </c>
    </row>
    <row r="66" spans="1:11" hidden="1" x14ac:dyDescent="0.25">
      <c r="A66" s="633"/>
      <c r="B66" s="255">
        <v>43804</v>
      </c>
      <c r="C66" s="9" t="s">
        <v>48</v>
      </c>
      <c r="D66" s="9">
        <v>1</v>
      </c>
      <c r="E66" s="9">
        <v>45</v>
      </c>
      <c r="F66" s="9">
        <v>1</v>
      </c>
      <c r="G66" s="9">
        <v>0</v>
      </c>
      <c r="H66" s="9">
        <v>0</v>
      </c>
      <c r="I66" s="9">
        <v>4</v>
      </c>
      <c r="J66" s="74">
        <v>4</v>
      </c>
      <c r="K66" s="29">
        <v>0</v>
      </c>
    </row>
    <row r="67" spans="1:11" hidden="1" x14ac:dyDescent="0.25">
      <c r="A67" s="633"/>
      <c r="B67" s="255">
        <v>43797</v>
      </c>
      <c r="C67" s="9" t="s">
        <v>452</v>
      </c>
      <c r="D67" s="9">
        <v>1</v>
      </c>
      <c r="E67" s="9">
        <v>45</v>
      </c>
      <c r="F67" s="9">
        <v>1</v>
      </c>
      <c r="G67" s="9">
        <v>0</v>
      </c>
      <c r="H67" s="9">
        <v>0</v>
      </c>
      <c r="I67" s="9">
        <v>3</v>
      </c>
      <c r="J67" s="74">
        <v>3</v>
      </c>
      <c r="K67" s="29">
        <v>0</v>
      </c>
    </row>
    <row r="68" spans="1:11" hidden="1" x14ac:dyDescent="0.25">
      <c r="A68" s="633"/>
      <c r="B68" s="255">
        <v>43790</v>
      </c>
      <c r="C68" s="9" t="s">
        <v>455</v>
      </c>
      <c r="D68" s="9">
        <v>1</v>
      </c>
      <c r="E68" s="9">
        <v>45</v>
      </c>
      <c r="F68" s="9">
        <v>1</v>
      </c>
      <c r="G68" s="9">
        <v>0</v>
      </c>
      <c r="H68" s="9">
        <v>0</v>
      </c>
      <c r="I68" s="9">
        <v>5</v>
      </c>
      <c r="J68" s="74">
        <v>5</v>
      </c>
      <c r="K68" s="29">
        <v>0</v>
      </c>
    </row>
    <row r="69" spans="1:11" hidden="1" x14ac:dyDescent="0.25">
      <c r="A69" s="633"/>
      <c r="B69" s="255">
        <v>43783</v>
      </c>
      <c r="C69" s="9" t="s">
        <v>453</v>
      </c>
      <c r="D69" s="9">
        <v>1</v>
      </c>
      <c r="E69" s="9">
        <v>45</v>
      </c>
      <c r="F69" s="9">
        <v>0</v>
      </c>
      <c r="G69" s="9">
        <v>1</v>
      </c>
      <c r="H69" s="9">
        <v>0</v>
      </c>
      <c r="I69" s="9">
        <v>5</v>
      </c>
      <c r="J69" s="74">
        <v>5</v>
      </c>
      <c r="K69" s="29">
        <v>0</v>
      </c>
    </row>
    <row r="70" spans="1:11" hidden="1" x14ac:dyDescent="0.25">
      <c r="A70" s="633"/>
      <c r="B70" s="255">
        <v>43776</v>
      </c>
      <c r="C70" s="9" t="s">
        <v>9</v>
      </c>
      <c r="D70" s="9">
        <v>1</v>
      </c>
      <c r="E70" s="9">
        <v>45</v>
      </c>
      <c r="F70" s="9">
        <v>0</v>
      </c>
      <c r="G70" s="9">
        <v>1</v>
      </c>
      <c r="H70" s="9">
        <v>0</v>
      </c>
      <c r="I70" s="9">
        <v>7</v>
      </c>
      <c r="J70" s="74">
        <v>7</v>
      </c>
      <c r="K70" s="29">
        <v>0</v>
      </c>
    </row>
    <row r="71" spans="1:11" hidden="1" x14ac:dyDescent="0.25">
      <c r="A71" s="633"/>
      <c r="B71" s="255">
        <v>43769</v>
      </c>
      <c r="C71" s="9" t="s">
        <v>48</v>
      </c>
      <c r="D71" s="9">
        <v>1</v>
      </c>
      <c r="E71" s="9">
        <v>45</v>
      </c>
      <c r="F71" s="9">
        <v>1</v>
      </c>
      <c r="G71" s="9">
        <v>0</v>
      </c>
      <c r="H71" s="9">
        <v>0</v>
      </c>
      <c r="I71" s="9">
        <v>2</v>
      </c>
      <c r="J71" s="74">
        <v>2</v>
      </c>
      <c r="K71" s="29">
        <v>0</v>
      </c>
    </row>
    <row r="72" spans="1:11" hidden="1" x14ac:dyDescent="0.25">
      <c r="A72" s="633"/>
      <c r="B72" s="255">
        <v>43762</v>
      </c>
      <c r="C72" s="9" t="s">
        <v>452</v>
      </c>
      <c r="D72" s="9">
        <v>1</v>
      </c>
      <c r="E72" s="9">
        <v>45</v>
      </c>
      <c r="F72" s="9">
        <v>0</v>
      </c>
      <c r="G72" s="9">
        <v>0</v>
      </c>
      <c r="H72" s="9">
        <v>1</v>
      </c>
      <c r="I72" s="9">
        <v>4</v>
      </c>
      <c r="J72" s="74">
        <v>4</v>
      </c>
      <c r="K72" s="29">
        <v>0</v>
      </c>
    </row>
    <row r="73" spans="1:11" hidden="1" x14ac:dyDescent="0.25">
      <c r="A73" s="633"/>
      <c r="B73" s="255">
        <v>43755</v>
      </c>
      <c r="C73" s="9" t="s">
        <v>455</v>
      </c>
      <c r="D73" s="9">
        <v>1</v>
      </c>
      <c r="E73" s="9">
        <v>45</v>
      </c>
      <c r="F73" s="15">
        <v>1</v>
      </c>
      <c r="G73" s="9">
        <v>0</v>
      </c>
      <c r="H73" s="9">
        <v>0</v>
      </c>
      <c r="I73" s="9">
        <v>3</v>
      </c>
      <c r="J73" s="74">
        <v>3</v>
      </c>
      <c r="K73" s="29">
        <v>0</v>
      </c>
    </row>
    <row r="74" spans="1:11" hidden="1" x14ac:dyDescent="0.25">
      <c r="A74" s="633"/>
      <c r="B74" s="255">
        <v>43741</v>
      </c>
      <c r="C74" s="9" t="s">
        <v>9</v>
      </c>
      <c r="D74" s="9">
        <v>1</v>
      </c>
      <c r="E74" s="9">
        <v>45</v>
      </c>
      <c r="F74" s="15">
        <v>1</v>
      </c>
      <c r="G74" s="9">
        <v>0</v>
      </c>
      <c r="H74" s="9">
        <v>0</v>
      </c>
      <c r="I74" s="9">
        <v>6</v>
      </c>
      <c r="J74" s="74">
        <v>6</v>
      </c>
      <c r="K74" s="29">
        <v>0</v>
      </c>
    </row>
    <row r="75" spans="1:11" hidden="1" x14ac:dyDescent="0.25">
      <c r="A75" s="633"/>
      <c r="B75" s="255">
        <v>43734</v>
      </c>
      <c r="C75" s="9" t="s">
        <v>48</v>
      </c>
      <c r="D75" s="9">
        <v>1</v>
      </c>
      <c r="E75" s="9">
        <v>45</v>
      </c>
      <c r="F75" s="15">
        <v>1</v>
      </c>
      <c r="G75" s="9">
        <v>0</v>
      </c>
      <c r="H75" s="9">
        <v>0</v>
      </c>
      <c r="I75" s="9">
        <v>1</v>
      </c>
      <c r="J75" s="74">
        <v>1</v>
      </c>
      <c r="K75" s="29">
        <v>0</v>
      </c>
    </row>
    <row r="76" spans="1:11" hidden="1" x14ac:dyDescent="0.25">
      <c r="A76" s="633"/>
      <c r="B76" s="255">
        <v>43727</v>
      </c>
      <c r="C76" s="9" t="s">
        <v>452</v>
      </c>
      <c r="D76" s="9">
        <v>1</v>
      </c>
      <c r="E76" s="9">
        <v>45</v>
      </c>
      <c r="F76" s="15">
        <v>1</v>
      </c>
      <c r="G76" s="9">
        <v>0</v>
      </c>
      <c r="H76" s="9">
        <v>0</v>
      </c>
      <c r="I76" s="9">
        <v>2</v>
      </c>
      <c r="J76" s="74">
        <v>2</v>
      </c>
      <c r="K76" s="29">
        <v>0</v>
      </c>
    </row>
    <row r="77" spans="1:11" ht="18.75" hidden="1" thickBot="1" x14ac:dyDescent="0.3">
      <c r="A77" s="634"/>
      <c r="B77" s="256">
        <v>43720</v>
      </c>
      <c r="C77" s="31" t="s">
        <v>455</v>
      </c>
      <c r="D77" s="31">
        <v>1</v>
      </c>
      <c r="E77" s="31">
        <v>45</v>
      </c>
      <c r="F77" s="33">
        <v>1</v>
      </c>
      <c r="G77" s="31">
        <v>0</v>
      </c>
      <c r="H77" s="31">
        <v>0</v>
      </c>
      <c r="I77" s="31">
        <v>4</v>
      </c>
      <c r="J77" s="79">
        <v>4</v>
      </c>
      <c r="K77" s="32">
        <v>0</v>
      </c>
    </row>
    <row r="78" spans="1:11" ht="19.5" thickTop="1" thickBot="1" x14ac:dyDescent="0.3">
      <c r="A78" s="142" t="s">
        <v>45</v>
      </c>
      <c r="B78" s="126" t="s">
        <v>500</v>
      </c>
      <c r="C78" s="247" t="s">
        <v>8</v>
      </c>
      <c r="D78" s="248">
        <f t="shared" ref="D78:I78" si="4">SUM(D56:D77)</f>
        <v>22</v>
      </c>
      <c r="E78" s="248">
        <f t="shared" si="4"/>
        <v>990</v>
      </c>
      <c r="F78" s="248">
        <f t="shared" si="4"/>
        <v>16</v>
      </c>
      <c r="G78" s="216">
        <f t="shared" si="4"/>
        <v>3</v>
      </c>
      <c r="H78" s="124">
        <f t="shared" si="4"/>
        <v>3</v>
      </c>
      <c r="I78" s="247">
        <f t="shared" si="4"/>
        <v>82</v>
      </c>
      <c r="J78" s="372">
        <f>SUM(I78/D78)</f>
        <v>3.7272727272727271</v>
      </c>
      <c r="K78" s="252">
        <f>SUM(K56:K77)</f>
        <v>0</v>
      </c>
    </row>
    <row r="79" spans="1:11" ht="18.75" hidden="1" thickTop="1" x14ac:dyDescent="0.25">
      <c r="A79" s="659" t="s">
        <v>454</v>
      </c>
      <c r="B79" s="26">
        <v>43524</v>
      </c>
      <c r="C79" s="27" t="s">
        <v>48</v>
      </c>
      <c r="D79" s="27">
        <v>1</v>
      </c>
      <c r="E79" s="27">
        <v>45</v>
      </c>
      <c r="F79" s="34">
        <v>1</v>
      </c>
      <c r="G79" s="27">
        <v>0</v>
      </c>
      <c r="H79" s="27">
        <v>0</v>
      </c>
      <c r="I79" s="27">
        <v>5</v>
      </c>
      <c r="J79" s="78">
        <v>5</v>
      </c>
      <c r="K79" s="28">
        <v>0</v>
      </c>
    </row>
    <row r="80" spans="1:11" hidden="1" x14ac:dyDescent="0.25">
      <c r="A80" s="631"/>
      <c r="B80" s="13">
        <v>43517</v>
      </c>
      <c r="C80" s="9" t="s">
        <v>452</v>
      </c>
      <c r="D80" s="9">
        <v>1</v>
      </c>
      <c r="E80" s="9">
        <v>45</v>
      </c>
      <c r="F80" s="9">
        <v>0</v>
      </c>
      <c r="G80" s="9">
        <v>1</v>
      </c>
      <c r="H80" s="9">
        <v>0</v>
      </c>
      <c r="I80" s="9">
        <v>6</v>
      </c>
      <c r="J80" s="74">
        <v>6</v>
      </c>
      <c r="K80" s="29">
        <v>0</v>
      </c>
    </row>
    <row r="81" spans="1:11" hidden="1" x14ac:dyDescent="0.25">
      <c r="A81" s="631"/>
      <c r="B81" s="13">
        <v>43510</v>
      </c>
      <c r="C81" s="9" t="s">
        <v>455</v>
      </c>
      <c r="D81" s="9">
        <v>1</v>
      </c>
      <c r="E81" s="9">
        <v>45</v>
      </c>
      <c r="F81" s="9">
        <v>1</v>
      </c>
      <c r="G81" s="9">
        <v>0</v>
      </c>
      <c r="H81" s="9">
        <v>0</v>
      </c>
      <c r="I81" s="9">
        <v>3</v>
      </c>
      <c r="J81" s="74">
        <v>3</v>
      </c>
      <c r="K81" s="29">
        <v>0</v>
      </c>
    </row>
    <row r="82" spans="1:11" hidden="1" x14ac:dyDescent="0.25">
      <c r="A82" s="631"/>
      <c r="B82" s="13">
        <v>43496</v>
      </c>
      <c r="C82" s="9" t="s">
        <v>9</v>
      </c>
      <c r="D82" s="9">
        <v>1</v>
      </c>
      <c r="E82" s="9">
        <v>45</v>
      </c>
      <c r="F82" s="9">
        <v>0</v>
      </c>
      <c r="G82" s="9">
        <v>1</v>
      </c>
      <c r="H82" s="9">
        <v>0</v>
      </c>
      <c r="I82" s="9">
        <v>5</v>
      </c>
      <c r="J82" s="74">
        <v>5</v>
      </c>
      <c r="K82" s="29">
        <v>0</v>
      </c>
    </row>
    <row r="83" spans="1:11" hidden="1" x14ac:dyDescent="0.25">
      <c r="A83" s="631"/>
      <c r="B83" s="13">
        <v>43489</v>
      </c>
      <c r="C83" s="9" t="s">
        <v>48</v>
      </c>
      <c r="D83" s="9">
        <v>1</v>
      </c>
      <c r="E83" s="9">
        <v>45</v>
      </c>
      <c r="F83" s="9">
        <v>1</v>
      </c>
      <c r="G83" s="9">
        <v>0</v>
      </c>
      <c r="H83" s="9">
        <v>0</v>
      </c>
      <c r="I83" s="9">
        <v>2</v>
      </c>
      <c r="J83" s="74">
        <v>2</v>
      </c>
      <c r="K83" s="29">
        <v>0</v>
      </c>
    </row>
    <row r="84" spans="1:11" hidden="1" x14ac:dyDescent="0.25">
      <c r="A84" s="631"/>
      <c r="B84" s="13">
        <v>43475</v>
      </c>
      <c r="C84" s="9" t="s">
        <v>452</v>
      </c>
      <c r="D84" s="9">
        <v>1</v>
      </c>
      <c r="E84" s="9">
        <v>45</v>
      </c>
      <c r="F84" s="9">
        <v>1</v>
      </c>
      <c r="G84" s="9">
        <v>0</v>
      </c>
      <c r="H84" s="9">
        <v>0</v>
      </c>
      <c r="I84" s="9">
        <v>2</v>
      </c>
      <c r="J84" s="74">
        <v>2</v>
      </c>
      <c r="K84" s="29">
        <v>0</v>
      </c>
    </row>
    <row r="85" spans="1:11" hidden="1" x14ac:dyDescent="0.25">
      <c r="A85" s="631"/>
      <c r="B85" s="13">
        <v>43454</v>
      </c>
      <c r="C85" s="9" t="s">
        <v>453</v>
      </c>
      <c r="D85" s="9">
        <v>1</v>
      </c>
      <c r="E85" s="9">
        <v>45</v>
      </c>
      <c r="F85" s="9">
        <v>1</v>
      </c>
      <c r="G85" s="9">
        <v>0</v>
      </c>
      <c r="H85" s="9">
        <v>0</v>
      </c>
      <c r="I85" s="9">
        <v>4</v>
      </c>
      <c r="J85" s="74">
        <v>4</v>
      </c>
      <c r="K85" s="29">
        <v>0</v>
      </c>
    </row>
    <row r="86" spans="1:11" hidden="1" x14ac:dyDescent="0.25">
      <c r="A86" s="631"/>
      <c r="B86" s="13">
        <v>43447</v>
      </c>
      <c r="C86" s="9" t="s">
        <v>9</v>
      </c>
      <c r="D86" s="9">
        <v>1</v>
      </c>
      <c r="E86" s="9">
        <v>45</v>
      </c>
      <c r="F86" s="9">
        <v>0</v>
      </c>
      <c r="G86" s="9">
        <v>1</v>
      </c>
      <c r="H86" s="9">
        <v>0</v>
      </c>
      <c r="I86" s="9">
        <v>1</v>
      </c>
      <c r="J86" s="74">
        <v>1</v>
      </c>
      <c r="K86" s="29">
        <v>0</v>
      </c>
    </row>
    <row r="87" spans="1:11" hidden="1" x14ac:dyDescent="0.25">
      <c r="A87" s="631"/>
      <c r="B87" s="13">
        <v>43440</v>
      </c>
      <c r="C87" s="9" t="s">
        <v>48</v>
      </c>
      <c r="D87" s="9">
        <v>1</v>
      </c>
      <c r="E87" s="9">
        <v>45</v>
      </c>
      <c r="F87" s="9">
        <v>0</v>
      </c>
      <c r="G87" s="9">
        <v>1</v>
      </c>
      <c r="H87" s="9">
        <v>0</v>
      </c>
      <c r="I87" s="9">
        <v>5</v>
      </c>
      <c r="J87" s="74">
        <v>5</v>
      </c>
      <c r="K87" s="29">
        <v>0</v>
      </c>
    </row>
    <row r="88" spans="1:11" hidden="1" x14ac:dyDescent="0.25">
      <c r="A88" s="631"/>
      <c r="B88" s="13">
        <v>43433</v>
      </c>
      <c r="C88" s="9" t="s">
        <v>452</v>
      </c>
      <c r="D88" s="9">
        <v>1</v>
      </c>
      <c r="E88" s="9">
        <v>45</v>
      </c>
      <c r="F88" s="9">
        <v>0</v>
      </c>
      <c r="G88" s="9">
        <v>1</v>
      </c>
      <c r="H88" s="9">
        <v>0</v>
      </c>
      <c r="I88" s="9">
        <v>5</v>
      </c>
      <c r="J88" s="74">
        <v>5</v>
      </c>
      <c r="K88" s="29">
        <v>0</v>
      </c>
    </row>
    <row r="89" spans="1:11" hidden="1" x14ac:dyDescent="0.25">
      <c r="A89" s="631"/>
      <c r="B89" s="13">
        <v>43426</v>
      </c>
      <c r="C89" s="9" t="s">
        <v>455</v>
      </c>
      <c r="D89" s="9">
        <v>1</v>
      </c>
      <c r="E89" s="9">
        <v>45</v>
      </c>
      <c r="F89" s="9">
        <v>0</v>
      </c>
      <c r="G89" s="9">
        <v>1</v>
      </c>
      <c r="H89" s="9">
        <v>0</v>
      </c>
      <c r="I89" s="9">
        <v>8</v>
      </c>
      <c r="J89" s="74">
        <v>8</v>
      </c>
      <c r="K89" s="29">
        <v>0</v>
      </c>
    </row>
    <row r="90" spans="1:11" hidden="1" x14ac:dyDescent="0.25">
      <c r="A90" s="631"/>
      <c r="B90" s="13">
        <v>43412</v>
      </c>
      <c r="C90" s="9" t="s">
        <v>9</v>
      </c>
      <c r="D90" s="9">
        <v>1</v>
      </c>
      <c r="E90" s="9">
        <v>45</v>
      </c>
      <c r="F90" s="9">
        <v>1</v>
      </c>
      <c r="G90" s="9">
        <v>0</v>
      </c>
      <c r="H90" s="9">
        <v>0</v>
      </c>
      <c r="I90" s="9">
        <v>1</v>
      </c>
      <c r="J90" s="74">
        <v>1</v>
      </c>
      <c r="K90" s="29">
        <v>0</v>
      </c>
    </row>
    <row r="91" spans="1:11" hidden="1" x14ac:dyDescent="0.25">
      <c r="A91" s="631"/>
      <c r="B91" s="13">
        <v>43405</v>
      </c>
      <c r="C91" s="9" t="s">
        <v>48</v>
      </c>
      <c r="D91" s="9">
        <v>1</v>
      </c>
      <c r="E91" s="9">
        <v>45</v>
      </c>
      <c r="F91" s="9">
        <v>0</v>
      </c>
      <c r="G91" s="9">
        <v>1</v>
      </c>
      <c r="H91" s="9">
        <v>0</v>
      </c>
      <c r="I91" s="9">
        <v>7</v>
      </c>
      <c r="J91" s="74">
        <v>7</v>
      </c>
      <c r="K91" s="29">
        <v>0</v>
      </c>
    </row>
    <row r="92" spans="1:11" hidden="1" x14ac:dyDescent="0.25">
      <c r="A92" s="631"/>
      <c r="B92" s="13">
        <v>43398</v>
      </c>
      <c r="C92" s="9" t="s">
        <v>452</v>
      </c>
      <c r="D92" s="9">
        <v>1</v>
      </c>
      <c r="E92" s="9">
        <v>45</v>
      </c>
      <c r="F92" s="9">
        <v>0</v>
      </c>
      <c r="G92" s="9">
        <v>1</v>
      </c>
      <c r="H92" s="9">
        <v>0</v>
      </c>
      <c r="I92" s="9">
        <v>8</v>
      </c>
      <c r="J92" s="74">
        <v>8</v>
      </c>
      <c r="K92" s="29">
        <v>0</v>
      </c>
    </row>
    <row r="93" spans="1:11" hidden="1" x14ac:dyDescent="0.25">
      <c r="A93" s="631"/>
      <c r="B93" s="13">
        <v>43391</v>
      </c>
      <c r="C93" s="9" t="s">
        <v>455</v>
      </c>
      <c r="D93" s="9">
        <v>1</v>
      </c>
      <c r="E93" s="9">
        <v>45</v>
      </c>
      <c r="F93" s="9">
        <v>1</v>
      </c>
      <c r="G93" s="9">
        <v>0</v>
      </c>
      <c r="H93" s="9">
        <v>0</v>
      </c>
      <c r="I93" s="9">
        <v>5</v>
      </c>
      <c r="J93" s="74">
        <v>5</v>
      </c>
      <c r="K93" s="29">
        <v>0</v>
      </c>
    </row>
    <row r="94" spans="1:11" ht="18.75" hidden="1" thickBot="1" x14ac:dyDescent="0.3">
      <c r="A94" s="630"/>
      <c r="B94" s="30">
        <v>43384</v>
      </c>
      <c r="C94" s="31" t="s">
        <v>453</v>
      </c>
      <c r="D94" s="31">
        <v>1</v>
      </c>
      <c r="E94" s="31">
        <v>45</v>
      </c>
      <c r="F94" s="31">
        <v>0</v>
      </c>
      <c r="G94" s="31">
        <v>1</v>
      </c>
      <c r="H94" s="31">
        <v>0</v>
      </c>
      <c r="I94" s="31">
        <v>6</v>
      </c>
      <c r="J94" s="79">
        <v>6</v>
      </c>
      <c r="K94" s="32">
        <v>0</v>
      </c>
    </row>
    <row r="95" spans="1:11" ht="19.5" thickTop="1" thickBot="1" x14ac:dyDescent="0.3">
      <c r="A95" s="142" t="s">
        <v>45</v>
      </c>
      <c r="B95" s="126" t="s">
        <v>454</v>
      </c>
      <c r="C95" s="124" t="s">
        <v>8</v>
      </c>
      <c r="D95" s="124">
        <f t="shared" ref="D95:I95" si="5">SUM(D79:D94)</f>
        <v>16</v>
      </c>
      <c r="E95" s="124">
        <f t="shared" si="5"/>
        <v>720</v>
      </c>
      <c r="F95" s="124">
        <f t="shared" si="5"/>
        <v>7</v>
      </c>
      <c r="G95" s="124">
        <f t="shared" si="5"/>
        <v>9</v>
      </c>
      <c r="H95" s="124">
        <f t="shared" si="5"/>
        <v>0</v>
      </c>
      <c r="I95" s="124">
        <f t="shared" si="5"/>
        <v>73</v>
      </c>
      <c r="J95" s="167">
        <f>SUM(I95/D95)</f>
        <v>4.5625</v>
      </c>
      <c r="K95" s="125">
        <f>SUM(K79:K94)</f>
        <v>0</v>
      </c>
    </row>
    <row r="96" spans="1:11" ht="18.75" hidden="1" thickTop="1" x14ac:dyDescent="0.25">
      <c r="A96" s="659" t="s">
        <v>285</v>
      </c>
      <c r="B96" s="26">
        <v>43160</v>
      </c>
      <c r="C96" s="27" t="s">
        <v>11</v>
      </c>
      <c r="D96" s="27">
        <v>1</v>
      </c>
      <c r="E96" s="27">
        <v>45</v>
      </c>
      <c r="F96" s="27">
        <v>1</v>
      </c>
      <c r="G96" s="27">
        <v>0</v>
      </c>
      <c r="H96" s="27">
        <v>0</v>
      </c>
      <c r="I96" s="27">
        <v>3</v>
      </c>
      <c r="J96" s="78">
        <v>3</v>
      </c>
      <c r="K96" s="28">
        <v>0</v>
      </c>
    </row>
    <row r="97" spans="1:11" hidden="1" x14ac:dyDescent="0.25">
      <c r="A97" s="631"/>
      <c r="B97" s="13">
        <v>43153</v>
      </c>
      <c r="C97" s="9" t="s">
        <v>27</v>
      </c>
      <c r="D97" s="9">
        <v>1</v>
      </c>
      <c r="E97" s="9">
        <v>45</v>
      </c>
      <c r="F97" s="9">
        <v>1</v>
      </c>
      <c r="G97" s="9">
        <v>0</v>
      </c>
      <c r="H97" s="9">
        <v>0</v>
      </c>
      <c r="I97" s="9">
        <v>5</v>
      </c>
      <c r="J97" s="74">
        <v>5</v>
      </c>
      <c r="K97" s="29">
        <v>0</v>
      </c>
    </row>
    <row r="98" spans="1:11" hidden="1" x14ac:dyDescent="0.25">
      <c r="A98" s="631"/>
      <c r="B98" s="13">
        <v>43146</v>
      </c>
      <c r="C98" s="9" t="s">
        <v>10</v>
      </c>
      <c r="D98" s="9">
        <v>1</v>
      </c>
      <c r="E98" s="9">
        <v>45</v>
      </c>
      <c r="F98" s="9">
        <v>0</v>
      </c>
      <c r="G98" s="9">
        <v>1</v>
      </c>
      <c r="H98" s="9">
        <v>0</v>
      </c>
      <c r="I98" s="9">
        <v>6</v>
      </c>
      <c r="J98" s="74">
        <v>6</v>
      </c>
      <c r="K98" s="29">
        <v>0</v>
      </c>
    </row>
    <row r="99" spans="1:11" hidden="1" x14ac:dyDescent="0.25">
      <c r="A99" s="631"/>
      <c r="B99" s="13">
        <v>43132</v>
      </c>
      <c r="C99" s="9" t="s">
        <v>9</v>
      </c>
      <c r="D99" s="9">
        <v>1</v>
      </c>
      <c r="E99" s="9">
        <v>45</v>
      </c>
      <c r="F99" s="15">
        <v>1</v>
      </c>
      <c r="G99" s="9">
        <v>0</v>
      </c>
      <c r="H99" s="9">
        <v>0</v>
      </c>
      <c r="I99" s="9">
        <v>5</v>
      </c>
      <c r="J99" s="74">
        <v>5</v>
      </c>
      <c r="K99" s="29">
        <v>0</v>
      </c>
    </row>
    <row r="100" spans="1:11" hidden="1" x14ac:dyDescent="0.25">
      <c r="A100" s="631"/>
      <c r="B100" s="13">
        <v>43125</v>
      </c>
      <c r="C100" s="9" t="s">
        <v>11</v>
      </c>
      <c r="D100" s="9">
        <v>1</v>
      </c>
      <c r="E100" s="9">
        <v>45</v>
      </c>
      <c r="F100" s="15">
        <v>1</v>
      </c>
      <c r="G100" s="9">
        <v>0</v>
      </c>
      <c r="H100" s="9">
        <v>0</v>
      </c>
      <c r="I100" s="9">
        <v>2</v>
      </c>
      <c r="J100" s="74">
        <v>2</v>
      </c>
      <c r="K100" s="29">
        <v>0</v>
      </c>
    </row>
    <row r="101" spans="1:11" hidden="1" x14ac:dyDescent="0.25">
      <c r="A101" s="631"/>
      <c r="B101" s="13">
        <v>43118</v>
      </c>
      <c r="C101" s="9" t="s">
        <v>27</v>
      </c>
      <c r="D101" s="9">
        <v>1</v>
      </c>
      <c r="E101" s="9">
        <v>45</v>
      </c>
      <c r="F101" s="15">
        <v>1</v>
      </c>
      <c r="G101" s="9">
        <v>0</v>
      </c>
      <c r="H101" s="9">
        <v>0</v>
      </c>
      <c r="I101" s="9">
        <v>3</v>
      </c>
      <c r="J101" s="74">
        <v>3</v>
      </c>
      <c r="K101" s="29">
        <v>0</v>
      </c>
    </row>
    <row r="102" spans="1:11" hidden="1" x14ac:dyDescent="0.25">
      <c r="A102" s="631"/>
      <c r="B102" s="13">
        <v>43090</v>
      </c>
      <c r="C102" s="9" t="s">
        <v>7</v>
      </c>
      <c r="D102" s="9">
        <v>1</v>
      </c>
      <c r="E102" s="9">
        <v>45</v>
      </c>
      <c r="F102" s="15">
        <v>1</v>
      </c>
      <c r="G102" s="9">
        <v>0</v>
      </c>
      <c r="H102" s="9">
        <v>0</v>
      </c>
      <c r="I102" s="9">
        <v>1</v>
      </c>
      <c r="J102" s="74">
        <v>1</v>
      </c>
      <c r="K102" s="29">
        <v>0</v>
      </c>
    </row>
    <row r="103" spans="1:11" hidden="1" x14ac:dyDescent="0.25">
      <c r="A103" s="631"/>
      <c r="B103" s="13">
        <v>43076</v>
      </c>
      <c r="C103" s="9" t="s">
        <v>11</v>
      </c>
      <c r="D103" s="9">
        <v>1</v>
      </c>
      <c r="E103" s="9">
        <v>45</v>
      </c>
      <c r="F103" s="15">
        <v>1</v>
      </c>
      <c r="G103" s="9">
        <v>0</v>
      </c>
      <c r="H103" s="9">
        <v>0</v>
      </c>
      <c r="I103" s="9">
        <v>1</v>
      </c>
      <c r="J103" s="74">
        <v>1</v>
      </c>
      <c r="K103" s="29">
        <v>0</v>
      </c>
    </row>
    <row r="104" spans="1:11" hidden="1" x14ac:dyDescent="0.25">
      <c r="A104" s="631"/>
      <c r="B104" s="13">
        <v>43062</v>
      </c>
      <c r="C104" s="9" t="s">
        <v>10</v>
      </c>
      <c r="D104" s="9">
        <v>1</v>
      </c>
      <c r="E104" s="9">
        <v>45</v>
      </c>
      <c r="F104" s="15">
        <v>1</v>
      </c>
      <c r="G104" s="9">
        <v>0</v>
      </c>
      <c r="H104" s="9">
        <v>0</v>
      </c>
      <c r="I104" s="9">
        <v>3</v>
      </c>
      <c r="J104" s="74">
        <v>3</v>
      </c>
      <c r="K104" s="29">
        <v>0</v>
      </c>
    </row>
    <row r="105" spans="1:11" hidden="1" x14ac:dyDescent="0.25">
      <c r="A105" s="631"/>
      <c r="B105" s="13">
        <v>43055</v>
      </c>
      <c r="C105" s="9" t="s">
        <v>7</v>
      </c>
      <c r="D105" s="9">
        <v>1</v>
      </c>
      <c r="E105" s="9">
        <v>45</v>
      </c>
      <c r="F105" s="9">
        <v>0</v>
      </c>
      <c r="G105" s="9">
        <v>1</v>
      </c>
      <c r="H105" s="9">
        <v>0</v>
      </c>
      <c r="I105" s="9">
        <v>5</v>
      </c>
      <c r="J105" s="74">
        <v>5</v>
      </c>
      <c r="K105" s="29">
        <v>0</v>
      </c>
    </row>
    <row r="106" spans="1:11" hidden="1" x14ac:dyDescent="0.25">
      <c r="A106" s="631"/>
      <c r="B106" s="13">
        <v>43048</v>
      </c>
      <c r="C106" s="9" t="s">
        <v>9</v>
      </c>
      <c r="D106" s="9">
        <v>1</v>
      </c>
      <c r="E106" s="9">
        <v>45</v>
      </c>
      <c r="F106" s="9">
        <v>1</v>
      </c>
      <c r="G106" s="9">
        <v>0</v>
      </c>
      <c r="H106" s="9">
        <v>0</v>
      </c>
      <c r="I106" s="9">
        <v>2</v>
      </c>
      <c r="J106" s="74">
        <v>2</v>
      </c>
      <c r="K106" s="29">
        <v>0</v>
      </c>
    </row>
    <row r="107" spans="1:11" hidden="1" x14ac:dyDescent="0.25">
      <c r="A107" s="631"/>
      <c r="B107" s="13">
        <v>43041</v>
      </c>
      <c r="C107" s="9" t="s">
        <v>11</v>
      </c>
      <c r="D107" s="9">
        <v>1</v>
      </c>
      <c r="E107" s="9">
        <v>45</v>
      </c>
      <c r="F107" s="9">
        <v>1</v>
      </c>
      <c r="G107" s="9">
        <v>0</v>
      </c>
      <c r="H107" s="9">
        <v>0</v>
      </c>
      <c r="I107" s="9">
        <v>0</v>
      </c>
      <c r="J107" s="74">
        <v>0</v>
      </c>
      <c r="K107" s="29">
        <v>1</v>
      </c>
    </row>
    <row r="108" spans="1:11" hidden="1" x14ac:dyDescent="0.25">
      <c r="A108" s="631"/>
      <c r="B108" s="13">
        <v>43034</v>
      </c>
      <c r="C108" s="9" t="s">
        <v>27</v>
      </c>
      <c r="D108" s="9">
        <v>1</v>
      </c>
      <c r="E108" s="9">
        <v>45</v>
      </c>
      <c r="F108" s="9">
        <v>0</v>
      </c>
      <c r="G108" s="9">
        <v>0</v>
      </c>
      <c r="H108" s="9">
        <v>1</v>
      </c>
      <c r="I108" s="9">
        <v>4</v>
      </c>
      <c r="J108" s="74">
        <v>4</v>
      </c>
      <c r="K108" s="29">
        <v>0</v>
      </c>
    </row>
    <row r="109" spans="1:11" hidden="1" x14ac:dyDescent="0.25">
      <c r="A109" s="631"/>
      <c r="B109" s="13">
        <v>43027</v>
      </c>
      <c r="C109" s="9" t="s">
        <v>10</v>
      </c>
      <c r="D109" s="9">
        <v>1</v>
      </c>
      <c r="E109" s="9">
        <v>45</v>
      </c>
      <c r="F109" s="9">
        <v>0</v>
      </c>
      <c r="G109" s="9">
        <v>1</v>
      </c>
      <c r="H109" s="9">
        <v>0</v>
      </c>
      <c r="I109" s="9">
        <v>5</v>
      </c>
      <c r="J109" s="74">
        <v>5</v>
      </c>
      <c r="K109" s="29">
        <v>0</v>
      </c>
    </row>
    <row r="110" spans="1:11" hidden="1" x14ac:dyDescent="0.25">
      <c r="A110" s="631"/>
      <c r="B110" s="13">
        <v>43020</v>
      </c>
      <c r="C110" s="9" t="s">
        <v>7</v>
      </c>
      <c r="D110" s="9">
        <v>1</v>
      </c>
      <c r="E110" s="9">
        <v>45</v>
      </c>
      <c r="F110" s="9">
        <v>1</v>
      </c>
      <c r="G110" s="9">
        <v>0</v>
      </c>
      <c r="H110" s="9">
        <v>0</v>
      </c>
      <c r="I110" s="9">
        <v>3</v>
      </c>
      <c r="J110" s="74">
        <v>3</v>
      </c>
      <c r="K110" s="29">
        <v>0</v>
      </c>
    </row>
    <row r="111" spans="1:11" hidden="1" x14ac:dyDescent="0.25">
      <c r="A111" s="631"/>
      <c r="B111" s="13">
        <v>43013</v>
      </c>
      <c r="C111" s="9" t="s">
        <v>9</v>
      </c>
      <c r="D111" s="9">
        <v>1</v>
      </c>
      <c r="E111" s="9">
        <v>45</v>
      </c>
      <c r="F111" s="9">
        <v>1</v>
      </c>
      <c r="G111" s="9">
        <v>0</v>
      </c>
      <c r="H111" s="9">
        <v>0</v>
      </c>
      <c r="I111" s="9">
        <v>3</v>
      </c>
      <c r="J111" s="74">
        <v>3</v>
      </c>
      <c r="K111" s="29">
        <v>0</v>
      </c>
    </row>
    <row r="112" spans="1:11" hidden="1" x14ac:dyDescent="0.25">
      <c r="A112" s="631"/>
      <c r="B112" s="13">
        <v>43006</v>
      </c>
      <c r="C112" s="9" t="s">
        <v>11</v>
      </c>
      <c r="D112" s="9">
        <v>1</v>
      </c>
      <c r="E112" s="9">
        <v>45</v>
      </c>
      <c r="F112" s="9">
        <v>0</v>
      </c>
      <c r="G112" s="9">
        <v>1</v>
      </c>
      <c r="H112" s="9">
        <v>0</v>
      </c>
      <c r="I112" s="9">
        <v>8</v>
      </c>
      <c r="J112" s="74">
        <v>8</v>
      </c>
      <c r="K112" s="29">
        <v>0</v>
      </c>
    </row>
    <row r="113" spans="1:11" hidden="1" x14ac:dyDescent="0.25">
      <c r="A113" s="631"/>
      <c r="B113" s="13">
        <v>42999</v>
      </c>
      <c r="C113" s="9" t="s">
        <v>27</v>
      </c>
      <c r="D113" s="9">
        <v>1</v>
      </c>
      <c r="E113" s="9">
        <v>45</v>
      </c>
      <c r="F113" s="9">
        <v>1</v>
      </c>
      <c r="G113" s="9">
        <v>0</v>
      </c>
      <c r="H113" s="9">
        <v>0</v>
      </c>
      <c r="I113" s="9">
        <v>5</v>
      </c>
      <c r="J113" s="74">
        <v>5</v>
      </c>
      <c r="K113" s="29">
        <v>0</v>
      </c>
    </row>
    <row r="114" spans="1:11" ht="18.75" hidden="1" thickBot="1" x14ac:dyDescent="0.3">
      <c r="A114" s="630"/>
      <c r="B114" s="30">
        <v>42992</v>
      </c>
      <c r="C114" s="31" t="s">
        <v>10</v>
      </c>
      <c r="D114" s="31">
        <v>1</v>
      </c>
      <c r="E114" s="31">
        <v>45</v>
      </c>
      <c r="F114" s="31">
        <v>1</v>
      </c>
      <c r="G114" s="31">
        <v>0</v>
      </c>
      <c r="H114" s="31">
        <v>0</v>
      </c>
      <c r="I114" s="31">
        <v>1</v>
      </c>
      <c r="J114" s="79">
        <v>1</v>
      </c>
      <c r="K114" s="32">
        <v>0</v>
      </c>
    </row>
    <row r="115" spans="1:11" ht="19.5" thickTop="1" thickBot="1" x14ac:dyDescent="0.3">
      <c r="A115" s="142" t="s">
        <v>45</v>
      </c>
      <c r="B115" s="126" t="s">
        <v>285</v>
      </c>
      <c r="C115" s="124" t="s">
        <v>8</v>
      </c>
      <c r="D115" s="124">
        <f t="shared" ref="D115:I115" si="6">SUM(D96:D114)</f>
        <v>19</v>
      </c>
      <c r="E115" s="247">
        <f t="shared" si="6"/>
        <v>855</v>
      </c>
      <c r="F115" s="248">
        <f t="shared" si="6"/>
        <v>14</v>
      </c>
      <c r="G115" s="216">
        <f t="shared" si="6"/>
        <v>4</v>
      </c>
      <c r="H115" s="124">
        <f t="shared" si="6"/>
        <v>1</v>
      </c>
      <c r="I115" s="247">
        <f t="shared" si="6"/>
        <v>65</v>
      </c>
      <c r="J115" s="372">
        <f>SUM(I115/D115)</f>
        <v>3.4210526315789473</v>
      </c>
      <c r="K115" s="248">
        <f>SUM(K2:K114)</f>
        <v>1</v>
      </c>
    </row>
    <row r="116" spans="1:11" ht="18.75" hidden="1" thickTop="1" x14ac:dyDescent="0.25">
      <c r="A116" s="659" t="s">
        <v>35</v>
      </c>
      <c r="B116" s="254">
        <v>42789</v>
      </c>
      <c r="C116" s="27" t="s">
        <v>27</v>
      </c>
      <c r="D116" s="27">
        <v>1</v>
      </c>
      <c r="E116" s="27">
        <v>45</v>
      </c>
      <c r="F116" s="27">
        <v>1</v>
      </c>
      <c r="G116" s="27">
        <v>0</v>
      </c>
      <c r="H116" s="27">
        <v>0</v>
      </c>
      <c r="I116" s="27">
        <v>1</v>
      </c>
      <c r="J116" s="78">
        <v>1</v>
      </c>
      <c r="K116" s="28">
        <v>0</v>
      </c>
    </row>
    <row r="117" spans="1:11" hidden="1" x14ac:dyDescent="0.25">
      <c r="A117" s="631"/>
      <c r="B117" s="255">
        <v>42775</v>
      </c>
      <c r="C117" s="9" t="s">
        <v>7</v>
      </c>
      <c r="D117" s="9">
        <v>1</v>
      </c>
      <c r="E117" s="9">
        <v>45</v>
      </c>
      <c r="F117" s="9">
        <v>0</v>
      </c>
      <c r="G117" s="9">
        <v>1</v>
      </c>
      <c r="H117" s="9">
        <v>0</v>
      </c>
      <c r="I117" s="9">
        <v>5</v>
      </c>
      <c r="J117" s="74">
        <v>5</v>
      </c>
      <c r="K117" s="29">
        <v>0</v>
      </c>
    </row>
    <row r="118" spans="1:11" hidden="1" x14ac:dyDescent="0.25">
      <c r="A118" s="631"/>
      <c r="B118" s="255">
        <v>42768</v>
      </c>
      <c r="C118" s="9" t="s">
        <v>9</v>
      </c>
      <c r="D118" s="9">
        <v>1</v>
      </c>
      <c r="E118" s="9">
        <v>45</v>
      </c>
      <c r="F118" s="9">
        <v>1</v>
      </c>
      <c r="G118" s="9">
        <v>0</v>
      </c>
      <c r="H118" s="9">
        <v>0</v>
      </c>
      <c r="I118" s="9">
        <v>4</v>
      </c>
      <c r="J118" s="74">
        <v>4</v>
      </c>
      <c r="K118" s="29">
        <v>0</v>
      </c>
    </row>
    <row r="119" spans="1:11" hidden="1" x14ac:dyDescent="0.25">
      <c r="A119" s="631"/>
      <c r="B119" s="255">
        <v>42761</v>
      </c>
      <c r="C119" s="9" t="s">
        <v>11</v>
      </c>
      <c r="D119" s="9">
        <v>1</v>
      </c>
      <c r="E119" s="9">
        <v>45</v>
      </c>
      <c r="F119" s="9">
        <v>0</v>
      </c>
      <c r="G119" s="9">
        <v>0</v>
      </c>
      <c r="H119" s="9">
        <v>1</v>
      </c>
      <c r="I119" s="9">
        <v>5</v>
      </c>
      <c r="J119" s="74">
        <v>5</v>
      </c>
      <c r="K119" s="29">
        <v>0</v>
      </c>
    </row>
    <row r="120" spans="1:11" hidden="1" x14ac:dyDescent="0.25">
      <c r="A120" s="631"/>
      <c r="B120" s="255">
        <v>42754</v>
      </c>
      <c r="C120" s="9" t="s">
        <v>27</v>
      </c>
      <c r="D120" s="9">
        <v>1</v>
      </c>
      <c r="E120" s="9">
        <v>45</v>
      </c>
      <c r="F120" s="15">
        <v>1</v>
      </c>
      <c r="G120" s="9">
        <v>0</v>
      </c>
      <c r="H120" s="9">
        <v>0</v>
      </c>
      <c r="I120" s="9">
        <v>0</v>
      </c>
      <c r="J120" s="74">
        <v>0</v>
      </c>
      <c r="K120" s="29">
        <v>1</v>
      </c>
    </row>
    <row r="121" spans="1:11" hidden="1" x14ac:dyDescent="0.25">
      <c r="A121" s="631"/>
      <c r="B121" s="255">
        <v>42747</v>
      </c>
      <c r="C121" s="9" t="s">
        <v>10</v>
      </c>
      <c r="D121" s="9">
        <v>1</v>
      </c>
      <c r="E121" s="9">
        <v>45</v>
      </c>
      <c r="F121" s="15">
        <v>1</v>
      </c>
      <c r="G121" s="9">
        <v>0</v>
      </c>
      <c r="H121" s="9">
        <v>0</v>
      </c>
      <c r="I121" s="9">
        <v>3</v>
      </c>
      <c r="J121" s="74">
        <v>3</v>
      </c>
      <c r="K121" s="29">
        <v>0</v>
      </c>
    </row>
    <row r="122" spans="1:11" hidden="1" x14ac:dyDescent="0.25">
      <c r="A122" s="631"/>
      <c r="B122" s="255">
        <v>42740</v>
      </c>
      <c r="C122" s="9" t="s">
        <v>7</v>
      </c>
      <c r="D122" s="9">
        <v>1</v>
      </c>
      <c r="E122" s="9">
        <v>45</v>
      </c>
      <c r="F122" s="15">
        <v>1</v>
      </c>
      <c r="G122" s="9">
        <v>0</v>
      </c>
      <c r="H122" s="9">
        <v>0</v>
      </c>
      <c r="I122" s="9">
        <v>0</v>
      </c>
      <c r="J122" s="74">
        <v>0</v>
      </c>
      <c r="K122" s="29">
        <v>1</v>
      </c>
    </row>
    <row r="123" spans="1:11" hidden="1" x14ac:dyDescent="0.25">
      <c r="A123" s="631"/>
      <c r="B123" s="255">
        <v>42705</v>
      </c>
      <c r="C123" s="9" t="s">
        <v>27</v>
      </c>
      <c r="D123" s="9">
        <v>1</v>
      </c>
      <c r="E123" s="9">
        <v>45</v>
      </c>
      <c r="F123" s="15">
        <v>1</v>
      </c>
      <c r="G123" s="9">
        <v>0</v>
      </c>
      <c r="H123" s="9">
        <v>0</v>
      </c>
      <c r="I123" s="9">
        <v>3</v>
      </c>
      <c r="J123" s="74">
        <v>3</v>
      </c>
      <c r="K123" s="29">
        <v>0</v>
      </c>
    </row>
    <row r="124" spans="1:11" hidden="1" x14ac:dyDescent="0.25">
      <c r="A124" s="631"/>
      <c r="B124" s="255">
        <v>42698</v>
      </c>
      <c r="C124" s="9" t="s">
        <v>10</v>
      </c>
      <c r="D124" s="9">
        <v>1</v>
      </c>
      <c r="E124" s="9">
        <v>45</v>
      </c>
      <c r="F124" s="15">
        <v>1</v>
      </c>
      <c r="G124" s="9">
        <v>0</v>
      </c>
      <c r="H124" s="9">
        <v>0</v>
      </c>
      <c r="I124" s="9">
        <v>1</v>
      </c>
      <c r="J124" s="74">
        <v>1</v>
      </c>
      <c r="K124" s="29">
        <v>0</v>
      </c>
    </row>
    <row r="125" spans="1:11" hidden="1" x14ac:dyDescent="0.25">
      <c r="A125" s="631"/>
      <c r="B125" s="255">
        <v>42691</v>
      </c>
      <c r="C125" s="9" t="s">
        <v>7</v>
      </c>
      <c r="D125" s="9">
        <v>1</v>
      </c>
      <c r="E125" s="9">
        <v>45</v>
      </c>
      <c r="F125" s="9">
        <v>0</v>
      </c>
      <c r="G125" s="9">
        <v>1</v>
      </c>
      <c r="H125" s="9">
        <v>0</v>
      </c>
      <c r="I125" s="9">
        <v>5</v>
      </c>
      <c r="J125" s="74">
        <v>5</v>
      </c>
      <c r="K125" s="29">
        <v>0</v>
      </c>
    </row>
    <row r="126" spans="1:11" hidden="1" x14ac:dyDescent="0.25">
      <c r="A126" s="631"/>
      <c r="B126" s="255">
        <v>42684</v>
      </c>
      <c r="C126" s="9" t="s">
        <v>9</v>
      </c>
      <c r="D126" s="9">
        <v>1</v>
      </c>
      <c r="E126" s="9">
        <v>45</v>
      </c>
      <c r="F126" s="9">
        <v>0</v>
      </c>
      <c r="G126" s="9">
        <v>1</v>
      </c>
      <c r="H126" s="9">
        <v>0</v>
      </c>
      <c r="I126" s="9">
        <v>4</v>
      </c>
      <c r="J126" s="74">
        <v>4</v>
      </c>
      <c r="K126" s="29">
        <v>0</v>
      </c>
    </row>
    <row r="127" spans="1:11" hidden="1" x14ac:dyDescent="0.25">
      <c r="A127" s="631"/>
      <c r="B127" s="255">
        <v>42677</v>
      </c>
      <c r="C127" s="9" t="s">
        <v>11</v>
      </c>
      <c r="D127" s="9">
        <v>1</v>
      </c>
      <c r="E127" s="9">
        <v>45</v>
      </c>
      <c r="F127" s="9">
        <v>1</v>
      </c>
      <c r="G127" s="9">
        <v>0</v>
      </c>
      <c r="H127" s="9">
        <v>0</v>
      </c>
      <c r="I127" s="9">
        <v>3</v>
      </c>
      <c r="J127" s="74">
        <v>3</v>
      </c>
      <c r="K127" s="29">
        <v>0</v>
      </c>
    </row>
    <row r="128" spans="1:11" hidden="1" x14ac:dyDescent="0.25">
      <c r="A128" s="631"/>
      <c r="B128" s="255">
        <v>42670</v>
      </c>
      <c r="C128" s="9" t="s">
        <v>27</v>
      </c>
      <c r="D128" s="9">
        <v>1</v>
      </c>
      <c r="E128" s="9">
        <v>45</v>
      </c>
      <c r="F128" s="9">
        <v>0</v>
      </c>
      <c r="G128" s="9">
        <v>1</v>
      </c>
      <c r="H128" s="9">
        <v>0</v>
      </c>
      <c r="I128" s="9">
        <v>5</v>
      </c>
      <c r="J128" s="74">
        <v>5</v>
      </c>
      <c r="K128" s="29">
        <v>0</v>
      </c>
    </row>
    <row r="129" spans="1:11" hidden="1" x14ac:dyDescent="0.25">
      <c r="A129" s="631"/>
      <c r="B129" s="255">
        <v>42656</v>
      </c>
      <c r="C129" s="9" t="s">
        <v>7</v>
      </c>
      <c r="D129" s="9">
        <v>1</v>
      </c>
      <c r="E129" s="9">
        <v>45</v>
      </c>
      <c r="F129" s="15">
        <v>1</v>
      </c>
      <c r="G129" s="9">
        <v>0</v>
      </c>
      <c r="H129" s="9">
        <v>0</v>
      </c>
      <c r="I129" s="9">
        <v>2</v>
      </c>
      <c r="J129" s="74">
        <v>2</v>
      </c>
      <c r="K129" s="29">
        <v>0</v>
      </c>
    </row>
    <row r="130" spans="1:11" hidden="1" x14ac:dyDescent="0.25">
      <c r="A130" s="631"/>
      <c r="B130" s="255">
        <v>42649</v>
      </c>
      <c r="C130" s="9" t="s">
        <v>9</v>
      </c>
      <c r="D130" s="9">
        <v>1</v>
      </c>
      <c r="E130" s="9">
        <v>45</v>
      </c>
      <c r="F130" s="15">
        <v>1</v>
      </c>
      <c r="G130" s="9">
        <v>0</v>
      </c>
      <c r="H130" s="9">
        <v>0</v>
      </c>
      <c r="I130" s="9">
        <v>0</v>
      </c>
      <c r="J130" s="74">
        <v>0</v>
      </c>
      <c r="K130" s="29">
        <v>1</v>
      </c>
    </row>
    <row r="131" spans="1:11" hidden="1" x14ac:dyDescent="0.25">
      <c r="A131" s="631"/>
      <c r="B131" s="255">
        <v>42642</v>
      </c>
      <c r="C131" s="9" t="s">
        <v>11</v>
      </c>
      <c r="D131" s="9">
        <v>1</v>
      </c>
      <c r="E131" s="9">
        <v>45</v>
      </c>
      <c r="F131" s="15">
        <v>1</v>
      </c>
      <c r="G131" s="9">
        <v>0</v>
      </c>
      <c r="H131" s="9">
        <v>0</v>
      </c>
      <c r="I131" s="9">
        <v>1</v>
      </c>
      <c r="J131" s="74">
        <v>1</v>
      </c>
      <c r="K131" s="29">
        <v>0</v>
      </c>
    </row>
    <row r="132" spans="1:11" ht="18.75" hidden="1" thickBot="1" x14ac:dyDescent="0.3">
      <c r="A132" s="630"/>
      <c r="B132" s="256">
        <v>42628</v>
      </c>
      <c r="C132" s="31" t="s">
        <v>10</v>
      </c>
      <c r="D132" s="31">
        <v>1</v>
      </c>
      <c r="E132" s="31">
        <v>45</v>
      </c>
      <c r="F132" s="33">
        <v>1</v>
      </c>
      <c r="G132" s="31">
        <v>0</v>
      </c>
      <c r="H132" s="31">
        <v>0</v>
      </c>
      <c r="I132" s="31">
        <v>3</v>
      </c>
      <c r="J132" s="79">
        <v>3</v>
      </c>
      <c r="K132" s="32">
        <v>0</v>
      </c>
    </row>
    <row r="133" spans="1:11" ht="19.5" thickTop="1" thickBot="1" x14ac:dyDescent="0.3">
      <c r="A133" s="142" t="s">
        <v>45</v>
      </c>
      <c r="B133" s="126" t="s">
        <v>18</v>
      </c>
      <c r="C133" s="124" t="s">
        <v>8</v>
      </c>
      <c r="D133" s="124">
        <f t="shared" ref="D133:I133" si="7">SUM(D116:D132)</f>
        <v>17</v>
      </c>
      <c r="E133" s="247">
        <f t="shared" si="7"/>
        <v>765</v>
      </c>
      <c r="F133" s="248">
        <f t="shared" si="7"/>
        <v>12</v>
      </c>
      <c r="G133" s="216">
        <f t="shared" si="7"/>
        <v>4</v>
      </c>
      <c r="H133" s="124">
        <f t="shared" si="7"/>
        <v>1</v>
      </c>
      <c r="I133" s="247">
        <f t="shared" si="7"/>
        <v>45</v>
      </c>
      <c r="J133" s="372">
        <f>SUM(I133/D133)</f>
        <v>2.6470588235294117</v>
      </c>
      <c r="K133" s="375">
        <f>SUM(K116:K132)</f>
        <v>3</v>
      </c>
    </row>
    <row r="134" spans="1:11" ht="18.75" hidden="1" thickTop="1" x14ac:dyDescent="0.25">
      <c r="A134" s="659" t="s">
        <v>17</v>
      </c>
      <c r="B134" s="26">
        <v>42432</v>
      </c>
      <c r="C134" s="27" t="s">
        <v>12</v>
      </c>
      <c r="D134" s="27">
        <v>1</v>
      </c>
      <c r="E134" s="27">
        <v>45</v>
      </c>
      <c r="F134" s="34">
        <v>1</v>
      </c>
      <c r="G134" s="27">
        <v>0</v>
      </c>
      <c r="H134" s="27">
        <v>0</v>
      </c>
      <c r="I134" s="27">
        <v>4</v>
      </c>
      <c r="J134" s="78">
        <v>4</v>
      </c>
      <c r="K134" s="28">
        <v>0</v>
      </c>
    </row>
    <row r="135" spans="1:11" hidden="1" x14ac:dyDescent="0.25">
      <c r="A135" s="631"/>
      <c r="B135" s="13">
        <v>42425</v>
      </c>
      <c r="C135" s="9" t="s">
        <v>14</v>
      </c>
      <c r="D135" s="9">
        <v>1</v>
      </c>
      <c r="E135" s="9">
        <v>45</v>
      </c>
      <c r="F135" s="15">
        <v>1</v>
      </c>
      <c r="G135" s="9">
        <v>0</v>
      </c>
      <c r="H135" s="9">
        <v>0</v>
      </c>
      <c r="I135" s="9">
        <v>2</v>
      </c>
      <c r="J135" s="74">
        <v>2</v>
      </c>
      <c r="K135" s="29">
        <v>0</v>
      </c>
    </row>
    <row r="136" spans="1:11" hidden="1" x14ac:dyDescent="0.25">
      <c r="A136" s="631"/>
      <c r="B136" s="13">
        <v>42404</v>
      </c>
      <c r="C136" s="9" t="s">
        <v>8</v>
      </c>
      <c r="D136" s="9">
        <v>1</v>
      </c>
      <c r="E136" s="9">
        <v>45</v>
      </c>
      <c r="F136" s="9">
        <v>0</v>
      </c>
      <c r="G136" s="9">
        <v>1</v>
      </c>
      <c r="H136" s="9">
        <v>0</v>
      </c>
      <c r="I136" s="9">
        <v>4</v>
      </c>
      <c r="J136" s="74">
        <v>4</v>
      </c>
      <c r="K136" s="29">
        <v>0</v>
      </c>
    </row>
    <row r="137" spans="1:11" hidden="1" x14ac:dyDescent="0.25">
      <c r="A137" s="631"/>
      <c r="B137" s="13">
        <v>42390</v>
      </c>
      <c r="C137" s="9" t="s">
        <v>14</v>
      </c>
      <c r="D137" s="9">
        <v>1</v>
      </c>
      <c r="E137" s="9">
        <v>45</v>
      </c>
      <c r="F137" s="9">
        <v>1</v>
      </c>
      <c r="G137" s="9">
        <v>0</v>
      </c>
      <c r="H137" s="9">
        <v>0</v>
      </c>
      <c r="I137" s="9">
        <v>5</v>
      </c>
      <c r="J137" s="74">
        <v>5</v>
      </c>
      <c r="K137" s="29">
        <v>0</v>
      </c>
    </row>
    <row r="138" spans="1:11" hidden="1" x14ac:dyDescent="0.25">
      <c r="A138" s="631"/>
      <c r="B138" s="13">
        <v>42383</v>
      </c>
      <c r="C138" s="9" t="s">
        <v>12</v>
      </c>
      <c r="D138" s="9">
        <v>1</v>
      </c>
      <c r="E138" s="9">
        <v>45</v>
      </c>
      <c r="F138" s="9">
        <v>0</v>
      </c>
      <c r="G138" s="9">
        <v>1</v>
      </c>
      <c r="H138" s="9">
        <v>0</v>
      </c>
      <c r="I138" s="9">
        <v>6</v>
      </c>
      <c r="J138" s="74">
        <v>6</v>
      </c>
      <c r="K138" s="29">
        <v>0</v>
      </c>
    </row>
    <row r="139" spans="1:11" hidden="1" x14ac:dyDescent="0.25">
      <c r="A139" s="631"/>
      <c r="B139" s="13">
        <v>42376</v>
      </c>
      <c r="C139" s="9" t="s">
        <v>7</v>
      </c>
      <c r="D139" s="9">
        <v>1</v>
      </c>
      <c r="E139" s="9">
        <v>45</v>
      </c>
      <c r="F139" s="9">
        <v>0</v>
      </c>
      <c r="G139" s="9">
        <v>1</v>
      </c>
      <c r="H139" s="9">
        <v>0</v>
      </c>
      <c r="I139" s="9">
        <v>4</v>
      </c>
      <c r="J139" s="74">
        <v>4</v>
      </c>
      <c r="K139" s="29">
        <v>0</v>
      </c>
    </row>
    <row r="140" spans="1:11" hidden="1" x14ac:dyDescent="0.25">
      <c r="A140" s="631"/>
      <c r="B140" s="13">
        <v>42348</v>
      </c>
      <c r="C140" s="9" t="s">
        <v>12</v>
      </c>
      <c r="D140" s="9">
        <v>1</v>
      </c>
      <c r="E140" s="9">
        <v>45</v>
      </c>
      <c r="F140" s="9">
        <v>0</v>
      </c>
      <c r="G140" s="9">
        <v>1</v>
      </c>
      <c r="H140" s="9">
        <v>0</v>
      </c>
      <c r="I140" s="9">
        <v>4</v>
      </c>
      <c r="J140" s="74">
        <v>4</v>
      </c>
      <c r="K140" s="29">
        <v>0</v>
      </c>
    </row>
    <row r="141" spans="1:11" hidden="1" x14ac:dyDescent="0.25">
      <c r="A141" s="631"/>
      <c r="B141" s="13">
        <v>42341</v>
      </c>
      <c r="C141" s="9" t="s">
        <v>14</v>
      </c>
      <c r="D141" s="9">
        <v>1</v>
      </c>
      <c r="E141" s="9">
        <v>45</v>
      </c>
      <c r="F141" s="9">
        <v>1</v>
      </c>
      <c r="G141" s="9">
        <v>0</v>
      </c>
      <c r="H141" s="9">
        <v>0</v>
      </c>
      <c r="I141" s="9">
        <v>3</v>
      </c>
      <c r="J141" s="74">
        <v>3</v>
      </c>
      <c r="K141" s="29">
        <v>0</v>
      </c>
    </row>
    <row r="142" spans="1:11" hidden="1" x14ac:dyDescent="0.25">
      <c r="A142" s="631"/>
      <c r="B142" s="13">
        <v>42320</v>
      </c>
      <c r="C142" s="9" t="s">
        <v>8</v>
      </c>
      <c r="D142" s="9">
        <v>1</v>
      </c>
      <c r="E142" s="9">
        <v>45</v>
      </c>
      <c r="F142" s="9">
        <v>1</v>
      </c>
      <c r="G142" s="9">
        <v>0</v>
      </c>
      <c r="H142" s="9">
        <v>0</v>
      </c>
      <c r="I142" s="9">
        <v>3</v>
      </c>
      <c r="J142" s="74">
        <v>3</v>
      </c>
      <c r="K142" s="29">
        <v>0</v>
      </c>
    </row>
    <row r="143" spans="1:11" hidden="1" x14ac:dyDescent="0.25">
      <c r="A143" s="631"/>
      <c r="B143" s="13">
        <v>42306</v>
      </c>
      <c r="C143" s="9" t="s">
        <v>14</v>
      </c>
      <c r="D143" s="9">
        <v>1</v>
      </c>
      <c r="E143" s="9">
        <v>45</v>
      </c>
      <c r="F143" s="9">
        <v>1</v>
      </c>
      <c r="G143" s="9">
        <v>0</v>
      </c>
      <c r="H143" s="9">
        <v>0</v>
      </c>
      <c r="I143" s="9">
        <v>2</v>
      </c>
      <c r="J143" s="74">
        <v>2</v>
      </c>
      <c r="K143" s="29">
        <v>0</v>
      </c>
    </row>
    <row r="144" spans="1:11" hidden="1" x14ac:dyDescent="0.25">
      <c r="A144" s="631"/>
      <c r="B144" s="13">
        <v>42299</v>
      </c>
      <c r="C144" s="9" t="s">
        <v>10</v>
      </c>
      <c r="D144" s="9">
        <v>1</v>
      </c>
      <c r="E144" s="9">
        <v>45</v>
      </c>
      <c r="F144" s="9">
        <v>0</v>
      </c>
      <c r="G144" s="9">
        <v>1</v>
      </c>
      <c r="H144" s="9">
        <v>0</v>
      </c>
      <c r="I144" s="9">
        <v>6</v>
      </c>
      <c r="J144" s="74">
        <v>6</v>
      </c>
      <c r="K144" s="29">
        <v>0</v>
      </c>
    </row>
    <row r="145" spans="1:11" hidden="1" x14ac:dyDescent="0.25">
      <c r="A145" s="631"/>
      <c r="B145" s="13">
        <v>42292</v>
      </c>
      <c r="C145" s="9" t="s">
        <v>7</v>
      </c>
      <c r="D145" s="9">
        <v>1</v>
      </c>
      <c r="E145" s="9">
        <v>45</v>
      </c>
      <c r="F145" s="9">
        <v>0</v>
      </c>
      <c r="G145" s="9">
        <v>1</v>
      </c>
      <c r="H145" s="9">
        <v>0</v>
      </c>
      <c r="I145" s="9">
        <v>7</v>
      </c>
      <c r="J145" s="74">
        <v>7</v>
      </c>
      <c r="K145" s="29">
        <v>0</v>
      </c>
    </row>
    <row r="146" spans="1:11" hidden="1" x14ac:dyDescent="0.25">
      <c r="A146" s="631"/>
      <c r="B146" s="13">
        <v>42285</v>
      </c>
      <c r="C146" s="9" t="s">
        <v>8</v>
      </c>
      <c r="D146" s="9">
        <v>1</v>
      </c>
      <c r="E146" s="9">
        <v>45</v>
      </c>
      <c r="F146" s="9">
        <v>0</v>
      </c>
      <c r="G146" s="9">
        <v>1</v>
      </c>
      <c r="H146" s="9">
        <v>0</v>
      </c>
      <c r="I146" s="9">
        <v>5</v>
      </c>
      <c r="J146" s="74">
        <v>5</v>
      </c>
      <c r="K146" s="29">
        <v>0</v>
      </c>
    </row>
    <row r="147" spans="1:11" ht="18.75" hidden="1" thickBot="1" x14ac:dyDescent="0.3">
      <c r="A147" s="630"/>
      <c r="B147" s="30">
        <v>42264</v>
      </c>
      <c r="C147" s="31" t="s">
        <v>10</v>
      </c>
      <c r="D147" s="31">
        <v>1</v>
      </c>
      <c r="E147" s="31">
        <v>45</v>
      </c>
      <c r="F147" s="31">
        <v>1</v>
      </c>
      <c r="G147" s="31">
        <v>0</v>
      </c>
      <c r="H147" s="31">
        <v>0</v>
      </c>
      <c r="I147" s="31">
        <v>1</v>
      </c>
      <c r="J147" s="79">
        <v>1</v>
      </c>
      <c r="K147" s="32">
        <v>0</v>
      </c>
    </row>
    <row r="148" spans="1:11" ht="19.5" thickTop="1" thickBot="1" x14ac:dyDescent="0.3">
      <c r="A148" s="142" t="s">
        <v>45</v>
      </c>
      <c r="B148" s="126" t="s">
        <v>17</v>
      </c>
      <c r="C148" s="124" t="s">
        <v>13</v>
      </c>
      <c r="D148" s="124">
        <f t="shared" ref="D148:I148" si="8">SUM(D134:D147)</f>
        <v>14</v>
      </c>
      <c r="E148" s="124">
        <f t="shared" si="8"/>
        <v>630</v>
      </c>
      <c r="F148" s="124">
        <f t="shared" si="8"/>
        <v>7</v>
      </c>
      <c r="G148" s="124">
        <f t="shared" si="8"/>
        <v>7</v>
      </c>
      <c r="H148" s="124">
        <f t="shared" si="8"/>
        <v>0</v>
      </c>
      <c r="I148" s="124">
        <f t="shared" si="8"/>
        <v>56</v>
      </c>
      <c r="J148" s="167">
        <f>SUM(I148/D148)</f>
        <v>4</v>
      </c>
      <c r="K148" s="125">
        <f>SUM(K134:K147)</f>
        <v>0</v>
      </c>
    </row>
    <row r="149" spans="1:11" ht="18.75" hidden="1" thickTop="1" x14ac:dyDescent="0.25">
      <c r="A149" s="659" t="s">
        <v>16</v>
      </c>
      <c r="B149" s="26">
        <v>42068</v>
      </c>
      <c r="C149" s="27" t="s">
        <v>8</v>
      </c>
      <c r="D149" s="27">
        <v>1</v>
      </c>
      <c r="E149" s="27">
        <v>45</v>
      </c>
      <c r="F149" s="27">
        <v>0</v>
      </c>
      <c r="G149" s="27">
        <v>1</v>
      </c>
      <c r="H149" s="27">
        <v>0</v>
      </c>
      <c r="I149" s="27">
        <v>1</v>
      </c>
      <c r="J149" s="78">
        <v>1</v>
      </c>
      <c r="K149" s="28">
        <v>0</v>
      </c>
    </row>
    <row r="150" spans="1:11" hidden="1" x14ac:dyDescent="0.25">
      <c r="A150" s="631"/>
      <c r="B150" s="13">
        <v>42061</v>
      </c>
      <c r="C150" s="9" t="s">
        <v>12</v>
      </c>
      <c r="D150" s="9">
        <v>1</v>
      </c>
      <c r="E150" s="9">
        <v>45</v>
      </c>
      <c r="F150" s="9">
        <v>1</v>
      </c>
      <c r="G150" s="9">
        <v>0</v>
      </c>
      <c r="H150" s="9">
        <v>0</v>
      </c>
      <c r="I150" s="9">
        <v>2</v>
      </c>
      <c r="J150" s="74">
        <v>2</v>
      </c>
      <c r="K150" s="29">
        <v>0</v>
      </c>
    </row>
    <row r="151" spans="1:11" hidden="1" x14ac:dyDescent="0.25">
      <c r="A151" s="631"/>
      <c r="B151" s="13">
        <v>42054</v>
      </c>
      <c r="C151" s="9" t="s">
        <v>14</v>
      </c>
      <c r="D151" s="9">
        <v>1</v>
      </c>
      <c r="E151" s="9">
        <v>45</v>
      </c>
      <c r="F151" s="9">
        <v>0</v>
      </c>
      <c r="G151" s="9">
        <v>1</v>
      </c>
      <c r="H151" s="9">
        <v>0</v>
      </c>
      <c r="I151" s="9">
        <v>3</v>
      </c>
      <c r="J151" s="74">
        <v>3</v>
      </c>
      <c r="K151" s="29">
        <v>0</v>
      </c>
    </row>
    <row r="152" spans="1:11" hidden="1" x14ac:dyDescent="0.25">
      <c r="A152" s="631"/>
      <c r="B152" s="13">
        <v>42047</v>
      </c>
      <c r="C152" s="9" t="s">
        <v>10</v>
      </c>
      <c r="D152" s="9">
        <v>1</v>
      </c>
      <c r="E152" s="9">
        <v>45</v>
      </c>
      <c r="F152" s="9">
        <v>1</v>
      </c>
      <c r="G152" s="9">
        <v>0</v>
      </c>
      <c r="H152" s="9">
        <v>0</v>
      </c>
      <c r="I152" s="9">
        <v>4</v>
      </c>
      <c r="J152" s="74">
        <v>4</v>
      </c>
      <c r="K152" s="29">
        <v>0</v>
      </c>
    </row>
    <row r="153" spans="1:11" hidden="1" x14ac:dyDescent="0.25">
      <c r="A153" s="631"/>
      <c r="B153" s="13">
        <v>42026</v>
      </c>
      <c r="C153" s="9" t="s">
        <v>12</v>
      </c>
      <c r="D153" s="9">
        <v>1</v>
      </c>
      <c r="E153" s="9">
        <v>45</v>
      </c>
      <c r="F153" s="9">
        <v>1</v>
      </c>
      <c r="G153" s="9">
        <v>0</v>
      </c>
      <c r="H153" s="9">
        <v>0</v>
      </c>
      <c r="I153" s="9">
        <v>4</v>
      </c>
      <c r="J153" s="74">
        <v>4</v>
      </c>
      <c r="K153" s="29">
        <v>0</v>
      </c>
    </row>
    <row r="154" spans="1:11" hidden="1" x14ac:dyDescent="0.25">
      <c r="A154" s="631"/>
      <c r="B154" s="13">
        <v>42012</v>
      </c>
      <c r="C154" s="9" t="s">
        <v>10</v>
      </c>
      <c r="D154" s="9">
        <v>1</v>
      </c>
      <c r="E154" s="9">
        <v>45</v>
      </c>
      <c r="F154" s="9">
        <v>1</v>
      </c>
      <c r="G154" s="9">
        <v>0</v>
      </c>
      <c r="H154" s="9">
        <v>0</v>
      </c>
      <c r="I154" s="9">
        <v>1</v>
      </c>
      <c r="J154" s="74">
        <v>1</v>
      </c>
      <c r="K154" s="29">
        <v>0</v>
      </c>
    </row>
    <row r="155" spans="1:11" hidden="1" x14ac:dyDescent="0.25">
      <c r="A155" s="631"/>
      <c r="B155" s="13">
        <v>41991</v>
      </c>
      <c r="C155" s="9" t="s">
        <v>7</v>
      </c>
      <c r="D155" s="9">
        <v>1</v>
      </c>
      <c r="E155" s="9">
        <v>45</v>
      </c>
      <c r="F155" s="9">
        <v>1</v>
      </c>
      <c r="G155" s="9">
        <v>0</v>
      </c>
      <c r="H155" s="9">
        <v>0</v>
      </c>
      <c r="I155" s="9">
        <v>2</v>
      </c>
      <c r="J155" s="74">
        <v>2</v>
      </c>
      <c r="K155" s="29">
        <v>0</v>
      </c>
    </row>
    <row r="156" spans="1:11" hidden="1" x14ac:dyDescent="0.25">
      <c r="A156" s="631"/>
      <c r="B156" s="13">
        <v>41970</v>
      </c>
      <c r="C156" s="9" t="s">
        <v>14</v>
      </c>
      <c r="D156" s="9">
        <v>1</v>
      </c>
      <c r="E156" s="9">
        <v>45</v>
      </c>
      <c r="F156" s="9">
        <v>0</v>
      </c>
      <c r="G156" s="9">
        <v>0</v>
      </c>
      <c r="H156" s="9">
        <v>1</v>
      </c>
      <c r="I156" s="9">
        <v>3</v>
      </c>
      <c r="J156" s="74">
        <v>3</v>
      </c>
      <c r="K156" s="29">
        <v>0</v>
      </c>
    </row>
    <row r="157" spans="1:11" hidden="1" x14ac:dyDescent="0.25">
      <c r="A157" s="631"/>
      <c r="B157" s="13">
        <v>41956</v>
      </c>
      <c r="C157" s="9" t="s">
        <v>7</v>
      </c>
      <c r="D157" s="9">
        <v>1</v>
      </c>
      <c r="E157" s="9">
        <v>45</v>
      </c>
      <c r="F157" s="9">
        <v>0</v>
      </c>
      <c r="G157" s="9">
        <v>1</v>
      </c>
      <c r="H157" s="9">
        <v>0</v>
      </c>
      <c r="I157" s="9">
        <v>5</v>
      </c>
      <c r="J157" s="74">
        <v>5</v>
      </c>
      <c r="K157" s="29">
        <v>0</v>
      </c>
    </row>
    <row r="158" spans="1:11" hidden="1" x14ac:dyDescent="0.25">
      <c r="A158" s="631"/>
      <c r="B158" s="13">
        <v>41949</v>
      </c>
      <c r="C158" s="9" t="s">
        <v>8</v>
      </c>
      <c r="D158" s="9">
        <v>1</v>
      </c>
      <c r="E158" s="9">
        <v>45</v>
      </c>
      <c r="F158" s="9">
        <v>1</v>
      </c>
      <c r="G158" s="9">
        <v>0</v>
      </c>
      <c r="H158" s="9">
        <v>0</v>
      </c>
      <c r="I158" s="9">
        <v>3</v>
      </c>
      <c r="J158" s="74">
        <v>3</v>
      </c>
      <c r="K158" s="29">
        <v>0</v>
      </c>
    </row>
    <row r="159" spans="1:11" hidden="1" x14ac:dyDescent="0.25">
      <c r="A159" s="631"/>
      <c r="B159" s="13">
        <v>41942</v>
      </c>
      <c r="C159" s="9" t="s">
        <v>12</v>
      </c>
      <c r="D159" s="9">
        <v>1</v>
      </c>
      <c r="E159" s="9">
        <v>45</v>
      </c>
      <c r="F159" s="9">
        <v>0</v>
      </c>
      <c r="G159" s="9">
        <v>1</v>
      </c>
      <c r="H159" s="9">
        <v>0</v>
      </c>
      <c r="I159" s="9">
        <v>7</v>
      </c>
      <c r="J159" s="74">
        <v>7</v>
      </c>
      <c r="K159" s="29">
        <v>0</v>
      </c>
    </row>
    <row r="160" spans="1:11" hidden="1" x14ac:dyDescent="0.25">
      <c r="A160" s="631"/>
      <c r="B160" s="13">
        <v>41935</v>
      </c>
      <c r="C160" s="9" t="s">
        <v>14</v>
      </c>
      <c r="D160" s="9">
        <v>1</v>
      </c>
      <c r="E160" s="9">
        <v>45</v>
      </c>
      <c r="F160" s="9">
        <v>1</v>
      </c>
      <c r="G160" s="9">
        <v>0</v>
      </c>
      <c r="H160" s="9">
        <v>0</v>
      </c>
      <c r="I160" s="9">
        <v>2</v>
      </c>
      <c r="J160" s="74">
        <v>2</v>
      </c>
      <c r="K160" s="29">
        <v>0</v>
      </c>
    </row>
    <row r="161" spans="1:11" hidden="1" x14ac:dyDescent="0.25">
      <c r="A161" s="631"/>
      <c r="B161" s="13">
        <v>41928</v>
      </c>
      <c r="C161" s="9" t="s">
        <v>10</v>
      </c>
      <c r="D161" s="9">
        <v>1</v>
      </c>
      <c r="E161" s="9">
        <v>45</v>
      </c>
      <c r="F161" s="9">
        <v>0</v>
      </c>
      <c r="G161" s="9">
        <v>1</v>
      </c>
      <c r="H161" s="9">
        <v>0</v>
      </c>
      <c r="I161" s="9">
        <v>3</v>
      </c>
      <c r="J161" s="74">
        <v>3</v>
      </c>
      <c r="K161" s="29">
        <v>0</v>
      </c>
    </row>
    <row r="162" spans="1:11" hidden="1" x14ac:dyDescent="0.25">
      <c r="A162" s="631"/>
      <c r="B162" s="13">
        <v>41921</v>
      </c>
      <c r="C162" s="9" t="s">
        <v>7</v>
      </c>
      <c r="D162" s="9">
        <v>1</v>
      </c>
      <c r="E162" s="9">
        <v>45</v>
      </c>
      <c r="F162" s="9">
        <v>0</v>
      </c>
      <c r="G162" s="9">
        <v>0</v>
      </c>
      <c r="H162" s="9">
        <v>1</v>
      </c>
      <c r="I162" s="9">
        <v>5</v>
      </c>
      <c r="J162" s="74">
        <v>5</v>
      </c>
      <c r="K162" s="29">
        <v>0</v>
      </c>
    </row>
    <row r="163" spans="1:11" hidden="1" x14ac:dyDescent="0.25">
      <c r="A163" s="631"/>
      <c r="B163" s="13">
        <v>41914</v>
      </c>
      <c r="C163" s="9" t="s">
        <v>8</v>
      </c>
      <c r="D163" s="9">
        <v>1</v>
      </c>
      <c r="E163" s="9">
        <v>45</v>
      </c>
      <c r="F163" s="9">
        <v>1</v>
      </c>
      <c r="G163" s="9">
        <v>0</v>
      </c>
      <c r="H163" s="9">
        <v>0</v>
      </c>
      <c r="I163" s="9">
        <v>0</v>
      </c>
      <c r="J163" s="74">
        <v>0</v>
      </c>
      <c r="K163" s="29">
        <v>1</v>
      </c>
    </row>
    <row r="164" spans="1:11" hidden="1" x14ac:dyDescent="0.25">
      <c r="A164" s="631"/>
      <c r="B164" s="13">
        <v>41907</v>
      </c>
      <c r="C164" s="9" t="s">
        <v>12</v>
      </c>
      <c r="D164" s="9">
        <v>1</v>
      </c>
      <c r="E164" s="9">
        <v>45</v>
      </c>
      <c r="F164" s="9">
        <v>1</v>
      </c>
      <c r="G164" s="9">
        <v>0</v>
      </c>
      <c r="H164" s="9">
        <v>0</v>
      </c>
      <c r="I164" s="9">
        <v>4</v>
      </c>
      <c r="J164" s="74">
        <v>4</v>
      </c>
      <c r="K164" s="29">
        <v>0</v>
      </c>
    </row>
    <row r="165" spans="1:11" ht="18.75" hidden="1" thickBot="1" x14ac:dyDescent="0.3">
      <c r="A165" s="630"/>
      <c r="B165" s="30">
        <v>41900</v>
      </c>
      <c r="C165" s="31" t="s">
        <v>14</v>
      </c>
      <c r="D165" s="31">
        <v>1</v>
      </c>
      <c r="E165" s="31">
        <v>45</v>
      </c>
      <c r="F165" s="31">
        <v>1</v>
      </c>
      <c r="G165" s="31">
        <v>0</v>
      </c>
      <c r="H165" s="31">
        <v>0</v>
      </c>
      <c r="I165" s="31">
        <v>2</v>
      </c>
      <c r="J165" s="79">
        <v>2</v>
      </c>
      <c r="K165" s="32">
        <v>0</v>
      </c>
    </row>
    <row r="166" spans="1:11" ht="19.5" thickTop="1" thickBot="1" x14ac:dyDescent="0.3">
      <c r="A166" s="142" t="s">
        <v>45</v>
      </c>
      <c r="B166" s="126" t="s">
        <v>16</v>
      </c>
      <c r="C166" s="124" t="s">
        <v>13</v>
      </c>
      <c r="D166" s="124">
        <f t="shared" ref="D166:I166" si="9">SUM(D149:D165)</f>
        <v>17</v>
      </c>
      <c r="E166" s="247">
        <f t="shared" si="9"/>
        <v>765</v>
      </c>
      <c r="F166" s="248">
        <f t="shared" si="9"/>
        <v>10</v>
      </c>
      <c r="G166" s="216">
        <f t="shared" si="9"/>
        <v>5</v>
      </c>
      <c r="H166" s="124">
        <f t="shared" si="9"/>
        <v>2</v>
      </c>
      <c r="I166" s="247">
        <f t="shared" si="9"/>
        <v>51</v>
      </c>
      <c r="J166" s="372">
        <f>SUM(I166/D166)</f>
        <v>3</v>
      </c>
      <c r="K166" s="375">
        <f>SUM(K149:K165)</f>
        <v>1</v>
      </c>
    </row>
    <row r="167" spans="1:11" ht="18.75" hidden="1" thickTop="1" x14ac:dyDescent="0.25">
      <c r="A167" s="659" t="s">
        <v>15</v>
      </c>
      <c r="B167" s="26">
        <v>41697</v>
      </c>
      <c r="C167" s="27" t="s">
        <v>12</v>
      </c>
      <c r="D167" s="27">
        <v>1</v>
      </c>
      <c r="E167" s="27">
        <v>45</v>
      </c>
      <c r="F167" s="27">
        <v>0</v>
      </c>
      <c r="G167" s="27">
        <v>0</v>
      </c>
      <c r="H167" s="27">
        <v>1</v>
      </c>
      <c r="I167" s="27">
        <v>1</v>
      </c>
      <c r="J167" s="78">
        <v>1</v>
      </c>
      <c r="K167" s="28">
        <v>0</v>
      </c>
    </row>
    <row r="168" spans="1:11" hidden="1" x14ac:dyDescent="0.25">
      <c r="A168" s="631"/>
      <c r="B168" s="13">
        <v>41690</v>
      </c>
      <c r="C168" s="9" t="s">
        <v>14</v>
      </c>
      <c r="D168" s="9">
        <v>1</v>
      </c>
      <c r="E168" s="9">
        <v>45</v>
      </c>
      <c r="F168" s="9">
        <v>1</v>
      </c>
      <c r="G168" s="9">
        <v>0</v>
      </c>
      <c r="H168" s="9">
        <v>0</v>
      </c>
      <c r="I168" s="9">
        <v>0</v>
      </c>
      <c r="J168" s="74">
        <v>0</v>
      </c>
      <c r="K168" s="29">
        <v>1</v>
      </c>
    </row>
    <row r="169" spans="1:11" hidden="1" x14ac:dyDescent="0.25">
      <c r="A169" s="631"/>
      <c r="B169" s="13">
        <v>41683</v>
      </c>
      <c r="C169" s="9" t="s">
        <v>10</v>
      </c>
      <c r="D169" s="9">
        <v>1</v>
      </c>
      <c r="E169" s="9">
        <v>45</v>
      </c>
      <c r="F169" s="9">
        <v>1</v>
      </c>
      <c r="G169" s="9">
        <v>0</v>
      </c>
      <c r="H169" s="9">
        <v>0</v>
      </c>
      <c r="I169" s="9">
        <v>1</v>
      </c>
      <c r="J169" s="74">
        <v>1</v>
      </c>
      <c r="K169" s="29">
        <v>0</v>
      </c>
    </row>
    <row r="170" spans="1:11" hidden="1" x14ac:dyDescent="0.25">
      <c r="A170" s="631"/>
      <c r="B170" s="13">
        <v>41669</v>
      </c>
      <c r="C170" s="9" t="s">
        <v>8</v>
      </c>
      <c r="D170" s="9">
        <v>1</v>
      </c>
      <c r="E170" s="9">
        <v>45</v>
      </c>
      <c r="F170" s="9">
        <v>1</v>
      </c>
      <c r="G170" s="9">
        <v>0</v>
      </c>
      <c r="H170" s="9">
        <v>0</v>
      </c>
      <c r="I170" s="9">
        <v>0</v>
      </c>
      <c r="J170" s="74">
        <v>0</v>
      </c>
      <c r="K170" s="29">
        <v>1</v>
      </c>
    </row>
    <row r="171" spans="1:11" hidden="1" x14ac:dyDescent="0.25">
      <c r="A171" s="631"/>
      <c r="B171" s="13">
        <v>41662</v>
      </c>
      <c r="C171" s="9" t="s">
        <v>12</v>
      </c>
      <c r="D171" s="9">
        <v>1</v>
      </c>
      <c r="E171" s="9">
        <v>45</v>
      </c>
      <c r="F171" s="9">
        <v>1</v>
      </c>
      <c r="G171" s="9">
        <v>0</v>
      </c>
      <c r="H171" s="9">
        <v>0</v>
      </c>
      <c r="I171" s="9">
        <v>2</v>
      </c>
      <c r="J171" s="74">
        <v>2</v>
      </c>
      <c r="K171" s="29">
        <v>0</v>
      </c>
    </row>
    <row r="172" spans="1:11" hidden="1" x14ac:dyDescent="0.25">
      <c r="A172" s="631"/>
      <c r="B172" s="13">
        <v>41655</v>
      </c>
      <c r="C172" s="9" t="s">
        <v>14</v>
      </c>
      <c r="D172" s="9">
        <v>1</v>
      </c>
      <c r="E172" s="9">
        <v>45</v>
      </c>
      <c r="F172" s="9">
        <v>0</v>
      </c>
      <c r="G172" s="9">
        <v>1</v>
      </c>
      <c r="H172" s="9">
        <v>0</v>
      </c>
      <c r="I172" s="9">
        <v>5</v>
      </c>
      <c r="J172" s="74">
        <v>5</v>
      </c>
      <c r="K172" s="29">
        <v>0</v>
      </c>
    </row>
    <row r="173" spans="1:11" hidden="1" x14ac:dyDescent="0.25">
      <c r="A173" s="631"/>
      <c r="B173" s="13">
        <v>41648</v>
      </c>
      <c r="C173" s="9" t="s">
        <v>10</v>
      </c>
      <c r="D173" s="9">
        <v>1</v>
      </c>
      <c r="E173" s="9">
        <v>45</v>
      </c>
      <c r="F173" s="9">
        <v>1</v>
      </c>
      <c r="G173" s="9">
        <v>0</v>
      </c>
      <c r="H173" s="9">
        <v>0</v>
      </c>
      <c r="I173" s="9">
        <v>4</v>
      </c>
      <c r="J173" s="74">
        <v>4</v>
      </c>
      <c r="K173" s="29">
        <v>0</v>
      </c>
    </row>
    <row r="174" spans="1:11" hidden="1" x14ac:dyDescent="0.25">
      <c r="A174" s="631"/>
      <c r="B174" s="13">
        <v>41620</v>
      </c>
      <c r="C174" s="9" t="s">
        <v>8</v>
      </c>
      <c r="D174" s="9">
        <v>1</v>
      </c>
      <c r="E174" s="9">
        <v>45</v>
      </c>
      <c r="F174" s="9">
        <v>1</v>
      </c>
      <c r="G174" s="9">
        <v>0</v>
      </c>
      <c r="H174" s="9">
        <v>0</v>
      </c>
      <c r="I174" s="9">
        <v>4</v>
      </c>
      <c r="J174" s="74">
        <v>4</v>
      </c>
      <c r="K174" s="29">
        <v>0</v>
      </c>
    </row>
    <row r="175" spans="1:11" hidden="1" x14ac:dyDescent="0.25">
      <c r="A175" s="631"/>
      <c r="B175" s="13">
        <v>41613</v>
      </c>
      <c r="C175" s="9" t="s">
        <v>12</v>
      </c>
      <c r="D175" s="9">
        <v>1</v>
      </c>
      <c r="E175" s="9">
        <v>45</v>
      </c>
      <c r="F175" s="9">
        <v>0</v>
      </c>
      <c r="G175" s="9">
        <v>1</v>
      </c>
      <c r="H175" s="9">
        <v>0</v>
      </c>
      <c r="I175" s="9">
        <v>4</v>
      </c>
      <c r="J175" s="74">
        <v>4</v>
      </c>
      <c r="K175" s="29">
        <v>0</v>
      </c>
    </row>
    <row r="176" spans="1:11" hidden="1" x14ac:dyDescent="0.25">
      <c r="A176" s="631"/>
      <c r="B176" s="13">
        <v>41606</v>
      </c>
      <c r="C176" s="9" t="s">
        <v>14</v>
      </c>
      <c r="D176" s="9">
        <v>1</v>
      </c>
      <c r="E176" s="9">
        <v>45</v>
      </c>
      <c r="F176" s="9">
        <v>0</v>
      </c>
      <c r="G176" s="9">
        <v>1</v>
      </c>
      <c r="H176" s="9">
        <v>0</v>
      </c>
      <c r="I176" s="9">
        <v>5</v>
      </c>
      <c r="J176" s="74">
        <v>5</v>
      </c>
      <c r="K176" s="29">
        <v>0</v>
      </c>
    </row>
    <row r="177" spans="1:11" hidden="1" x14ac:dyDescent="0.25">
      <c r="A177" s="631"/>
      <c r="B177" s="13">
        <v>41592</v>
      </c>
      <c r="C177" s="9" t="s">
        <v>7</v>
      </c>
      <c r="D177" s="9">
        <v>1</v>
      </c>
      <c r="E177" s="9">
        <v>45</v>
      </c>
      <c r="F177" s="9">
        <v>1</v>
      </c>
      <c r="G177" s="9">
        <v>0</v>
      </c>
      <c r="H177" s="9">
        <v>0</v>
      </c>
      <c r="I177" s="9">
        <v>2</v>
      </c>
      <c r="J177" s="74">
        <v>2</v>
      </c>
      <c r="K177" s="29">
        <v>0</v>
      </c>
    </row>
    <row r="178" spans="1:11" hidden="1" x14ac:dyDescent="0.25">
      <c r="A178" s="631"/>
      <c r="B178" s="13">
        <v>41578</v>
      </c>
      <c r="C178" s="9" t="s">
        <v>12</v>
      </c>
      <c r="D178" s="9">
        <v>1</v>
      </c>
      <c r="E178" s="9">
        <v>45</v>
      </c>
      <c r="F178" s="9">
        <v>1</v>
      </c>
      <c r="G178" s="9">
        <v>0</v>
      </c>
      <c r="H178" s="9">
        <v>0</v>
      </c>
      <c r="I178" s="9">
        <v>1</v>
      </c>
      <c r="J178" s="74">
        <v>1</v>
      </c>
      <c r="K178" s="29">
        <v>0</v>
      </c>
    </row>
    <row r="179" spans="1:11" hidden="1" x14ac:dyDescent="0.25">
      <c r="A179" s="631"/>
      <c r="B179" s="13">
        <v>41571</v>
      </c>
      <c r="C179" s="9" t="s">
        <v>14</v>
      </c>
      <c r="D179" s="9">
        <v>1</v>
      </c>
      <c r="E179" s="9">
        <v>45</v>
      </c>
      <c r="F179" s="9">
        <v>0</v>
      </c>
      <c r="G179" s="9">
        <v>1</v>
      </c>
      <c r="H179" s="9">
        <v>0</v>
      </c>
      <c r="I179" s="9">
        <v>4</v>
      </c>
      <c r="J179" s="74">
        <v>4</v>
      </c>
      <c r="K179" s="29">
        <v>0</v>
      </c>
    </row>
    <row r="180" spans="1:11" hidden="1" x14ac:dyDescent="0.25">
      <c r="A180" s="631"/>
      <c r="B180" s="13">
        <v>41564</v>
      </c>
      <c r="C180" s="9" t="s">
        <v>10</v>
      </c>
      <c r="D180" s="9">
        <v>1</v>
      </c>
      <c r="E180" s="9">
        <v>45</v>
      </c>
      <c r="F180" s="15">
        <v>1</v>
      </c>
      <c r="G180" s="9">
        <v>0</v>
      </c>
      <c r="H180" s="9">
        <v>0</v>
      </c>
      <c r="I180" s="9">
        <v>3</v>
      </c>
      <c r="J180" s="74">
        <v>3</v>
      </c>
      <c r="K180" s="29">
        <v>0</v>
      </c>
    </row>
    <row r="181" spans="1:11" hidden="1" x14ac:dyDescent="0.25">
      <c r="A181" s="631"/>
      <c r="B181" s="13">
        <v>41557</v>
      </c>
      <c r="C181" s="9" t="s">
        <v>7</v>
      </c>
      <c r="D181" s="9">
        <v>1</v>
      </c>
      <c r="E181" s="9">
        <v>45</v>
      </c>
      <c r="F181" s="15">
        <v>1</v>
      </c>
      <c r="G181" s="9">
        <v>0</v>
      </c>
      <c r="H181" s="9">
        <v>0</v>
      </c>
      <c r="I181" s="9">
        <v>1</v>
      </c>
      <c r="J181" s="74">
        <v>1</v>
      </c>
      <c r="K181" s="29">
        <v>0</v>
      </c>
    </row>
    <row r="182" spans="1:11" hidden="1" x14ac:dyDescent="0.25">
      <c r="A182" s="631"/>
      <c r="B182" s="13">
        <v>41536</v>
      </c>
      <c r="C182" s="9" t="s">
        <v>14</v>
      </c>
      <c r="D182" s="9">
        <v>1</v>
      </c>
      <c r="E182" s="9">
        <v>45</v>
      </c>
      <c r="F182" s="15">
        <v>1</v>
      </c>
      <c r="G182" s="9">
        <v>0</v>
      </c>
      <c r="H182" s="9">
        <v>0</v>
      </c>
      <c r="I182" s="9">
        <v>3</v>
      </c>
      <c r="J182" s="74">
        <v>3</v>
      </c>
      <c r="K182" s="29">
        <v>0</v>
      </c>
    </row>
    <row r="183" spans="1:11" ht="18.75" hidden="1" thickBot="1" x14ac:dyDescent="0.3">
      <c r="A183" s="630"/>
      <c r="B183" s="30">
        <v>41529</v>
      </c>
      <c r="C183" s="31" t="s">
        <v>10</v>
      </c>
      <c r="D183" s="31">
        <v>1</v>
      </c>
      <c r="E183" s="31">
        <v>45</v>
      </c>
      <c r="F183" s="33">
        <v>1</v>
      </c>
      <c r="G183" s="31">
        <v>0</v>
      </c>
      <c r="H183" s="31">
        <v>0</v>
      </c>
      <c r="I183" s="31">
        <v>2</v>
      </c>
      <c r="J183" s="79">
        <v>2</v>
      </c>
      <c r="K183" s="32">
        <v>0</v>
      </c>
    </row>
    <row r="184" spans="1:11" ht="19.5" thickTop="1" thickBot="1" x14ac:dyDescent="0.3">
      <c r="A184" s="142" t="s">
        <v>45</v>
      </c>
      <c r="B184" s="126" t="s">
        <v>15</v>
      </c>
      <c r="C184" s="124" t="s">
        <v>13</v>
      </c>
      <c r="D184" s="124">
        <f t="shared" ref="D184:I184" si="10">SUM(D167:D183)</f>
        <v>17</v>
      </c>
      <c r="E184" s="247">
        <f t="shared" si="10"/>
        <v>765</v>
      </c>
      <c r="F184" s="248">
        <f t="shared" si="10"/>
        <v>12</v>
      </c>
      <c r="G184" s="216">
        <f t="shared" si="10"/>
        <v>4</v>
      </c>
      <c r="H184" s="124">
        <f t="shared" si="10"/>
        <v>1</v>
      </c>
      <c r="I184" s="124">
        <f t="shared" si="10"/>
        <v>42</v>
      </c>
      <c r="J184" s="377">
        <f>SUM(I184/D184)</f>
        <v>2.4705882352941178</v>
      </c>
      <c r="K184" s="248">
        <f>SUM(K167:K183)</f>
        <v>2</v>
      </c>
    </row>
    <row r="185" spans="1:11" ht="18.75" hidden="1" thickTop="1" x14ac:dyDescent="0.25">
      <c r="A185" s="659" t="s">
        <v>22</v>
      </c>
      <c r="B185" s="26">
        <v>41333</v>
      </c>
      <c r="C185" s="27" t="s">
        <v>12</v>
      </c>
      <c r="D185" s="27">
        <v>1</v>
      </c>
      <c r="E185" s="27">
        <v>45</v>
      </c>
      <c r="F185" s="34">
        <v>1</v>
      </c>
      <c r="G185" s="27">
        <v>0</v>
      </c>
      <c r="H185" s="27">
        <v>0</v>
      </c>
      <c r="I185" s="27">
        <v>3</v>
      </c>
      <c r="J185" s="78">
        <v>3</v>
      </c>
      <c r="K185" s="28">
        <v>0</v>
      </c>
    </row>
    <row r="186" spans="1:11" hidden="1" x14ac:dyDescent="0.25">
      <c r="A186" s="631"/>
      <c r="B186" s="13">
        <v>41326</v>
      </c>
      <c r="C186" s="9" t="s">
        <v>21</v>
      </c>
      <c r="D186" s="9">
        <v>1</v>
      </c>
      <c r="E186" s="9">
        <v>45</v>
      </c>
      <c r="F186" s="15">
        <v>1</v>
      </c>
      <c r="G186" s="9">
        <v>0</v>
      </c>
      <c r="H186" s="9">
        <v>0</v>
      </c>
      <c r="I186" s="9">
        <v>1</v>
      </c>
      <c r="J186" s="74">
        <v>1</v>
      </c>
      <c r="K186" s="29">
        <v>0</v>
      </c>
    </row>
    <row r="187" spans="1:11" hidden="1" x14ac:dyDescent="0.25">
      <c r="A187" s="631"/>
      <c r="B187" s="13">
        <v>41319</v>
      </c>
      <c r="C187" s="9" t="s">
        <v>20</v>
      </c>
      <c r="D187" s="9">
        <v>1</v>
      </c>
      <c r="E187" s="9">
        <v>45</v>
      </c>
      <c r="F187" s="9">
        <v>0</v>
      </c>
      <c r="G187" s="9">
        <v>1</v>
      </c>
      <c r="H187" s="9">
        <v>0</v>
      </c>
      <c r="I187" s="9">
        <v>5</v>
      </c>
      <c r="J187" s="74">
        <v>5</v>
      </c>
      <c r="K187" s="29">
        <v>0</v>
      </c>
    </row>
    <row r="188" spans="1:11" hidden="1" x14ac:dyDescent="0.25">
      <c r="A188" s="631"/>
      <c r="B188" s="13">
        <v>41305</v>
      </c>
      <c r="C188" s="9" t="s">
        <v>19</v>
      </c>
      <c r="D188" s="9">
        <v>1</v>
      </c>
      <c r="E188" s="9">
        <v>45</v>
      </c>
      <c r="F188" s="9">
        <v>1</v>
      </c>
      <c r="G188" s="9">
        <v>0</v>
      </c>
      <c r="H188" s="9">
        <v>0</v>
      </c>
      <c r="I188" s="9">
        <v>0</v>
      </c>
      <c r="J188" s="74">
        <v>0</v>
      </c>
      <c r="K188" s="29">
        <v>1</v>
      </c>
    </row>
    <row r="189" spans="1:11" hidden="1" x14ac:dyDescent="0.25">
      <c r="A189" s="631"/>
      <c r="B189" s="13">
        <v>41298</v>
      </c>
      <c r="C189" s="9" t="s">
        <v>12</v>
      </c>
      <c r="D189" s="9">
        <v>1</v>
      </c>
      <c r="E189" s="9">
        <v>45</v>
      </c>
      <c r="F189" s="9">
        <v>0</v>
      </c>
      <c r="G189" s="9">
        <v>1</v>
      </c>
      <c r="H189" s="9">
        <v>0</v>
      </c>
      <c r="I189" s="9">
        <v>4</v>
      </c>
      <c r="J189" s="74">
        <v>4</v>
      </c>
      <c r="K189" s="29">
        <v>0</v>
      </c>
    </row>
    <row r="190" spans="1:11" hidden="1" x14ac:dyDescent="0.25">
      <c r="A190" s="631"/>
      <c r="B190" s="13">
        <v>41291</v>
      </c>
      <c r="C190" s="9" t="s">
        <v>21</v>
      </c>
      <c r="D190" s="9">
        <v>1</v>
      </c>
      <c r="E190" s="9">
        <v>45</v>
      </c>
      <c r="F190" s="9">
        <v>1</v>
      </c>
      <c r="G190" s="9">
        <v>0</v>
      </c>
      <c r="H190" s="9">
        <v>0</v>
      </c>
      <c r="I190" s="9">
        <v>4</v>
      </c>
      <c r="J190" s="74">
        <v>4</v>
      </c>
      <c r="K190" s="29">
        <v>0</v>
      </c>
    </row>
    <row r="191" spans="1:11" hidden="1" x14ac:dyDescent="0.25">
      <c r="A191" s="631"/>
      <c r="B191" s="13">
        <v>41284</v>
      </c>
      <c r="C191" s="9" t="s">
        <v>20</v>
      </c>
      <c r="D191" s="9">
        <v>1</v>
      </c>
      <c r="E191" s="9">
        <v>45</v>
      </c>
      <c r="F191" s="9">
        <v>1</v>
      </c>
      <c r="G191" s="9">
        <v>0</v>
      </c>
      <c r="H191" s="9">
        <v>0</v>
      </c>
      <c r="I191" s="9">
        <v>2</v>
      </c>
      <c r="J191" s="74">
        <v>2</v>
      </c>
      <c r="K191" s="29">
        <v>0</v>
      </c>
    </row>
    <row r="192" spans="1:11" hidden="1" x14ac:dyDescent="0.25">
      <c r="A192" s="631"/>
      <c r="B192" s="13">
        <v>41263</v>
      </c>
      <c r="C192" s="9" t="s">
        <v>7</v>
      </c>
      <c r="D192" s="9">
        <v>1</v>
      </c>
      <c r="E192" s="9">
        <v>45</v>
      </c>
      <c r="F192" s="9">
        <v>0</v>
      </c>
      <c r="G192" s="9">
        <v>1</v>
      </c>
      <c r="H192" s="9">
        <v>0</v>
      </c>
      <c r="I192" s="9">
        <v>5</v>
      </c>
      <c r="J192" s="74">
        <v>5</v>
      </c>
      <c r="K192" s="29">
        <v>0</v>
      </c>
    </row>
    <row r="193" spans="1:11" hidden="1" x14ac:dyDescent="0.25">
      <c r="A193" s="631"/>
      <c r="B193" s="13">
        <v>41249</v>
      </c>
      <c r="C193" s="9" t="s">
        <v>12</v>
      </c>
      <c r="D193" s="9">
        <v>1</v>
      </c>
      <c r="E193" s="9">
        <v>45</v>
      </c>
      <c r="F193" s="9">
        <v>1</v>
      </c>
      <c r="G193" s="9">
        <v>0</v>
      </c>
      <c r="H193" s="9">
        <v>0</v>
      </c>
      <c r="I193" s="9">
        <v>3</v>
      </c>
      <c r="J193" s="74">
        <v>3</v>
      </c>
      <c r="K193" s="29">
        <v>0</v>
      </c>
    </row>
    <row r="194" spans="1:11" hidden="1" x14ac:dyDescent="0.25">
      <c r="A194" s="631"/>
      <c r="B194" s="13">
        <v>41242</v>
      </c>
      <c r="C194" s="9" t="s">
        <v>21</v>
      </c>
      <c r="D194" s="9">
        <v>1</v>
      </c>
      <c r="E194" s="9">
        <v>45</v>
      </c>
      <c r="F194" s="9">
        <v>1</v>
      </c>
      <c r="G194" s="9">
        <v>0</v>
      </c>
      <c r="H194" s="9">
        <v>0</v>
      </c>
      <c r="I194" s="9">
        <v>2</v>
      </c>
      <c r="J194" s="74">
        <v>2</v>
      </c>
      <c r="K194" s="29">
        <v>0</v>
      </c>
    </row>
    <row r="195" spans="1:11" hidden="1" x14ac:dyDescent="0.25">
      <c r="A195" s="631"/>
      <c r="B195" s="13">
        <v>41228</v>
      </c>
      <c r="C195" s="9" t="s">
        <v>7</v>
      </c>
      <c r="D195" s="9">
        <v>1</v>
      </c>
      <c r="E195" s="9">
        <v>45</v>
      </c>
      <c r="F195" s="9">
        <v>1</v>
      </c>
      <c r="G195" s="9">
        <v>0</v>
      </c>
      <c r="H195" s="9">
        <v>0</v>
      </c>
      <c r="I195" s="9">
        <v>4</v>
      </c>
      <c r="J195" s="74">
        <v>4</v>
      </c>
      <c r="K195" s="29">
        <v>0</v>
      </c>
    </row>
    <row r="196" spans="1:11" hidden="1" x14ac:dyDescent="0.25">
      <c r="A196" s="631"/>
      <c r="B196" s="13">
        <v>41221</v>
      </c>
      <c r="C196" s="9" t="s">
        <v>19</v>
      </c>
      <c r="D196" s="9">
        <v>1</v>
      </c>
      <c r="E196" s="9">
        <v>45</v>
      </c>
      <c r="F196" s="9">
        <v>1</v>
      </c>
      <c r="G196" s="9">
        <v>0</v>
      </c>
      <c r="H196" s="9">
        <v>0</v>
      </c>
      <c r="I196" s="9">
        <v>4</v>
      </c>
      <c r="J196" s="74">
        <v>4</v>
      </c>
      <c r="K196" s="29">
        <v>0</v>
      </c>
    </row>
    <row r="197" spans="1:11" hidden="1" x14ac:dyDescent="0.25">
      <c r="A197" s="631"/>
      <c r="B197" s="13">
        <v>41207</v>
      </c>
      <c r="C197" s="9" t="s">
        <v>21</v>
      </c>
      <c r="D197" s="9">
        <v>1</v>
      </c>
      <c r="E197" s="9">
        <v>45</v>
      </c>
      <c r="F197" s="9">
        <v>0</v>
      </c>
      <c r="G197" s="9">
        <v>1</v>
      </c>
      <c r="H197" s="9">
        <v>0</v>
      </c>
      <c r="I197" s="9">
        <v>2</v>
      </c>
      <c r="J197" s="74">
        <v>2</v>
      </c>
      <c r="K197" s="29">
        <v>0</v>
      </c>
    </row>
    <row r="198" spans="1:11" hidden="1" x14ac:dyDescent="0.25">
      <c r="A198" s="631"/>
      <c r="B198" s="13">
        <v>41200</v>
      </c>
      <c r="C198" s="9" t="s">
        <v>20</v>
      </c>
      <c r="D198" s="9">
        <v>1</v>
      </c>
      <c r="E198" s="9">
        <v>45</v>
      </c>
      <c r="F198" s="9">
        <v>1</v>
      </c>
      <c r="G198" s="9">
        <v>0</v>
      </c>
      <c r="H198" s="9">
        <v>0</v>
      </c>
      <c r="I198" s="9">
        <v>6</v>
      </c>
      <c r="J198" s="74">
        <v>6</v>
      </c>
      <c r="K198" s="29">
        <v>0</v>
      </c>
    </row>
    <row r="199" spans="1:11" hidden="1" x14ac:dyDescent="0.25">
      <c r="A199" s="631"/>
      <c r="B199" s="13">
        <v>41186</v>
      </c>
      <c r="C199" s="9" t="s">
        <v>19</v>
      </c>
      <c r="D199" s="9">
        <v>1</v>
      </c>
      <c r="E199" s="9">
        <v>45</v>
      </c>
      <c r="F199" s="9">
        <v>1</v>
      </c>
      <c r="G199" s="9">
        <v>0</v>
      </c>
      <c r="H199" s="9">
        <v>0</v>
      </c>
      <c r="I199" s="9">
        <v>1</v>
      </c>
      <c r="J199" s="74">
        <v>1</v>
      </c>
      <c r="K199" s="29">
        <v>0</v>
      </c>
    </row>
    <row r="200" spans="1:11" ht="18.75" hidden="1" thickBot="1" x14ac:dyDescent="0.3">
      <c r="A200" s="630"/>
      <c r="B200" s="30">
        <v>41165</v>
      </c>
      <c r="C200" s="31" t="s">
        <v>20</v>
      </c>
      <c r="D200" s="31">
        <v>1</v>
      </c>
      <c r="E200" s="31">
        <v>45</v>
      </c>
      <c r="F200" s="31">
        <v>1</v>
      </c>
      <c r="G200" s="31">
        <v>0</v>
      </c>
      <c r="H200" s="31">
        <v>0</v>
      </c>
      <c r="I200" s="31">
        <v>2</v>
      </c>
      <c r="J200" s="79">
        <v>2</v>
      </c>
      <c r="K200" s="32">
        <v>0</v>
      </c>
    </row>
    <row r="201" spans="1:11" ht="19.5" thickTop="1" thickBot="1" x14ac:dyDescent="0.3">
      <c r="A201" s="142" t="s">
        <v>45</v>
      </c>
      <c r="B201" s="126" t="s">
        <v>22</v>
      </c>
      <c r="C201" s="124" t="s">
        <v>13</v>
      </c>
      <c r="D201" s="124">
        <f t="shared" ref="D201:I201" si="11">SUM(D185:D200)</f>
        <v>16</v>
      </c>
      <c r="E201" s="124">
        <f t="shared" si="11"/>
        <v>720</v>
      </c>
      <c r="F201" s="124">
        <f t="shared" si="11"/>
        <v>12</v>
      </c>
      <c r="G201" s="124">
        <f t="shared" si="11"/>
        <v>4</v>
      </c>
      <c r="H201" s="124">
        <f t="shared" si="11"/>
        <v>0</v>
      </c>
      <c r="I201" s="247">
        <f t="shared" si="11"/>
        <v>48</v>
      </c>
      <c r="J201" s="372">
        <f>SUM(I201/D201)</f>
        <v>3</v>
      </c>
      <c r="K201" s="252">
        <f>SUM(K185:K200)</f>
        <v>1</v>
      </c>
    </row>
    <row r="202" spans="1:11" ht="18.75" hidden="1" thickTop="1" x14ac:dyDescent="0.25">
      <c r="A202" s="659" t="s">
        <v>23</v>
      </c>
      <c r="B202" s="26">
        <v>40969</v>
      </c>
      <c r="C202" s="27" t="s">
        <v>19</v>
      </c>
      <c r="D202" s="27">
        <v>1</v>
      </c>
      <c r="E202" s="27">
        <v>45</v>
      </c>
      <c r="F202" s="27">
        <v>0</v>
      </c>
      <c r="G202" s="27">
        <v>1</v>
      </c>
      <c r="H202" s="27">
        <v>0</v>
      </c>
      <c r="I202" s="27">
        <v>3</v>
      </c>
      <c r="J202" s="78">
        <v>3</v>
      </c>
      <c r="K202" s="28">
        <v>0</v>
      </c>
    </row>
    <row r="203" spans="1:11" hidden="1" x14ac:dyDescent="0.25">
      <c r="A203" s="631"/>
      <c r="B203" s="13">
        <v>40955</v>
      </c>
      <c r="C203" s="9" t="s">
        <v>13</v>
      </c>
      <c r="D203" s="9">
        <v>1</v>
      </c>
      <c r="E203" s="9">
        <v>45</v>
      </c>
      <c r="F203" s="9">
        <v>1</v>
      </c>
      <c r="G203" s="9">
        <v>0</v>
      </c>
      <c r="H203" s="9">
        <v>0</v>
      </c>
      <c r="I203" s="9">
        <v>1</v>
      </c>
      <c r="J203" s="74">
        <v>1</v>
      </c>
      <c r="K203" s="29">
        <v>0</v>
      </c>
    </row>
    <row r="204" spans="1:11" hidden="1" x14ac:dyDescent="0.25">
      <c r="A204" s="631"/>
      <c r="B204" s="13">
        <v>40948</v>
      </c>
      <c r="C204" s="9" t="s">
        <v>21</v>
      </c>
      <c r="D204" s="9">
        <v>1</v>
      </c>
      <c r="E204" s="9">
        <v>45</v>
      </c>
      <c r="F204" s="9">
        <v>1</v>
      </c>
      <c r="G204" s="9">
        <v>0</v>
      </c>
      <c r="H204" s="9">
        <v>0</v>
      </c>
      <c r="I204" s="9">
        <v>3</v>
      </c>
      <c r="J204" s="74">
        <v>3</v>
      </c>
      <c r="K204" s="29">
        <v>0</v>
      </c>
    </row>
    <row r="205" spans="1:11" hidden="1" x14ac:dyDescent="0.25">
      <c r="A205" s="631"/>
      <c r="B205" s="13">
        <v>40941</v>
      </c>
      <c r="C205" s="9" t="s">
        <v>7</v>
      </c>
      <c r="D205" s="9">
        <v>1</v>
      </c>
      <c r="E205" s="9">
        <v>45</v>
      </c>
      <c r="F205" s="9">
        <v>1</v>
      </c>
      <c r="G205" s="9">
        <v>0</v>
      </c>
      <c r="H205" s="9">
        <v>0</v>
      </c>
      <c r="I205" s="9">
        <v>2</v>
      </c>
      <c r="J205" s="74">
        <v>2</v>
      </c>
      <c r="K205" s="29">
        <v>0</v>
      </c>
    </row>
    <row r="206" spans="1:11" hidden="1" x14ac:dyDescent="0.25">
      <c r="A206" s="631"/>
      <c r="B206" s="13">
        <v>40934</v>
      </c>
      <c r="C206" s="9" t="s">
        <v>19</v>
      </c>
      <c r="D206" s="9">
        <v>1</v>
      </c>
      <c r="E206" s="9">
        <v>45</v>
      </c>
      <c r="F206" s="9">
        <v>0</v>
      </c>
      <c r="G206" s="9">
        <v>1</v>
      </c>
      <c r="H206" s="9">
        <v>0</v>
      </c>
      <c r="I206" s="9">
        <v>4</v>
      </c>
      <c r="J206" s="74">
        <v>4</v>
      </c>
      <c r="K206" s="29">
        <v>0</v>
      </c>
    </row>
    <row r="207" spans="1:11" hidden="1" x14ac:dyDescent="0.25">
      <c r="A207" s="631"/>
      <c r="B207" s="13">
        <v>40927</v>
      </c>
      <c r="C207" s="9" t="s">
        <v>12</v>
      </c>
      <c r="D207" s="9">
        <v>1</v>
      </c>
      <c r="E207" s="9">
        <v>45</v>
      </c>
      <c r="F207" s="9">
        <v>1</v>
      </c>
      <c r="G207" s="9">
        <v>0</v>
      </c>
      <c r="H207" s="9">
        <v>0</v>
      </c>
      <c r="I207" s="9">
        <v>2</v>
      </c>
      <c r="J207" s="74">
        <v>2</v>
      </c>
      <c r="K207" s="29">
        <v>0</v>
      </c>
    </row>
    <row r="208" spans="1:11" hidden="1" x14ac:dyDescent="0.25">
      <c r="A208" s="631"/>
      <c r="B208" s="13">
        <v>40920</v>
      </c>
      <c r="C208" s="9" t="s">
        <v>13</v>
      </c>
      <c r="D208" s="9">
        <v>1</v>
      </c>
      <c r="E208" s="9">
        <v>45</v>
      </c>
      <c r="F208" s="9">
        <v>0</v>
      </c>
      <c r="G208" s="9">
        <v>1</v>
      </c>
      <c r="H208" s="9">
        <v>0</v>
      </c>
      <c r="I208" s="9">
        <v>7</v>
      </c>
      <c r="J208" s="74">
        <v>7</v>
      </c>
      <c r="K208" s="29">
        <v>0</v>
      </c>
    </row>
    <row r="209" spans="1:11" hidden="1" x14ac:dyDescent="0.25">
      <c r="A209" s="631"/>
      <c r="B209" s="13">
        <v>40899</v>
      </c>
      <c r="C209" s="9" t="s">
        <v>21</v>
      </c>
      <c r="D209" s="9">
        <v>1</v>
      </c>
      <c r="E209" s="9">
        <v>45</v>
      </c>
      <c r="F209" s="9">
        <v>0</v>
      </c>
      <c r="G209" s="9">
        <v>0</v>
      </c>
      <c r="H209" s="9">
        <v>1</v>
      </c>
      <c r="I209" s="9">
        <v>1</v>
      </c>
      <c r="J209" s="74">
        <v>1</v>
      </c>
      <c r="K209" s="29">
        <v>0</v>
      </c>
    </row>
    <row r="210" spans="1:11" hidden="1" x14ac:dyDescent="0.25">
      <c r="A210" s="631"/>
      <c r="B210" s="13">
        <v>40892</v>
      </c>
      <c r="C210" s="9" t="s">
        <v>7</v>
      </c>
      <c r="D210" s="9">
        <v>1</v>
      </c>
      <c r="E210" s="9">
        <v>45</v>
      </c>
      <c r="F210" s="9">
        <v>1</v>
      </c>
      <c r="G210" s="9">
        <v>0</v>
      </c>
      <c r="H210" s="9">
        <v>0</v>
      </c>
      <c r="I210" s="9">
        <v>2</v>
      </c>
      <c r="J210" s="74">
        <v>2</v>
      </c>
      <c r="K210" s="29">
        <v>0</v>
      </c>
    </row>
    <row r="211" spans="1:11" hidden="1" x14ac:dyDescent="0.25">
      <c r="A211" s="631"/>
      <c r="B211" s="13">
        <v>40885</v>
      </c>
      <c r="C211" s="9" t="s">
        <v>19</v>
      </c>
      <c r="D211" s="9">
        <v>1</v>
      </c>
      <c r="E211" s="9">
        <v>45</v>
      </c>
      <c r="F211" s="9">
        <v>1</v>
      </c>
      <c r="G211" s="9">
        <v>0</v>
      </c>
      <c r="H211" s="9">
        <v>0</v>
      </c>
      <c r="I211" s="9">
        <v>4</v>
      </c>
      <c r="J211" s="74">
        <v>4</v>
      </c>
      <c r="K211" s="29">
        <v>0</v>
      </c>
    </row>
    <row r="212" spans="1:11" hidden="1" x14ac:dyDescent="0.25">
      <c r="A212" s="631"/>
      <c r="B212" s="13">
        <v>40878</v>
      </c>
      <c r="C212" s="9" t="s">
        <v>12</v>
      </c>
      <c r="D212" s="9">
        <v>1</v>
      </c>
      <c r="E212" s="9">
        <v>45</v>
      </c>
      <c r="F212" s="9">
        <v>1</v>
      </c>
      <c r="G212" s="9">
        <v>0</v>
      </c>
      <c r="H212" s="9">
        <v>0</v>
      </c>
      <c r="I212" s="9">
        <v>2</v>
      </c>
      <c r="J212" s="74">
        <v>2</v>
      </c>
      <c r="K212" s="29">
        <v>0</v>
      </c>
    </row>
    <row r="213" spans="1:11" hidden="1" x14ac:dyDescent="0.25">
      <c r="A213" s="631"/>
      <c r="B213" s="13">
        <v>40871</v>
      </c>
      <c r="C213" s="9" t="s">
        <v>13</v>
      </c>
      <c r="D213" s="9">
        <v>1</v>
      </c>
      <c r="E213" s="9">
        <v>45</v>
      </c>
      <c r="F213" s="9">
        <v>1</v>
      </c>
      <c r="G213" s="9">
        <v>0</v>
      </c>
      <c r="H213" s="9">
        <v>0</v>
      </c>
      <c r="I213" s="9">
        <v>3</v>
      </c>
      <c r="J213" s="74">
        <v>3</v>
      </c>
      <c r="K213" s="29">
        <v>0</v>
      </c>
    </row>
    <row r="214" spans="1:11" hidden="1" x14ac:dyDescent="0.25">
      <c r="A214" s="631"/>
      <c r="B214" s="13">
        <v>40864</v>
      </c>
      <c r="C214" s="9" t="s">
        <v>21</v>
      </c>
      <c r="D214" s="9">
        <v>1</v>
      </c>
      <c r="E214" s="9">
        <v>45</v>
      </c>
      <c r="F214" s="9">
        <v>0</v>
      </c>
      <c r="G214" s="9">
        <v>0</v>
      </c>
      <c r="H214" s="9">
        <v>1</v>
      </c>
      <c r="I214" s="9">
        <v>6</v>
      </c>
      <c r="J214" s="74">
        <v>6</v>
      </c>
      <c r="K214" s="29">
        <v>0</v>
      </c>
    </row>
    <row r="215" spans="1:11" hidden="1" x14ac:dyDescent="0.25">
      <c r="A215" s="631"/>
      <c r="B215" s="13">
        <v>40857</v>
      </c>
      <c r="C215" s="9" t="s">
        <v>7</v>
      </c>
      <c r="D215" s="9">
        <v>1</v>
      </c>
      <c r="E215" s="9">
        <v>45</v>
      </c>
      <c r="F215" s="9">
        <v>1</v>
      </c>
      <c r="G215" s="9">
        <v>0</v>
      </c>
      <c r="H215" s="9">
        <v>0</v>
      </c>
      <c r="I215" s="9">
        <v>3</v>
      </c>
      <c r="J215" s="74">
        <v>3</v>
      </c>
      <c r="K215" s="29">
        <v>0</v>
      </c>
    </row>
    <row r="216" spans="1:11" hidden="1" x14ac:dyDescent="0.25">
      <c r="A216" s="631"/>
      <c r="B216" s="13">
        <v>40850</v>
      </c>
      <c r="C216" s="9" t="s">
        <v>19</v>
      </c>
      <c r="D216" s="9">
        <v>1</v>
      </c>
      <c r="E216" s="9">
        <v>45</v>
      </c>
      <c r="F216" s="9">
        <v>1</v>
      </c>
      <c r="G216" s="9">
        <v>0</v>
      </c>
      <c r="H216" s="9">
        <v>0</v>
      </c>
      <c r="I216" s="9">
        <v>4</v>
      </c>
      <c r="J216" s="74">
        <v>4</v>
      </c>
      <c r="K216" s="29">
        <v>0</v>
      </c>
    </row>
    <row r="217" spans="1:11" hidden="1" x14ac:dyDescent="0.25">
      <c r="A217" s="631"/>
      <c r="B217" s="13">
        <v>40836</v>
      </c>
      <c r="C217" s="9" t="s">
        <v>13</v>
      </c>
      <c r="D217" s="9">
        <v>1</v>
      </c>
      <c r="E217" s="9">
        <v>45</v>
      </c>
      <c r="F217" s="9">
        <v>0</v>
      </c>
      <c r="G217" s="9">
        <v>1</v>
      </c>
      <c r="H217" s="9">
        <v>0</v>
      </c>
      <c r="I217" s="9">
        <v>6</v>
      </c>
      <c r="J217" s="74">
        <v>6</v>
      </c>
      <c r="K217" s="29">
        <v>0</v>
      </c>
    </row>
    <row r="218" spans="1:11" hidden="1" x14ac:dyDescent="0.25">
      <c r="A218" s="631"/>
      <c r="B218" s="13">
        <v>40829</v>
      </c>
      <c r="C218" s="9" t="s">
        <v>21</v>
      </c>
      <c r="D218" s="9">
        <v>1</v>
      </c>
      <c r="E218" s="9">
        <v>45</v>
      </c>
      <c r="F218" s="9">
        <v>0</v>
      </c>
      <c r="G218" s="9">
        <v>1</v>
      </c>
      <c r="H218" s="9">
        <v>0</v>
      </c>
      <c r="I218" s="9">
        <v>8</v>
      </c>
      <c r="J218" s="74">
        <v>8</v>
      </c>
      <c r="K218" s="29">
        <v>0</v>
      </c>
    </row>
    <row r="219" spans="1:11" hidden="1" x14ac:dyDescent="0.25">
      <c r="A219" s="631"/>
      <c r="B219" s="13">
        <v>40822</v>
      </c>
      <c r="C219" s="9" t="s">
        <v>7</v>
      </c>
      <c r="D219" s="9">
        <v>1</v>
      </c>
      <c r="E219" s="9">
        <v>45</v>
      </c>
      <c r="F219" s="9">
        <v>0</v>
      </c>
      <c r="G219" s="9">
        <v>0</v>
      </c>
      <c r="H219" s="9">
        <v>1</v>
      </c>
      <c r="I219" s="9">
        <v>5</v>
      </c>
      <c r="J219" s="74">
        <v>5</v>
      </c>
      <c r="K219" s="29">
        <v>0</v>
      </c>
    </row>
    <row r="220" spans="1:11" hidden="1" x14ac:dyDescent="0.25">
      <c r="A220" s="631"/>
      <c r="B220" s="13">
        <v>40808</v>
      </c>
      <c r="C220" s="9" t="s">
        <v>12</v>
      </c>
      <c r="D220" s="9">
        <v>1</v>
      </c>
      <c r="E220" s="9">
        <v>45</v>
      </c>
      <c r="F220" s="9">
        <v>0</v>
      </c>
      <c r="G220" s="9">
        <v>1</v>
      </c>
      <c r="H220" s="9">
        <v>0</v>
      </c>
      <c r="I220" s="9">
        <v>4</v>
      </c>
      <c r="J220" s="74">
        <v>4</v>
      </c>
      <c r="K220" s="29">
        <v>0</v>
      </c>
    </row>
    <row r="221" spans="1:11" ht="18.75" hidden="1" thickBot="1" x14ac:dyDescent="0.3">
      <c r="A221" s="630"/>
      <c r="B221" s="30">
        <v>40801</v>
      </c>
      <c r="C221" s="31" t="s">
        <v>13</v>
      </c>
      <c r="D221" s="31">
        <v>1</v>
      </c>
      <c r="E221" s="31">
        <v>45</v>
      </c>
      <c r="F221" s="31">
        <v>0</v>
      </c>
      <c r="G221" s="31">
        <v>0</v>
      </c>
      <c r="H221" s="31">
        <v>1</v>
      </c>
      <c r="I221" s="31">
        <v>3</v>
      </c>
      <c r="J221" s="79">
        <v>3</v>
      </c>
      <c r="K221" s="32">
        <v>0</v>
      </c>
    </row>
    <row r="222" spans="1:11" ht="19.5" thickTop="1" thickBot="1" x14ac:dyDescent="0.3">
      <c r="A222" s="142" t="s">
        <v>45</v>
      </c>
      <c r="B222" s="126" t="s">
        <v>23</v>
      </c>
      <c r="C222" s="124" t="s">
        <v>20</v>
      </c>
      <c r="D222" s="124">
        <f t="shared" ref="D222:I222" si="12">SUM(D202:D221)</f>
        <v>20</v>
      </c>
      <c r="E222" s="124">
        <f t="shared" si="12"/>
        <v>900</v>
      </c>
      <c r="F222" s="124">
        <f t="shared" si="12"/>
        <v>10</v>
      </c>
      <c r="G222" s="124">
        <f t="shared" si="12"/>
        <v>6</v>
      </c>
      <c r="H222" s="124">
        <f t="shared" si="12"/>
        <v>4</v>
      </c>
      <c r="I222" s="124">
        <f t="shared" si="12"/>
        <v>73</v>
      </c>
      <c r="J222" s="167">
        <f>SUM(I222/D222)</f>
        <v>3.65</v>
      </c>
      <c r="K222" s="125">
        <f>SUM(K202:K221)</f>
        <v>0</v>
      </c>
    </row>
    <row r="223" spans="1:11" ht="18.75" thickTop="1" x14ac:dyDescent="0.25">
      <c r="C223" s="90" t="s">
        <v>24</v>
      </c>
      <c r="D223" s="91">
        <f t="shared" ref="D223:I223" si="13">SUM(D95+D115+D133+D148+D166+D184+D201+D222+D78+D55+D46+D36+D19)</f>
        <v>207</v>
      </c>
      <c r="E223" s="91">
        <f t="shared" si="13"/>
        <v>9315</v>
      </c>
      <c r="F223" s="91">
        <f t="shared" si="13"/>
        <v>122</v>
      </c>
      <c r="G223" s="91">
        <f t="shared" si="13"/>
        <v>65</v>
      </c>
      <c r="H223" s="91">
        <f t="shared" si="13"/>
        <v>20</v>
      </c>
      <c r="I223" s="91">
        <f t="shared" si="13"/>
        <v>733</v>
      </c>
      <c r="J223" s="92">
        <f>SUM(I223/D223)</f>
        <v>3.5410628019323673</v>
      </c>
      <c r="K223" s="93">
        <f>SUM(K95+K115+K133+K148+K166+K184+K201+K222+K78+K55+K46+K36+K19)</f>
        <v>8</v>
      </c>
    </row>
    <row r="224" spans="1:11" x14ac:dyDescent="0.25">
      <c r="C224" s="94" t="s">
        <v>25</v>
      </c>
      <c r="D224" s="75"/>
      <c r="E224" s="76">
        <f>SUM(E223/D223)</f>
        <v>45</v>
      </c>
      <c r="F224" s="76">
        <f>SUM(F223/D223)</f>
        <v>0.58937198067632846</v>
      </c>
      <c r="G224" s="76">
        <f>SUM(G223/D223)</f>
        <v>0.3140096618357488</v>
      </c>
      <c r="H224" s="77">
        <f>SUM(H223/D223)</f>
        <v>9.6618357487922704E-2</v>
      </c>
      <c r="I224" s="77">
        <f>SUM(I223/D223)</f>
        <v>3.5410628019323673</v>
      </c>
      <c r="J224" s="77">
        <f>SUM(I223/D223)</f>
        <v>3.5410628019323673</v>
      </c>
      <c r="K224" s="95">
        <f>SUM(K223/D223)</f>
        <v>3.864734299516908E-2</v>
      </c>
    </row>
    <row r="225" spans="3:11" ht="18.75" thickBot="1" x14ac:dyDescent="0.3">
      <c r="C225" s="96" t="s">
        <v>26</v>
      </c>
      <c r="D225" s="97">
        <f>SUM(D223/13)</f>
        <v>15.923076923076923</v>
      </c>
      <c r="E225" s="97">
        <f>SUM(E224*D225)</f>
        <v>716.53846153846155</v>
      </c>
      <c r="F225" s="97">
        <f>SUM(F224*D225)</f>
        <v>9.3846153846153832</v>
      </c>
      <c r="G225" s="97">
        <f>SUM(G224*D225)</f>
        <v>5</v>
      </c>
      <c r="H225" s="97">
        <f>SUM(H224*D225)</f>
        <v>1.5384615384615385</v>
      </c>
      <c r="I225" s="97">
        <f>SUM(I224*D225)</f>
        <v>56.384615384615387</v>
      </c>
      <c r="J225" s="97">
        <f>SUM(I223/D223)</f>
        <v>3.5410628019323673</v>
      </c>
      <c r="K225" s="98">
        <f>SUM(K223/13)</f>
        <v>0.61538461538461542</v>
      </c>
    </row>
    <row r="226" spans="3:11" ht="18.75" thickTop="1" x14ac:dyDescent="0.25"/>
  </sheetData>
  <mergeCells count="14">
    <mergeCell ref="A1:K1"/>
    <mergeCell ref="A96:A114"/>
    <mergeCell ref="A202:A221"/>
    <mergeCell ref="A134:A147"/>
    <mergeCell ref="A149:A165"/>
    <mergeCell ref="A167:A183"/>
    <mergeCell ref="A185:A200"/>
    <mergeCell ref="A79:A94"/>
    <mergeCell ref="A116:A132"/>
    <mergeCell ref="A56:A77"/>
    <mergeCell ref="A47:A54"/>
    <mergeCell ref="A37:A45"/>
    <mergeCell ref="A20:A35"/>
    <mergeCell ref="A3:A18"/>
  </mergeCells>
  <printOptions horizontalCentered="1" verticalCentered="1"/>
  <pageMargins left="0.2" right="0.2" top="0.25" bottom="0.25" header="0.25" footer="0.3"/>
  <pageSetup scale="91" orientation="landscape" r:id="rId1"/>
  <rowBreaks count="1" manualBreakCount="1">
    <brk id="166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  <pageSetUpPr fitToPage="1"/>
  </sheetPr>
  <dimension ref="A1:K68"/>
  <sheetViews>
    <sheetView zoomScale="75" zoomScaleNormal="75" workbookViewId="0">
      <selection activeCell="B69" sqref="B69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140625" style="16" bestFit="1" customWidth="1"/>
    <col min="4" max="4" width="9.5703125" style="16" bestFit="1" customWidth="1"/>
    <col min="5" max="5" width="9.7109375" style="16" bestFit="1" customWidth="1"/>
    <col min="6" max="11" width="9.5703125" style="16" bestFit="1" customWidth="1"/>
    <col min="12" max="16384" width="9.140625" style="16"/>
  </cols>
  <sheetData>
    <row r="1" spans="1:11" ht="19.5" thickTop="1" thickBot="1" x14ac:dyDescent="0.3">
      <c r="A1" s="626" t="s">
        <v>389</v>
      </c>
      <c r="B1" s="627"/>
      <c r="C1" s="627"/>
      <c r="D1" s="627"/>
      <c r="E1" s="627"/>
      <c r="F1" s="627"/>
      <c r="G1" s="627"/>
      <c r="H1" s="627"/>
      <c r="I1" s="627"/>
      <c r="J1" s="627"/>
      <c r="K1" s="628"/>
    </row>
    <row r="2" spans="1:11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28</v>
      </c>
      <c r="F2" s="155" t="s">
        <v>29</v>
      </c>
      <c r="G2" s="155" t="s">
        <v>30</v>
      </c>
      <c r="H2" s="155" t="s">
        <v>31</v>
      </c>
      <c r="I2" s="155" t="s">
        <v>32</v>
      </c>
      <c r="J2" s="155" t="s">
        <v>33</v>
      </c>
      <c r="K2" s="156" t="s">
        <v>34</v>
      </c>
    </row>
    <row r="3" spans="1:11" ht="18.75" hidden="1" thickTop="1" x14ac:dyDescent="0.25">
      <c r="A3" s="632" t="s">
        <v>554</v>
      </c>
      <c r="B3" s="254">
        <v>44938</v>
      </c>
      <c r="C3" s="27" t="s">
        <v>452</v>
      </c>
      <c r="D3" s="27">
        <v>1</v>
      </c>
      <c r="E3" s="27">
        <v>45</v>
      </c>
      <c r="F3" s="27">
        <v>0</v>
      </c>
      <c r="G3" s="27">
        <v>1</v>
      </c>
      <c r="H3" s="27">
        <v>0</v>
      </c>
      <c r="I3" s="27">
        <v>7</v>
      </c>
      <c r="J3" s="27">
        <v>7</v>
      </c>
      <c r="K3" s="28">
        <v>0</v>
      </c>
    </row>
    <row r="4" spans="1:11" hidden="1" x14ac:dyDescent="0.25">
      <c r="A4" s="633"/>
      <c r="B4" s="255">
        <v>44875</v>
      </c>
      <c r="C4" s="9" t="s">
        <v>8</v>
      </c>
      <c r="D4" s="9">
        <v>1</v>
      </c>
      <c r="E4" s="9">
        <v>45</v>
      </c>
      <c r="F4" s="9">
        <v>0</v>
      </c>
      <c r="G4" s="9">
        <v>1</v>
      </c>
      <c r="H4" s="9">
        <v>0</v>
      </c>
      <c r="I4" s="9">
        <v>5</v>
      </c>
      <c r="J4" s="9">
        <v>5</v>
      </c>
      <c r="K4" s="29">
        <v>0</v>
      </c>
    </row>
    <row r="5" spans="1:11" hidden="1" x14ac:dyDescent="0.25">
      <c r="A5" s="633"/>
      <c r="B5" s="255">
        <v>44854</v>
      </c>
      <c r="C5" s="9" t="s">
        <v>452</v>
      </c>
      <c r="D5" s="9">
        <v>1</v>
      </c>
      <c r="E5" s="9">
        <v>45</v>
      </c>
      <c r="F5" s="9">
        <v>1</v>
      </c>
      <c r="G5" s="9">
        <v>0</v>
      </c>
      <c r="H5" s="9">
        <v>0</v>
      </c>
      <c r="I5" s="9">
        <v>2</v>
      </c>
      <c r="J5" s="9">
        <v>2</v>
      </c>
      <c r="K5" s="29">
        <v>0</v>
      </c>
    </row>
    <row r="6" spans="1:11" hidden="1" x14ac:dyDescent="0.25">
      <c r="A6" s="633"/>
      <c r="B6" s="255">
        <v>44840</v>
      </c>
      <c r="C6" s="9" t="s">
        <v>8</v>
      </c>
      <c r="D6" s="9">
        <v>1</v>
      </c>
      <c r="E6" s="9">
        <v>45</v>
      </c>
      <c r="F6" s="9">
        <v>0</v>
      </c>
      <c r="G6" s="9">
        <v>1</v>
      </c>
      <c r="H6" s="9">
        <v>0</v>
      </c>
      <c r="I6" s="9">
        <v>9</v>
      </c>
      <c r="J6" s="9">
        <v>9</v>
      </c>
      <c r="K6" s="29">
        <v>0</v>
      </c>
    </row>
    <row r="7" spans="1:11" ht="18.75" hidden="1" thickBot="1" x14ac:dyDescent="0.3">
      <c r="A7" s="634"/>
      <c r="B7" s="256">
        <v>44833</v>
      </c>
      <c r="C7" s="31" t="s">
        <v>555</v>
      </c>
      <c r="D7" s="31">
        <v>1</v>
      </c>
      <c r="E7" s="31">
        <v>45</v>
      </c>
      <c r="F7" s="31">
        <v>1</v>
      </c>
      <c r="G7" s="31">
        <v>0</v>
      </c>
      <c r="H7" s="31">
        <v>0</v>
      </c>
      <c r="I7" s="31">
        <v>4</v>
      </c>
      <c r="J7" s="31">
        <v>4</v>
      </c>
      <c r="K7" s="32">
        <v>0</v>
      </c>
    </row>
    <row r="8" spans="1:11" ht="19.5" thickTop="1" thickBot="1" x14ac:dyDescent="0.3">
      <c r="A8" s="142" t="s">
        <v>45</v>
      </c>
      <c r="B8" s="126" t="s">
        <v>554</v>
      </c>
      <c r="C8" s="124" t="s">
        <v>552</v>
      </c>
      <c r="D8" s="124">
        <f t="shared" ref="D8:I8" si="0">SUM(D3:D7)</f>
        <v>5</v>
      </c>
      <c r="E8" s="124">
        <f t="shared" si="0"/>
        <v>225</v>
      </c>
      <c r="F8" s="124">
        <f t="shared" si="0"/>
        <v>2</v>
      </c>
      <c r="G8" s="124">
        <f t="shared" si="0"/>
        <v>3</v>
      </c>
      <c r="H8" s="124">
        <f t="shared" si="0"/>
        <v>0</v>
      </c>
      <c r="I8" s="124">
        <f t="shared" si="0"/>
        <v>27</v>
      </c>
      <c r="J8" s="167">
        <f>SUM(I8/D8)</f>
        <v>5.4</v>
      </c>
      <c r="K8" s="125">
        <f>SUM(K3:K7)</f>
        <v>0</v>
      </c>
    </row>
    <row r="9" spans="1:11" ht="18.75" hidden="1" thickTop="1" x14ac:dyDescent="0.25">
      <c r="A9" s="638" t="s">
        <v>18</v>
      </c>
      <c r="B9" s="26">
        <v>42796</v>
      </c>
      <c r="C9" s="27" t="s">
        <v>27</v>
      </c>
      <c r="D9" s="27">
        <v>1</v>
      </c>
      <c r="E9" s="27">
        <v>45</v>
      </c>
      <c r="F9" s="27">
        <v>0</v>
      </c>
      <c r="G9" s="27">
        <v>1</v>
      </c>
      <c r="H9" s="27">
        <v>0</v>
      </c>
      <c r="I9" s="27">
        <v>7</v>
      </c>
      <c r="J9" s="78">
        <v>7</v>
      </c>
      <c r="K9" s="28">
        <v>0</v>
      </c>
    </row>
    <row r="10" spans="1:11" hidden="1" x14ac:dyDescent="0.25">
      <c r="A10" s="639"/>
      <c r="B10" s="13">
        <v>42789</v>
      </c>
      <c r="C10" s="9" t="s">
        <v>9</v>
      </c>
      <c r="D10" s="9">
        <v>1</v>
      </c>
      <c r="E10" s="9">
        <v>45</v>
      </c>
      <c r="F10" s="9">
        <v>0</v>
      </c>
      <c r="G10" s="9">
        <v>1</v>
      </c>
      <c r="H10" s="9">
        <v>0</v>
      </c>
      <c r="I10" s="9">
        <v>9</v>
      </c>
      <c r="J10" s="74">
        <v>9</v>
      </c>
      <c r="K10" s="29">
        <v>0</v>
      </c>
    </row>
    <row r="11" spans="1:11" hidden="1" x14ac:dyDescent="0.25">
      <c r="A11" s="639"/>
      <c r="B11" s="13">
        <v>42775</v>
      </c>
      <c r="C11" s="9" t="s">
        <v>8</v>
      </c>
      <c r="D11" s="9">
        <v>1</v>
      </c>
      <c r="E11" s="9">
        <v>45</v>
      </c>
      <c r="F11" s="15">
        <v>1</v>
      </c>
      <c r="G11" s="9">
        <v>0</v>
      </c>
      <c r="H11" s="9">
        <v>0</v>
      </c>
      <c r="I11" s="9">
        <v>2</v>
      </c>
      <c r="J11" s="74">
        <v>2</v>
      </c>
      <c r="K11" s="29">
        <v>0</v>
      </c>
    </row>
    <row r="12" spans="1:11" hidden="1" x14ac:dyDescent="0.25">
      <c r="A12" s="639"/>
      <c r="B12" s="13">
        <v>42768</v>
      </c>
      <c r="C12" s="9" t="s">
        <v>10</v>
      </c>
      <c r="D12" s="9">
        <v>1</v>
      </c>
      <c r="E12" s="9">
        <v>45</v>
      </c>
      <c r="F12" s="15">
        <v>1</v>
      </c>
      <c r="G12" s="9">
        <v>0</v>
      </c>
      <c r="H12" s="9">
        <v>0</v>
      </c>
      <c r="I12" s="9">
        <v>4</v>
      </c>
      <c r="J12" s="74">
        <v>4</v>
      </c>
      <c r="K12" s="29">
        <v>0</v>
      </c>
    </row>
    <row r="13" spans="1:11" hidden="1" x14ac:dyDescent="0.25">
      <c r="A13" s="639"/>
      <c r="B13" s="13">
        <v>42754</v>
      </c>
      <c r="C13" s="9" t="s">
        <v>9</v>
      </c>
      <c r="D13" s="9">
        <v>1</v>
      </c>
      <c r="E13" s="9">
        <v>45</v>
      </c>
      <c r="F13" s="15">
        <v>1</v>
      </c>
      <c r="G13" s="9">
        <v>0</v>
      </c>
      <c r="H13" s="9">
        <v>0</v>
      </c>
      <c r="I13" s="9">
        <v>3</v>
      </c>
      <c r="J13" s="74">
        <v>3</v>
      </c>
      <c r="K13" s="29">
        <v>0</v>
      </c>
    </row>
    <row r="14" spans="1:11" ht="18.75" hidden="1" thickBot="1" x14ac:dyDescent="0.3">
      <c r="A14" s="640"/>
      <c r="B14" s="30">
        <v>42691</v>
      </c>
      <c r="C14" s="31" t="s">
        <v>8</v>
      </c>
      <c r="D14" s="31">
        <v>1</v>
      </c>
      <c r="E14" s="31">
        <v>45</v>
      </c>
      <c r="F14" s="33">
        <v>1</v>
      </c>
      <c r="G14" s="31">
        <v>0</v>
      </c>
      <c r="H14" s="31">
        <v>0</v>
      </c>
      <c r="I14" s="31">
        <v>2</v>
      </c>
      <c r="J14" s="79">
        <v>2</v>
      </c>
      <c r="K14" s="32">
        <v>0</v>
      </c>
    </row>
    <row r="15" spans="1:11" ht="19.5" thickTop="1" thickBot="1" x14ac:dyDescent="0.3">
      <c r="A15" s="257" t="s">
        <v>45</v>
      </c>
      <c r="B15" s="258" t="s">
        <v>18</v>
      </c>
      <c r="C15" s="160" t="s">
        <v>7</v>
      </c>
      <c r="D15" s="160">
        <f t="shared" ref="D15:I15" si="1">SUM(D9:D14)</f>
        <v>6</v>
      </c>
      <c r="E15" s="160">
        <f t="shared" si="1"/>
        <v>270</v>
      </c>
      <c r="F15" s="160">
        <f t="shared" si="1"/>
        <v>4</v>
      </c>
      <c r="G15" s="160">
        <f t="shared" si="1"/>
        <v>2</v>
      </c>
      <c r="H15" s="160">
        <f t="shared" si="1"/>
        <v>0</v>
      </c>
      <c r="I15" s="160">
        <f t="shared" si="1"/>
        <v>27</v>
      </c>
      <c r="J15" s="259">
        <f>SUM(I15/D15)</f>
        <v>4.5</v>
      </c>
      <c r="K15" s="161">
        <f>SUM(K9:K14)</f>
        <v>0</v>
      </c>
    </row>
    <row r="16" spans="1:11" ht="18.75" hidden="1" thickTop="1" x14ac:dyDescent="0.25">
      <c r="A16" s="659" t="s">
        <v>16</v>
      </c>
      <c r="B16" s="26">
        <v>42068</v>
      </c>
      <c r="C16" s="27" t="s">
        <v>13</v>
      </c>
      <c r="D16" s="27">
        <v>1</v>
      </c>
      <c r="E16" s="27">
        <v>45</v>
      </c>
      <c r="F16" s="34">
        <v>1</v>
      </c>
      <c r="G16" s="27">
        <v>0</v>
      </c>
      <c r="H16" s="27">
        <v>0</v>
      </c>
      <c r="I16" s="27">
        <v>0</v>
      </c>
      <c r="J16" s="78">
        <v>0</v>
      </c>
      <c r="K16" s="28">
        <v>1</v>
      </c>
    </row>
    <row r="17" spans="1:11" hidden="1" x14ac:dyDescent="0.25">
      <c r="A17" s="631"/>
      <c r="B17" s="13">
        <v>42054</v>
      </c>
      <c r="C17" s="9" t="s">
        <v>7</v>
      </c>
      <c r="D17" s="9">
        <v>1</v>
      </c>
      <c r="E17" s="9">
        <v>45</v>
      </c>
      <c r="F17" s="9">
        <v>0</v>
      </c>
      <c r="G17" s="9">
        <v>0</v>
      </c>
      <c r="H17" s="9">
        <v>1</v>
      </c>
      <c r="I17" s="9">
        <v>5</v>
      </c>
      <c r="J17" s="74">
        <v>5</v>
      </c>
      <c r="K17" s="29">
        <v>0</v>
      </c>
    </row>
    <row r="18" spans="1:11" hidden="1" x14ac:dyDescent="0.25">
      <c r="A18" s="631"/>
      <c r="B18" s="13">
        <v>42040</v>
      </c>
      <c r="C18" s="9" t="s">
        <v>12</v>
      </c>
      <c r="D18" s="9">
        <v>1</v>
      </c>
      <c r="E18" s="9">
        <v>45</v>
      </c>
      <c r="F18" s="9">
        <v>0</v>
      </c>
      <c r="G18" s="9">
        <v>1</v>
      </c>
      <c r="H18" s="9">
        <v>0</v>
      </c>
      <c r="I18" s="9">
        <v>3</v>
      </c>
      <c r="J18" s="74">
        <v>3</v>
      </c>
      <c r="K18" s="29">
        <v>0</v>
      </c>
    </row>
    <row r="19" spans="1:11" hidden="1" x14ac:dyDescent="0.25">
      <c r="A19" s="631"/>
      <c r="B19" s="13">
        <v>42026</v>
      </c>
      <c r="C19" s="9" t="s">
        <v>10</v>
      </c>
      <c r="D19" s="9">
        <v>1</v>
      </c>
      <c r="E19" s="9">
        <v>45</v>
      </c>
      <c r="F19" s="9">
        <v>0</v>
      </c>
      <c r="G19" s="9">
        <v>1</v>
      </c>
      <c r="H19" s="9">
        <v>0</v>
      </c>
      <c r="I19" s="9">
        <v>9</v>
      </c>
      <c r="J19" s="74">
        <v>9</v>
      </c>
      <c r="K19" s="29">
        <v>0</v>
      </c>
    </row>
    <row r="20" spans="1:11" hidden="1" x14ac:dyDescent="0.25">
      <c r="A20" s="631"/>
      <c r="B20" s="13">
        <v>42019</v>
      </c>
      <c r="C20" s="9" t="s">
        <v>7</v>
      </c>
      <c r="D20" s="9">
        <v>1</v>
      </c>
      <c r="E20" s="9">
        <v>45</v>
      </c>
      <c r="F20" s="9">
        <v>1</v>
      </c>
      <c r="G20" s="9">
        <v>0</v>
      </c>
      <c r="H20" s="9">
        <v>0</v>
      </c>
      <c r="I20" s="9">
        <v>2</v>
      </c>
      <c r="J20" s="74">
        <v>2</v>
      </c>
      <c r="K20" s="29">
        <v>0</v>
      </c>
    </row>
    <row r="21" spans="1:11" hidden="1" x14ac:dyDescent="0.25">
      <c r="A21" s="631"/>
      <c r="B21" s="13">
        <v>42012</v>
      </c>
      <c r="C21" s="9" t="s">
        <v>14</v>
      </c>
      <c r="D21" s="9">
        <v>1</v>
      </c>
      <c r="E21" s="9">
        <v>45</v>
      </c>
      <c r="F21" s="9">
        <v>0</v>
      </c>
      <c r="G21" s="9">
        <v>0</v>
      </c>
      <c r="H21" s="9">
        <v>1</v>
      </c>
      <c r="I21" s="9">
        <v>3</v>
      </c>
      <c r="J21" s="74">
        <v>3</v>
      </c>
      <c r="K21" s="29">
        <v>0</v>
      </c>
    </row>
    <row r="22" spans="1:11" hidden="1" x14ac:dyDescent="0.25">
      <c r="A22" s="631"/>
      <c r="B22" s="13">
        <v>41977</v>
      </c>
      <c r="C22" s="9" t="s">
        <v>10</v>
      </c>
      <c r="D22" s="9">
        <v>1</v>
      </c>
      <c r="E22" s="9">
        <v>45</v>
      </c>
      <c r="F22" s="9">
        <v>0</v>
      </c>
      <c r="G22" s="9">
        <v>1</v>
      </c>
      <c r="H22" s="9">
        <v>0</v>
      </c>
      <c r="I22" s="9">
        <v>3</v>
      </c>
      <c r="J22" s="74">
        <v>3</v>
      </c>
      <c r="K22" s="29">
        <v>0</v>
      </c>
    </row>
    <row r="23" spans="1:11" hidden="1" x14ac:dyDescent="0.25">
      <c r="A23" s="631"/>
      <c r="B23" s="13">
        <v>41970</v>
      </c>
      <c r="C23" s="9" t="s">
        <v>7</v>
      </c>
      <c r="D23" s="9">
        <v>1</v>
      </c>
      <c r="E23" s="9">
        <v>45</v>
      </c>
      <c r="F23" s="9">
        <v>1</v>
      </c>
      <c r="G23" s="9">
        <v>0</v>
      </c>
      <c r="H23" s="9">
        <v>0</v>
      </c>
      <c r="I23" s="9">
        <v>4</v>
      </c>
      <c r="J23" s="74">
        <v>4</v>
      </c>
      <c r="K23" s="29">
        <v>0</v>
      </c>
    </row>
    <row r="24" spans="1:11" hidden="1" x14ac:dyDescent="0.25">
      <c r="A24" s="631"/>
      <c r="B24" s="13">
        <v>41963</v>
      </c>
      <c r="C24" s="9" t="s">
        <v>14</v>
      </c>
      <c r="D24" s="9">
        <v>1</v>
      </c>
      <c r="E24" s="9">
        <v>45</v>
      </c>
      <c r="F24" s="9">
        <v>0</v>
      </c>
      <c r="G24" s="9">
        <v>1</v>
      </c>
      <c r="H24" s="9">
        <v>0</v>
      </c>
      <c r="I24" s="9">
        <v>7</v>
      </c>
      <c r="J24" s="74">
        <v>7</v>
      </c>
      <c r="K24" s="29">
        <v>0</v>
      </c>
    </row>
    <row r="25" spans="1:11" hidden="1" x14ac:dyDescent="0.25">
      <c r="A25" s="631"/>
      <c r="B25" s="13">
        <v>41956</v>
      </c>
      <c r="C25" s="9" t="s">
        <v>12</v>
      </c>
      <c r="D25" s="9">
        <v>1</v>
      </c>
      <c r="E25" s="9">
        <v>45</v>
      </c>
      <c r="F25" s="9">
        <v>0</v>
      </c>
      <c r="G25" s="9">
        <v>1</v>
      </c>
      <c r="H25" s="9">
        <v>0</v>
      </c>
      <c r="I25" s="9">
        <v>7</v>
      </c>
      <c r="J25" s="74">
        <v>7</v>
      </c>
      <c r="K25" s="29">
        <v>0</v>
      </c>
    </row>
    <row r="26" spans="1:11" hidden="1" x14ac:dyDescent="0.25">
      <c r="A26" s="631"/>
      <c r="B26" s="13">
        <v>41949</v>
      </c>
      <c r="C26" s="9" t="s">
        <v>13</v>
      </c>
      <c r="D26" s="9">
        <v>1</v>
      </c>
      <c r="E26" s="9">
        <v>45</v>
      </c>
      <c r="F26" s="9">
        <v>0</v>
      </c>
      <c r="G26" s="9">
        <v>1</v>
      </c>
      <c r="H26" s="9">
        <v>0</v>
      </c>
      <c r="I26" s="9">
        <v>4</v>
      </c>
      <c r="J26" s="74">
        <v>4</v>
      </c>
      <c r="K26" s="29">
        <v>0</v>
      </c>
    </row>
    <row r="27" spans="1:11" hidden="1" x14ac:dyDescent="0.25">
      <c r="A27" s="631"/>
      <c r="B27" s="13">
        <v>41942</v>
      </c>
      <c r="C27" s="9" t="s">
        <v>10</v>
      </c>
      <c r="D27" s="9">
        <v>1</v>
      </c>
      <c r="E27" s="9">
        <v>45</v>
      </c>
      <c r="F27" s="9">
        <v>1</v>
      </c>
      <c r="G27" s="9">
        <v>0</v>
      </c>
      <c r="H27" s="9">
        <v>0</v>
      </c>
      <c r="I27" s="9">
        <v>3</v>
      </c>
      <c r="J27" s="74">
        <v>3</v>
      </c>
      <c r="K27" s="29">
        <v>0</v>
      </c>
    </row>
    <row r="28" spans="1:11" hidden="1" x14ac:dyDescent="0.25">
      <c r="A28" s="631"/>
      <c r="B28" s="13">
        <v>41935</v>
      </c>
      <c r="C28" s="9" t="s">
        <v>7</v>
      </c>
      <c r="D28" s="9">
        <v>1</v>
      </c>
      <c r="E28" s="9">
        <v>45</v>
      </c>
      <c r="F28" s="9">
        <v>0</v>
      </c>
      <c r="G28" s="9">
        <v>0</v>
      </c>
      <c r="H28" s="9">
        <v>1</v>
      </c>
      <c r="I28" s="9">
        <v>4</v>
      </c>
      <c r="J28" s="74">
        <v>4</v>
      </c>
      <c r="K28" s="29">
        <v>0</v>
      </c>
    </row>
    <row r="29" spans="1:11" hidden="1" x14ac:dyDescent="0.25">
      <c r="A29" s="631"/>
      <c r="B29" s="13">
        <v>41928</v>
      </c>
      <c r="C29" s="9" t="s">
        <v>14</v>
      </c>
      <c r="D29" s="9">
        <v>1</v>
      </c>
      <c r="E29" s="9">
        <v>45</v>
      </c>
      <c r="F29" s="9">
        <v>1</v>
      </c>
      <c r="G29" s="9">
        <v>0</v>
      </c>
      <c r="H29" s="9">
        <v>0</v>
      </c>
      <c r="I29" s="9">
        <v>2</v>
      </c>
      <c r="J29" s="74">
        <v>2</v>
      </c>
      <c r="K29" s="29">
        <v>0</v>
      </c>
    </row>
    <row r="30" spans="1:11" hidden="1" x14ac:dyDescent="0.25">
      <c r="A30" s="631"/>
      <c r="B30" s="13">
        <v>41921</v>
      </c>
      <c r="C30" s="9" t="s">
        <v>12</v>
      </c>
      <c r="D30" s="9">
        <v>1</v>
      </c>
      <c r="E30" s="9">
        <v>45</v>
      </c>
      <c r="F30" s="9">
        <v>1</v>
      </c>
      <c r="G30" s="9">
        <v>0</v>
      </c>
      <c r="H30" s="9">
        <v>0</v>
      </c>
      <c r="I30" s="9">
        <v>2</v>
      </c>
      <c r="J30" s="74">
        <v>2</v>
      </c>
      <c r="K30" s="29">
        <v>0</v>
      </c>
    </row>
    <row r="31" spans="1:11" hidden="1" x14ac:dyDescent="0.25">
      <c r="A31" s="631"/>
      <c r="B31" s="13">
        <v>41914</v>
      </c>
      <c r="C31" s="9" t="s">
        <v>13</v>
      </c>
      <c r="D31" s="9">
        <v>1</v>
      </c>
      <c r="E31" s="9">
        <v>45</v>
      </c>
      <c r="F31" s="9">
        <v>0</v>
      </c>
      <c r="G31" s="9">
        <v>1</v>
      </c>
      <c r="H31" s="9">
        <v>0</v>
      </c>
      <c r="I31" s="9">
        <v>4</v>
      </c>
      <c r="J31" s="74">
        <v>4</v>
      </c>
      <c r="K31" s="29">
        <v>0</v>
      </c>
    </row>
    <row r="32" spans="1:11" hidden="1" x14ac:dyDescent="0.25">
      <c r="A32" s="631"/>
      <c r="B32" s="13">
        <v>41907</v>
      </c>
      <c r="C32" s="9" t="s">
        <v>10</v>
      </c>
      <c r="D32" s="9">
        <v>1</v>
      </c>
      <c r="E32" s="9">
        <v>45</v>
      </c>
      <c r="F32" s="9">
        <v>0</v>
      </c>
      <c r="G32" s="9">
        <v>1</v>
      </c>
      <c r="H32" s="9">
        <v>0</v>
      </c>
      <c r="I32" s="9">
        <v>5</v>
      </c>
      <c r="J32" s="74">
        <v>5</v>
      </c>
      <c r="K32" s="29">
        <v>0</v>
      </c>
    </row>
    <row r="33" spans="1:11" ht="18.75" hidden="1" thickBot="1" x14ac:dyDescent="0.3">
      <c r="A33" s="630"/>
      <c r="B33" s="260">
        <v>41893</v>
      </c>
      <c r="C33" s="261" t="s">
        <v>14</v>
      </c>
      <c r="D33" s="261">
        <v>1</v>
      </c>
      <c r="E33" s="261">
        <v>45</v>
      </c>
      <c r="F33" s="264">
        <v>1</v>
      </c>
      <c r="G33" s="261">
        <v>0</v>
      </c>
      <c r="H33" s="261">
        <v>0</v>
      </c>
      <c r="I33" s="261">
        <v>3</v>
      </c>
      <c r="J33" s="262">
        <v>3</v>
      </c>
      <c r="K33" s="263">
        <v>0</v>
      </c>
    </row>
    <row r="34" spans="1:11" ht="19.5" thickTop="1" thickBot="1" x14ac:dyDescent="0.3">
      <c r="A34" s="142" t="s">
        <v>45</v>
      </c>
      <c r="B34" s="126" t="s">
        <v>16</v>
      </c>
      <c r="C34" s="124" t="s">
        <v>8</v>
      </c>
      <c r="D34" s="124">
        <f t="shared" ref="D34:I34" si="2">SUM(D16:D33)</f>
        <v>18</v>
      </c>
      <c r="E34" s="124">
        <f t="shared" si="2"/>
        <v>810</v>
      </c>
      <c r="F34" s="124">
        <f t="shared" si="2"/>
        <v>7</v>
      </c>
      <c r="G34" s="124">
        <f t="shared" si="2"/>
        <v>8</v>
      </c>
      <c r="H34" s="124">
        <f t="shared" si="2"/>
        <v>3</v>
      </c>
      <c r="I34" s="124">
        <f t="shared" si="2"/>
        <v>70</v>
      </c>
      <c r="J34" s="377">
        <f>SUM(I34/D34)</f>
        <v>3.8888888888888888</v>
      </c>
      <c r="K34" s="248">
        <f>SUM(K16:K33)</f>
        <v>1</v>
      </c>
    </row>
    <row r="35" spans="1:11" ht="18.75" hidden="1" thickTop="1" x14ac:dyDescent="0.25">
      <c r="A35" s="659" t="s">
        <v>15</v>
      </c>
      <c r="B35" s="26">
        <v>41655</v>
      </c>
      <c r="C35" s="27" t="s">
        <v>8</v>
      </c>
      <c r="D35" s="27">
        <v>1</v>
      </c>
      <c r="E35" s="27">
        <v>45</v>
      </c>
      <c r="F35" s="34">
        <v>1</v>
      </c>
      <c r="G35" s="27">
        <v>0</v>
      </c>
      <c r="H35" s="27">
        <v>0</v>
      </c>
      <c r="I35" s="27">
        <v>2</v>
      </c>
      <c r="J35" s="78">
        <v>2</v>
      </c>
      <c r="K35" s="28">
        <v>0</v>
      </c>
    </row>
    <row r="36" spans="1:11" hidden="1" x14ac:dyDescent="0.25">
      <c r="A36" s="631"/>
      <c r="B36" s="13">
        <v>41648</v>
      </c>
      <c r="C36" s="9" t="s">
        <v>12</v>
      </c>
      <c r="D36" s="9">
        <v>1</v>
      </c>
      <c r="E36" s="9">
        <v>45</v>
      </c>
      <c r="F36" s="15">
        <v>1</v>
      </c>
      <c r="G36" s="9">
        <v>0</v>
      </c>
      <c r="H36" s="9">
        <v>0</v>
      </c>
      <c r="I36" s="9">
        <v>2</v>
      </c>
      <c r="J36" s="74">
        <v>2</v>
      </c>
      <c r="K36" s="29">
        <v>0</v>
      </c>
    </row>
    <row r="37" spans="1:11" hidden="1" x14ac:dyDescent="0.25">
      <c r="A37" s="631"/>
      <c r="B37" s="13">
        <v>41627</v>
      </c>
      <c r="C37" s="9" t="s">
        <v>13</v>
      </c>
      <c r="D37" s="9">
        <v>1</v>
      </c>
      <c r="E37" s="9">
        <v>45</v>
      </c>
      <c r="F37" s="15">
        <v>1</v>
      </c>
      <c r="G37" s="9">
        <v>0</v>
      </c>
      <c r="H37" s="9">
        <v>0</v>
      </c>
      <c r="I37" s="9">
        <v>1</v>
      </c>
      <c r="J37" s="74">
        <v>1</v>
      </c>
      <c r="K37" s="29">
        <v>0</v>
      </c>
    </row>
    <row r="38" spans="1:11" hidden="1" x14ac:dyDescent="0.25">
      <c r="A38" s="631"/>
      <c r="B38" s="13">
        <v>41620</v>
      </c>
      <c r="C38" s="9" t="s">
        <v>10</v>
      </c>
      <c r="D38" s="9">
        <v>1</v>
      </c>
      <c r="E38" s="9">
        <v>45</v>
      </c>
      <c r="F38" s="15">
        <v>1</v>
      </c>
      <c r="G38" s="9">
        <v>0</v>
      </c>
      <c r="H38" s="9">
        <v>0</v>
      </c>
      <c r="I38" s="9">
        <v>2</v>
      </c>
      <c r="J38" s="74">
        <v>2</v>
      </c>
      <c r="K38" s="29">
        <v>0</v>
      </c>
    </row>
    <row r="39" spans="1:11" hidden="1" x14ac:dyDescent="0.25">
      <c r="A39" s="631"/>
      <c r="B39" s="13">
        <v>41585</v>
      </c>
      <c r="C39" s="9" t="s">
        <v>10</v>
      </c>
      <c r="D39" s="9">
        <v>1</v>
      </c>
      <c r="E39" s="9">
        <v>45</v>
      </c>
      <c r="F39" s="15">
        <v>1</v>
      </c>
      <c r="G39" s="9">
        <v>0</v>
      </c>
      <c r="H39" s="9">
        <v>0</v>
      </c>
      <c r="I39" s="9">
        <v>2</v>
      </c>
      <c r="J39" s="74">
        <v>2</v>
      </c>
      <c r="K39" s="29">
        <v>0</v>
      </c>
    </row>
    <row r="40" spans="1:11" hidden="1" x14ac:dyDescent="0.25">
      <c r="A40" s="631"/>
      <c r="B40" s="13">
        <v>41578</v>
      </c>
      <c r="C40" s="9" t="s">
        <v>14</v>
      </c>
      <c r="D40" s="9">
        <v>1</v>
      </c>
      <c r="E40" s="9">
        <v>45</v>
      </c>
      <c r="F40" s="9">
        <v>0</v>
      </c>
      <c r="G40" s="9">
        <v>0</v>
      </c>
      <c r="H40" s="9">
        <v>1</v>
      </c>
      <c r="I40" s="9">
        <v>4</v>
      </c>
      <c r="J40" s="74">
        <v>4</v>
      </c>
      <c r="K40" s="29">
        <v>0</v>
      </c>
    </row>
    <row r="41" spans="1:11" hidden="1" x14ac:dyDescent="0.25">
      <c r="A41" s="631"/>
      <c r="B41" s="13">
        <v>41571</v>
      </c>
      <c r="C41" s="9" t="s">
        <v>8</v>
      </c>
      <c r="D41" s="9">
        <v>1</v>
      </c>
      <c r="E41" s="9">
        <v>45</v>
      </c>
      <c r="F41" s="9">
        <v>0</v>
      </c>
      <c r="G41" s="9">
        <v>0</v>
      </c>
      <c r="H41" s="9">
        <v>1</v>
      </c>
      <c r="I41" s="9">
        <v>2</v>
      </c>
      <c r="J41" s="74">
        <v>2</v>
      </c>
      <c r="K41" s="29">
        <v>0</v>
      </c>
    </row>
    <row r="42" spans="1:11" hidden="1" x14ac:dyDescent="0.25">
      <c r="A42" s="631"/>
      <c r="B42" s="13">
        <v>41564</v>
      </c>
      <c r="C42" s="9" t="s">
        <v>12</v>
      </c>
      <c r="D42" s="9">
        <v>1</v>
      </c>
      <c r="E42" s="9">
        <v>45</v>
      </c>
      <c r="F42" s="9">
        <v>1</v>
      </c>
      <c r="G42" s="9">
        <v>0</v>
      </c>
      <c r="H42" s="9">
        <v>0</v>
      </c>
      <c r="I42" s="9">
        <v>0</v>
      </c>
      <c r="J42" s="74">
        <v>0</v>
      </c>
      <c r="K42" s="29">
        <v>1</v>
      </c>
    </row>
    <row r="43" spans="1:11" hidden="1" x14ac:dyDescent="0.25">
      <c r="A43" s="631"/>
      <c r="B43" s="13">
        <v>41557</v>
      </c>
      <c r="C43" s="9" t="s">
        <v>13</v>
      </c>
      <c r="D43" s="9">
        <v>1</v>
      </c>
      <c r="E43" s="9">
        <v>45</v>
      </c>
      <c r="F43" s="9">
        <v>0</v>
      </c>
      <c r="G43" s="9">
        <v>1</v>
      </c>
      <c r="H43" s="9">
        <v>0</v>
      </c>
      <c r="I43" s="9">
        <v>4</v>
      </c>
      <c r="J43" s="74">
        <v>4</v>
      </c>
      <c r="K43" s="29">
        <v>0</v>
      </c>
    </row>
    <row r="44" spans="1:11" hidden="1" x14ac:dyDescent="0.25">
      <c r="A44" s="631"/>
      <c r="B44" s="13">
        <v>41550</v>
      </c>
      <c r="C44" s="9" t="s">
        <v>10</v>
      </c>
      <c r="D44" s="9">
        <v>1</v>
      </c>
      <c r="E44" s="9">
        <v>45</v>
      </c>
      <c r="F44" s="9">
        <v>1</v>
      </c>
      <c r="G44" s="9">
        <v>0</v>
      </c>
      <c r="H44" s="9">
        <v>0</v>
      </c>
      <c r="I44" s="9">
        <v>2</v>
      </c>
      <c r="J44" s="74">
        <v>2</v>
      </c>
      <c r="K44" s="29">
        <v>0</v>
      </c>
    </row>
    <row r="45" spans="1:11" hidden="1" x14ac:dyDescent="0.25">
      <c r="A45" s="631"/>
      <c r="B45" s="13">
        <v>41536</v>
      </c>
      <c r="C45" s="9" t="s">
        <v>8</v>
      </c>
      <c r="D45" s="9">
        <v>1</v>
      </c>
      <c r="E45" s="9">
        <v>45</v>
      </c>
      <c r="F45" s="9">
        <v>0</v>
      </c>
      <c r="G45" s="9">
        <v>1</v>
      </c>
      <c r="H45" s="9">
        <v>0</v>
      </c>
      <c r="I45" s="9">
        <v>4</v>
      </c>
      <c r="J45" s="74">
        <v>4</v>
      </c>
      <c r="K45" s="29">
        <v>0</v>
      </c>
    </row>
    <row r="46" spans="1:11" ht="18.75" hidden="1" thickBot="1" x14ac:dyDescent="0.3">
      <c r="A46" s="630"/>
      <c r="B46" s="30">
        <v>41529</v>
      </c>
      <c r="C46" s="31" t="s">
        <v>12</v>
      </c>
      <c r="D46" s="31">
        <v>1</v>
      </c>
      <c r="E46" s="31">
        <v>45</v>
      </c>
      <c r="F46" s="33">
        <v>1</v>
      </c>
      <c r="G46" s="31">
        <v>0</v>
      </c>
      <c r="H46" s="31">
        <v>0</v>
      </c>
      <c r="I46" s="31">
        <v>2</v>
      </c>
      <c r="J46" s="79">
        <v>2</v>
      </c>
      <c r="K46" s="32">
        <v>0</v>
      </c>
    </row>
    <row r="47" spans="1:11" ht="19.5" thickTop="1" thickBot="1" x14ac:dyDescent="0.3">
      <c r="A47" s="142" t="s">
        <v>45</v>
      </c>
      <c r="B47" s="126" t="s">
        <v>15</v>
      </c>
      <c r="C47" s="124" t="s">
        <v>7</v>
      </c>
      <c r="D47" s="124">
        <f t="shared" ref="D47:I47" si="3">SUM(D35:D46)</f>
        <v>12</v>
      </c>
      <c r="E47" s="124">
        <f t="shared" si="3"/>
        <v>540</v>
      </c>
      <c r="F47" s="124">
        <f t="shared" si="3"/>
        <v>8</v>
      </c>
      <c r="G47" s="124">
        <f t="shared" si="3"/>
        <v>2</v>
      </c>
      <c r="H47" s="124">
        <f t="shared" si="3"/>
        <v>2</v>
      </c>
      <c r="I47" s="247">
        <f t="shared" si="3"/>
        <v>27</v>
      </c>
      <c r="J47" s="372">
        <f>SUM(I47/D47)</f>
        <v>2.25</v>
      </c>
      <c r="K47" s="252">
        <f>SUM(K35:K46)</f>
        <v>1</v>
      </c>
    </row>
    <row r="48" spans="1:11" ht="18.75" hidden="1" thickTop="1" x14ac:dyDescent="0.25">
      <c r="A48" s="659" t="s">
        <v>23</v>
      </c>
      <c r="B48" s="26">
        <v>40969</v>
      </c>
      <c r="C48" s="27" t="s">
        <v>20</v>
      </c>
      <c r="D48" s="27">
        <v>1</v>
      </c>
      <c r="E48" s="27">
        <v>45</v>
      </c>
      <c r="F48" s="34">
        <v>1</v>
      </c>
      <c r="G48" s="27">
        <v>0</v>
      </c>
      <c r="H48" s="27">
        <v>0</v>
      </c>
      <c r="I48" s="27">
        <v>1</v>
      </c>
      <c r="J48" s="78">
        <v>1</v>
      </c>
      <c r="K48" s="28">
        <v>0</v>
      </c>
    </row>
    <row r="49" spans="1:11" hidden="1" x14ac:dyDescent="0.25">
      <c r="A49" s="631"/>
      <c r="B49" s="13">
        <v>40948</v>
      </c>
      <c r="C49" s="9" t="s">
        <v>12</v>
      </c>
      <c r="D49" s="9">
        <v>1</v>
      </c>
      <c r="E49" s="9">
        <v>45</v>
      </c>
      <c r="F49" s="15">
        <v>1</v>
      </c>
      <c r="G49" s="9">
        <v>0</v>
      </c>
      <c r="H49" s="9">
        <v>0</v>
      </c>
      <c r="I49" s="9">
        <v>4</v>
      </c>
      <c r="J49" s="74">
        <v>4</v>
      </c>
      <c r="K49" s="29">
        <v>0</v>
      </c>
    </row>
    <row r="50" spans="1:11" hidden="1" x14ac:dyDescent="0.25">
      <c r="A50" s="631"/>
      <c r="B50" s="13">
        <v>40941</v>
      </c>
      <c r="C50" s="9" t="s">
        <v>13</v>
      </c>
      <c r="D50" s="9">
        <v>1</v>
      </c>
      <c r="E50" s="9">
        <v>45</v>
      </c>
      <c r="F50" s="15">
        <v>1</v>
      </c>
      <c r="G50" s="9">
        <v>0</v>
      </c>
      <c r="H50" s="9">
        <v>0</v>
      </c>
      <c r="I50" s="9">
        <v>4</v>
      </c>
      <c r="J50" s="74">
        <v>4</v>
      </c>
      <c r="K50" s="29">
        <v>0</v>
      </c>
    </row>
    <row r="51" spans="1:11" hidden="1" x14ac:dyDescent="0.25">
      <c r="A51" s="631"/>
      <c r="B51" s="13">
        <v>40934</v>
      </c>
      <c r="C51" s="9" t="s">
        <v>20</v>
      </c>
      <c r="D51" s="9">
        <v>1</v>
      </c>
      <c r="E51" s="9">
        <v>45</v>
      </c>
      <c r="F51" s="15">
        <v>1</v>
      </c>
      <c r="G51" s="9">
        <v>0</v>
      </c>
      <c r="H51" s="9">
        <v>0</v>
      </c>
      <c r="I51" s="9">
        <v>2</v>
      </c>
      <c r="J51" s="74">
        <v>2</v>
      </c>
      <c r="K51" s="29">
        <v>0</v>
      </c>
    </row>
    <row r="52" spans="1:11" hidden="1" x14ac:dyDescent="0.25">
      <c r="A52" s="631"/>
      <c r="B52" s="13">
        <v>40927</v>
      </c>
      <c r="C52" s="9" t="s">
        <v>7</v>
      </c>
      <c r="D52" s="9">
        <v>1</v>
      </c>
      <c r="E52" s="9">
        <v>45</v>
      </c>
      <c r="F52" s="15">
        <v>1</v>
      </c>
      <c r="G52" s="9">
        <v>0</v>
      </c>
      <c r="H52" s="9">
        <v>0</v>
      </c>
      <c r="I52" s="9">
        <v>5</v>
      </c>
      <c r="J52" s="74">
        <v>5</v>
      </c>
      <c r="K52" s="29">
        <v>0</v>
      </c>
    </row>
    <row r="53" spans="1:11" hidden="1" x14ac:dyDescent="0.25">
      <c r="A53" s="631"/>
      <c r="B53" s="13">
        <v>40920</v>
      </c>
      <c r="C53" s="9" t="s">
        <v>21</v>
      </c>
      <c r="D53" s="9">
        <v>1</v>
      </c>
      <c r="E53" s="9">
        <v>45</v>
      </c>
      <c r="F53" s="15">
        <v>1</v>
      </c>
      <c r="G53" s="9">
        <v>0</v>
      </c>
      <c r="H53" s="9">
        <v>0</v>
      </c>
      <c r="I53" s="9">
        <v>1</v>
      </c>
      <c r="J53" s="74">
        <v>1</v>
      </c>
      <c r="K53" s="29">
        <v>0</v>
      </c>
    </row>
    <row r="54" spans="1:11" hidden="1" x14ac:dyDescent="0.25">
      <c r="A54" s="631"/>
      <c r="B54" s="13">
        <v>40892</v>
      </c>
      <c r="C54" s="9" t="s">
        <v>13</v>
      </c>
      <c r="D54" s="9">
        <v>1</v>
      </c>
      <c r="E54" s="9">
        <v>45</v>
      </c>
      <c r="F54" s="9">
        <v>0</v>
      </c>
      <c r="G54" s="9">
        <v>1</v>
      </c>
      <c r="H54" s="9">
        <v>0</v>
      </c>
      <c r="I54" s="9">
        <v>4</v>
      </c>
      <c r="J54" s="74">
        <v>4</v>
      </c>
      <c r="K54" s="29">
        <v>0</v>
      </c>
    </row>
    <row r="55" spans="1:11" hidden="1" x14ac:dyDescent="0.25">
      <c r="A55" s="631"/>
      <c r="B55" s="13">
        <v>40878</v>
      </c>
      <c r="C55" s="9" t="s">
        <v>7</v>
      </c>
      <c r="D55" s="9">
        <v>1</v>
      </c>
      <c r="E55" s="9">
        <v>45</v>
      </c>
      <c r="F55" s="15">
        <v>1</v>
      </c>
      <c r="G55" s="9">
        <v>0</v>
      </c>
      <c r="H55" s="9">
        <v>0</v>
      </c>
      <c r="I55" s="9">
        <v>6</v>
      </c>
      <c r="J55" s="74">
        <v>6</v>
      </c>
      <c r="K55" s="29">
        <v>0</v>
      </c>
    </row>
    <row r="56" spans="1:11" hidden="1" x14ac:dyDescent="0.25">
      <c r="A56" s="631"/>
      <c r="B56" s="13">
        <v>40871</v>
      </c>
      <c r="C56" s="9" t="s">
        <v>21</v>
      </c>
      <c r="D56" s="9">
        <v>1</v>
      </c>
      <c r="E56" s="9">
        <v>45</v>
      </c>
      <c r="F56" s="15">
        <v>1</v>
      </c>
      <c r="G56" s="9">
        <v>0</v>
      </c>
      <c r="H56" s="9">
        <v>0</v>
      </c>
      <c r="I56" s="9">
        <v>5</v>
      </c>
      <c r="J56" s="74">
        <v>5</v>
      </c>
      <c r="K56" s="29">
        <v>0</v>
      </c>
    </row>
    <row r="57" spans="1:11" hidden="1" x14ac:dyDescent="0.25">
      <c r="A57" s="631"/>
      <c r="B57" s="13">
        <v>40864</v>
      </c>
      <c r="C57" s="9" t="s">
        <v>12</v>
      </c>
      <c r="D57" s="9">
        <v>1</v>
      </c>
      <c r="E57" s="9">
        <v>45</v>
      </c>
      <c r="F57" s="15">
        <v>1</v>
      </c>
      <c r="G57" s="9">
        <v>0</v>
      </c>
      <c r="H57" s="9">
        <v>0</v>
      </c>
      <c r="I57" s="9">
        <v>5</v>
      </c>
      <c r="J57" s="74">
        <v>5</v>
      </c>
      <c r="K57" s="29">
        <v>0</v>
      </c>
    </row>
    <row r="58" spans="1:11" hidden="1" x14ac:dyDescent="0.25">
      <c r="A58" s="631"/>
      <c r="B58" s="13">
        <v>40857</v>
      </c>
      <c r="C58" s="9" t="s">
        <v>13</v>
      </c>
      <c r="D58" s="9">
        <v>1</v>
      </c>
      <c r="E58" s="9">
        <v>45</v>
      </c>
      <c r="F58" s="15">
        <v>1</v>
      </c>
      <c r="G58" s="9">
        <v>0</v>
      </c>
      <c r="H58" s="9">
        <v>0</v>
      </c>
      <c r="I58" s="9">
        <v>3</v>
      </c>
      <c r="J58" s="74">
        <v>3</v>
      </c>
      <c r="K58" s="29">
        <v>0</v>
      </c>
    </row>
    <row r="59" spans="1:11" hidden="1" x14ac:dyDescent="0.25">
      <c r="A59" s="631"/>
      <c r="B59" s="13">
        <v>40850</v>
      </c>
      <c r="C59" s="9" t="s">
        <v>20</v>
      </c>
      <c r="D59" s="9">
        <v>1</v>
      </c>
      <c r="E59" s="9">
        <v>45</v>
      </c>
      <c r="F59" s="15">
        <v>1</v>
      </c>
      <c r="G59" s="9">
        <v>0</v>
      </c>
      <c r="H59" s="9">
        <v>0</v>
      </c>
      <c r="I59" s="9">
        <v>3</v>
      </c>
      <c r="J59" s="74">
        <v>3</v>
      </c>
      <c r="K59" s="29">
        <v>0</v>
      </c>
    </row>
    <row r="60" spans="1:11" hidden="1" x14ac:dyDescent="0.25">
      <c r="A60" s="631"/>
      <c r="B60" s="13">
        <v>40843</v>
      </c>
      <c r="C60" s="9" t="s">
        <v>7</v>
      </c>
      <c r="D60" s="9">
        <v>1</v>
      </c>
      <c r="E60" s="9">
        <v>45</v>
      </c>
      <c r="F60" s="15">
        <v>1</v>
      </c>
      <c r="G60" s="9">
        <v>0</v>
      </c>
      <c r="H60" s="9">
        <v>0</v>
      </c>
      <c r="I60" s="9">
        <v>3</v>
      </c>
      <c r="J60" s="74">
        <v>3</v>
      </c>
      <c r="K60" s="29">
        <v>0</v>
      </c>
    </row>
    <row r="61" spans="1:11" hidden="1" x14ac:dyDescent="0.25">
      <c r="A61" s="631"/>
      <c r="B61" s="13">
        <v>40836</v>
      </c>
      <c r="C61" s="9" t="s">
        <v>21</v>
      </c>
      <c r="D61" s="9">
        <v>1</v>
      </c>
      <c r="E61" s="9">
        <v>45</v>
      </c>
      <c r="F61" s="15">
        <v>1</v>
      </c>
      <c r="G61" s="9">
        <v>0</v>
      </c>
      <c r="H61" s="9">
        <v>0</v>
      </c>
      <c r="I61" s="9">
        <v>2</v>
      </c>
      <c r="J61" s="74">
        <v>2</v>
      </c>
      <c r="K61" s="29">
        <v>0</v>
      </c>
    </row>
    <row r="62" spans="1:11" hidden="1" x14ac:dyDescent="0.25">
      <c r="A62" s="631"/>
      <c r="B62" s="13">
        <v>40829</v>
      </c>
      <c r="C62" s="9" t="s">
        <v>12</v>
      </c>
      <c r="D62" s="9">
        <v>1</v>
      </c>
      <c r="E62" s="9">
        <v>45</v>
      </c>
      <c r="F62" s="9">
        <v>0</v>
      </c>
      <c r="G62" s="9">
        <v>1</v>
      </c>
      <c r="H62" s="9">
        <v>0</v>
      </c>
      <c r="I62" s="9">
        <v>3</v>
      </c>
      <c r="J62" s="74">
        <v>3</v>
      </c>
      <c r="K62" s="29">
        <v>0</v>
      </c>
    </row>
    <row r="63" spans="1:11" ht="18.75" hidden="1" thickBot="1" x14ac:dyDescent="0.3">
      <c r="A63" s="630"/>
      <c r="B63" s="30">
        <v>40822</v>
      </c>
      <c r="C63" s="31" t="s">
        <v>13</v>
      </c>
      <c r="D63" s="31">
        <v>1</v>
      </c>
      <c r="E63" s="31">
        <v>45</v>
      </c>
      <c r="F63" s="31">
        <v>1</v>
      </c>
      <c r="G63" s="31">
        <v>0</v>
      </c>
      <c r="H63" s="31">
        <v>0</v>
      </c>
      <c r="I63" s="31">
        <v>3</v>
      </c>
      <c r="J63" s="79">
        <v>3</v>
      </c>
      <c r="K63" s="32">
        <v>0</v>
      </c>
    </row>
    <row r="64" spans="1:11" ht="19.5" thickTop="1" thickBot="1" x14ac:dyDescent="0.3">
      <c r="A64" s="142" t="s">
        <v>45</v>
      </c>
      <c r="B64" s="126" t="s">
        <v>23</v>
      </c>
      <c r="C64" s="124" t="s">
        <v>19</v>
      </c>
      <c r="D64" s="124">
        <f t="shared" ref="D64:I64" si="4">SUM(D48:D63)</f>
        <v>16</v>
      </c>
      <c r="E64" s="124">
        <f t="shared" si="4"/>
        <v>720</v>
      </c>
      <c r="F64" s="124">
        <f t="shared" si="4"/>
        <v>14</v>
      </c>
      <c r="G64" s="124">
        <f t="shared" si="4"/>
        <v>2</v>
      </c>
      <c r="H64" s="124">
        <f t="shared" si="4"/>
        <v>0</v>
      </c>
      <c r="I64" s="247">
        <f t="shared" si="4"/>
        <v>54</v>
      </c>
      <c r="J64" s="372">
        <f>SUM(I64/D64)</f>
        <v>3.375</v>
      </c>
      <c r="K64" s="252">
        <f>SUM(K48:K63)</f>
        <v>0</v>
      </c>
    </row>
    <row r="65" spans="3:11" ht="18.75" thickTop="1" x14ac:dyDescent="0.25">
      <c r="C65" s="90" t="s">
        <v>24</v>
      </c>
      <c r="D65" s="91">
        <f t="shared" ref="D65:I65" si="5">SUM(D15+D34+D47+D64+D8)</f>
        <v>57</v>
      </c>
      <c r="E65" s="91">
        <f t="shared" si="5"/>
        <v>2565</v>
      </c>
      <c r="F65" s="91">
        <f t="shared" si="5"/>
        <v>35</v>
      </c>
      <c r="G65" s="91">
        <f t="shared" si="5"/>
        <v>17</v>
      </c>
      <c r="H65" s="91">
        <f t="shared" si="5"/>
        <v>5</v>
      </c>
      <c r="I65" s="91">
        <f t="shared" si="5"/>
        <v>205</v>
      </c>
      <c r="J65" s="92">
        <f>SUM(I65/D65)</f>
        <v>3.5964912280701755</v>
      </c>
      <c r="K65" s="93">
        <f>SUM(K15+K34+K47+K64+K8)</f>
        <v>2</v>
      </c>
    </row>
    <row r="66" spans="3:11" x14ac:dyDescent="0.25">
      <c r="C66" s="94" t="s">
        <v>25</v>
      </c>
      <c r="D66" s="75"/>
      <c r="E66" s="76">
        <f>SUM(E65/D65)</f>
        <v>45</v>
      </c>
      <c r="F66" s="76">
        <f>SUM(F65/D65)</f>
        <v>0.61403508771929827</v>
      </c>
      <c r="G66" s="76">
        <f>SUM(G65/D65)</f>
        <v>0.2982456140350877</v>
      </c>
      <c r="H66" s="77">
        <f>SUM(H65/D65)</f>
        <v>8.771929824561403E-2</v>
      </c>
      <c r="I66" s="77">
        <f>SUM(I65/D65)</f>
        <v>3.5964912280701755</v>
      </c>
      <c r="J66" s="77">
        <f>SUM(I65/D65)</f>
        <v>3.5964912280701755</v>
      </c>
      <c r="K66" s="95">
        <f>SUM(K65/D65)</f>
        <v>3.5087719298245612E-2</v>
      </c>
    </row>
    <row r="67" spans="3:11" ht="18.75" thickBot="1" x14ac:dyDescent="0.3">
      <c r="C67" s="96" t="s">
        <v>26</v>
      </c>
      <c r="D67" s="97">
        <f>SUM(D65/5)</f>
        <v>11.4</v>
      </c>
      <c r="E67" s="97">
        <f>SUM(E66*D67)</f>
        <v>513</v>
      </c>
      <c r="F67" s="97">
        <f>SUM(F66*D67)</f>
        <v>7.0000000000000009</v>
      </c>
      <c r="G67" s="97">
        <f>SUM(G66*D67)</f>
        <v>3.4</v>
      </c>
      <c r="H67" s="97">
        <f>SUM(H66*D67)</f>
        <v>1</v>
      </c>
      <c r="I67" s="97">
        <f>SUM(I66*D67)</f>
        <v>41</v>
      </c>
      <c r="J67" s="97">
        <f>SUM(I65/D65)</f>
        <v>3.5964912280701755</v>
      </c>
      <c r="K67" s="98">
        <f>SUM(K66*D67)</f>
        <v>0.39999999999999997</v>
      </c>
    </row>
    <row r="68" spans="3:11" ht="18.75" thickTop="1" x14ac:dyDescent="0.25"/>
  </sheetData>
  <mergeCells count="6">
    <mergeCell ref="A35:A46"/>
    <mergeCell ref="A48:A63"/>
    <mergeCell ref="A9:A14"/>
    <mergeCell ref="A1:K1"/>
    <mergeCell ref="A16:A33"/>
    <mergeCell ref="A3:A7"/>
  </mergeCells>
  <printOptions horizontalCentered="1" verticalCentered="1"/>
  <pageMargins left="0.2" right="0.2" top="0.25" bottom="0.25" header="0.25" footer="0.3"/>
  <pageSetup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F0000"/>
  </sheetPr>
  <dimension ref="A1:M26"/>
  <sheetViews>
    <sheetView zoomScale="75" zoomScaleNormal="75" workbookViewId="0">
      <selection activeCell="K32" sqref="K32"/>
    </sheetView>
  </sheetViews>
  <sheetFormatPr defaultRowHeight="15" x14ac:dyDescent="0.25"/>
  <cols>
    <col min="1" max="1" width="15.42578125" bestFit="1" customWidth="1"/>
    <col min="2" max="2" width="25.28515625" bestFit="1" customWidth="1"/>
    <col min="3" max="3" width="19.140625" bestFit="1" customWidth="1"/>
  </cols>
  <sheetData>
    <row r="1" spans="1:13" ht="19.5" thickTop="1" thickBot="1" x14ac:dyDescent="0.3">
      <c r="A1" s="626" t="s">
        <v>523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507"/>
      <c r="B2" s="6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2" t="s">
        <v>540</v>
      </c>
      <c r="B3" s="254">
        <v>44602</v>
      </c>
      <c r="C3" s="27" t="s">
        <v>453</v>
      </c>
      <c r="D3" s="27">
        <v>1</v>
      </c>
      <c r="E3" s="27">
        <v>4</v>
      </c>
      <c r="F3" s="27">
        <v>2</v>
      </c>
      <c r="G3" s="34">
        <v>6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t="18" hidden="1" x14ac:dyDescent="0.25">
      <c r="A4" s="633"/>
      <c r="B4" s="255">
        <v>44595</v>
      </c>
      <c r="C4" s="9" t="s">
        <v>8</v>
      </c>
      <c r="D4" s="9">
        <v>1</v>
      </c>
      <c r="E4" s="9">
        <v>2</v>
      </c>
      <c r="F4" s="9">
        <v>1</v>
      </c>
      <c r="G4" s="15">
        <v>3</v>
      </c>
      <c r="H4" s="9">
        <v>0</v>
      </c>
      <c r="I4" s="298">
        <v>0</v>
      </c>
      <c r="J4" s="280"/>
      <c r="K4" s="9"/>
      <c r="L4" s="9">
        <v>1</v>
      </c>
      <c r="M4" s="29"/>
    </row>
    <row r="5" spans="1:13" ht="18" hidden="1" x14ac:dyDescent="0.25">
      <c r="A5" s="633"/>
      <c r="B5" s="255">
        <v>44539</v>
      </c>
      <c r="C5" s="9" t="s">
        <v>453</v>
      </c>
      <c r="D5" s="9">
        <v>1</v>
      </c>
      <c r="E5" s="9">
        <v>1</v>
      </c>
      <c r="F5" s="9">
        <v>1</v>
      </c>
      <c r="G5" s="15">
        <v>2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t="18" hidden="1" x14ac:dyDescent="0.25">
      <c r="A6" s="633"/>
      <c r="B6" s="255">
        <v>44532</v>
      </c>
      <c r="C6" s="9" t="s">
        <v>8</v>
      </c>
      <c r="D6" s="9">
        <v>1</v>
      </c>
      <c r="E6" s="9">
        <v>1</v>
      </c>
      <c r="F6" s="9">
        <v>0</v>
      </c>
      <c r="G6" s="15">
        <v>1</v>
      </c>
      <c r="H6" s="9">
        <v>0</v>
      </c>
      <c r="I6" s="298">
        <v>0</v>
      </c>
      <c r="J6" s="280"/>
      <c r="K6" s="9">
        <v>1</v>
      </c>
      <c r="L6" s="9"/>
      <c r="M6" s="29"/>
    </row>
    <row r="7" spans="1:13" ht="18" hidden="1" x14ac:dyDescent="0.25">
      <c r="A7" s="633"/>
      <c r="B7" s="255">
        <v>44525</v>
      </c>
      <c r="C7" s="9" t="s">
        <v>455</v>
      </c>
      <c r="D7" s="9">
        <v>1</v>
      </c>
      <c r="E7" s="9">
        <v>4</v>
      </c>
      <c r="F7" s="9">
        <v>1</v>
      </c>
      <c r="G7" s="15">
        <v>5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t="18" hidden="1" x14ac:dyDescent="0.25">
      <c r="A8" s="633"/>
      <c r="B8" s="255">
        <v>44518</v>
      </c>
      <c r="C8" s="9" t="s">
        <v>453</v>
      </c>
      <c r="D8" s="9">
        <v>1</v>
      </c>
      <c r="E8" s="9">
        <v>3</v>
      </c>
      <c r="F8" s="9">
        <v>1</v>
      </c>
      <c r="G8" s="15">
        <v>4</v>
      </c>
      <c r="H8" s="9">
        <v>1</v>
      </c>
      <c r="I8" s="298">
        <v>0</v>
      </c>
      <c r="J8" s="280">
        <v>1</v>
      </c>
      <c r="K8" s="9"/>
      <c r="L8" s="9"/>
      <c r="M8" s="29"/>
    </row>
    <row r="9" spans="1:13" ht="18" hidden="1" x14ac:dyDescent="0.25">
      <c r="A9" s="633"/>
      <c r="B9" s="255">
        <v>44504</v>
      </c>
      <c r="C9" s="9" t="s">
        <v>455</v>
      </c>
      <c r="D9" s="9">
        <v>1</v>
      </c>
      <c r="E9" s="9">
        <v>5</v>
      </c>
      <c r="F9" s="9">
        <v>0</v>
      </c>
      <c r="G9" s="15">
        <v>5</v>
      </c>
      <c r="H9" s="9">
        <v>1</v>
      </c>
      <c r="I9" s="298">
        <v>0</v>
      </c>
      <c r="J9" s="280">
        <v>1</v>
      </c>
      <c r="K9" s="9"/>
      <c r="L9" s="9"/>
      <c r="M9" s="29"/>
    </row>
    <row r="10" spans="1:13" ht="18" hidden="1" x14ac:dyDescent="0.25">
      <c r="A10" s="633"/>
      <c r="B10" s="255">
        <v>44497</v>
      </c>
      <c r="C10" s="9" t="s">
        <v>453</v>
      </c>
      <c r="D10" s="9">
        <v>1</v>
      </c>
      <c r="E10" s="9">
        <v>0</v>
      </c>
      <c r="F10" s="9">
        <v>1</v>
      </c>
      <c r="G10" s="15">
        <v>1</v>
      </c>
      <c r="H10" s="9">
        <v>0</v>
      </c>
      <c r="I10" s="298">
        <v>0</v>
      </c>
      <c r="J10" s="280"/>
      <c r="K10" s="9">
        <v>1</v>
      </c>
      <c r="L10" s="9"/>
      <c r="M10" s="29"/>
    </row>
    <row r="11" spans="1:13" ht="18" hidden="1" x14ac:dyDescent="0.25">
      <c r="A11" s="633"/>
      <c r="B11" s="255">
        <v>44490</v>
      </c>
      <c r="C11" s="9" t="s">
        <v>8</v>
      </c>
      <c r="D11" s="9">
        <v>1</v>
      </c>
      <c r="E11" s="9">
        <v>1</v>
      </c>
      <c r="F11" s="9">
        <v>1</v>
      </c>
      <c r="G11" s="15">
        <v>2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t="18.75" hidden="1" thickBot="1" x14ac:dyDescent="0.3">
      <c r="A12" s="634"/>
      <c r="B12" s="256">
        <v>44483</v>
      </c>
      <c r="C12" s="31" t="s">
        <v>455</v>
      </c>
      <c r="D12" s="31">
        <v>1</v>
      </c>
      <c r="E12" s="31">
        <v>2</v>
      </c>
      <c r="F12" s="31">
        <v>1</v>
      </c>
      <c r="G12" s="33">
        <v>3</v>
      </c>
      <c r="H12" s="31">
        <v>0</v>
      </c>
      <c r="I12" s="299">
        <v>0</v>
      </c>
      <c r="J12" s="341">
        <v>1</v>
      </c>
      <c r="K12" s="31"/>
      <c r="L12" s="31"/>
      <c r="M12" s="32"/>
    </row>
    <row r="13" spans="1:13" ht="19.5" thickTop="1" thickBot="1" x14ac:dyDescent="0.3">
      <c r="A13" s="142" t="s">
        <v>45</v>
      </c>
      <c r="B13" s="126" t="s">
        <v>540</v>
      </c>
      <c r="C13" s="124" t="s">
        <v>48</v>
      </c>
      <c r="D13" s="124">
        <f t="shared" ref="D13:L13" si="0">SUM(D3:D12)</f>
        <v>10</v>
      </c>
      <c r="E13" s="124">
        <f t="shared" si="0"/>
        <v>23</v>
      </c>
      <c r="F13" s="124">
        <f t="shared" si="0"/>
        <v>9</v>
      </c>
      <c r="G13" s="124">
        <f t="shared" si="0"/>
        <v>32</v>
      </c>
      <c r="H13" s="124">
        <f t="shared" si="0"/>
        <v>2</v>
      </c>
      <c r="I13" s="247">
        <f t="shared" si="0"/>
        <v>0</v>
      </c>
      <c r="J13" s="191">
        <f t="shared" si="0"/>
        <v>5</v>
      </c>
      <c r="K13" s="124">
        <f t="shared" si="0"/>
        <v>4</v>
      </c>
      <c r="L13" s="124">
        <f t="shared" si="0"/>
        <v>1</v>
      </c>
      <c r="M13" s="302">
        <f>SUM(J13/(J13+K13))</f>
        <v>0.55555555555555558</v>
      </c>
    </row>
    <row r="14" spans="1:13" ht="18.75" hidden="1" thickTop="1" x14ac:dyDescent="0.25">
      <c r="A14" s="632" t="s">
        <v>500</v>
      </c>
      <c r="B14" s="254">
        <v>43888</v>
      </c>
      <c r="C14" s="27" t="s">
        <v>8</v>
      </c>
      <c r="D14" s="27">
        <v>1</v>
      </c>
      <c r="E14" s="27">
        <v>0</v>
      </c>
      <c r="F14" s="27">
        <v>2</v>
      </c>
      <c r="G14" s="34">
        <v>2</v>
      </c>
      <c r="H14" s="27">
        <v>0</v>
      </c>
      <c r="I14" s="297">
        <v>0</v>
      </c>
      <c r="J14" s="279"/>
      <c r="K14" s="27">
        <v>1</v>
      </c>
      <c r="L14" s="27"/>
      <c r="M14" s="28"/>
    </row>
    <row r="15" spans="1:13" ht="18" hidden="1" x14ac:dyDescent="0.25">
      <c r="A15" s="633"/>
      <c r="B15" s="255">
        <v>43881</v>
      </c>
      <c r="C15" s="9" t="s">
        <v>455</v>
      </c>
      <c r="D15" s="9">
        <v>1</v>
      </c>
      <c r="E15" s="9">
        <v>5</v>
      </c>
      <c r="F15" s="9">
        <v>1</v>
      </c>
      <c r="G15" s="15">
        <v>6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t="18" hidden="1" x14ac:dyDescent="0.25">
      <c r="A16" s="633"/>
      <c r="B16" s="255">
        <v>43874</v>
      </c>
      <c r="C16" s="9" t="s">
        <v>453</v>
      </c>
      <c r="D16" s="9">
        <v>1</v>
      </c>
      <c r="E16" s="9">
        <v>1</v>
      </c>
      <c r="F16" s="9">
        <v>2</v>
      </c>
      <c r="G16" s="15">
        <v>3</v>
      </c>
      <c r="H16" s="9">
        <v>0</v>
      </c>
      <c r="I16" s="298">
        <v>0</v>
      </c>
      <c r="J16" s="280">
        <v>1</v>
      </c>
      <c r="K16" s="9"/>
      <c r="L16" s="9"/>
      <c r="M16" s="29"/>
    </row>
    <row r="17" spans="1:13" ht="18" hidden="1" x14ac:dyDescent="0.25">
      <c r="A17" s="633"/>
      <c r="B17" s="255">
        <v>43839</v>
      </c>
      <c r="C17" s="9" t="s">
        <v>455</v>
      </c>
      <c r="D17" s="9">
        <v>1</v>
      </c>
      <c r="E17" s="9">
        <v>3</v>
      </c>
      <c r="F17" s="9">
        <v>4</v>
      </c>
      <c r="G17" s="15">
        <v>7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t="18" hidden="1" x14ac:dyDescent="0.25">
      <c r="A18" s="633"/>
      <c r="B18" s="255">
        <v>43832</v>
      </c>
      <c r="C18" s="9" t="s">
        <v>453</v>
      </c>
      <c r="D18" s="9">
        <v>1</v>
      </c>
      <c r="E18" s="9">
        <v>2</v>
      </c>
      <c r="F18" s="9">
        <v>0</v>
      </c>
      <c r="G18" s="15">
        <v>2</v>
      </c>
      <c r="H18" s="9">
        <v>0</v>
      </c>
      <c r="I18" s="298">
        <v>1</v>
      </c>
      <c r="J18" s="280"/>
      <c r="K18" s="9"/>
      <c r="L18" s="9">
        <v>1</v>
      </c>
      <c r="M18" s="29"/>
    </row>
    <row r="19" spans="1:13" ht="18" hidden="1" x14ac:dyDescent="0.25">
      <c r="A19" s="633"/>
      <c r="B19" s="255">
        <v>43818</v>
      </c>
      <c r="C19" s="9" t="s">
        <v>9</v>
      </c>
      <c r="D19" s="9">
        <v>1</v>
      </c>
      <c r="E19" s="9">
        <v>2</v>
      </c>
      <c r="F19" s="9">
        <v>2</v>
      </c>
      <c r="G19" s="15">
        <v>4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t="18" hidden="1" x14ac:dyDescent="0.25">
      <c r="A20" s="633"/>
      <c r="B20" s="255">
        <v>43811</v>
      </c>
      <c r="C20" s="9" t="s">
        <v>452</v>
      </c>
      <c r="D20" s="9">
        <v>1</v>
      </c>
      <c r="E20" s="9">
        <v>2</v>
      </c>
      <c r="F20" s="9">
        <v>1</v>
      </c>
      <c r="G20" s="15">
        <v>3</v>
      </c>
      <c r="H20" s="9">
        <v>1</v>
      </c>
      <c r="I20" s="298">
        <v>0</v>
      </c>
      <c r="J20" s="280">
        <v>1</v>
      </c>
      <c r="K20" s="9"/>
      <c r="L20" s="9"/>
      <c r="M20" s="29"/>
    </row>
    <row r="21" spans="1:13" ht="18.75" hidden="1" thickBot="1" x14ac:dyDescent="0.3">
      <c r="A21" s="633"/>
      <c r="B21" s="255">
        <v>43797</v>
      </c>
      <c r="C21" s="9" t="s">
        <v>455</v>
      </c>
      <c r="D21" s="9">
        <v>1</v>
      </c>
      <c r="E21" s="9">
        <v>3</v>
      </c>
      <c r="F21" s="9">
        <v>2</v>
      </c>
      <c r="G21" s="15">
        <v>5</v>
      </c>
      <c r="H21" s="9">
        <v>0</v>
      </c>
      <c r="I21" s="298">
        <v>0</v>
      </c>
      <c r="J21" s="280">
        <v>1</v>
      </c>
      <c r="K21" s="9"/>
      <c r="L21" s="9"/>
      <c r="M21" s="29"/>
    </row>
    <row r="22" spans="1:13" ht="19.5" thickTop="1" thickBot="1" x14ac:dyDescent="0.3">
      <c r="A22" s="142" t="s">
        <v>45</v>
      </c>
      <c r="B22" s="126" t="s">
        <v>500</v>
      </c>
      <c r="C22" s="124" t="s">
        <v>48</v>
      </c>
      <c r="D22" s="124">
        <f t="shared" ref="D22:L22" si="1">SUM(D14:D21)</f>
        <v>8</v>
      </c>
      <c r="E22" s="124">
        <f t="shared" si="1"/>
        <v>18</v>
      </c>
      <c r="F22" s="124">
        <f t="shared" si="1"/>
        <v>14</v>
      </c>
      <c r="G22" s="124">
        <f t="shared" si="1"/>
        <v>32</v>
      </c>
      <c r="H22" s="124">
        <f t="shared" si="1"/>
        <v>1</v>
      </c>
      <c r="I22" s="124">
        <f t="shared" si="1"/>
        <v>1</v>
      </c>
      <c r="J22" s="124">
        <f t="shared" si="1"/>
        <v>4</v>
      </c>
      <c r="K22" s="124">
        <f t="shared" si="1"/>
        <v>3</v>
      </c>
      <c r="L22" s="124">
        <f t="shared" si="1"/>
        <v>1</v>
      </c>
      <c r="M22" s="302">
        <f>SUM(J22/(J22+K22))</f>
        <v>0.5714285714285714</v>
      </c>
    </row>
    <row r="23" spans="1:13" ht="19.5" thickTop="1" thickBot="1" x14ac:dyDescent="0.3">
      <c r="C23" s="136" t="s">
        <v>24</v>
      </c>
      <c r="D23" s="137">
        <f t="shared" ref="D23:L23" si="2">SUM(D22+D13)</f>
        <v>18</v>
      </c>
      <c r="E23" s="137">
        <f t="shared" si="2"/>
        <v>41</v>
      </c>
      <c r="F23" s="137">
        <f t="shared" si="2"/>
        <v>23</v>
      </c>
      <c r="G23" s="137">
        <f t="shared" si="2"/>
        <v>64</v>
      </c>
      <c r="H23" s="137">
        <f t="shared" si="2"/>
        <v>3</v>
      </c>
      <c r="I23" s="137">
        <f t="shared" si="2"/>
        <v>1</v>
      </c>
      <c r="J23" s="137">
        <f t="shared" si="2"/>
        <v>9</v>
      </c>
      <c r="K23" s="137">
        <f t="shared" si="2"/>
        <v>7</v>
      </c>
      <c r="L23" s="137">
        <f t="shared" si="2"/>
        <v>2</v>
      </c>
      <c r="M23" s="324">
        <f>SUM(J23/(J23+K23))</f>
        <v>0.5625</v>
      </c>
    </row>
    <row r="24" spans="1:13" ht="18.75" thickBot="1" x14ac:dyDescent="0.3">
      <c r="C24" s="143" t="s">
        <v>25</v>
      </c>
      <c r="D24" s="24"/>
      <c r="E24" s="25">
        <f>SUM(E23/D23)</f>
        <v>2.2777777777777777</v>
      </c>
      <c r="F24" s="25">
        <f>SUM(F23/D23)</f>
        <v>1.2777777777777777</v>
      </c>
      <c r="G24" s="144">
        <f>SUM(G23/D23)</f>
        <v>3.5555555555555554</v>
      </c>
      <c r="H24" s="20"/>
      <c r="I24" s="20"/>
      <c r="J24" s="326">
        <f>SUM(J23/D23)</f>
        <v>0.5</v>
      </c>
      <c r="K24" s="327">
        <f>SUM(K23/D23)</f>
        <v>0.3888888888888889</v>
      </c>
      <c r="L24" s="328">
        <f>SUM(L23/D23)</f>
        <v>0.1111111111111111</v>
      </c>
      <c r="M24" s="6"/>
    </row>
    <row r="25" spans="1:13" ht="18.75" thickBot="1" x14ac:dyDescent="0.3">
      <c r="C25" s="133" t="s">
        <v>26</v>
      </c>
      <c r="D25" s="134">
        <f>SUM(D23/2)</f>
        <v>9</v>
      </c>
      <c r="E25" s="134">
        <f>SUM(E24*D25)</f>
        <v>20.5</v>
      </c>
      <c r="F25" s="134">
        <f>SUM(F24*D25)</f>
        <v>11.5</v>
      </c>
      <c r="G25" s="135">
        <f>SUM(G24*D25)</f>
        <v>32</v>
      </c>
      <c r="H25" s="16"/>
      <c r="I25" s="16"/>
      <c r="J25" s="329">
        <f>SUM(J23/2)</f>
        <v>4.5</v>
      </c>
      <c r="K25" s="330">
        <f>SUM(K23/2)</f>
        <v>3.5</v>
      </c>
      <c r="L25" s="331">
        <f>SUM(L23/2)</f>
        <v>1</v>
      </c>
      <c r="M25" s="6"/>
    </row>
    <row r="26" spans="1:13" ht="15.75" thickTop="1" x14ac:dyDescent="0.25"/>
  </sheetData>
  <mergeCells count="3">
    <mergeCell ref="A1:M1"/>
    <mergeCell ref="A14:A21"/>
    <mergeCell ref="A3:A1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  <pageSetUpPr fitToPage="1"/>
  </sheetPr>
  <dimension ref="A1:M106"/>
  <sheetViews>
    <sheetView zoomScale="75" zoomScaleNormal="75" workbookViewId="0">
      <selection activeCell="B71" sqref="B71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329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32" t="s">
        <v>540</v>
      </c>
      <c r="B3" s="254">
        <v>44546</v>
      </c>
      <c r="C3" s="27" t="s">
        <v>455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idden="1" x14ac:dyDescent="0.25">
      <c r="A4" s="633"/>
      <c r="B4" s="255">
        <v>44539</v>
      </c>
      <c r="C4" s="9" t="s">
        <v>453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idden="1" x14ac:dyDescent="0.25">
      <c r="A5" s="633"/>
      <c r="B5" s="255">
        <v>44532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idden="1" x14ac:dyDescent="0.25">
      <c r="A6" s="633"/>
      <c r="B6" s="255">
        <v>44525</v>
      </c>
      <c r="C6" s="9" t="s">
        <v>455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3"/>
      <c r="B7" s="255">
        <v>44504</v>
      </c>
      <c r="C7" s="9" t="s">
        <v>455</v>
      </c>
      <c r="D7" s="9">
        <v>1</v>
      </c>
      <c r="E7" s="9">
        <v>0</v>
      </c>
      <c r="F7" s="9">
        <v>3</v>
      </c>
      <c r="G7" s="9">
        <v>3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3"/>
      <c r="B8" s="255">
        <v>44497</v>
      </c>
      <c r="C8" s="9" t="s">
        <v>453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idden="1" x14ac:dyDescent="0.25">
      <c r="A9" s="633"/>
      <c r="B9" s="255">
        <v>44490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/>
      <c r="K9" s="9">
        <v>1</v>
      </c>
      <c r="L9" s="9"/>
      <c r="M9" s="29"/>
    </row>
    <row r="10" spans="1:13" ht="18.75" hidden="1" thickBot="1" x14ac:dyDescent="0.3">
      <c r="A10" s="633"/>
      <c r="B10" s="256">
        <v>44483</v>
      </c>
      <c r="C10" s="31" t="s">
        <v>455</v>
      </c>
      <c r="D10" s="31">
        <v>1</v>
      </c>
      <c r="E10" s="31">
        <v>0</v>
      </c>
      <c r="F10" s="31">
        <v>1</v>
      </c>
      <c r="G10" s="31">
        <v>1</v>
      </c>
      <c r="H10" s="31">
        <v>0</v>
      </c>
      <c r="I10" s="299">
        <v>0</v>
      </c>
      <c r="J10" s="341">
        <v>1</v>
      </c>
      <c r="K10" s="31"/>
      <c r="L10" s="31"/>
      <c r="M10" s="32"/>
    </row>
    <row r="11" spans="1:13" ht="19.5" thickTop="1" thickBot="1" x14ac:dyDescent="0.3">
      <c r="A11" s="142" t="s">
        <v>45</v>
      </c>
      <c r="B11" s="126" t="s">
        <v>540</v>
      </c>
      <c r="C11" s="124" t="s">
        <v>48</v>
      </c>
      <c r="D11" s="124">
        <f t="shared" ref="D11:L11" si="0">SUM(D3:D10)</f>
        <v>8</v>
      </c>
      <c r="E11" s="124">
        <f t="shared" si="0"/>
        <v>0</v>
      </c>
      <c r="F11" s="124">
        <f t="shared" si="0"/>
        <v>6</v>
      </c>
      <c r="G11" s="124">
        <f t="shared" si="0"/>
        <v>6</v>
      </c>
      <c r="H11" s="124">
        <f t="shared" si="0"/>
        <v>0</v>
      </c>
      <c r="I11" s="247">
        <f t="shared" si="0"/>
        <v>0</v>
      </c>
      <c r="J11" s="191">
        <f t="shared" si="0"/>
        <v>4</v>
      </c>
      <c r="K11" s="124">
        <f t="shared" si="0"/>
        <v>4</v>
      </c>
      <c r="L11" s="124">
        <f t="shared" si="0"/>
        <v>0</v>
      </c>
      <c r="M11" s="302">
        <f>SUM(J11/(J11+K11))</f>
        <v>0.5</v>
      </c>
    </row>
    <row r="12" spans="1:13" ht="18.75" hidden="1" thickTop="1" x14ac:dyDescent="0.25">
      <c r="A12" s="633" t="s">
        <v>500</v>
      </c>
      <c r="B12" s="254">
        <v>43881</v>
      </c>
      <c r="C12" s="27" t="s">
        <v>455</v>
      </c>
      <c r="D12" s="27">
        <v>1</v>
      </c>
      <c r="E12" s="27">
        <v>0</v>
      </c>
      <c r="F12" s="27">
        <v>0</v>
      </c>
      <c r="G12" s="27">
        <v>0</v>
      </c>
      <c r="H12" s="27">
        <v>0</v>
      </c>
      <c r="I12" s="297">
        <v>0</v>
      </c>
      <c r="J12" s="279"/>
      <c r="K12" s="27">
        <v>1</v>
      </c>
      <c r="L12" s="27"/>
      <c r="M12" s="28"/>
    </row>
    <row r="13" spans="1:13" hidden="1" x14ac:dyDescent="0.25">
      <c r="A13" s="633"/>
      <c r="B13" s="255">
        <v>43874</v>
      </c>
      <c r="C13" s="9" t="s">
        <v>453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idden="1" x14ac:dyDescent="0.25">
      <c r="A14" s="633"/>
      <c r="B14" s="255">
        <v>43860</v>
      </c>
      <c r="C14" s="9" t="s">
        <v>452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8">
        <v>0</v>
      </c>
      <c r="J14" s="280"/>
      <c r="K14" s="9">
        <v>1</v>
      </c>
      <c r="L14" s="9"/>
      <c r="M14" s="29"/>
    </row>
    <row r="15" spans="1:13" hidden="1" x14ac:dyDescent="0.25">
      <c r="A15" s="633"/>
      <c r="B15" s="255">
        <v>43853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idden="1" x14ac:dyDescent="0.25">
      <c r="A16" s="633"/>
      <c r="B16" s="255">
        <v>43839</v>
      </c>
      <c r="C16" s="9" t="s">
        <v>455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8">
        <v>0</v>
      </c>
      <c r="J16" s="280"/>
      <c r="K16" s="9">
        <v>1</v>
      </c>
      <c r="L16" s="9"/>
      <c r="M16" s="29"/>
    </row>
    <row r="17" spans="1:13" hidden="1" x14ac:dyDescent="0.25">
      <c r="A17" s="633"/>
      <c r="B17" s="255">
        <v>43832</v>
      </c>
      <c r="C17" s="9" t="s">
        <v>453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8">
        <v>0</v>
      </c>
      <c r="J17" s="280"/>
      <c r="K17" s="9"/>
      <c r="L17" s="9">
        <v>1</v>
      </c>
      <c r="M17" s="29"/>
    </row>
    <row r="18" spans="1:13" hidden="1" x14ac:dyDescent="0.25">
      <c r="A18" s="633"/>
      <c r="B18" s="255">
        <v>43818</v>
      </c>
      <c r="C18" s="9" t="s">
        <v>9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8">
        <v>0</v>
      </c>
      <c r="J18" s="280">
        <v>1</v>
      </c>
      <c r="K18" s="9"/>
      <c r="L18" s="9"/>
      <c r="M18" s="29"/>
    </row>
    <row r="19" spans="1:13" hidden="1" x14ac:dyDescent="0.25">
      <c r="A19" s="633"/>
      <c r="B19" s="255">
        <v>43811</v>
      </c>
      <c r="C19" s="9" t="s">
        <v>452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8">
        <v>0</v>
      </c>
      <c r="J19" s="280">
        <v>1</v>
      </c>
      <c r="K19" s="9"/>
      <c r="L19" s="9"/>
      <c r="M19" s="29"/>
    </row>
    <row r="20" spans="1:13" hidden="1" x14ac:dyDescent="0.25">
      <c r="A20" s="633"/>
      <c r="B20" s="255">
        <v>43804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/>
      <c r="K20" s="9">
        <v>1</v>
      </c>
      <c r="L20" s="9"/>
      <c r="M20" s="29"/>
    </row>
    <row r="21" spans="1:13" hidden="1" x14ac:dyDescent="0.25">
      <c r="A21" s="633"/>
      <c r="B21" s="255">
        <v>43797</v>
      </c>
      <c r="C21" s="9" t="s">
        <v>455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8">
        <v>0</v>
      </c>
      <c r="J21" s="280">
        <v>1</v>
      </c>
      <c r="K21" s="9"/>
      <c r="L21" s="9"/>
      <c r="M21" s="29"/>
    </row>
    <row r="22" spans="1:13" hidden="1" x14ac:dyDescent="0.25">
      <c r="A22" s="633"/>
      <c r="B22" s="255">
        <v>43790</v>
      </c>
      <c r="C22" s="9" t="s">
        <v>453</v>
      </c>
      <c r="D22" s="9">
        <v>1</v>
      </c>
      <c r="E22" s="9">
        <v>0</v>
      </c>
      <c r="F22" s="9">
        <v>1</v>
      </c>
      <c r="G22" s="9">
        <v>1</v>
      </c>
      <c r="H22" s="9">
        <v>0</v>
      </c>
      <c r="I22" s="298">
        <v>0</v>
      </c>
      <c r="J22" s="280">
        <v>1</v>
      </c>
      <c r="K22" s="9"/>
      <c r="L22" s="9"/>
      <c r="M22" s="29"/>
    </row>
    <row r="23" spans="1:13" hidden="1" x14ac:dyDescent="0.25">
      <c r="A23" s="633"/>
      <c r="B23" s="255">
        <v>43783</v>
      </c>
      <c r="C23" s="9" t="s">
        <v>9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>
        <v>1</v>
      </c>
      <c r="K23" s="9"/>
      <c r="L23" s="9"/>
      <c r="M23" s="29"/>
    </row>
    <row r="24" spans="1:13" hidden="1" x14ac:dyDescent="0.25">
      <c r="A24" s="633"/>
      <c r="B24" s="255">
        <v>43776</v>
      </c>
      <c r="C24" s="9" t="s">
        <v>452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idden="1" x14ac:dyDescent="0.25">
      <c r="A25" s="633"/>
      <c r="B25" s="255">
        <v>43769</v>
      </c>
      <c r="C25" s="9" t="s">
        <v>8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8">
        <v>0</v>
      </c>
      <c r="J25" s="280"/>
      <c r="K25" s="9">
        <v>1</v>
      </c>
      <c r="L25" s="9"/>
      <c r="M25" s="29"/>
    </row>
    <row r="26" spans="1:13" hidden="1" x14ac:dyDescent="0.25">
      <c r="A26" s="633"/>
      <c r="B26" s="255">
        <v>43762</v>
      </c>
      <c r="C26" s="9" t="s">
        <v>455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8">
        <v>0</v>
      </c>
      <c r="J26" s="280"/>
      <c r="K26" s="9"/>
      <c r="L26" s="9">
        <v>1</v>
      </c>
      <c r="M26" s="29"/>
    </row>
    <row r="27" spans="1:13" hidden="1" x14ac:dyDescent="0.25">
      <c r="A27" s="633"/>
      <c r="B27" s="255">
        <v>43755</v>
      </c>
      <c r="C27" s="9" t="s">
        <v>453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8">
        <v>0</v>
      </c>
      <c r="J27" s="280"/>
      <c r="K27" s="9">
        <v>1</v>
      </c>
      <c r="L27" s="9"/>
      <c r="M27" s="29"/>
    </row>
    <row r="28" spans="1:13" hidden="1" x14ac:dyDescent="0.25">
      <c r="A28" s="633"/>
      <c r="B28" s="255">
        <v>43748</v>
      </c>
      <c r="C28" s="9" t="s">
        <v>9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8">
        <v>0</v>
      </c>
      <c r="J28" s="280"/>
      <c r="K28" s="9">
        <v>1</v>
      </c>
      <c r="L28" s="9"/>
      <c r="M28" s="29"/>
    </row>
    <row r="29" spans="1:13" hidden="1" x14ac:dyDescent="0.25">
      <c r="A29" s="633"/>
      <c r="B29" s="255">
        <v>43741</v>
      </c>
      <c r="C29" s="9" t="s">
        <v>452</v>
      </c>
      <c r="D29" s="9">
        <v>1</v>
      </c>
      <c r="E29" s="9">
        <v>2</v>
      </c>
      <c r="F29" s="9">
        <v>1</v>
      </c>
      <c r="G29" s="9">
        <v>3</v>
      </c>
      <c r="H29" s="9">
        <v>0</v>
      </c>
      <c r="I29" s="298">
        <v>0</v>
      </c>
      <c r="J29" s="280"/>
      <c r="K29" s="9">
        <v>1</v>
      </c>
      <c r="L29" s="9"/>
      <c r="M29" s="29"/>
    </row>
    <row r="30" spans="1:13" hidden="1" x14ac:dyDescent="0.25">
      <c r="A30" s="633"/>
      <c r="B30" s="255">
        <v>43734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t="18.75" hidden="1" thickBot="1" x14ac:dyDescent="0.3">
      <c r="A31" s="633"/>
      <c r="B31" s="256">
        <v>43727</v>
      </c>
      <c r="C31" s="31" t="s">
        <v>455</v>
      </c>
      <c r="D31" s="31">
        <v>1</v>
      </c>
      <c r="E31" s="31">
        <v>0</v>
      </c>
      <c r="F31" s="31">
        <v>0</v>
      </c>
      <c r="G31" s="31">
        <v>0</v>
      </c>
      <c r="H31" s="31">
        <v>0</v>
      </c>
      <c r="I31" s="299">
        <v>0</v>
      </c>
      <c r="J31" s="341"/>
      <c r="K31" s="31">
        <v>1</v>
      </c>
      <c r="L31" s="31"/>
      <c r="M31" s="32"/>
    </row>
    <row r="32" spans="1:13" ht="19.5" thickTop="1" thickBot="1" x14ac:dyDescent="0.3">
      <c r="A32" s="142" t="s">
        <v>45</v>
      </c>
      <c r="B32" s="126" t="s">
        <v>500</v>
      </c>
      <c r="C32" s="124" t="s">
        <v>48</v>
      </c>
      <c r="D32" s="124">
        <f t="shared" ref="D32:L32" si="1">SUM(D12:D31)</f>
        <v>20</v>
      </c>
      <c r="E32" s="124">
        <f t="shared" si="1"/>
        <v>2</v>
      </c>
      <c r="F32" s="124">
        <f t="shared" si="1"/>
        <v>5</v>
      </c>
      <c r="G32" s="124">
        <f t="shared" si="1"/>
        <v>7</v>
      </c>
      <c r="H32" s="124">
        <f t="shared" si="1"/>
        <v>0</v>
      </c>
      <c r="I32" s="247">
        <f t="shared" si="1"/>
        <v>0</v>
      </c>
      <c r="J32" s="191">
        <f t="shared" si="1"/>
        <v>7</v>
      </c>
      <c r="K32" s="124">
        <f t="shared" si="1"/>
        <v>11</v>
      </c>
      <c r="L32" s="124">
        <f t="shared" si="1"/>
        <v>2</v>
      </c>
      <c r="M32" s="302">
        <f>SUM(J32/(J32+K32))</f>
        <v>0.3888888888888889</v>
      </c>
    </row>
    <row r="33" spans="1:13" ht="18.75" hidden="1" thickTop="1" x14ac:dyDescent="0.25">
      <c r="A33" s="632" t="s">
        <v>454</v>
      </c>
      <c r="B33" s="254">
        <v>43524</v>
      </c>
      <c r="C33" s="27" t="s">
        <v>8</v>
      </c>
      <c r="D33" s="27">
        <v>1</v>
      </c>
      <c r="E33" s="27">
        <v>0</v>
      </c>
      <c r="F33" s="27">
        <v>0</v>
      </c>
      <c r="G33" s="27">
        <v>0</v>
      </c>
      <c r="H33" s="27">
        <v>0</v>
      </c>
      <c r="I33" s="28">
        <v>0</v>
      </c>
      <c r="J33" s="364"/>
      <c r="K33" s="27">
        <v>1</v>
      </c>
      <c r="L33" s="27"/>
      <c r="M33" s="28"/>
    </row>
    <row r="34" spans="1:13" hidden="1" x14ac:dyDescent="0.25">
      <c r="A34" s="633"/>
      <c r="B34" s="255">
        <v>43517</v>
      </c>
      <c r="C34" s="9" t="s">
        <v>455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3"/>
      <c r="B35" s="255">
        <v>43510</v>
      </c>
      <c r="C35" s="9" t="s">
        <v>453</v>
      </c>
      <c r="D35" s="9">
        <v>1</v>
      </c>
      <c r="E35" s="9">
        <v>2</v>
      </c>
      <c r="F35" s="9">
        <v>1</v>
      </c>
      <c r="G35" s="9">
        <v>3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3"/>
      <c r="B36" s="255">
        <v>43503</v>
      </c>
      <c r="C36" s="9" t="s">
        <v>9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3"/>
      <c r="B37" s="255">
        <v>43496</v>
      </c>
      <c r="C37" s="9" t="s">
        <v>452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3"/>
      <c r="B38" s="255">
        <v>43489</v>
      </c>
      <c r="C38" s="9" t="s">
        <v>8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idden="1" x14ac:dyDescent="0.25">
      <c r="A39" s="633"/>
      <c r="B39" s="255">
        <v>43475</v>
      </c>
      <c r="C39" s="9" t="s">
        <v>455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>
        <v>1</v>
      </c>
      <c r="K39" s="9"/>
      <c r="L39" s="9"/>
      <c r="M39" s="29"/>
    </row>
    <row r="40" spans="1:13" hidden="1" x14ac:dyDescent="0.25">
      <c r="A40" s="633"/>
      <c r="B40" s="255">
        <v>43454</v>
      </c>
      <c r="C40" s="9" t="s">
        <v>9</v>
      </c>
      <c r="D40" s="9">
        <v>1</v>
      </c>
      <c r="E40" s="9">
        <v>1</v>
      </c>
      <c r="F40" s="9">
        <v>0</v>
      </c>
      <c r="G40" s="9">
        <v>1</v>
      </c>
      <c r="H40" s="9">
        <v>0</v>
      </c>
      <c r="I40" s="29">
        <v>0</v>
      </c>
      <c r="J40" s="365"/>
      <c r="K40" s="9">
        <v>1</v>
      </c>
      <c r="L40" s="9"/>
      <c r="M40" s="29"/>
    </row>
    <row r="41" spans="1:13" hidden="1" x14ac:dyDescent="0.25">
      <c r="A41" s="633"/>
      <c r="B41" s="255">
        <v>43447</v>
      </c>
      <c r="C41" s="9" t="s">
        <v>452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idden="1" x14ac:dyDescent="0.25">
      <c r="A42" s="633"/>
      <c r="B42" s="255">
        <v>43440</v>
      </c>
      <c r="C42" s="9" t="s">
        <v>8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365">
        <v>1</v>
      </c>
      <c r="K42" s="9"/>
      <c r="L42" s="9"/>
      <c r="M42" s="29"/>
    </row>
    <row r="43" spans="1:13" hidden="1" x14ac:dyDescent="0.25">
      <c r="A43" s="633"/>
      <c r="B43" s="255">
        <v>43433</v>
      </c>
      <c r="C43" s="9" t="s">
        <v>455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365">
        <v>1</v>
      </c>
      <c r="K43" s="9"/>
      <c r="L43" s="9"/>
      <c r="M43" s="29"/>
    </row>
    <row r="44" spans="1:13" hidden="1" x14ac:dyDescent="0.25">
      <c r="A44" s="633"/>
      <c r="B44" s="255">
        <v>43412</v>
      </c>
      <c r="C44" s="9" t="s">
        <v>452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365"/>
      <c r="K44" s="9">
        <v>1</v>
      </c>
      <c r="L44" s="9"/>
      <c r="M44" s="29"/>
    </row>
    <row r="45" spans="1:13" hidden="1" x14ac:dyDescent="0.25">
      <c r="A45" s="633"/>
      <c r="B45" s="255">
        <v>43398</v>
      </c>
      <c r="C45" s="9" t="s">
        <v>455</v>
      </c>
      <c r="D45" s="9">
        <v>1</v>
      </c>
      <c r="E45" s="9">
        <v>1</v>
      </c>
      <c r="F45" s="9">
        <v>0</v>
      </c>
      <c r="G45" s="9">
        <v>1</v>
      </c>
      <c r="H45" s="9">
        <v>0</v>
      </c>
      <c r="I45" s="29">
        <v>0</v>
      </c>
      <c r="J45" s="365"/>
      <c r="K45" s="9">
        <v>1</v>
      </c>
      <c r="L45" s="9"/>
      <c r="M45" s="29"/>
    </row>
    <row r="46" spans="1:13" hidden="1" x14ac:dyDescent="0.25">
      <c r="A46" s="633"/>
      <c r="B46" s="255">
        <v>43391</v>
      </c>
      <c r="C46" s="9" t="s">
        <v>453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365"/>
      <c r="K46" s="9">
        <v>1</v>
      </c>
      <c r="L46" s="9"/>
      <c r="M46" s="29"/>
    </row>
    <row r="47" spans="1:13" hidden="1" x14ac:dyDescent="0.25">
      <c r="A47" s="633"/>
      <c r="B47" s="255">
        <v>43384</v>
      </c>
      <c r="C47" s="9" t="s">
        <v>9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">
        <v>0</v>
      </c>
      <c r="J47" s="365">
        <v>1</v>
      </c>
      <c r="K47" s="9"/>
      <c r="L47" s="9"/>
      <c r="M47" s="29"/>
    </row>
    <row r="48" spans="1:13" hidden="1" x14ac:dyDescent="0.25">
      <c r="A48" s="633"/>
      <c r="B48" s="255">
        <v>43377</v>
      </c>
      <c r="C48" s="9" t="s">
        <v>452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365"/>
      <c r="K48" s="9">
        <v>1</v>
      </c>
      <c r="L48" s="9"/>
      <c r="M48" s="29"/>
    </row>
    <row r="49" spans="1:13" ht="18.75" hidden="1" thickBot="1" x14ac:dyDescent="0.3">
      <c r="A49" s="634"/>
      <c r="B49" s="256">
        <v>43363</v>
      </c>
      <c r="C49" s="31" t="s">
        <v>455</v>
      </c>
      <c r="D49" s="31">
        <v>1</v>
      </c>
      <c r="E49" s="31">
        <v>0</v>
      </c>
      <c r="F49" s="31">
        <v>0</v>
      </c>
      <c r="G49" s="31">
        <v>0</v>
      </c>
      <c r="H49" s="31">
        <v>0</v>
      </c>
      <c r="I49" s="32">
        <v>0</v>
      </c>
      <c r="J49" s="366">
        <v>1</v>
      </c>
      <c r="K49" s="31"/>
      <c r="L49" s="31"/>
      <c r="M49" s="32"/>
    </row>
    <row r="50" spans="1:13" ht="19.5" thickTop="1" thickBot="1" x14ac:dyDescent="0.3">
      <c r="A50" s="142" t="s">
        <v>45</v>
      </c>
      <c r="B50" s="126" t="s">
        <v>454</v>
      </c>
      <c r="C50" s="124" t="s">
        <v>48</v>
      </c>
      <c r="D50" s="124">
        <f t="shared" ref="D50:I50" si="2">SUM(D33:D49)</f>
        <v>17</v>
      </c>
      <c r="E50" s="124">
        <f t="shared" si="2"/>
        <v>5</v>
      </c>
      <c r="F50" s="124">
        <f t="shared" si="2"/>
        <v>3</v>
      </c>
      <c r="G50" s="124">
        <f t="shared" si="2"/>
        <v>8</v>
      </c>
      <c r="H50" s="124">
        <f t="shared" si="2"/>
        <v>0</v>
      </c>
      <c r="I50" s="124">
        <f t="shared" si="2"/>
        <v>0</v>
      </c>
      <c r="J50" s="191">
        <f>SUM(J33:J49)</f>
        <v>8</v>
      </c>
      <c r="K50" s="124">
        <f>SUM(K33:K49)</f>
        <v>9</v>
      </c>
      <c r="L50" s="124">
        <f>SUM(L33:L49)</f>
        <v>0</v>
      </c>
      <c r="M50" s="302">
        <f>SUM(J50/(J50+K50))</f>
        <v>0.47058823529411764</v>
      </c>
    </row>
    <row r="51" spans="1:13" ht="18.75" hidden="1" thickTop="1" x14ac:dyDescent="0.25">
      <c r="A51" s="631" t="s">
        <v>285</v>
      </c>
      <c r="B51" s="14">
        <v>43160</v>
      </c>
      <c r="C51" s="8" t="s">
        <v>27</v>
      </c>
      <c r="D51" s="8">
        <v>1</v>
      </c>
      <c r="E51" s="8">
        <v>0</v>
      </c>
      <c r="F51" s="8">
        <v>0</v>
      </c>
      <c r="G51" s="8">
        <v>0</v>
      </c>
      <c r="H51" s="8">
        <v>0</v>
      </c>
      <c r="I51" s="113">
        <v>0</v>
      </c>
      <c r="J51" s="282"/>
      <c r="K51" s="8">
        <v>1</v>
      </c>
      <c r="L51" s="8"/>
      <c r="M51" s="113"/>
    </row>
    <row r="52" spans="1:13" hidden="1" x14ac:dyDescent="0.25">
      <c r="A52" s="631"/>
      <c r="B52" s="13">
        <v>43146</v>
      </c>
      <c r="C52" s="9" t="s">
        <v>11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43139</v>
      </c>
      <c r="C53" s="9" t="s">
        <v>8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13">
        <v>43132</v>
      </c>
      <c r="C54" s="9" t="s">
        <v>10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43118</v>
      </c>
      <c r="C55" s="9" t="s">
        <v>9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13">
        <v>43104</v>
      </c>
      <c r="C56" s="9" t="s">
        <v>11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13">
        <v>43090</v>
      </c>
      <c r="C57" s="9" t="s">
        <v>8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43083</v>
      </c>
      <c r="C58" s="9" t="s">
        <v>10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1"/>
      <c r="B59" s="13">
        <v>43076</v>
      </c>
      <c r="C59" s="9" t="s">
        <v>27</v>
      </c>
      <c r="D59" s="9">
        <v>1</v>
      </c>
      <c r="E59" s="9">
        <v>0</v>
      </c>
      <c r="F59" s="9">
        <v>1</v>
      </c>
      <c r="G59" s="9">
        <v>1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43069</v>
      </c>
      <c r="C60" s="9" t="s">
        <v>9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43055</v>
      </c>
      <c r="C61" s="9" t="s">
        <v>8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43048</v>
      </c>
      <c r="C62" s="9" t="s">
        <v>10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43041</v>
      </c>
      <c r="C63" s="9" t="s">
        <v>27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/>
      <c r="L63" s="9">
        <v>1</v>
      </c>
      <c r="M63" s="29"/>
    </row>
    <row r="64" spans="1:13" hidden="1" x14ac:dyDescent="0.25">
      <c r="A64" s="631"/>
      <c r="B64" s="13">
        <v>43034</v>
      </c>
      <c r="C64" s="9" t="s">
        <v>9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43027</v>
      </c>
      <c r="C65" s="9" t="s">
        <v>11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43020</v>
      </c>
      <c r="C66" s="9" t="s">
        <v>8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43013</v>
      </c>
      <c r="C67" s="9" t="s">
        <v>10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43006</v>
      </c>
      <c r="C68" s="9" t="s">
        <v>27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42999</v>
      </c>
      <c r="C69" s="9" t="s">
        <v>9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/>
      <c r="L69" s="9">
        <v>1</v>
      </c>
      <c r="M69" s="29"/>
    </row>
    <row r="70" spans="1:13" ht="18.75" hidden="1" thickBot="1" x14ac:dyDescent="0.3">
      <c r="A70" s="630"/>
      <c r="B70" s="30">
        <v>42992</v>
      </c>
      <c r="C70" s="31" t="s">
        <v>11</v>
      </c>
      <c r="D70" s="31">
        <v>1</v>
      </c>
      <c r="E70" s="31">
        <v>0</v>
      </c>
      <c r="F70" s="31">
        <v>1</v>
      </c>
      <c r="G70" s="31">
        <v>1</v>
      </c>
      <c r="H70" s="31">
        <v>0</v>
      </c>
      <c r="I70" s="32">
        <v>0</v>
      </c>
      <c r="J70" s="281"/>
      <c r="K70" s="23">
        <v>1</v>
      </c>
      <c r="L70" s="23"/>
      <c r="M70" s="48"/>
    </row>
    <row r="71" spans="1:13" ht="19.5" thickTop="1" thickBot="1" x14ac:dyDescent="0.3">
      <c r="A71" s="142" t="s">
        <v>45</v>
      </c>
      <c r="B71" s="126" t="s">
        <v>285</v>
      </c>
      <c r="C71" s="124" t="s">
        <v>7</v>
      </c>
      <c r="D71" s="124">
        <f t="shared" ref="D71:I71" si="3">SUM(D51:D70)</f>
        <v>20</v>
      </c>
      <c r="E71" s="124">
        <f t="shared" si="3"/>
        <v>0</v>
      </c>
      <c r="F71" s="124">
        <f t="shared" si="3"/>
        <v>4</v>
      </c>
      <c r="G71" s="124">
        <f t="shared" si="3"/>
        <v>4</v>
      </c>
      <c r="H71" s="124">
        <f t="shared" si="3"/>
        <v>0</v>
      </c>
      <c r="I71" s="125">
        <f t="shared" si="3"/>
        <v>0</v>
      </c>
      <c r="J71" s="191">
        <f>SUM(J51:J70)</f>
        <v>5</v>
      </c>
      <c r="K71" s="124">
        <f>SUM(K51:K70)</f>
        <v>13</v>
      </c>
      <c r="L71" s="124">
        <f>SUM(L51:L70)</f>
        <v>2</v>
      </c>
      <c r="M71" s="302">
        <f>SUM(J71/(J71+K71))</f>
        <v>0.27777777777777779</v>
      </c>
    </row>
    <row r="72" spans="1:13" ht="18.75" hidden="1" thickTop="1" x14ac:dyDescent="0.25">
      <c r="A72" s="659" t="s">
        <v>35</v>
      </c>
      <c r="B72" s="26">
        <v>42796</v>
      </c>
      <c r="C72" s="27" t="s">
        <v>27</v>
      </c>
      <c r="D72" s="27">
        <v>1</v>
      </c>
      <c r="E72" s="27">
        <v>0</v>
      </c>
      <c r="F72" s="27">
        <v>0</v>
      </c>
      <c r="G72" s="27">
        <v>0</v>
      </c>
      <c r="H72" s="27">
        <v>0</v>
      </c>
      <c r="I72" s="28">
        <v>0</v>
      </c>
      <c r="J72" s="282"/>
      <c r="K72" s="8">
        <v>1</v>
      </c>
      <c r="L72" s="8"/>
      <c r="M72" s="113"/>
    </row>
    <row r="73" spans="1:13" hidden="1" x14ac:dyDescent="0.25">
      <c r="A73" s="631"/>
      <c r="B73" s="13">
        <v>42789</v>
      </c>
      <c r="C73" s="9" t="s">
        <v>9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13">
        <v>42782</v>
      </c>
      <c r="C74" s="9" t="s">
        <v>11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>
        <v>1</v>
      </c>
      <c r="K74" s="9"/>
      <c r="L74" s="9"/>
      <c r="M74" s="29"/>
    </row>
    <row r="75" spans="1:13" hidden="1" x14ac:dyDescent="0.25">
      <c r="A75" s="631"/>
      <c r="B75" s="13">
        <v>42775</v>
      </c>
      <c r="C75" s="9" t="s">
        <v>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42768</v>
      </c>
      <c r="C76" s="9" t="s">
        <v>10</v>
      </c>
      <c r="D76" s="9">
        <v>1</v>
      </c>
      <c r="E76" s="9">
        <v>0</v>
      </c>
      <c r="F76" s="9">
        <v>1</v>
      </c>
      <c r="G76" s="9">
        <v>1</v>
      </c>
      <c r="H76" s="9">
        <v>0</v>
      </c>
      <c r="I76" s="29">
        <v>0</v>
      </c>
      <c r="J76" s="280">
        <v>1</v>
      </c>
      <c r="K76" s="9"/>
      <c r="L76" s="9"/>
      <c r="M76" s="29"/>
    </row>
    <row r="77" spans="1:13" hidden="1" x14ac:dyDescent="0.25">
      <c r="A77" s="631"/>
      <c r="B77" s="13">
        <v>42761</v>
      </c>
      <c r="C77" s="9" t="s">
        <v>27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13">
        <v>42754</v>
      </c>
      <c r="C78" s="9" t="s">
        <v>9</v>
      </c>
      <c r="D78" s="9">
        <v>1</v>
      </c>
      <c r="E78" s="9">
        <v>0</v>
      </c>
      <c r="F78" s="9">
        <v>4</v>
      </c>
      <c r="G78" s="9">
        <v>4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42747</v>
      </c>
      <c r="C79" s="9" t="s">
        <v>11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">
        <v>0</v>
      </c>
      <c r="J79" s="280">
        <v>1</v>
      </c>
      <c r="K79" s="9"/>
      <c r="L79" s="9"/>
      <c r="M79" s="29"/>
    </row>
    <row r="80" spans="1:13" hidden="1" x14ac:dyDescent="0.25">
      <c r="A80" s="631"/>
      <c r="B80" s="13">
        <v>42740</v>
      </c>
      <c r="C80" s="9" t="s">
        <v>8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42712</v>
      </c>
      <c r="C81" s="9" t="s">
        <v>27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42698</v>
      </c>
      <c r="C82" s="9" t="s">
        <v>11</v>
      </c>
      <c r="D82" s="9">
        <v>1</v>
      </c>
      <c r="E82" s="9">
        <v>0</v>
      </c>
      <c r="F82" s="9">
        <v>0</v>
      </c>
      <c r="G82" s="9">
        <v>0</v>
      </c>
      <c r="H82" s="9">
        <v>0</v>
      </c>
      <c r="I82" s="29">
        <v>0</v>
      </c>
      <c r="J82" s="280"/>
      <c r="K82" s="9">
        <v>1</v>
      </c>
      <c r="L82" s="9"/>
      <c r="M82" s="29"/>
    </row>
    <row r="83" spans="1:13" hidden="1" x14ac:dyDescent="0.25">
      <c r="A83" s="631"/>
      <c r="B83" s="13">
        <v>42691</v>
      </c>
      <c r="C83" s="9" t="s">
        <v>8</v>
      </c>
      <c r="D83" s="9">
        <v>1</v>
      </c>
      <c r="E83" s="9">
        <v>0</v>
      </c>
      <c r="F83" s="9">
        <v>1</v>
      </c>
      <c r="G83" s="9">
        <v>1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42684</v>
      </c>
      <c r="C84" s="9" t="s">
        <v>10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">
        <v>0</v>
      </c>
      <c r="J84" s="280">
        <v>1</v>
      </c>
      <c r="K84" s="9"/>
      <c r="L84" s="9"/>
      <c r="M84" s="29"/>
    </row>
    <row r="85" spans="1:13" hidden="1" x14ac:dyDescent="0.25">
      <c r="A85" s="631"/>
      <c r="B85" s="13">
        <v>42677</v>
      </c>
      <c r="C85" s="9" t="s">
        <v>27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42670</v>
      </c>
      <c r="C86" s="9" t="s">
        <v>9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>
        <v>1</v>
      </c>
      <c r="K86" s="9"/>
      <c r="L86" s="9"/>
      <c r="M86" s="29"/>
    </row>
    <row r="87" spans="1:13" ht="18.75" hidden="1" thickBot="1" x14ac:dyDescent="0.3">
      <c r="A87" s="630"/>
      <c r="B87" s="30">
        <v>42663</v>
      </c>
      <c r="C87" s="31" t="s">
        <v>11</v>
      </c>
      <c r="D87" s="31">
        <v>1</v>
      </c>
      <c r="E87" s="31">
        <v>0</v>
      </c>
      <c r="F87" s="31">
        <v>0</v>
      </c>
      <c r="G87" s="31">
        <v>0</v>
      </c>
      <c r="H87" s="31">
        <v>0</v>
      </c>
      <c r="I87" s="32">
        <v>0</v>
      </c>
      <c r="J87" s="281"/>
      <c r="K87" s="23">
        <v>1</v>
      </c>
      <c r="L87" s="23"/>
      <c r="M87" s="48"/>
    </row>
    <row r="88" spans="1:13" ht="19.5" thickTop="1" thickBot="1" x14ac:dyDescent="0.3">
      <c r="A88" s="142" t="s">
        <v>45</v>
      </c>
      <c r="B88" s="126" t="s">
        <v>18</v>
      </c>
      <c r="C88" s="124" t="s">
        <v>7</v>
      </c>
      <c r="D88" s="124">
        <f t="shared" ref="D88:I88" si="4">SUM(D72:D87)</f>
        <v>16</v>
      </c>
      <c r="E88" s="124">
        <f t="shared" si="4"/>
        <v>0</v>
      </c>
      <c r="F88" s="124">
        <f t="shared" si="4"/>
        <v>8</v>
      </c>
      <c r="G88" s="124">
        <f t="shared" si="4"/>
        <v>8</v>
      </c>
      <c r="H88" s="124">
        <f t="shared" si="4"/>
        <v>0</v>
      </c>
      <c r="I88" s="125">
        <f t="shared" si="4"/>
        <v>0</v>
      </c>
      <c r="J88" s="191">
        <f>SUM(J72:J87)</f>
        <v>10</v>
      </c>
      <c r="K88" s="124">
        <f>SUM(K72:K87)</f>
        <v>6</v>
      </c>
      <c r="L88" s="124">
        <f>SUM(L72:L87)</f>
        <v>0</v>
      </c>
      <c r="M88" s="302">
        <f>SUM(J88/(J88+K88))</f>
        <v>0.625</v>
      </c>
    </row>
    <row r="89" spans="1:13" ht="18.75" hidden="1" thickTop="1" x14ac:dyDescent="0.25">
      <c r="A89" s="659" t="s">
        <v>17</v>
      </c>
      <c r="B89" s="26">
        <v>42432</v>
      </c>
      <c r="C89" s="27" t="s">
        <v>10</v>
      </c>
      <c r="D89" s="27">
        <v>1</v>
      </c>
      <c r="E89" s="27">
        <v>0</v>
      </c>
      <c r="F89" s="27">
        <v>0</v>
      </c>
      <c r="G89" s="27">
        <v>0</v>
      </c>
      <c r="H89" s="27">
        <v>0</v>
      </c>
      <c r="I89" s="28">
        <v>0</v>
      </c>
      <c r="J89" s="282"/>
      <c r="K89" s="8">
        <v>1</v>
      </c>
      <c r="L89" s="8"/>
      <c r="M89" s="113"/>
    </row>
    <row r="90" spans="1:13" hidden="1" x14ac:dyDescent="0.25">
      <c r="A90" s="631"/>
      <c r="B90" s="13">
        <v>42425</v>
      </c>
      <c r="C90" s="9" t="s">
        <v>7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42411</v>
      </c>
      <c r="C91" s="9" t="s">
        <v>12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42397</v>
      </c>
      <c r="C92" s="9" t="s">
        <v>10</v>
      </c>
      <c r="D92" s="9">
        <v>1</v>
      </c>
      <c r="E92" s="9">
        <v>0</v>
      </c>
      <c r="F92" s="9">
        <v>1</v>
      </c>
      <c r="G92" s="9">
        <v>1</v>
      </c>
      <c r="H92" s="9">
        <v>0</v>
      </c>
      <c r="I92" s="29">
        <v>0</v>
      </c>
      <c r="J92" s="280"/>
      <c r="K92" s="9">
        <v>1</v>
      </c>
      <c r="L92" s="9"/>
      <c r="M92" s="29"/>
    </row>
    <row r="93" spans="1:13" hidden="1" x14ac:dyDescent="0.25">
      <c r="A93" s="631"/>
      <c r="B93" s="13">
        <v>42390</v>
      </c>
      <c r="C93" s="9" t="s">
        <v>7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/>
      <c r="K93" s="9">
        <v>1</v>
      </c>
      <c r="L93" s="9"/>
      <c r="M93" s="29"/>
    </row>
    <row r="94" spans="1:13" hidden="1" x14ac:dyDescent="0.25">
      <c r="A94" s="631"/>
      <c r="B94" s="13">
        <v>42376</v>
      </c>
      <c r="C94" s="9" t="s">
        <v>12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/>
      <c r="L94" s="9">
        <v>1</v>
      </c>
      <c r="M94" s="29"/>
    </row>
    <row r="95" spans="1:13" hidden="1" x14ac:dyDescent="0.25">
      <c r="A95" s="631"/>
      <c r="B95" s="13">
        <v>42355</v>
      </c>
      <c r="C95" s="9" t="s">
        <v>13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42348</v>
      </c>
      <c r="C96" s="9" t="s">
        <v>10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42341</v>
      </c>
      <c r="C97" s="9" t="s">
        <v>7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42320</v>
      </c>
      <c r="C98" s="9" t="s">
        <v>13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">
        <v>0</v>
      </c>
      <c r="J98" s="280"/>
      <c r="K98" s="9">
        <v>1</v>
      </c>
      <c r="L98" s="9"/>
      <c r="M98" s="29"/>
    </row>
    <row r="99" spans="1:13" hidden="1" x14ac:dyDescent="0.25">
      <c r="A99" s="631"/>
      <c r="B99" s="13">
        <v>42299</v>
      </c>
      <c r="C99" s="9" t="s">
        <v>14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/>
      <c r="K99" s="9">
        <v>1</v>
      </c>
      <c r="L99" s="9"/>
      <c r="M99" s="29"/>
    </row>
    <row r="100" spans="1:13" hidden="1" x14ac:dyDescent="0.25">
      <c r="A100" s="631"/>
      <c r="B100" s="13">
        <v>42285</v>
      </c>
      <c r="C100" s="9" t="s">
        <v>13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>
        <v>1</v>
      </c>
      <c r="K100" s="9"/>
      <c r="L100" s="9"/>
      <c r="M100" s="29"/>
    </row>
    <row r="101" spans="1:13" ht="18.75" hidden="1" thickBot="1" x14ac:dyDescent="0.3">
      <c r="A101" s="630"/>
      <c r="B101" s="30">
        <v>42264</v>
      </c>
      <c r="C101" s="31" t="s">
        <v>14</v>
      </c>
      <c r="D101" s="31">
        <v>1</v>
      </c>
      <c r="E101" s="31">
        <v>0</v>
      </c>
      <c r="F101" s="31">
        <v>0</v>
      </c>
      <c r="G101" s="31">
        <v>0</v>
      </c>
      <c r="H101" s="31">
        <v>0</v>
      </c>
      <c r="I101" s="32">
        <v>0</v>
      </c>
      <c r="J101" s="281">
        <v>1</v>
      </c>
      <c r="K101" s="23"/>
      <c r="L101" s="23"/>
      <c r="M101" s="48"/>
    </row>
    <row r="102" spans="1:13" ht="19.5" thickTop="1" thickBot="1" x14ac:dyDescent="0.3">
      <c r="A102" s="142" t="s">
        <v>45</v>
      </c>
      <c r="B102" s="126" t="s">
        <v>17</v>
      </c>
      <c r="C102" s="124" t="s">
        <v>8</v>
      </c>
      <c r="D102" s="124">
        <f t="shared" ref="D102:I102" si="5">SUM(D89:D101)</f>
        <v>13</v>
      </c>
      <c r="E102" s="124">
        <f t="shared" si="5"/>
        <v>0</v>
      </c>
      <c r="F102" s="124">
        <f t="shared" si="5"/>
        <v>2</v>
      </c>
      <c r="G102" s="124">
        <f t="shared" si="5"/>
        <v>2</v>
      </c>
      <c r="H102" s="124">
        <f t="shared" si="5"/>
        <v>0</v>
      </c>
      <c r="I102" s="125">
        <f t="shared" si="5"/>
        <v>0</v>
      </c>
      <c r="J102" s="191">
        <f>SUM(J89:J101)</f>
        <v>4</v>
      </c>
      <c r="K102" s="124">
        <f>SUM(K89:K101)</f>
        <v>8</v>
      </c>
      <c r="L102" s="124">
        <f>SUM(L89:L101)</f>
        <v>1</v>
      </c>
      <c r="M102" s="302">
        <f>SUM(J102/(J102+K102))</f>
        <v>0.33333333333333331</v>
      </c>
    </row>
    <row r="103" spans="1:13" ht="19.5" thickTop="1" thickBot="1" x14ac:dyDescent="0.3">
      <c r="C103" s="136" t="s">
        <v>24</v>
      </c>
      <c r="D103" s="137">
        <f t="shared" ref="D103:L103" si="6">SUM(D50+D71+D88+D102+D32+D11)</f>
        <v>94</v>
      </c>
      <c r="E103" s="137">
        <f t="shared" si="6"/>
        <v>7</v>
      </c>
      <c r="F103" s="137">
        <f t="shared" si="6"/>
        <v>28</v>
      </c>
      <c r="G103" s="137">
        <f t="shared" si="6"/>
        <v>35</v>
      </c>
      <c r="H103" s="137">
        <f t="shared" si="6"/>
        <v>0</v>
      </c>
      <c r="I103" s="137">
        <f t="shared" si="6"/>
        <v>0</v>
      </c>
      <c r="J103" s="137">
        <f t="shared" si="6"/>
        <v>38</v>
      </c>
      <c r="K103" s="137">
        <f t="shared" si="6"/>
        <v>51</v>
      </c>
      <c r="L103" s="137">
        <f t="shared" si="6"/>
        <v>5</v>
      </c>
      <c r="M103" s="324">
        <f>SUM(J103/(J103+K103))</f>
        <v>0.42696629213483145</v>
      </c>
    </row>
    <row r="104" spans="1:13" ht="18.75" thickBot="1" x14ac:dyDescent="0.3">
      <c r="C104" s="143" t="s">
        <v>25</v>
      </c>
      <c r="D104" s="24"/>
      <c r="E104" s="25">
        <f>SUM(E103/D103)</f>
        <v>7.4468085106382975E-2</v>
      </c>
      <c r="F104" s="25">
        <f>SUM(F103/D103)</f>
        <v>0.2978723404255319</v>
      </c>
      <c r="G104" s="144">
        <f>SUM(G103/D103)</f>
        <v>0.37234042553191488</v>
      </c>
      <c r="H104" s="20"/>
      <c r="I104" s="20"/>
      <c r="J104" s="326">
        <f>SUM(J103/D103)</f>
        <v>0.40425531914893614</v>
      </c>
      <c r="K104" s="327">
        <f>SUM(K103/D103)</f>
        <v>0.54255319148936165</v>
      </c>
      <c r="L104" s="328">
        <f>SUM(L103/D103)</f>
        <v>5.3191489361702128E-2</v>
      </c>
      <c r="M104" s="6"/>
    </row>
    <row r="105" spans="1:13" ht="18.75" thickBot="1" x14ac:dyDescent="0.3">
      <c r="C105" s="133" t="s">
        <v>26</v>
      </c>
      <c r="D105" s="134">
        <f>SUM(D103/6)</f>
        <v>15.666666666666666</v>
      </c>
      <c r="E105" s="134">
        <f>SUM(E104*D105)</f>
        <v>1.1666666666666665</v>
      </c>
      <c r="F105" s="134">
        <f>SUM(F104*D105)</f>
        <v>4.6666666666666661</v>
      </c>
      <c r="G105" s="135">
        <f>SUM(G104*D105)</f>
        <v>5.833333333333333</v>
      </c>
      <c r="J105" s="329">
        <f>SUM(J103/6)</f>
        <v>6.333333333333333</v>
      </c>
      <c r="K105" s="330">
        <f>SUM(K103/6)</f>
        <v>8.5</v>
      </c>
      <c r="L105" s="331">
        <f>SUM(L103/6)</f>
        <v>0.83333333333333337</v>
      </c>
      <c r="M105" s="6"/>
    </row>
    <row r="106" spans="1:13" ht="18.75" thickTop="1" x14ac:dyDescent="0.25"/>
  </sheetData>
  <mergeCells count="7">
    <mergeCell ref="A89:A101"/>
    <mergeCell ref="A72:A87"/>
    <mergeCell ref="A51:A70"/>
    <mergeCell ref="A1:M1"/>
    <mergeCell ref="A33:A49"/>
    <mergeCell ref="A12:A31"/>
    <mergeCell ref="A3:A10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  <pageSetUpPr fitToPage="1"/>
  </sheetPr>
  <dimension ref="A1:M64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16" bestFit="1" customWidth="1"/>
    <col min="2" max="2" width="26.5703125" style="17" bestFit="1" customWidth="1"/>
    <col min="3" max="3" width="17" style="16" bestFit="1" customWidth="1"/>
    <col min="4" max="9" width="9.28515625" style="16" bestFit="1" customWidth="1"/>
    <col min="10" max="16384" width="9.140625" style="16"/>
  </cols>
  <sheetData>
    <row r="1" spans="1:13" ht="19.5" thickTop="1" thickBot="1" x14ac:dyDescent="0.3">
      <c r="A1" s="626" t="s">
        <v>426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6" t="s">
        <v>16</v>
      </c>
      <c r="B3" s="14">
        <v>42068</v>
      </c>
      <c r="C3" s="8" t="s">
        <v>13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2">
        <v>1</v>
      </c>
      <c r="K3" s="8"/>
      <c r="L3" s="8"/>
      <c r="M3" s="113"/>
    </row>
    <row r="4" spans="1:13" hidden="1" x14ac:dyDescent="0.25">
      <c r="A4" s="639"/>
      <c r="B4" s="13">
        <v>42033</v>
      </c>
      <c r="C4" s="9" t="s">
        <v>13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42026</v>
      </c>
      <c r="C5" s="9" t="s">
        <v>10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42012</v>
      </c>
      <c r="C6" s="9" t="s">
        <v>14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">
        <v>0</v>
      </c>
      <c r="J6" s="280"/>
      <c r="K6" s="9"/>
      <c r="L6" s="9">
        <v>1</v>
      </c>
      <c r="M6" s="29"/>
    </row>
    <row r="7" spans="1:13" hidden="1" x14ac:dyDescent="0.25">
      <c r="A7" s="639"/>
      <c r="B7" s="13">
        <v>41991</v>
      </c>
      <c r="C7" s="9" t="s">
        <v>12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9"/>
      <c r="B8" s="13">
        <v>41977</v>
      </c>
      <c r="C8" s="9" t="s">
        <v>10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9"/>
      <c r="B9" s="13">
        <v>41970</v>
      </c>
      <c r="C9" s="9" t="s">
        <v>7</v>
      </c>
      <c r="D9" s="9">
        <v>1</v>
      </c>
      <c r="E9" s="9">
        <v>0</v>
      </c>
      <c r="F9" s="9">
        <v>2</v>
      </c>
      <c r="G9" s="9">
        <v>2</v>
      </c>
      <c r="H9" s="9">
        <v>0</v>
      </c>
      <c r="I9" s="29">
        <v>0</v>
      </c>
      <c r="J9" s="280">
        <v>1</v>
      </c>
      <c r="K9" s="9"/>
      <c r="L9" s="9"/>
      <c r="M9" s="29"/>
    </row>
    <row r="10" spans="1:13" hidden="1" x14ac:dyDescent="0.25">
      <c r="A10" s="639"/>
      <c r="B10" s="13">
        <v>41963</v>
      </c>
      <c r="C10" s="9" t="s">
        <v>14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41956</v>
      </c>
      <c r="C11" s="9" t="s">
        <v>12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41942</v>
      </c>
      <c r="C12" s="9" t="s">
        <v>10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9"/>
      <c r="B13" s="13">
        <v>41928</v>
      </c>
      <c r="C13" s="9" t="s">
        <v>14</v>
      </c>
      <c r="D13" s="9">
        <v>1</v>
      </c>
      <c r="E13" s="9">
        <v>2</v>
      </c>
      <c r="F13" s="9">
        <v>1</v>
      </c>
      <c r="G13" s="9">
        <v>3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t="18.75" hidden="1" thickBot="1" x14ac:dyDescent="0.3">
      <c r="A14" s="647"/>
      <c r="B14" s="122">
        <v>41921</v>
      </c>
      <c r="C14" s="23" t="s">
        <v>12</v>
      </c>
      <c r="D14" s="23">
        <v>1</v>
      </c>
      <c r="E14" s="23">
        <v>0</v>
      </c>
      <c r="F14" s="23">
        <v>0</v>
      </c>
      <c r="G14" s="23">
        <v>0</v>
      </c>
      <c r="H14" s="23">
        <v>0</v>
      </c>
      <c r="I14" s="48">
        <v>0</v>
      </c>
      <c r="J14" s="281">
        <v>1</v>
      </c>
      <c r="K14" s="23"/>
      <c r="L14" s="23"/>
      <c r="M14" s="48"/>
    </row>
    <row r="15" spans="1:13" ht="19.5" thickTop="1" thickBot="1" x14ac:dyDescent="0.3">
      <c r="A15" s="142" t="s">
        <v>45</v>
      </c>
      <c r="B15" s="126" t="s">
        <v>16</v>
      </c>
      <c r="C15" s="124" t="s">
        <v>8</v>
      </c>
      <c r="D15" s="124">
        <f t="shared" ref="D15:I15" si="0">SUM(D3:D14)</f>
        <v>12</v>
      </c>
      <c r="E15" s="124">
        <f t="shared" si="0"/>
        <v>2</v>
      </c>
      <c r="F15" s="124">
        <f t="shared" si="0"/>
        <v>5</v>
      </c>
      <c r="G15" s="124">
        <f t="shared" si="0"/>
        <v>7</v>
      </c>
      <c r="H15" s="124">
        <f t="shared" si="0"/>
        <v>0</v>
      </c>
      <c r="I15" s="125">
        <f t="shared" si="0"/>
        <v>0</v>
      </c>
      <c r="J15" s="191">
        <f>SUM(J3:J14)</f>
        <v>7</v>
      </c>
      <c r="K15" s="124">
        <f>SUM(K3:K14)</f>
        <v>4</v>
      </c>
      <c r="L15" s="124">
        <f>SUM(L3:L14)</f>
        <v>1</v>
      </c>
      <c r="M15" s="302">
        <f>SUM(J15/(J15+K15))</f>
        <v>0.63636363636363635</v>
      </c>
    </row>
    <row r="16" spans="1:13" ht="18.75" hidden="1" thickTop="1" x14ac:dyDescent="0.25">
      <c r="A16" s="646" t="s">
        <v>15</v>
      </c>
      <c r="B16" s="14">
        <v>41697</v>
      </c>
      <c r="C16" s="8" t="s">
        <v>8</v>
      </c>
      <c r="D16" s="8">
        <v>1</v>
      </c>
      <c r="E16" s="8">
        <v>1</v>
      </c>
      <c r="F16" s="8">
        <v>1</v>
      </c>
      <c r="G16" s="8">
        <v>2</v>
      </c>
      <c r="H16" s="8">
        <v>0</v>
      </c>
      <c r="I16" s="113">
        <v>0</v>
      </c>
      <c r="J16" s="282">
        <v>1</v>
      </c>
      <c r="K16" s="8"/>
      <c r="L16" s="8"/>
      <c r="M16" s="113"/>
    </row>
    <row r="17" spans="1:13" hidden="1" x14ac:dyDescent="0.25">
      <c r="A17" s="639"/>
      <c r="B17" s="13">
        <v>41690</v>
      </c>
      <c r="C17" s="9" t="s">
        <v>12</v>
      </c>
      <c r="D17" s="9">
        <v>1</v>
      </c>
      <c r="E17" s="9">
        <v>1</v>
      </c>
      <c r="F17" s="9">
        <v>0</v>
      </c>
      <c r="G17" s="9">
        <v>1</v>
      </c>
      <c r="H17" s="9">
        <v>0</v>
      </c>
      <c r="I17" s="29">
        <v>1</v>
      </c>
      <c r="J17" s="280"/>
      <c r="K17" s="9"/>
      <c r="L17" s="9">
        <v>1</v>
      </c>
      <c r="M17" s="29"/>
    </row>
    <row r="18" spans="1:13" hidden="1" x14ac:dyDescent="0.25">
      <c r="A18" s="639"/>
      <c r="B18" s="13">
        <v>41683</v>
      </c>
      <c r="C18" s="9" t="s">
        <v>13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639"/>
      <c r="B19" s="13">
        <v>41676</v>
      </c>
      <c r="C19" s="9" t="s">
        <v>14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9"/>
      <c r="B20" s="13">
        <v>41669</v>
      </c>
      <c r="C20" s="9" t="s">
        <v>7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idden="1" x14ac:dyDescent="0.25">
      <c r="A21" s="639"/>
      <c r="B21" s="13">
        <v>41655</v>
      </c>
      <c r="C21" s="9" t="s">
        <v>12</v>
      </c>
      <c r="D21" s="9">
        <v>1</v>
      </c>
      <c r="E21" s="9">
        <v>1</v>
      </c>
      <c r="F21" s="9">
        <v>0</v>
      </c>
      <c r="G21" s="9">
        <v>1</v>
      </c>
      <c r="H21" s="9">
        <v>0</v>
      </c>
      <c r="I21" s="29">
        <v>0</v>
      </c>
      <c r="J21" s="280"/>
      <c r="K21" s="9">
        <v>1</v>
      </c>
      <c r="L21" s="9"/>
      <c r="M21" s="29"/>
    </row>
    <row r="22" spans="1:13" hidden="1" x14ac:dyDescent="0.25">
      <c r="A22" s="639"/>
      <c r="B22" s="13">
        <v>41648</v>
      </c>
      <c r="C22" s="9" t="s">
        <v>13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280"/>
      <c r="K22" s="9">
        <v>1</v>
      </c>
      <c r="L22" s="9"/>
      <c r="M22" s="29"/>
    </row>
    <row r="23" spans="1:13" hidden="1" x14ac:dyDescent="0.25">
      <c r="A23" s="639"/>
      <c r="B23" s="13">
        <v>41627</v>
      </c>
      <c r="C23" s="9" t="s">
        <v>14</v>
      </c>
      <c r="D23" s="9">
        <v>1</v>
      </c>
      <c r="E23" s="9">
        <v>1</v>
      </c>
      <c r="F23" s="9">
        <v>0</v>
      </c>
      <c r="G23" s="9">
        <v>1</v>
      </c>
      <c r="H23" s="9">
        <v>0</v>
      </c>
      <c r="I23" s="29">
        <v>0</v>
      </c>
      <c r="J23" s="280"/>
      <c r="K23" s="9">
        <v>1</v>
      </c>
      <c r="L23" s="9"/>
      <c r="M23" s="29"/>
    </row>
    <row r="24" spans="1:13" hidden="1" x14ac:dyDescent="0.25">
      <c r="A24" s="639"/>
      <c r="B24" s="13">
        <v>41620</v>
      </c>
      <c r="C24" s="9" t="s">
        <v>7</v>
      </c>
      <c r="D24" s="9">
        <v>1</v>
      </c>
      <c r="E24" s="9">
        <v>1</v>
      </c>
      <c r="F24" s="9">
        <v>0</v>
      </c>
      <c r="G24" s="9">
        <v>1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9"/>
      <c r="B25" s="13">
        <v>41613</v>
      </c>
      <c r="C25" s="9" t="s">
        <v>8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">
        <v>0</v>
      </c>
      <c r="J25" s="280"/>
      <c r="K25" s="9"/>
      <c r="L25" s="9">
        <v>1</v>
      </c>
      <c r="M25" s="29"/>
    </row>
    <row r="26" spans="1:13" hidden="1" x14ac:dyDescent="0.25">
      <c r="A26" s="639"/>
      <c r="B26" s="13">
        <v>41606</v>
      </c>
      <c r="C26" s="9" t="s">
        <v>12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9"/>
      <c r="B27" s="13">
        <v>41599</v>
      </c>
      <c r="C27" s="9" t="s">
        <v>13</v>
      </c>
      <c r="D27" s="9">
        <v>1</v>
      </c>
      <c r="E27" s="9">
        <v>1</v>
      </c>
      <c r="F27" s="9">
        <v>2</v>
      </c>
      <c r="G27" s="9">
        <v>3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9"/>
      <c r="B28" s="13">
        <v>41585</v>
      </c>
      <c r="C28" s="9" t="s">
        <v>7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9"/>
      <c r="B29" s="13">
        <v>41578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9"/>
      <c r="B30" s="13">
        <v>41571</v>
      </c>
      <c r="C30" s="9" t="s">
        <v>12</v>
      </c>
      <c r="D30" s="9">
        <v>1</v>
      </c>
      <c r="E30" s="9">
        <v>0</v>
      </c>
      <c r="F30" s="9">
        <v>2</v>
      </c>
      <c r="G30" s="9">
        <v>2</v>
      </c>
      <c r="H30" s="9">
        <v>0</v>
      </c>
      <c r="I30" s="29">
        <v>0</v>
      </c>
      <c r="J30" s="280">
        <v>1</v>
      </c>
      <c r="K30" s="9"/>
      <c r="L30" s="9"/>
      <c r="M30" s="29"/>
    </row>
    <row r="31" spans="1:13" hidden="1" x14ac:dyDescent="0.25">
      <c r="A31" s="639"/>
      <c r="B31" s="13">
        <v>41557</v>
      </c>
      <c r="C31" s="9" t="s">
        <v>14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9"/>
      <c r="B32" s="13">
        <v>41550</v>
      </c>
      <c r="C32" s="9" t="s">
        <v>7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/>
      <c r="K32" s="9">
        <v>1</v>
      </c>
      <c r="L32" s="9"/>
      <c r="M32" s="29"/>
    </row>
    <row r="33" spans="1:13" hidden="1" x14ac:dyDescent="0.25">
      <c r="A33" s="639"/>
      <c r="B33" s="13">
        <v>41543</v>
      </c>
      <c r="C33" s="9" t="s">
        <v>8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9"/>
      <c r="B34" s="13">
        <v>41536</v>
      </c>
      <c r="C34" s="9" t="s">
        <v>12</v>
      </c>
      <c r="D34" s="9">
        <v>1</v>
      </c>
      <c r="E34" s="9">
        <v>1</v>
      </c>
      <c r="F34" s="9">
        <v>0</v>
      </c>
      <c r="G34" s="9">
        <v>1</v>
      </c>
      <c r="H34" s="9">
        <v>0</v>
      </c>
      <c r="I34" s="29">
        <v>1</v>
      </c>
      <c r="J34" s="280"/>
      <c r="K34" s="9"/>
      <c r="L34" s="9">
        <v>1</v>
      </c>
      <c r="M34" s="29"/>
    </row>
    <row r="35" spans="1:13" ht="18.75" hidden="1" thickBot="1" x14ac:dyDescent="0.3">
      <c r="A35" s="647"/>
      <c r="B35" s="122">
        <v>41529</v>
      </c>
      <c r="C35" s="23" t="s">
        <v>13</v>
      </c>
      <c r="D35" s="23">
        <v>1</v>
      </c>
      <c r="E35" s="23">
        <v>1</v>
      </c>
      <c r="F35" s="23">
        <v>0</v>
      </c>
      <c r="G35" s="23">
        <v>1</v>
      </c>
      <c r="H35" s="23">
        <v>0</v>
      </c>
      <c r="I35" s="48">
        <v>0</v>
      </c>
      <c r="J35" s="281"/>
      <c r="K35" s="23">
        <v>1</v>
      </c>
      <c r="L35" s="23"/>
      <c r="M35" s="48"/>
    </row>
    <row r="36" spans="1:13" ht="19.5" thickTop="1" thickBot="1" x14ac:dyDescent="0.3">
      <c r="A36" s="142" t="s">
        <v>45</v>
      </c>
      <c r="B36" s="126" t="s">
        <v>15</v>
      </c>
      <c r="C36" s="124" t="s">
        <v>10</v>
      </c>
      <c r="D36" s="124">
        <f t="shared" ref="D36:I36" si="1">SUM(D16:D35)</f>
        <v>20</v>
      </c>
      <c r="E36" s="124">
        <f t="shared" si="1"/>
        <v>9</v>
      </c>
      <c r="F36" s="124">
        <f t="shared" si="1"/>
        <v>8</v>
      </c>
      <c r="G36" s="124">
        <f t="shared" si="1"/>
        <v>17</v>
      </c>
      <c r="H36" s="247">
        <f t="shared" si="1"/>
        <v>0</v>
      </c>
      <c r="I36" s="248">
        <f t="shared" si="1"/>
        <v>2</v>
      </c>
      <c r="J36" s="191">
        <f>SUM(J16:J35)</f>
        <v>5</v>
      </c>
      <c r="K36" s="124">
        <f>SUM(K16:K35)</f>
        <v>12</v>
      </c>
      <c r="L36" s="124">
        <f>SUM(L16:L35)</f>
        <v>3</v>
      </c>
      <c r="M36" s="302">
        <f>SUM(J36/(J36+K36))</f>
        <v>0.29411764705882354</v>
      </c>
    </row>
    <row r="37" spans="1:13" ht="18.75" hidden="1" thickTop="1" x14ac:dyDescent="0.25">
      <c r="A37" s="646" t="s">
        <v>22</v>
      </c>
      <c r="B37" s="14">
        <v>41333</v>
      </c>
      <c r="C37" s="8" t="s">
        <v>19</v>
      </c>
      <c r="D37" s="8">
        <v>1</v>
      </c>
      <c r="E37" s="8">
        <v>0</v>
      </c>
      <c r="F37" s="8">
        <v>0</v>
      </c>
      <c r="G37" s="8">
        <v>0</v>
      </c>
      <c r="H37" s="8">
        <v>0</v>
      </c>
      <c r="I37" s="113">
        <v>0</v>
      </c>
      <c r="J37" s="282">
        <v>1</v>
      </c>
      <c r="K37" s="8"/>
      <c r="L37" s="8"/>
      <c r="M37" s="113"/>
    </row>
    <row r="38" spans="1:13" hidden="1" x14ac:dyDescent="0.25">
      <c r="A38" s="639"/>
      <c r="B38" s="13">
        <v>41326</v>
      </c>
      <c r="C38" s="9" t="s">
        <v>12</v>
      </c>
      <c r="D38" s="9">
        <v>1</v>
      </c>
      <c r="E38" s="9">
        <v>2</v>
      </c>
      <c r="F38" s="9">
        <v>0</v>
      </c>
      <c r="G38" s="9">
        <v>2</v>
      </c>
      <c r="H38" s="9">
        <v>1</v>
      </c>
      <c r="I38" s="29">
        <v>0</v>
      </c>
      <c r="J38" s="280">
        <v>1</v>
      </c>
      <c r="K38" s="9"/>
      <c r="L38" s="9"/>
      <c r="M38" s="29"/>
    </row>
    <row r="39" spans="1:13" hidden="1" x14ac:dyDescent="0.25">
      <c r="A39" s="639"/>
      <c r="B39" s="13">
        <v>41319</v>
      </c>
      <c r="C39" s="9" t="s">
        <v>13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9"/>
      <c r="B40" s="13">
        <v>41312</v>
      </c>
      <c r="C40" s="9" t="s">
        <v>21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">
        <v>0</v>
      </c>
      <c r="J40" s="280">
        <v>1</v>
      </c>
      <c r="K40" s="9"/>
      <c r="L40" s="9"/>
      <c r="M40" s="29"/>
    </row>
    <row r="41" spans="1:13" hidden="1" x14ac:dyDescent="0.25">
      <c r="A41" s="639"/>
      <c r="B41" s="13">
        <v>41305</v>
      </c>
      <c r="C41" s="9" t="s">
        <v>7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9"/>
      <c r="B42" s="13">
        <v>41284</v>
      </c>
      <c r="C42" s="9" t="s">
        <v>13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9"/>
      <c r="B43" s="13">
        <v>41263</v>
      </c>
      <c r="C43" s="9" t="s">
        <v>21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9"/>
      <c r="B44" s="13">
        <v>41256</v>
      </c>
      <c r="C44" s="9" t="s">
        <v>7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9"/>
      <c r="B45" s="13">
        <v>41249</v>
      </c>
      <c r="C45" s="9" t="s">
        <v>19</v>
      </c>
      <c r="D45" s="9">
        <v>1</v>
      </c>
      <c r="E45" s="9">
        <v>1</v>
      </c>
      <c r="F45" s="9">
        <v>0</v>
      </c>
      <c r="G45" s="9">
        <v>1</v>
      </c>
      <c r="H45" s="9">
        <v>0</v>
      </c>
      <c r="I45" s="29">
        <v>0</v>
      </c>
      <c r="J45" s="280">
        <v>1</v>
      </c>
      <c r="K45" s="9"/>
      <c r="L45" s="9"/>
      <c r="M45" s="29"/>
    </row>
    <row r="46" spans="1:13" hidden="1" x14ac:dyDescent="0.25">
      <c r="A46" s="639"/>
      <c r="B46" s="13">
        <v>41242</v>
      </c>
      <c r="C46" s="9" t="s">
        <v>12</v>
      </c>
      <c r="D46" s="9">
        <v>1</v>
      </c>
      <c r="E46" s="9">
        <v>1</v>
      </c>
      <c r="F46" s="9">
        <v>1</v>
      </c>
      <c r="G46" s="9">
        <v>2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9"/>
      <c r="B47" s="13">
        <v>41235</v>
      </c>
      <c r="C47" s="9" t="s">
        <v>13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9"/>
      <c r="B48" s="13">
        <v>41228</v>
      </c>
      <c r="C48" s="9" t="s">
        <v>21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9"/>
      <c r="B49" s="13">
        <v>41221</v>
      </c>
      <c r="C49" s="9" t="s">
        <v>7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9"/>
      <c r="B50" s="13">
        <v>41214</v>
      </c>
      <c r="C50" s="9" t="s">
        <v>19</v>
      </c>
      <c r="D50" s="9">
        <v>1</v>
      </c>
      <c r="E50" s="9">
        <v>1</v>
      </c>
      <c r="F50" s="9">
        <v>0</v>
      </c>
      <c r="G50" s="9">
        <v>1</v>
      </c>
      <c r="H50" s="9">
        <v>0</v>
      </c>
      <c r="I50" s="29">
        <v>0</v>
      </c>
      <c r="J50" s="280"/>
      <c r="K50" s="9"/>
      <c r="L50" s="9">
        <v>1</v>
      </c>
      <c r="M50" s="29"/>
    </row>
    <row r="51" spans="1:13" hidden="1" x14ac:dyDescent="0.25">
      <c r="A51" s="639"/>
      <c r="B51" s="13">
        <v>41207</v>
      </c>
      <c r="C51" s="9" t="s">
        <v>12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>
        <v>1</v>
      </c>
      <c r="K51" s="9"/>
      <c r="L51" s="9"/>
      <c r="M51" s="29"/>
    </row>
    <row r="52" spans="1:13" hidden="1" x14ac:dyDescent="0.25">
      <c r="A52" s="639"/>
      <c r="B52" s="13">
        <v>41200</v>
      </c>
      <c r="C52" s="9" t="s">
        <v>13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9"/>
      <c r="B53" s="13">
        <v>41193</v>
      </c>
      <c r="C53" s="9" t="s">
        <v>21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9"/>
      <c r="B54" s="13">
        <v>41186</v>
      </c>
      <c r="C54" s="9" t="s">
        <v>7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idden="1" x14ac:dyDescent="0.25">
      <c r="A55" s="639"/>
      <c r="B55" s="13">
        <v>41179</v>
      </c>
      <c r="C55" s="9" t="s">
        <v>19</v>
      </c>
      <c r="D55" s="9">
        <v>1</v>
      </c>
      <c r="E55" s="9">
        <v>1</v>
      </c>
      <c r="F55" s="9">
        <v>0</v>
      </c>
      <c r="G55" s="9">
        <v>1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t="18.75" hidden="1" thickBot="1" x14ac:dyDescent="0.3">
      <c r="A56" s="647"/>
      <c r="B56" s="122">
        <v>41165</v>
      </c>
      <c r="C56" s="23" t="s">
        <v>13</v>
      </c>
      <c r="D56" s="23">
        <v>1</v>
      </c>
      <c r="E56" s="23">
        <v>1</v>
      </c>
      <c r="F56" s="23">
        <v>0</v>
      </c>
      <c r="G56" s="23">
        <v>1</v>
      </c>
      <c r="H56" s="23">
        <v>0</v>
      </c>
      <c r="I56" s="48">
        <v>0</v>
      </c>
      <c r="J56" s="281"/>
      <c r="K56" s="23">
        <v>1</v>
      </c>
      <c r="L56" s="23"/>
      <c r="M56" s="48"/>
    </row>
    <row r="57" spans="1:13" ht="19.5" thickTop="1" thickBot="1" x14ac:dyDescent="0.3">
      <c r="A57" s="142" t="s">
        <v>45</v>
      </c>
      <c r="B57" s="126" t="s">
        <v>22</v>
      </c>
      <c r="C57" s="124" t="s">
        <v>20</v>
      </c>
      <c r="D57" s="124">
        <f t="shared" ref="D57:I57" si="2">SUM(D37:D56)</f>
        <v>20</v>
      </c>
      <c r="E57" s="124">
        <f t="shared" si="2"/>
        <v>7</v>
      </c>
      <c r="F57" s="124">
        <f t="shared" si="2"/>
        <v>6</v>
      </c>
      <c r="G57" s="124">
        <f t="shared" si="2"/>
        <v>13</v>
      </c>
      <c r="H57" s="124">
        <f t="shared" si="2"/>
        <v>1</v>
      </c>
      <c r="I57" s="125">
        <f t="shared" si="2"/>
        <v>0</v>
      </c>
      <c r="J57" s="191">
        <f>SUM(J37:J56)</f>
        <v>9</v>
      </c>
      <c r="K57" s="124">
        <f>SUM(K37:K56)</f>
        <v>10</v>
      </c>
      <c r="L57" s="124">
        <f>SUM(L37:L56)</f>
        <v>1</v>
      </c>
      <c r="M57" s="302">
        <f>SUM(J57/(J57+K57))</f>
        <v>0.47368421052631576</v>
      </c>
    </row>
    <row r="58" spans="1:13" ht="19.5" thickTop="1" thickBot="1" x14ac:dyDescent="0.3">
      <c r="C58" s="136" t="s">
        <v>24</v>
      </c>
      <c r="D58" s="137">
        <f t="shared" ref="D58:I58" si="3">SUM(D15+D36+D57)</f>
        <v>52</v>
      </c>
      <c r="E58" s="137">
        <f t="shared" si="3"/>
        <v>18</v>
      </c>
      <c r="F58" s="137">
        <f t="shared" si="3"/>
        <v>19</v>
      </c>
      <c r="G58" s="139">
        <f t="shared" si="3"/>
        <v>37</v>
      </c>
      <c r="H58" s="140">
        <f t="shared" si="3"/>
        <v>1</v>
      </c>
      <c r="I58" s="141">
        <f t="shared" si="3"/>
        <v>2</v>
      </c>
      <c r="J58" s="325">
        <f>SUM(J15+J36+J57)</f>
        <v>21</v>
      </c>
      <c r="K58" s="146">
        <f>SUM(K15+K36+K57)</f>
        <v>26</v>
      </c>
      <c r="L58" s="146">
        <f>SUM(L15+L36+L57)</f>
        <v>5</v>
      </c>
      <c r="M58" s="324">
        <f>SUM(J58/(J58+K58))</f>
        <v>0.44680851063829785</v>
      </c>
    </row>
    <row r="59" spans="1:13" ht="18.75" thickBot="1" x14ac:dyDescent="0.3">
      <c r="C59" s="143" t="s">
        <v>25</v>
      </c>
      <c r="D59" s="24"/>
      <c r="E59" s="25">
        <f>SUM(E58/D58)</f>
        <v>0.34615384615384615</v>
      </c>
      <c r="F59" s="25">
        <f>SUM(F58/D58)</f>
        <v>0.36538461538461536</v>
      </c>
      <c r="G59" s="144">
        <f>SUM(G58/D58)</f>
        <v>0.71153846153846156</v>
      </c>
      <c r="H59" s="20"/>
      <c r="I59" s="20"/>
      <c r="J59" s="326">
        <f>SUM(J58/D58)</f>
        <v>0.40384615384615385</v>
      </c>
      <c r="K59" s="327">
        <f>SUM(K58/D58)</f>
        <v>0.5</v>
      </c>
      <c r="L59" s="328">
        <f>SUM(L58/D58)</f>
        <v>9.6153846153846159E-2</v>
      </c>
      <c r="M59" s="6"/>
    </row>
    <row r="60" spans="1:13" ht="18.75" thickBot="1" x14ac:dyDescent="0.3">
      <c r="C60" s="133" t="s">
        <v>26</v>
      </c>
      <c r="D60" s="134">
        <f>SUM(D58/3)</f>
        <v>17.333333333333332</v>
      </c>
      <c r="E60" s="134">
        <f>SUM(E59*D60)</f>
        <v>5.9999999999999991</v>
      </c>
      <c r="F60" s="134">
        <f>SUM(F59*D60)</f>
        <v>6.3333333333333321</v>
      </c>
      <c r="G60" s="135">
        <f>SUM(G59*D60)</f>
        <v>12.333333333333332</v>
      </c>
      <c r="J60" s="329">
        <f>SUM(J58/3)</f>
        <v>7</v>
      </c>
      <c r="K60" s="330">
        <f>SUM(K58/3)</f>
        <v>8.6666666666666661</v>
      </c>
      <c r="L60" s="331">
        <f>SUM(L58/3)</f>
        <v>1.6666666666666667</v>
      </c>
      <c r="M60" s="6"/>
    </row>
    <row r="61" spans="1:13" ht="19.5" thickTop="1" thickBot="1" x14ac:dyDescent="0.3">
      <c r="A61" s="61" t="s">
        <v>58</v>
      </c>
      <c r="B61" s="45" t="s">
        <v>41</v>
      </c>
      <c r="C61" s="46" t="s">
        <v>8</v>
      </c>
      <c r="D61" s="47"/>
      <c r="E61" s="27">
        <v>5</v>
      </c>
      <c r="F61" s="27">
        <v>9</v>
      </c>
      <c r="G61" s="28">
        <v>14</v>
      </c>
    </row>
    <row r="62" spans="1:13" ht="18.75" thickBot="1" x14ac:dyDescent="0.3">
      <c r="A62" s="49" t="s">
        <v>45</v>
      </c>
      <c r="B62" s="41" t="s">
        <v>58</v>
      </c>
      <c r="C62" s="42"/>
      <c r="D62" s="42"/>
      <c r="E62" s="43">
        <f>SUM(E61:E61)</f>
        <v>5</v>
      </c>
      <c r="F62" s="43">
        <f>SUM(F61:F61)</f>
        <v>9</v>
      </c>
      <c r="G62" s="50">
        <f>SUM(G61:G61)</f>
        <v>14</v>
      </c>
    </row>
    <row r="63" spans="1:13" ht="18.75" thickBot="1" x14ac:dyDescent="0.3">
      <c r="A63" s="51" t="s">
        <v>46</v>
      </c>
      <c r="B63" s="52" t="s">
        <v>492</v>
      </c>
      <c r="C63" s="53"/>
      <c r="D63" s="53"/>
      <c r="E63" s="54">
        <f>SUM(E58+E62)</f>
        <v>23</v>
      </c>
      <c r="F63" s="54">
        <f>SUM(F58+F62)</f>
        <v>28</v>
      </c>
      <c r="G63" s="55">
        <f>SUM(E63+F63)</f>
        <v>51</v>
      </c>
    </row>
    <row r="64" spans="1:13" ht="18.75" thickTop="1" x14ac:dyDescent="0.25"/>
  </sheetData>
  <mergeCells count="4">
    <mergeCell ref="A37:A56"/>
    <mergeCell ref="A3:A14"/>
    <mergeCell ref="A16:A35"/>
    <mergeCell ref="A1:M1"/>
  </mergeCells>
  <printOptions horizontalCentered="1" verticalCentered="1"/>
  <pageMargins left="0.2" right="0.2" top="0.25" bottom="0.25" header="0.25" footer="0.3"/>
  <pageSetup scale="89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M193"/>
  <sheetViews>
    <sheetView zoomScale="75" zoomScaleNormal="75" workbookViewId="0">
      <pane ySplit="1" topLeftCell="A2" activePane="bottomLeft" state="frozen"/>
      <selection activeCell="D156" sqref="D156"/>
      <selection pane="bottomLeft" activeCell="D156" sqref="D156"/>
    </sheetView>
  </sheetViews>
  <sheetFormatPr defaultColWidth="9.140625" defaultRowHeight="18" x14ac:dyDescent="0.25"/>
  <cols>
    <col min="1" max="1" width="15.42578125" style="70" bestFit="1" customWidth="1"/>
    <col min="2" max="2" width="25.28515625" style="101" bestFit="1" customWidth="1"/>
    <col min="3" max="3" width="21" style="6" bestFit="1" customWidth="1"/>
    <col min="4" max="9" width="9.5703125" style="6" bestFit="1" customWidth="1"/>
    <col min="10" max="12" width="9.140625" style="6"/>
    <col min="13" max="16384" width="9.140625" style="7"/>
  </cols>
  <sheetData>
    <row r="1" spans="1:13" s="99" customFormat="1" ht="19.5" thickTop="1" thickBot="1" x14ac:dyDescent="0.3">
      <c r="A1" s="626" t="s">
        <v>330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s="99" customFormat="1" ht="19.5" thickTop="1" thickBot="1" x14ac:dyDescent="0.3">
      <c r="A2" s="496"/>
      <c r="B2" s="359" t="s">
        <v>0</v>
      </c>
      <c r="C2" s="155" t="s">
        <v>450</v>
      </c>
      <c r="D2" s="179" t="s">
        <v>1</v>
      </c>
      <c r="E2" s="179" t="s">
        <v>2</v>
      </c>
      <c r="F2" s="179" t="s">
        <v>3</v>
      </c>
      <c r="G2" s="179" t="s">
        <v>4</v>
      </c>
      <c r="H2" s="179" t="s">
        <v>5</v>
      </c>
      <c r="I2" s="351" t="s">
        <v>6</v>
      </c>
      <c r="J2" s="350" t="s">
        <v>29</v>
      </c>
      <c r="K2" s="179" t="s">
        <v>30</v>
      </c>
      <c r="L2" s="179" t="s">
        <v>31</v>
      </c>
      <c r="M2" s="180" t="s">
        <v>294</v>
      </c>
    </row>
    <row r="3" spans="1:13" s="99" customFormat="1" ht="18.75" thickTop="1" x14ac:dyDescent="0.25">
      <c r="A3" s="679" t="s">
        <v>624</v>
      </c>
      <c r="B3" s="361">
        <v>45687</v>
      </c>
      <c r="C3" s="27" t="s">
        <v>10</v>
      </c>
      <c r="D3" s="46">
        <v>1</v>
      </c>
      <c r="E3" s="46">
        <v>2</v>
      </c>
      <c r="F3" s="46">
        <v>1</v>
      </c>
      <c r="G3" s="46">
        <v>3</v>
      </c>
      <c r="H3" s="46">
        <v>0</v>
      </c>
      <c r="I3" s="85">
        <v>0</v>
      </c>
      <c r="J3" s="367"/>
      <c r="K3" s="46">
        <v>1</v>
      </c>
      <c r="L3" s="46"/>
      <c r="M3" s="85"/>
    </row>
    <row r="4" spans="1:13" s="99" customFormat="1" x14ac:dyDescent="0.25">
      <c r="A4" s="680"/>
      <c r="B4" s="362">
        <v>45680</v>
      </c>
      <c r="C4" s="9" t="s">
        <v>625</v>
      </c>
      <c r="D4" s="5">
        <v>1</v>
      </c>
      <c r="E4" s="5">
        <v>2</v>
      </c>
      <c r="F4" s="5">
        <v>2</v>
      </c>
      <c r="G4" s="5">
        <v>4</v>
      </c>
      <c r="H4" s="5">
        <v>1</v>
      </c>
      <c r="I4" s="86">
        <v>0</v>
      </c>
      <c r="J4" s="368">
        <v>1</v>
      </c>
      <c r="K4" s="5"/>
      <c r="L4" s="5"/>
      <c r="M4" s="86"/>
    </row>
    <row r="5" spans="1:13" s="99" customFormat="1" x14ac:dyDescent="0.25">
      <c r="A5" s="680"/>
      <c r="B5" s="362">
        <v>45603</v>
      </c>
      <c r="C5" s="9" t="s">
        <v>10</v>
      </c>
      <c r="D5" s="5">
        <v>1</v>
      </c>
      <c r="E5" s="5">
        <v>1</v>
      </c>
      <c r="F5" s="5">
        <v>0</v>
      </c>
      <c r="G5" s="5">
        <v>1</v>
      </c>
      <c r="H5" s="5">
        <v>0</v>
      </c>
      <c r="I5" s="86">
        <v>0</v>
      </c>
      <c r="J5" s="368"/>
      <c r="K5" s="5">
        <v>1</v>
      </c>
      <c r="L5" s="5"/>
      <c r="M5" s="86"/>
    </row>
    <row r="6" spans="1:13" s="99" customFormat="1" x14ac:dyDescent="0.25">
      <c r="A6" s="680"/>
      <c r="B6" s="362">
        <v>45589</v>
      </c>
      <c r="C6" s="9" t="s">
        <v>20</v>
      </c>
      <c r="D6" s="5">
        <v>1</v>
      </c>
      <c r="E6" s="5">
        <v>1</v>
      </c>
      <c r="F6" s="5">
        <v>4</v>
      </c>
      <c r="G6" s="5">
        <v>5</v>
      </c>
      <c r="H6" s="5">
        <v>0</v>
      </c>
      <c r="I6" s="86">
        <v>0</v>
      </c>
      <c r="J6" s="368">
        <v>1</v>
      </c>
      <c r="K6" s="5"/>
      <c r="L6" s="5"/>
      <c r="M6" s="86"/>
    </row>
    <row r="7" spans="1:13" s="99" customFormat="1" x14ac:dyDescent="0.25">
      <c r="A7" s="680"/>
      <c r="B7" s="362">
        <v>45582</v>
      </c>
      <c r="C7" s="9" t="s">
        <v>553</v>
      </c>
      <c r="D7" s="5">
        <v>1</v>
      </c>
      <c r="E7" s="5">
        <v>0</v>
      </c>
      <c r="F7" s="5">
        <v>3</v>
      </c>
      <c r="G7" s="5">
        <v>3</v>
      </c>
      <c r="H7" s="5">
        <v>0</v>
      </c>
      <c r="I7" s="86">
        <v>0</v>
      </c>
      <c r="J7" s="368">
        <v>1</v>
      </c>
      <c r="K7" s="5"/>
      <c r="L7" s="5"/>
      <c r="M7" s="86"/>
    </row>
    <row r="8" spans="1:13" s="99" customFormat="1" x14ac:dyDescent="0.25">
      <c r="A8" s="680"/>
      <c r="B8" s="362">
        <v>45575</v>
      </c>
      <c r="C8" s="9" t="s">
        <v>8</v>
      </c>
      <c r="D8" s="5">
        <v>1</v>
      </c>
      <c r="E8" s="5">
        <v>3</v>
      </c>
      <c r="F8" s="5">
        <v>0</v>
      </c>
      <c r="G8" s="5">
        <v>3</v>
      </c>
      <c r="H8" s="5">
        <v>1</v>
      </c>
      <c r="I8" s="86">
        <v>0</v>
      </c>
      <c r="J8" s="368">
        <v>1</v>
      </c>
      <c r="K8" s="5"/>
      <c r="L8" s="5"/>
      <c r="M8" s="86"/>
    </row>
    <row r="9" spans="1:13" s="99" customFormat="1" x14ac:dyDescent="0.25">
      <c r="A9" s="680"/>
      <c r="B9" s="362">
        <v>45568</v>
      </c>
      <c r="C9" s="9" t="s">
        <v>10</v>
      </c>
      <c r="D9" s="5">
        <v>1</v>
      </c>
      <c r="E9" s="5">
        <v>0</v>
      </c>
      <c r="F9" s="5">
        <v>0</v>
      </c>
      <c r="G9" s="5">
        <v>0</v>
      </c>
      <c r="H9" s="5">
        <v>0</v>
      </c>
      <c r="I9" s="86">
        <v>0</v>
      </c>
      <c r="J9" s="368"/>
      <c r="K9" s="5"/>
      <c r="L9" s="5">
        <v>1</v>
      </c>
      <c r="M9" s="86"/>
    </row>
    <row r="10" spans="1:13" s="99" customFormat="1" x14ac:dyDescent="0.25">
      <c r="A10" s="680"/>
      <c r="B10" s="362">
        <v>45561</v>
      </c>
      <c r="C10" s="9" t="s">
        <v>625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86">
        <v>0</v>
      </c>
      <c r="J10" s="368"/>
      <c r="K10" s="5">
        <v>1</v>
      </c>
      <c r="L10" s="5"/>
      <c r="M10" s="86"/>
    </row>
    <row r="11" spans="1:13" s="99" customFormat="1" x14ac:dyDescent="0.25">
      <c r="A11" s="680"/>
      <c r="B11" s="362">
        <v>45554</v>
      </c>
      <c r="C11" s="9" t="s">
        <v>20</v>
      </c>
      <c r="D11" s="5">
        <v>1</v>
      </c>
      <c r="E11" s="5">
        <v>2</v>
      </c>
      <c r="F11" s="5">
        <v>3</v>
      </c>
      <c r="G11" s="5">
        <v>5</v>
      </c>
      <c r="H11" s="5">
        <v>1</v>
      </c>
      <c r="I11" s="86">
        <v>0</v>
      </c>
      <c r="J11" s="368">
        <v>1</v>
      </c>
      <c r="K11" s="5"/>
      <c r="L11" s="5"/>
      <c r="M11" s="86"/>
    </row>
    <row r="12" spans="1:13" s="99" customFormat="1" ht="18.75" thickBot="1" x14ac:dyDescent="0.3">
      <c r="A12" s="681"/>
      <c r="B12" s="363">
        <v>45547</v>
      </c>
      <c r="C12" s="31" t="s">
        <v>553</v>
      </c>
      <c r="D12" s="88">
        <v>1</v>
      </c>
      <c r="E12" s="88">
        <v>1</v>
      </c>
      <c r="F12" s="88">
        <v>0</v>
      </c>
      <c r="G12" s="88">
        <v>1</v>
      </c>
      <c r="H12" s="88">
        <v>0</v>
      </c>
      <c r="I12" s="89">
        <v>0</v>
      </c>
      <c r="J12" s="380"/>
      <c r="K12" s="88">
        <v>1</v>
      </c>
      <c r="L12" s="88"/>
      <c r="M12" s="89"/>
    </row>
    <row r="13" spans="1:13" s="99" customFormat="1" ht="19.5" thickTop="1" thickBot="1" x14ac:dyDescent="0.3">
      <c r="A13" s="487" t="s">
        <v>45</v>
      </c>
      <c r="B13" s="488" t="s">
        <v>624</v>
      </c>
      <c r="C13" s="355" t="s">
        <v>453</v>
      </c>
      <c r="D13" s="355">
        <f t="shared" ref="D13:L13" si="0">SUM(D3:D12)</f>
        <v>10</v>
      </c>
      <c r="E13" s="355">
        <f t="shared" si="0"/>
        <v>12</v>
      </c>
      <c r="F13" s="355">
        <f t="shared" si="0"/>
        <v>13</v>
      </c>
      <c r="G13" s="355">
        <f t="shared" si="0"/>
        <v>25</v>
      </c>
      <c r="H13" s="355">
        <f t="shared" si="0"/>
        <v>3</v>
      </c>
      <c r="I13" s="489">
        <f t="shared" si="0"/>
        <v>0</v>
      </c>
      <c r="J13" s="458">
        <f t="shared" si="0"/>
        <v>5</v>
      </c>
      <c r="K13" s="355">
        <f t="shared" si="0"/>
        <v>4</v>
      </c>
      <c r="L13" s="355">
        <f t="shared" si="0"/>
        <v>1</v>
      </c>
      <c r="M13" s="415">
        <f>SUM(J13/(J13+K13))</f>
        <v>0.55555555555555558</v>
      </c>
    </row>
    <row r="14" spans="1:13" s="99" customFormat="1" ht="18.75" hidden="1" thickTop="1" x14ac:dyDescent="0.25">
      <c r="A14" s="676" t="s">
        <v>580</v>
      </c>
      <c r="B14" s="361">
        <v>45351</v>
      </c>
      <c r="C14" s="27" t="s">
        <v>453</v>
      </c>
      <c r="D14" s="46">
        <v>1</v>
      </c>
      <c r="E14" s="46">
        <v>3</v>
      </c>
      <c r="F14" s="46">
        <v>4</v>
      </c>
      <c r="G14" s="46">
        <v>7</v>
      </c>
      <c r="H14" s="46">
        <v>0</v>
      </c>
      <c r="I14" s="85">
        <v>0</v>
      </c>
      <c r="J14" s="367">
        <v>1</v>
      </c>
      <c r="K14" s="46"/>
      <c r="L14" s="46"/>
      <c r="M14" s="85"/>
    </row>
    <row r="15" spans="1:13" s="99" customFormat="1" hidden="1" x14ac:dyDescent="0.25">
      <c r="A15" s="677"/>
      <c r="B15" s="362">
        <v>45337</v>
      </c>
      <c r="C15" s="9" t="s">
        <v>552</v>
      </c>
      <c r="D15" s="5">
        <v>1</v>
      </c>
      <c r="E15" s="5">
        <v>0</v>
      </c>
      <c r="F15" s="5">
        <v>5</v>
      </c>
      <c r="G15" s="5">
        <v>5</v>
      </c>
      <c r="H15" s="5">
        <v>0</v>
      </c>
      <c r="I15" s="86">
        <v>0</v>
      </c>
      <c r="J15" s="368">
        <v>1</v>
      </c>
      <c r="K15" s="5"/>
      <c r="L15" s="5"/>
      <c r="M15" s="86"/>
    </row>
    <row r="16" spans="1:13" s="99" customFormat="1" hidden="1" x14ac:dyDescent="0.25">
      <c r="A16" s="677"/>
      <c r="B16" s="362">
        <v>45330</v>
      </c>
      <c r="C16" s="9" t="s">
        <v>555</v>
      </c>
      <c r="D16" s="5">
        <v>1</v>
      </c>
      <c r="E16" s="5">
        <v>1</v>
      </c>
      <c r="F16" s="5">
        <v>1</v>
      </c>
      <c r="G16" s="5">
        <v>2</v>
      </c>
      <c r="H16" s="5">
        <v>0</v>
      </c>
      <c r="I16" s="86">
        <v>0</v>
      </c>
      <c r="J16" s="368">
        <v>1</v>
      </c>
      <c r="K16" s="5"/>
      <c r="L16" s="5"/>
      <c r="M16" s="86"/>
    </row>
    <row r="17" spans="1:13" s="99" customFormat="1" hidden="1" x14ac:dyDescent="0.25">
      <c r="A17" s="677"/>
      <c r="B17" s="362">
        <v>45323</v>
      </c>
      <c r="C17" s="9" t="s">
        <v>553</v>
      </c>
      <c r="D17" s="5">
        <v>1</v>
      </c>
      <c r="E17" s="5">
        <v>1</v>
      </c>
      <c r="F17" s="5">
        <v>1</v>
      </c>
      <c r="G17" s="5">
        <v>2</v>
      </c>
      <c r="H17" s="5">
        <v>0</v>
      </c>
      <c r="I17" s="86">
        <v>0</v>
      </c>
      <c r="J17" s="368"/>
      <c r="K17" s="5">
        <v>1</v>
      </c>
      <c r="L17" s="5"/>
      <c r="M17" s="86"/>
    </row>
    <row r="18" spans="1:13" s="99" customFormat="1" hidden="1" x14ac:dyDescent="0.25">
      <c r="A18" s="677"/>
      <c r="B18" s="362">
        <v>45316</v>
      </c>
      <c r="C18" s="9" t="s">
        <v>453</v>
      </c>
      <c r="D18" s="5">
        <v>1</v>
      </c>
      <c r="E18" s="5">
        <v>1</v>
      </c>
      <c r="F18" s="5">
        <v>0</v>
      </c>
      <c r="G18" s="5">
        <v>1</v>
      </c>
      <c r="H18" s="5">
        <v>0</v>
      </c>
      <c r="I18" s="86">
        <v>0</v>
      </c>
      <c r="J18" s="368"/>
      <c r="K18" s="5">
        <v>1</v>
      </c>
      <c r="L18" s="5"/>
      <c r="M18" s="86"/>
    </row>
    <row r="19" spans="1:13" s="99" customFormat="1" hidden="1" x14ac:dyDescent="0.25">
      <c r="A19" s="677"/>
      <c r="B19" s="362">
        <v>45309</v>
      </c>
      <c r="C19" s="9" t="s">
        <v>8</v>
      </c>
      <c r="D19" s="5">
        <v>1</v>
      </c>
      <c r="E19" s="5">
        <v>3</v>
      </c>
      <c r="F19" s="5">
        <v>3</v>
      </c>
      <c r="G19" s="5">
        <v>6</v>
      </c>
      <c r="H19" s="5">
        <v>1</v>
      </c>
      <c r="I19" s="86">
        <v>0</v>
      </c>
      <c r="J19" s="368">
        <v>1</v>
      </c>
      <c r="K19" s="5"/>
      <c r="L19" s="5"/>
      <c r="M19" s="86"/>
    </row>
    <row r="20" spans="1:13" s="99" customFormat="1" ht="18.75" hidden="1" customHeight="1" x14ac:dyDescent="0.25">
      <c r="A20" s="677"/>
      <c r="B20" s="362">
        <v>45302</v>
      </c>
      <c r="C20" s="9" t="s">
        <v>552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86">
        <v>0</v>
      </c>
      <c r="J20" s="368">
        <v>1</v>
      </c>
      <c r="K20" s="5"/>
      <c r="L20" s="5"/>
      <c r="M20" s="86"/>
    </row>
    <row r="21" spans="1:13" s="99" customFormat="1" hidden="1" x14ac:dyDescent="0.25">
      <c r="A21" s="677"/>
      <c r="B21" s="362">
        <v>45281</v>
      </c>
      <c r="C21" s="9" t="s">
        <v>555</v>
      </c>
      <c r="D21" s="5">
        <v>1</v>
      </c>
      <c r="E21" s="11">
        <v>2</v>
      </c>
      <c r="F21" s="5">
        <v>0</v>
      </c>
      <c r="G21" s="11">
        <v>2</v>
      </c>
      <c r="H21" s="5">
        <v>1</v>
      </c>
      <c r="I21" s="86">
        <v>0</v>
      </c>
      <c r="J21" s="368">
        <v>1</v>
      </c>
      <c r="K21" s="5"/>
      <c r="L21" s="5"/>
      <c r="M21" s="86"/>
    </row>
    <row r="22" spans="1:13" s="99" customFormat="1" hidden="1" x14ac:dyDescent="0.25">
      <c r="A22" s="677"/>
      <c r="B22" s="362">
        <v>45274</v>
      </c>
      <c r="C22" s="9" t="s">
        <v>553</v>
      </c>
      <c r="D22" s="5">
        <v>1</v>
      </c>
      <c r="E22" s="11">
        <v>1</v>
      </c>
      <c r="F22" s="5">
        <v>1</v>
      </c>
      <c r="G22" s="11">
        <v>2</v>
      </c>
      <c r="H22" s="5">
        <v>0</v>
      </c>
      <c r="I22" s="86">
        <v>0</v>
      </c>
      <c r="J22" s="368"/>
      <c r="K22" s="5">
        <v>1</v>
      </c>
      <c r="L22" s="5"/>
      <c r="M22" s="86"/>
    </row>
    <row r="23" spans="1:13" s="99" customFormat="1" hidden="1" x14ac:dyDescent="0.25">
      <c r="A23" s="677"/>
      <c r="B23" s="362">
        <v>45267</v>
      </c>
      <c r="C23" s="9" t="s">
        <v>453</v>
      </c>
      <c r="D23" s="5">
        <v>1</v>
      </c>
      <c r="E23" s="11">
        <v>1</v>
      </c>
      <c r="F23" s="5">
        <v>2</v>
      </c>
      <c r="G23" s="11">
        <v>3</v>
      </c>
      <c r="H23" s="5">
        <v>0</v>
      </c>
      <c r="I23" s="86">
        <v>0</v>
      </c>
      <c r="J23" s="368"/>
      <c r="K23" s="5">
        <v>1</v>
      </c>
      <c r="L23" s="5"/>
      <c r="M23" s="86"/>
    </row>
    <row r="24" spans="1:13" s="99" customFormat="1" hidden="1" x14ac:dyDescent="0.25">
      <c r="A24" s="677"/>
      <c r="B24" s="362">
        <v>45260</v>
      </c>
      <c r="C24" s="9" t="s">
        <v>8</v>
      </c>
      <c r="D24" s="5">
        <v>1</v>
      </c>
      <c r="E24" s="11">
        <v>1</v>
      </c>
      <c r="F24" s="5">
        <v>1</v>
      </c>
      <c r="G24" s="11">
        <v>2</v>
      </c>
      <c r="H24" s="5">
        <v>0</v>
      </c>
      <c r="I24" s="86">
        <v>0</v>
      </c>
      <c r="J24" s="368">
        <v>1</v>
      </c>
      <c r="K24" s="5"/>
      <c r="L24" s="5"/>
      <c r="M24" s="86"/>
    </row>
    <row r="25" spans="1:13" s="99" customFormat="1" hidden="1" x14ac:dyDescent="0.25">
      <c r="A25" s="677"/>
      <c r="B25" s="362">
        <v>45253</v>
      </c>
      <c r="C25" s="9" t="s">
        <v>552</v>
      </c>
      <c r="D25" s="5">
        <v>1</v>
      </c>
      <c r="E25" s="11">
        <v>2</v>
      </c>
      <c r="F25" s="5">
        <v>2</v>
      </c>
      <c r="G25" s="11">
        <v>4</v>
      </c>
      <c r="H25" s="5">
        <v>0</v>
      </c>
      <c r="I25" s="86">
        <v>0</v>
      </c>
      <c r="J25" s="368">
        <v>1</v>
      </c>
      <c r="K25" s="5"/>
      <c r="L25" s="5"/>
      <c r="M25" s="86"/>
    </row>
    <row r="26" spans="1:13" s="99" customFormat="1" hidden="1" x14ac:dyDescent="0.25">
      <c r="A26" s="677"/>
      <c r="B26" s="362">
        <v>45246</v>
      </c>
      <c r="C26" s="9" t="s">
        <v>555</v>
      </c>
      <c r="D26" s="5">
        <v>1</v>
      </c>
      <c r="E26" s="11">
        <v>3</v>
      </c>
      <c r="F26" s="5">
        <v>3</v>
      </c>
      <c r="G26" s="11">
        <v>6</v>
      </c>
      <c r="H26" s="5">
        <v>1</v>
      </c>
      <c r="I26" s="86">
        <v>0</v>
      </c>
      <c r="J26" s="368">
        <v>1</v>
      </c>
      <c r="K26" s="5"/>
      <c r="L26" s="5"/>
      <c r="M26" s="86"/>
    </row>
    <row r="27" spans="1:13" s="99" customFormat="1" hidden="1" x14ac:dyDescent="0.25">
      <c r="A27" s="677"/>
      <c r="B27" s="362">
        <v>45239</v>
      </c>
      <c r="C27" s="9" t="s">
        <v>553</v>
      </c>
      <c r="D27" s="5">
        <v>1</v>
      </c>
      <c r="E27" s="11">
        <v>1</v>
      </c>
      <c r="F27" s="5">
        <v>1</v>
      </c>
      <c r="G27" s="11">
        <v>2</v>
      </c>
      <c r="H27" s="5">
        <v>0</v>
      </c>
      <c r="I27" s="86">
        <v>0</v>
      </c>
      <c r="J27" s="368">
        <v>1</v>
      </c>
      <c r="K27" s="5"/>
      <c r="L27" s="5"/>
      <c r="M27" s="86"/>
    </row>
    <row r="28" spans="1:13" s="99" customFormat="1" hidden="1" x14ac:dyDescent="0.25">
      <c r="A28" s="677"/>
      <c r="B28" s="362">
        <v>45232</v>
      </c>
      <c r="C28" s="9" t="s">
        <v>453</v>
      </c>
      <c r="D28" s="5">
        <v>1</v>
      </c>
      <c r="E28" s="11">
        <v>1</v>
      </c>
      <c r="F28" s="5">
        <v>1</v>
      </c>
      <c r="G28" s="11">
        <v>2</v>
      </c>
      <c r="H28" s="5">
        <v>1</v>
      </c>
      <c r="I28" s="86">
        <v>0</v>
      </c>
      <c r="J28" s="368">
        <v>1</v>
      </c>
      <c r="K28" s="5"/>
      <c r="L28" s="5"/>
      <c r="M28" s="86"/>
    </row>
    <row r="29" spans="1:13" s="99" customFormat="1" hidden="1" x14ac:dyDescent="0.25">
      <c r="A29" s="677"/>
      <c r="B29" s="362">
        <v>45225</v>
      </c>
      <c r="C29" s="9" t="s">
        <v>8</v>
      </c>
      <c r="D29" s="5">
        <v>1</v>
      </c>
      <c r="E29" s="11">
        <v>3</v>
      </c>
      <c r="F29" s="5">
        <v>0</v>
      </c>
      <c r="G29" s="11">
        <v>3</v>
      </c>
      <c r="H29" s="5">
        <v>1</v>
      </c>
      <c r="I29" s="86">
        <v>0</v>
      </c>
      <c r="J29" s="368">
        <v>1</v>
      </c>
      <c r="K29" s="5"/>
      <c r="L29" s="5"/>
      <c r="M29" s="86"/>
    </row>
    <row r="30" spans="1:13" s="99" customFormat="1" hidden="1" x14ac:dyDescent="0.25">
      <c r="A30" s="677"/>
      <c r="B30" s="362">
        <v>45218</v>
      </c>
      <c r="C30" s="9" t="s">
        <v>552</v>
      </c>
      <c r="D30" s="5">
        <v>1</v>
      </c>
      <c r="E30" s="11">
        <v>2</v>
      </c>
      <c r="F30" s="5">
        <v>0</v>
      </c>
      <c r="G30" s="11">
        <v>2</v>
      </c>
      <c r="H30" s="5">
        <v>0</v>
      </c>
      <c r="I30" s="86">
        <v>0</v>
      </c>
      <c r="J30" s="368"/>
      <c r="K30" s="5">
        <v>1</v>
      </c>
      <c r="L30" s="5"/>
      <c r="M30" s="86"/>
    </row>
    <row r="31" spans="1:13" s="99" customFormat="1" ht="18.75" hidden="1" thickBot="1" x14ac:dyDescent="0.3">
      <c r="A31" s="678"/>
      <c r="B31" s="363">
        <v>45211</v>
      </c>
      <c r="C31" s="31" t="s">
        <v>555</v>
      </c>
      <c r="D31" s="88">
        <v>1</v>
      </c>
      <c r="E31" s="106">
        <v>1</v>
      </c>
      <c r="F31" s="88">
        <v>2</v>
      </c>
      <c r="G31" s="106">
        <v>3</v>
      </c>
      <c r="H31" s="88">
        <v>0</v>
      </c>
      <c r="I31" s="89">
        <v>0</v>
      </c>
      <c r="J31" s="380">
        <v>1</v>
      </c>
      <c r="K31" s="88"/>
      <c r="L31" s="88"/>
      <c r="M31" s="89"/>
    </row>
    <row r="32" spans="1:13" s="99" customFormat="1" ht="19.5" thickTop="1" thickBot="1" x14ac:dyDescent="0.3">
      <c r="A32" s="433" t="s">
        <v>45</v>
      </c>
      <c r="B32" s="414" t="s">
        <v>580</v>
      </c>
      <c r="C32" s="355" t="s">
        <v>452</v>
      </c>
      <c r="D32" s="355">
        <f t="shared" ref="D32:L32" si="1">SUM(D14:D31)</f>
        <v>18</v>
      </c>
      <c r="E32" s="355">
        <f t="shared" si="1"/>
        <v>27</v>
      </c>
      <c r="F32" s="355">
        <f t="shared" si="1"/>
        <v>27</v>
      </c>
      <c r="G32" s="467">
        <f t="shared" si="1"/>
        <v>54</v>
      </c>
      <c r="H32" s="248">
        <f t="shared" si="1"/>
        <v>5</v>
      </c>
      <c r="I32" s="544">
        <f t="shared" si="1"/>
        <v>0</v>
      </c>
      <c r="J32" s="191">
        <f t="shared" si="1"/>
        <v>13</v>
      </c>
      <c r="K32" s="124">
        <f t="shared" si="1"/>
        <v>5</v>
      </c>
      <c r="L32" s="124">
        <f t="shared" si="1"/>
        <v>0</v>
      </c>
      <c r="M32" s="302">
        <f>SUM(J32/(J32+K32))</f>
        <v>0.72222222222222221</v>
      </c>
    </row>
    <row r="33" spans="1:13" s="99" customFormat="1" ht="18.75" hidden="1" thickTop="1" x14ac:dyDescent="0.25">
      <c r="A33" s="682" t="s">
        <v>554</v>
      </c>
      <c r="B33" s="361">
        <v>44966</v>
      </c>
      <c r="C33" s="27" t="s">
        <v>555</v>
      </c>
      <c r="D33" s="46">
        <v>1</v>
      </c>
      <c r="E33" s="105">
        <v>2</v>
      </c>
      <c r="F33" s="46">
        <v>0</v>
      </c>
      <c r="G33" s="105">
        <v>2</v>
      </c>
      <c r="H33" s="46">
        <v>0</v>
      </c>
      <c r="I33" s="315">
        <v>0</v>
      </c>
      <c r="J33" s="265">
        <v>1</v>
      </c>
      <c r="K33" s="46"/>
      <c r="L33" s="46"/>
      <c r="M33" s="85"/>
    </row>
    <row r="34" spans="1:13" s="99" customFormat="1" hidden="1" x14ac:dyDescent="0.25">
      <c r="A34" s="683"/>
      <c r="B34" s="362">
        <v>44959</v>
      </c>
      <c r="C34" s="9" t="s">
        <v>553</v>
      </c>
      <c r="D34" s="5">
        <v>1</v>
      </c>
      <c r="E34" s="11">
        <v>1</v>
      </c>
      <c r="F34" s="5">
        <v>1</v>
      </c>
      <c r="G34" s="11">
        <v>2</v>
      </c>
      <c r="H34" s="5">
        <v>0</v>
      </c>
      <c r="I34" s="316">
        <v>0</v>
      </c>
      <c r="J34" s="266"/>
      <c r="K34" s="5"/>
      <c r="L34" s="5">
        <v>1</v>
      </c>
      <c r="M34" s="86"/>
    </row>
    <row r="35" spans="1:13" s="99" customFormat="1" hidden="1" x14ac:dyDescent="0.25">
      <c r="A35" s="683"/>
      <c r="B35" s="362">
        <v>44952</v>
      </c>
      <c r="C35" s="9" t="s">
        <v>453</v>
      </c>
      <c r="D35" s="5">
        <v>1</v>
      </c>
      <c r="E35" s="5">
        <v>0</v>
      </c>
      <c r="F35" s="5">
        <v>2</v>
      </c>
      <c r="G35" s="11">
        <v>2</v>
      </c>
      <c r="H35" s="5">
        <v>0</v>
      </c>
      <c r="I35" s="316">
        <v>0</v>
      </c>
      <c r="J35" s="266"/>
      <c r="K35" s="5">
        <v>1</v>
      </c>
      <c r="L35" s="5"/>
      <c r="M35" s="86"/>
    </row>
    <row r="36" spans="1:13" s="99" customFormat="1" hidden="1" x14ac:dyDescent="0.25">
      <c r="A36" s="683"/>
      <c r="B36" s="362">
        <v>44945</v>
      </c>
      <c r="C36" s="9" t="s">
        <v>8</v>
      </c>
      <c r="D36" s="5">
        <v>1</v>
      </c>
      <c r="E36" s="11">
        <v>2</v>
      </c>
      <c r="F36" s="5">
        <v>0</v>
      </c>
      <c r="G36" s="11">
        <v>2</v>
      </c>
      <c r="H36" s="5">
        <v>0</v>
      </c>
      <c r="I36" s="316">
        <v>0</v>
      </c>
      <c r="J36" s="266">
        <v>1</v>
      </c>
      <c r="K36" s="5"/>
      <c r="L36" s="5"/>
      <c r="M36" s="86"/>
    </row>
    <row r="37" spans="1:13" s="99" customFormat="1" hidden="1" x14ac:dyDescent="0.25">
      <c r="A37" s="683"/>
      <c r="B37" s="362">
        <v>44917</v>
      </c>
      <c r="C37" s="9" t="s">
        <v>555</v>
      </c>
      <c r="D37" s="5">
        <v>1</v>
      </c>
      <c r="E37" s="11">
        <v>2</v>
      </c>
      <c r="F37" s="5">
        <v>2</v>
      </c>
      <c r="G37" s="11">
        <v>4</v>
      </c>
      <c r="H37" s="5">
        <v>0</v>
      </c>
      <c r="I37" s="316">
        <v>0</v>
      </c>
      <c r="J37" s="266">
        <v>1</v>
      </c>
      <c r="K37" s="5"/>
      <c r="L37" s="5"/>
      <c r="M37" s="86"/>
    </row>
    <row r="38" spans="1:13" s="99" customFormat="1" hidden="1" x14ac:dyDescent="0.25">
      <c r="A38" s="683"/>
      <c r="B38" s="362">
        <v>44910</v>
      </c>
      <c r="C38" s="9" t="s">
        <v>553</v>
      </c>
      <c r="D38" s="5">
        <v>1</v>
      </c>
      <c r="E38" s="11">
        <v>2</v>
      </c>
      <c r="F38" s="5">
        <v>1</v>
      </c>
      <c r="G38" s="11">
        <v>3</v>
      </c>
      <c r="H38" s="5">
        <v>0</v>
      </c>
      <c r="I38" s="316">
        <v>0</v>
      </c>
      <c r="J38" s="266">
        <v>1</v>
      </c>
      <c r="K38" s="5"/>
      <c r="L38" s="5"/>
      <c r="M38" s="86"/>
    </row>
    <row r="39" spans="1:13" s="99" customFormat="1" hidden="1" x14ac:dyDescent="0.25">
      <c r="A39" s="683"/>
      <c r="B39" s="362">
        <v>44903</v>
      </c>
      <c r="C39" s="9" t="s">
        <v>453</v>
      </c>
      <c r="D39" s="5">
        <v>1</v>
      </c>
      <c r="E39" s="11">
        <v>2</v>
      </c>
      <c r="F39" s="5">
        <v>0</v>
      </c>
      <c r="G39" s="11">
        <v>2</v>
      </c>
      <c r="H39" s="5">
        <v>1</v>
      </c>
      <c r="I39" s="316">
        <v>0</v>
      </c>
      <c r="J39" s="266">
        <v>1</v>
      </c>
      <c r="K39" s="5"/>
      <c r="L39" s="5"/>
      <c r="M39" s="86"/>
    </row>
    <row r="40" spans="1:13" s="99" customFormat="1" hidden="1" x14ac:dyDescent="0.25">
      <c r="A40" s="683"/>
      <c r="B40" s="362">
        <v>44896</v>
      </c>
      <c r="C40" s="9" t="s">
        <v>8</v>
      </c>
      <c r="D40" s="5">
        <v>1</v>
      </c>
      <c r="E40" s="11">
        <v>2</v>
      </c>
      <c r="F40" s="5">
        <v>0</v>
      </c>
      <c r="G40" s="11">
        <v>2</v>
      </c>
      <c r="H40" s="5">
        <v>0</v>
      </c>
      <c r="I40" s="316">
        <v>0</v>
      </c>
      <c r="J40" s="266"/>
      <c r="K40" s="5">
        <v>1</v>
      </c>
      <c r="L40" s="5"/>
      <c r="M40" s="86"/>
    </row>
    <row r="41" spans="1:13" s="99" customFormat="1" hidden="1" x14ac:dyDescent="0.25">
      <c r="A41" s="683"/>
      <c r="B41" s="362">
        <v>44882</v>
      </c>
      <c r="C41" s="9" t="s">
        <v>555</v>
      </c>
      <c r="D41" s="5">
        <v>1</v>
      </c>
      <c r="E41" s="11">
        <v>1</v>
      </c>
      <c r="F41" s="5">
        <v>1</v>
      </c>
      <c r="G41" s="11">
        <v>2</v>
      </c>
      <c r="H41" s="5">
        <v>0</v>
      </c>
      <c r="I41" s="316">
        <v>0</v>
      </c>
      <c r="J41" s="266">
        <v>1</v>
      </c>
      <c r="K41" s="5"/>
      <c r="L41" s="5"/>
      <c r="M41" s="86"/>
    </row>
    <row r="42" spans="1:13" s="99" customFormat="1" hidden="1" x14ac:dyDescent="0.25">
      <c r="A42" s="683"/>
      <c r="B42" s="362">
        <v>44875</v>
      </c>
      <c r="C42" s="9" t="s">
        <v>553</v>
      </c>
      <c r="D42" s="5">
        <v>1</v>
      </c>
      <c r="E42" s="11">
        <v>2</v>
      </c>
      <c r="F42" s="5">
        <v>0</v>
      </c>
      <c r="G42" s="11">
        <v>2</v>
      </c>
      <c r="H42" s="5">
        <v>0</v>
      </c>
      <c r="I42" s="316">
        <v>0</v>
      </c>
      <c r="J42" s="266">
        <v>1</v>
      </c>
      <c r="K42" s="5"/>
      <c r="L42" s="5"/>
      <c r="M42" s="86"/>
    </row>
    <row r="43" spans="1:13" s="99" customFormat="1" hidden="1" x14ac:dyDescent="0.25">
      <c r="A43" s="683"/>
      <c r="B43" s="362">
        <v>44854</v>
      </c>
      <c r="C43" s="9" t="s">
        <v>552</v>
      </c>
      <c r="D43" s="5">
        <v>1</v>
      </c>
      <c r="E43" s="11">
        <v>1</v>
      </c>
      <c r="F43" s="5">
        <v>1</v>
      </c>
      <c r="G43" s="11">
        <v>2</v>
      </c>
      <c r="H43" s="5">
        <v>0</v>
      </c>
      <c r="I43" s="316">
        <v>0</v>
      </c>
      <c r="J43" s="266"/>
      <c r="K43" s="5">
        <v>1</v>
      </c>
      <c r="L43" s="5"/>
      <c r="M43" s="86"/>
    </row>
    <row r="44" spans="1:13" s="99" customFormat="1" hidden="1" x14ac:dyDescent="0.25">
      <c r="A44" s="683"/>
      <c r="B44" s="362">
        <v>44847</v>
      </c>
      <c r="C44" s="9" t="s">
        <v>555</v>
      </c>
      <c r="D44" s="5">
        <v>1</v>
      </c>
      <c r="E44" s="11">
        <v>2</v>
      </c>
      <c r="F44" s="5">
        <v>0</v>
      </c>
      <c r="G44" s="11">
        <v>2</v>
      </c>
      <c r="H44" s="5">
        <v>0</v>
      </c>
      <c r="I44" s="316">
        <v>0</v>
      </c>
      <c r="J44" s="266"/>
      <c r="K44" s="5">
        <v>1</v>
      </c>
      <c r="L44" s="5"/>
      <c r="M44" s="86"/>
    </row>
    <row r="45" spans="1:13" s="99" customFormat="1" hidden="1" x14ac:dyDescent="0.25">
      <c r="A45" s="683"/>
      <c r="B45" s="362">
        <v>44840</v>
      </c>
      <c r="C45" s="9" t="s">
        <v>553</v>
      </c>
      <c r="D45" s="5">
        <v>1</v>
      </c>
      <c r="E45" s="11">
        <v>1</v>
      </c>
      <c r="F45" s="5">
        <v>3</v>
      </c>
      <c r="G45" s="11">
        <v>4</v>
      </c>
      <c r="H45" s="5">
        <v>0</v>
      </c>
      <c r="I45" s="316">
        <v>0</v>
      </c>
      <c r="J45" s="266">
        <v>1</v>
      </c>
      <c r="K45" s="5"/>
      <c r="L45" s="5"/>
      <c r="M45" s="86"/>
    </row>
    <row r="46" spans="1:13" s="99" customFormat="1" ht="18.75" hidden="1" thickBot="1" x14ac:dyDescent="0.3">
      <c r="A46" s="684"/>
      <c r="B46" s="363">
        <v>44833</v>
      </c>
      <c r="C46" s="31" t="s">
        <v>453</v>
      </c>
      <c r="D46" s="88">
        <v>1</v>
      </c>
      <c r="E46" s="88">
        <v>0</v>
      </c>
      <c r="F46" s="88">
        <v>1</v>
      </c>
      <c r="G46" s="106">
        <v>1</v>
      </c>
      <c r="H46" s="88">
        <v>0</v>
      </c>
      <c r="I46" s="317">
        <v>0</v>
      </c>
      <c r="J46" s="267"/>
      <c r="K46" s="88">
        <v>1</v>
      </c>
      <c r="L46" s="88"/>
      <c r="M46" s="89"/>
    </row>
    <row r="47" spans="1:13" s="99" customFormat="1" ht="19.5" thickTop="1" thickBot="1" x14ac:dyDescent="0.3">
      <c r="A47" s="433" t="s">
        <v>45</v>
      </c>
      <c r="B47" s="414" t="s">
        <v>554</v>
      </c>
      <c r="C47" s="355" t="s">
        <v>452</v>
      </c>
      <c r="D47" s="355">
        <f t="shared" ref="D47:L47" si="2">SUM(D33:D46)</f>
        <v>14</v>
      </c>
      <c r="E47" s="355">
        <f t="shared" si="2"/>
        <v>20</v>
      </c>
      <c r="F47" s="355">
        <f t="shared" si="2"/>
        <v>12</v>
      </c>
      <c r="G47" s="355">
        <f t="shared" si="2"/>
        <v>32</v>
      </c>
      <c r="H47" s="355">
        <f t="shared" si="2"/>
        <v>1</v>
      </c>
      <c r="I47" s="467">
        <f t="shared" si="2"/>
        <v>0</v>
      </c>
      <c r="J47" s="191">
        <f t="shared" si="2"/>
        <v>8</v>
      </c>
      <c r="K47" s="124">
        <f t="shared" si="2"/>
        <v>5</v>
      </c>
      <c r="L47" s="124">
        <f t="shared" si="2"/>
        <v>1</v>
      </c>
      <c r="M47" s="302">
        <f>SUM(J47/(J47+K47))</f>
        <v>0.61538461538461542</v>
      </c>
    </row>
    <row r="48" spans="1:13" s="99" customFormat="1" ht="18.75" hidden="1" thickTop="1" x14ac:dyDescent="0.25">
      <c r="A48" s="676" t="s">
        <v>500</v>
      </c>
      <c r="B48" s="361">
        <v>43888</v>
      </c>
      <c r="C48" s="27" t="s">
        <v>453</v>
      </c>
      <c r="D48" s="46">
        <v>1</v>
      </c>
      <c r="E48" s="46">
        <v>0</v>
      </c>
      <c r="F48" s="46">
        <v>1</v>
      </c>
      <c r="G48" s="105">
        <v>1</v>
      </c>
      <c r="H48" s="46">
        <v>0</v>
      </c>
      <c r="I48" s="85">
        <v>0</v>
      </c>
      <c r="J48" s="265"/>
      <c r="K48" s="46">
        <v>1</v>
      </c>
      <c r="L48" s="46"/>
      <c r="M48" s="85"/>
    </row>
    <row r="49" spans="1:13" s="99" customFormat="1" hidden="1" x14ac:dyDescent="0.25">
      <c r="A49" s="677"/>
      <c r="B49" s="362">
        <v>43874</v>
      </c>
      <c r="C49" s="9" t="s">
        <v>9</v>
      </c>
      <c r="D49" s="5">
        <v>1</v>
      </c>
      <c r="E49" s="5">
        <v>1</v>
      </c>
      <c r="F49" s="5">
        <v>2</v>
      </c>
      <c r="G49" s="11">
        <v>3</v>
      </c>
      <c r="H49" s="5">
        <v>0</v>
      </c>
      <c r="I49" s="86">
        <v>0</v>
      </c>
      <c r="J49" s="266"/>
      <c r="K49" s="5"/>
      <c r="L49" s="5">
        <v>1</v>
      </c>
      <c r="M49" s="86"/>
    </row>
    <row r="50" spans="1:13" s="99" customFormat="1" hidden="1" x14ac:dyDescent="0.25">
      <c r="A50" s="677"/>
      <c r="B50" s="362">
        <v>43867</v>
      </c>
      <c r="C50" s="9" t="s">
        <v>455</v>
      </c>
      <c r="D50" s="5">
        <v>1</v>
      </c>
      <c r="E50" s="5">
        <v>2</v>
      </c>
      <c r="F50" s="5">
        <v>3</v>
      </c>
      <c r="G50" s="11">
        <v>5</v>
      </c>
      <c r="H50" s="5">
        <v>0</v>
      </c>
      <c r="I50" s="86">
        <v>0</v>
      </c>
      <c r="J50" s="266"/>
      <c r="K50" s="5">
        <v>1</v>
      </c>
      <c r="L50" s="5"/>
      <c r="M50" s="86"/>
    </row>
    <row r="51" spans="1:13" s="99" customFormat="1" hidden="1" x14ac:dyDescent="0.25">
      <c r="A51" s="677"/>
      <c r="B51" s="362">
        <v>43860</v>
      </c>
      <c r="C51" s="9" t="s">
        <v>48</v>
      </c>
      <c r="D51" s="5">
        <v>1</v>
      </c>
      <c r="E51" s="5">
        <v>3</v>
      </c>
      <c r="F51" s="5">
        <v>1</v>
      </c>
      <c r="G51" s="11">
        <v>4</v>
      </c>
      <c r="H51" s="5">
        <v>0</v>
      </c>
      <c r="I51" s="86">
        <v>0</v>
      </c>
      <c r="J51" s="266">
        <v>1</v>
      </c>
      <c r="K51" s="5"/>
      <c r="L51" s="5"/>
      <c r="M51" s="86"/>
    </row>
    <row r="52" spans="1:13" s="99" customFormat="1" hidden="1" x14ac:dyDescent="0.25">
      <c r="A52" s="677"/>
      <c r="B52" s="362">
        <v>43839</v>
      </c>
      <c r="C52" s="9" t="s">
        <v>8</v>
      </c>
      <c r="D52" s="5">
        <v>1</v>
      </c>
      <c r="E52" s="5">
        <v>2</v>
      </c>
      <c r="F52" s="5">
        <v>0</v>
      </c>
      <c r="G52" s="11">
        <v>2</v>
      </c>
      <c r="H52" s="5">
        <v>0</v>
      </c>
      <c r="I52" s="86">
        <v>0</v>
      </c>
      <c r="J52" s="266"/>
      <c r="K52" s="5">
        <v>1</v>
      </c>
      <c r="L52" s="5"/>
      <c r="M52" s="86"/>
    </row>
    <row r="53" spans="1:13" s="99" customFormat="1" hidden="1" x14ac:dyDescent="0.25">
      <c r="A53" s="677"/>
      <c r="B53" s="362">
        <v>43832</v>
      </c>
      <c r="C53" s="9" t="s">
        <v>9</v>
      </c>
      <c r="D53" s="5">
        <v>1</v>
      </c>
      <c r="E53" s="5">
        <v>1</v>
      </c>
      <c r="F53" s="5">
        <v>1</v>
      </c>
      <c r="G53" s="11">
        <v>2</v>
      </c>
      <c r="H53" s="5">
        <v>0</v>
      </c>
      <c r="I53" s="86">
        <v>0</v>
      </c>
      <c r="J53" s="266"/>
      <c r="K53" s="5">
        <v>1</v>
      </c>
      <c r="L53" s="5"/>
      <c r="M53" s="86"/>
    </row>
    <row r="54" spans="1:13" s="99" customFormat="1" hidden="1" x14ac:dyDescent="0.25">
      <c r="A54" s="677"/>
      <c r="B54" s="362">
        <v>43818</v>
      </c>
      <c r="C54" s="9" t="s">
        <v>9</v>
      </c>
      <c r="D54" s="5">
        <v>1</v>
      </c>
      <c r="E54" s="5">
        <v>1</v>
      </c>
      <c r="F54" s="5">
        <v>1</v>
      </c>
      <c r="G54" s="11">
        <v>2</v>
      </c>
      <c r="H54" s="5">
        <v>0</v>
      </c>
      <c r="I54" s="86">
        <v>0</v>
      </c>
      <c r="J54" s="266">
        <v>1</v>
      </c>
      <c r="K54" s="5"/>
      <c r="L54" s="5"/>
      <c r="M54" s="86"/>
    </row>
    <row r="55" spans="1:13" s="99" customFormat="1" hidden="1" x14ac:dyDescent="0.25">
      <c r="A55" s="677"/>
      <c r="B55" s="362">
        <v>43811</v>
      </c>
      <c r="C55" s="9" t="s">
        <v>452</v>
      </c>
      <c r="D55" s="5">
        <v>1</v>
      </c>
      <c r="E55" s="5">
        <v>1</v>
      </c>
      <c r="F55" s="5">
        <v>2</v>
      </c>
      <c r="G55" s="11">
        <v>3</v>
      </c>
      <c r="H55" s="5">
        <v>0</v>
      </c>
      <c r="I55" s="86">
        <v>0</v>
      </c>
      <c r="J55" s="266">
        <v>1</v>
      </c>
      <c r="K55" s="5"/>
      <c r="L55" s="5"/>
      <c r="M55" s="86"/>
    </row>
    <row r="56" spans="1:13" s="99" customFormat="1" hidden="1" x14ac:dyDescent="0.25">
      <c r="A56" s="677"/>
      <c r="B56" s="362">
        <v>43804</v>
      </c>
      <c r="C56" s="9" t="s">
        <v>8</v>
      </c>
      <c r="D56" s="5">
        <v>1</v>
      </c>
      <c r="E56" s="5">
        <v>0</v>
      </c>
      <c r="F56" s="5">
        <v>3</v>
      </c>
      <c r="G56" s="11">
        <v>3</v>
      </c>
      <c r="H56" s="5">
        <v>0</v>
      </c>
      <c r="I56" s="86">
        <v>0</v>
      </c>
      <c r="J56" s="266"/>
      <c r="K56" s="5">
        <v>1</v>
      </c>
      <c r="L56" s="5"/>
      <c r="M56" s="86"/>
    </row>
    <row r="57" spans="1:13" s="99" customFormat="1" hidden="1" x14ac:dyDescent="0.25">
      <c r="A57" s="677"/>
      <c r="B57" s="362">
        <v>43797</v>
      </c>
      <c r="C57" s="9" t="s">
        <v>455</v>
      </c>
      <c r="D57" s="5">
        <v>1</v>
      </c>
      <c r="E57" s="5">
        <v>3</v>
      </c>
      <c r="F57" s="5">
        <v>0</v>
      </c>
      <c r="G57" s="11">
        <v>3</v>
      </c>
      <c r="H57" s="5">
        <v>0</v>
      </c>
      <c r="I57" s="86">
        <v>0</v>
      </c>
      <c r="J57" s="266">
        <v>1</v>
      </c>
      <c r="K57" s="5"/>
      <c r="L57" s="5"/>
      <c r="M57" s="86"/>
    </row>
    <row r="58" spans="1:13" s="99" customFormat="1" hidden="1" x14ac:dyDescent="0.25">
      <c r="A58" s="677"/>
      <c r="B58" s="362">
        <v>43790</v>
      </c>
      <c r="C58" s="9" t="s">
        <v>453</v>
      </c>
      <c r="D58" s="5">
        <v>1</v>
      </c>
      <c r="E58" s="5">
        <v>1</v>
      </c>
      <c r="F58" s="5">
        <v>2</v>
      </c>
      <c r="G58" s="11">
        <v>3</v>
      </c>
      <c r="H58" s="5">
        <v>0</v>
      </c>
      <c r="I58" s="86">
        <v>0</v>
      </c>
      <c r="J58" s="266">
        <v>1</v>
      </c>
      <c r="K58" s="5"/>
      <c r="L58" s="5"/>
      <c r="M58" s="86"/>
    </row>
    <row r="59" spans="1:13" s="99" customFormat="1" hidden="1" x14ac:dyDescent="0.25">
      <c r="A59" s="677"/>
      <c r="B59" s="362">
        <v>43783</v>
      </c>
      <c r="C59" s="9" t="s">
        <v>9</v>
      </c>
      <c r="D59" s="5">
        <v>1</v>
      </c>
      <c r="E59" s="5">
        <v>1</v>
      </c>
      <c r="F59" s="5">
        <v>0</v>
      </c>
      <c r="G59" s="11">
        <v>1</v>
      </c>
      <c r="H59" s="5">
        <v>0</v>
      </c>
      <c r="I59" s="86">
        <v>0</v>
      </c>
      <c r="J59" s="266">
        <v>1</v>
      </c>
      <c r="K59" s="5"/>
      <c r="L59" s="5"/>
      <c r="M59" s="86"/>
    </row>
    <row r="60" spans="1:13" s="99" customFormat="1" hidden="1" x14ac:dyDescent="0.25">
      <c r="A60" s="677"/>
      <c r="B60" s="362">
        <v>43776</v>
      </c>
      <c r="C60" s="9" t="s">
        <v>452</v>
      </c>
      <c r="D60" s="5">
        <v>1</v>
      </c>
      <c r="E60" s="5">
        <v>1</v>
      </c>
      <c r="F60" s="5">
        <v>4</v>
      </c>
      <c r="G60" s="11">
        <v>5</v>
      </c>
      <c r="H60" s="5">
        <v>0</v>
      </c>
      <c r="I60" s="86">
        <v>0</v>
      </c>
      <c r="J60" s="266">
        <v>1</v>
      </c>
      <c r="K60" s="5"/>
      <c r="L60" s="5"/>
      <c r="M60" s="86"/>
    </row>
    <row r="61" spans="1:13" s="99" customFormat="1" hidden="1" x14ac:dyDescent="0.25">
      <c r="A61" s="677"/>
      <c r="B61" s="362">
        <v>43762</v>
      </c>
      <c r="C61" s="9" t="s">
        <v>455</v>
      </c>
      <c r="D61" s="5">
        <v>1</v>
      </c>
      <c r="E61" s="5">
        <v>1</v>
      </c>
      <c r="F61" s="5">
        <v>2</v>
      </c>
      <c r="G61" s="11">
        <v>3</v>
      </c>
      <c r="H61" s="5">
        <v>0</v>
      </c>
      <c r="I61" s="86">
        <v>0</v>
      </c>
      <c r="J61" s="266"/>
      <c r="K61" s="5"/>
      <c r="L61" s="5">
        <v>1</v>
      </c>
      <c r="M61" s="86"/>
    </row>
    <row r="62" spans="1:13" s="99" customFormat="1" hidden="1" x14ac:dyDescent="0.25">
      <c r="A62" s="677"/>
      <c r="B62" s="362">
        <v>43755</v>
      </c>
      <c r="C62" s="9" t="s">
        <v>453</v>
      </c>
      <c r="D62" s="5">
        <v>1</v>
      </c>
      <c r="E62" s="5">
        <v>1</v>
      </c>
      <c r="F62" s="5">
        <v>0</v>
      </c>
      <c r="G62" s="11">
        <v>1</v>
      </c>
      <c r="H62" s="5">
        <v>0</v>
      </c>
      <c r="I62" s="86">
        <v>0</v>
      </c>
      <c r="J62" s="266"/>
      <c r="K62" s="5">
        <v>1</v>
      </c>
      <c r="L62" s="5"/>
      <c r="M62" s="86"/>
    </row>
    <row r="63" spans="1:13" s="99" customFormat="1" ht="18.75" hidden="1" thickBot="1" x14ac:dyDescent="0.3">
      <c r="A63" s="678"/>
      <c r="B63" s="363">
        <v>43748</v>
      </c>
      <c r="C63" s="31" t="s">
        <v>9</v>
      </c>
      <c r="D63" s="88">
        <v>1</v>
      </c>
      <c r="E63" s="88">
        <v>1</v>
      </c>
      <c r="F63" s="88">
        <v>0</v>
      </c>
      <c r="G63" s="106">
        <v>1</v>
      </c>
      <c r="H63" s="88">
        <v>0</v>
      </c>
      <c r="I63" s="89">
        <v>0</v>
      </c>
      <c r="J63" s="267"/>
      <c r="K63" s="88">
        <v>1</v>
      </c>
      <c r="L63" s="88"/>
      <c r="M63" s="89"/>
    </row>
    <row r="64" spans="1:13" s="16" customFormat="1" ht="19.5" thickTop="1" thickBot="1" x14ac:dyDescent="0.3">
      <c r="A64" s="142" t="s">
        <v>45</v>
      </c>
      <c r="B64" s="126" t="s">
        <v>500</v>
      </c>
      <c r="C64" s="124" t="s">
        <v>452</v>
      </c>
      <c r="D64" s="124">
        <f t="shared" ref="D64:L64" si="3">SUM(D48:D63)</f>
        <v>16</v>
      </c>
      <c r="E64" s="124">
        <f t="shared" si="3"/>
        <v>20</v>
      </c>
      <c r="F64" s="124">
        <f t="shared" si="3"/>
        <v>22</v>
      </c>
      <c r="G64" s="124">
        <f t="shared" si="3"/>
        <v>42</v>
      </c>
      <c r="H64" s="124">
        <f t="shared" si="3"/>
        <v>0</v>
      </c>
      <c r="I64" s="125">
        <f t="shared" si="3"/>
        <v>0</v>
      </c>
      <c r="J64" s="458">
        <f t="shared" si="3"/>
        <v>7</v>
      </c>
      <c r="K64" s="355">
        <f t="shared" si="3"/>
        <v>7</v>
      </c>
      <c r="L64" s="355">
        <f t="shared" si="3"/>
        <v>2</v>
      </c>
      <c r="M64" s="415">
        <f>SUM(J64/(J64+K64))</f>
        <v>0.5</v>
      </c>
    </row>
    <row r="65" spans="1:13" ht="18.75" hidden="1" thickTop="1" x14ac:dyDescent="0.25">
      <c r="A65" s="676" t="s">
        <v>454</v>
      </c>
      <c r="B65" s="45">
        <v>43517</v>
      </c>
      <c r="C65" s="27" t="s">
        <v>455</v>
      </c>
      <c r="D65" s="46">
        <v>1</v>
      </c>
      <c r="E65" s="46">
        <v>1</v>
      </c>
      <c r="F65" s="46">
        <v>1</v>
      </c>
      <c r="G65" s="105">
        <v>2</v>
      </c>
      <c r="H65" s="46">
        <v>0</v>
      </c>
      <c r="I65" s="315">
        <v>0</v>
      </c>
      <c r="J65" s="265">
        <v>1</v>
      </c>
      <c r="K65" s="46"/>
      <c r="L65" s="46"/>
      <c r="M65" s="85"/>
    </row>
    <row r="66" spans="1:13" hidden="1" x14ac:dyDescent="0.25">
      <c r="A66" s="677"/>
      <c r="B66" s="36">
        <v>43503</v>
      </c>
      <c r="C66" s="9" t="s">
        <v>9</v>
      </c>
      <c r="D66" s="5">
        <v>1</v>
      </c>
      <c r="E66" s="5">
        <v>0</v>
      </c>
      <c r="F66" s="5">
        <v>2</v>
      </c>
      <c r="G66" s="11">
        <v>2</v>
      </c>
      <c r="H66" s="5">
        <v>0</v>
      </c>
      <c r="I66" s="316">
        <v>0</v>
      </c>
      <c r="J66" s="266"/>
      <c r="K66" s="5">
        <v>1</v>
      </c>
      <c r="L66" s="5"/>
      <c r="M66" s="86"/>
    </row>
    <row r="67" spans="1:13" hidden="1" x14ac:dyDescent="0.25">
      <c r="A67" s="677"/>
      <c r="B67" s="36">
        <v>43496</v>
      </c>
      <c r="C67" s="9" t="s">
        <v>452</v>
      </c>
      <c r="D67" s="5">
        <v>1</v>
      </c>
      <c r="E67" s="5">
        <v>1</v>
      </c>
      <c r="F67" s="5">
        <v>2</v>
      </c>
      <c r="G67" s="11">
        <v>3</v>
      </c>
      <c r="H67" s="5">
        <v>0</v>
      </c>
      <c r="I67" s="316">
        <v>0</v>
      </c>
      <c r="J67" s="266"/>
      <c r="K67" s="5">
        <v>1</v>
      </c>
      <c r="L67" s="5"/>
      <c r="M67" s="86"/>
    </row>
    <row r="68" spans="1:13" hidden="1" x14ac:dyDescent="0.25">
      <c r="A68" s="677"/>
      <c r="B68" s="36">
        <v>43489</v>
      </c>
      <c r="C68" s="9" t="s">
        <v>502</v>
      </c>
      <c r="D68" s="5">
        <v>1</v>
      </c>
      <c r="E68" s="5">
        <v>1</v>
      </c>
      <c r="F68" s="5">
        <v>0</v>
      </c>
      <c r="G68" s="11">
        <v>1</v>
      </c>
      <c r="H68" s="5">
        <v>0</v>
      </c>
      <c r="I68" s="316">
        <v>0</v>
      </c>
      <c r="J68" s="266"/>
      <c r="K68" s="5">
        <v>1</v>
      </c>
      <c r="L68" s="5"/>
      <c r="M68" s="86"/>
    </row>
    <row r="69" spans="1:13" hidden="1" x14ac:dyDescent="0.25">
      <c r="A69" s="677"/>
      <c r="B69" s="36">
        <v>43475</v>
      </c>
      <c r="C69" s="9" t="s">
        <v>455</v>
      </c>
      <c r="D69" s="5">
        <v>1</v>
      </c>
      <c r="E69" s="5">
        <v>0</v>
      </c>
      <c r="F69" s="5">
        <v>3</v>
      </c>
      <c r="G69" s="11">
        <v>3</v>
      </c>
      <c r="H69" s="5">
        <v>0</v>
      </c>
      <c r="I69" s="316">
        <v>0</v>
      </c>
      <c r="J69" s="266">
        <v>1</v>
      </c>
      <c r="K69" s="5"/>
      <c r="L69" s="5"/>
      <c r="M69" s="86"/>
    </row>
    <row r="70" spans="1:13" hidden="1" x14ac:dyDescent="0.25">
      <c r="A70" s="677"/>
      <c r="B70" s="36">
        <v>43468</v>
      </c>
      <c r="C70" s="9" t="s">
        <v>453</v>
      </c>
      <c r="D70" s="5">
        <v>1</v>
      </c>
      <c r="E70" s="5">
        <v>1</v>
      </c>
      <c r="F70" s="5">
        <v>1</v>
      </c>
      <c r="G70" s="11">
        <v>2</v>
      </c>
      <c r="H70" s="5">
        <v>0</v>
      </c>
      <c r="I70" s="316">
        <v>0</v>
      </c>
      <c r="J70" s="266"/>
      <c r="K70" s="5">
        <v>1</v>
      </c>
      <c r="L70" s="5"/>
      <c r="M70" s="86"/>
    </row>
    <row r="71" spans="1:13" hidden="1" x14ac:dyDescent="0.25">
      <c r="A71" s="677"/>
      <c r="B71" s="36">
        <v>43454</v>
      </c>
      <c r="C71" s="9" t="s">
        <v>9</v>
      </c>
      <c r="D71" s="5">
        <v>1</v>
      </c>
      <c r="E71" s="5">
        <v>0</v>
      </c>
      <c r="F71" s="5">
        <v>1</v>
      </c>
      <c r="G71" s="11">
        <v>1</v>
      </c>
      <c r="H71" s="5">
        <v>0</v>
      </c>
      <c r="I71" s="316">
        <v>0</v>
      </c>
      <c r="J71" s="266"/>
      <c r="K71" s="5">
        <v>1</v>
      </c>
      <c r="L71" s="5"/>
      <c r="M71" s="86"/>
    </row>
    <row r="72" spans="1:13" hidden="1" x14ac:dyDescent="0.25">
      <c r="A72" s="677"/>
      <c r="B72" s="36">
        <v>43447</v>
      </c>
      <c r="C72" s="9" t="s">
        <v>452</v>
      </c>
      <c r="D72" s="5">
        <v>1</v>
      </c>
      <c r="E72" s="5">
        <v>2</v>
      </c>
      <c r="F72" s="5">
        <v>2</v>
      </c>
      <c r="G72" s="11">
        <v>4</v>
      </c>
      <c r="H72" s="5">
        <v>1</v>
      </c>
      <c r="I72" s="316">
        <v>0</v>
      </c>
      <c r="J72" s="266">
        <v>1</v>
      </c>
      <c r="K72" s="5"/>
      <c r="L72" s="5"/>
      <c r="M72" s="86"/>
    </row>
    <row r="73" spans="1:13" hidden="1" x14ac:dyDescent="0.25">
      <c r="A73" s="677"/>
      <c r="B73" s="36">
        <v>43440</v>
      </c>
      <c r="C73" s="9" t="s">
        <v>502</v>
      </c>
      <c r="D73" s="5">
        <v>1</v>
      </c>
      <c r="E73" s="5">
        <v>3</v>
      </c>
      <c r="F73" s="5">
        <v>0</v>
      </c>
      <c r="G73" s="11">
        <v>3</v>
      </c>
      <c r="H73" s="5">
        <v>0</v>
      </c>
      <c r="I73" s="316">
        <v>0</v>
      </c>
      <c r="J73" s="266">
        <v>1</v>
      </c>
      <c r="K73" s="5"/>
      <c r="L73" s="5"/>
      <c r="M73" s="86"/>
    </row>
    <row r="74" spans="1:13" hidden="1" x14ac:dyDescent="0.25">
      <c r="A74" s="677"/>
      <c r="B74" s="36">
        <v>43433</v>
      </c>
      <c r="C74" s="9" t="s">
        <v>455</v>
      </c>
      <c r="D74" s="5">
        <v>1</v>
      </c>
      <c r="E74" s="5">
        <v>2</v>
      </c>
      <c r="F74" s="5">
        <v>1</v>
      </c>
      <c r="G74" s="11">
        <v>3</v>
      </c>
      <c r="H74" s="5">
        <v>0</v>
      </c>
      <c r="I74" s="316">
        <v>0</v>
      </c>
      <c r="J74" s="266">
        <v>1</v>
      </c>
      <c r="K74" s="5"/>
      <c r="L74" s="5"/>
      <c r="M74" s="86"/>
    </row>
    <row r="75" spans="1:13" hidden="1" x14ac:dyDescent="0.25">
      <c r="A75" s="677"/>
      <c r="B75" s="36">
        <v>43426</v>
      </c>
      <c r="C75" s="9" t="s">
        <v>453</v>
      </c>
      <c r="D75" s="5">
        <v>1</v>
      </c>
      <c r="E75" s="5">
        <v>1</v>
      </c>
      <c r="F75" s="5">
        <v>2</v>
      </c>
      <c r="G75" s="11">
        <v>3</v>
      </c>
      <c r="H75" s="5">
        <v>0</v>
      </c>
      <c r="I75" s="316">
        <v>0</v>
      </c>
      <c r="J75" s="266"/>
      <c r="K75" s="5">
        <v>1</v>
      </c>
      <c r="L75" s="5"/>
      <c r="M75" s="86"/>
    </row>
    <row r="76" spans="1:13" hidden="1" x14ac:dyDescent="0.25">
      <c r="A76" s="677"/>
      <c r="B76" s="36">
        <v>43405</v>
      </c>
      <c r="C76" s="9" t="s">
        <v>502</v>
      </c>
      <c r="D76" s="5">
        <v>1</v>
      </c>
      <c r="E76" s="5">
        <v>2</v>
      </c>
      <c r="F76" s="5">
        <v>2</v>
      </c>
      <c r="G76" s="11">
        <v>4</v>
      </c>
      <c r="H76" s="5">
        <v>0</v>
      </c>
      <c r="I76" s="316">
        <v>0</v>
      </c>
      <c r="J76" s="266">
        <v>1</v>
      </c>
      <c r="K76" s="5"/>
      <c r="L76" s="5"/>
      <c r="M76" s="86"/>
    </row>
    <row r="77" spans="1:13" hidden="1" x14ac:dyDescent="0.25">
      <c r="A77" s="677"/>
      <c r="B77" s="36">
        <v>43391</v>
      </c>
      <c r="C77" s="9" t="s">
        <v>453</v>
      </c>
      <c r="D77" s="5">
        <v>1</v>
      </c>
      <c r="E77" s="5">
        <v>3</v>
      </c>
      <c r="F77" s="5">
        <v>1</v>
      </c>
      <c r="G77" s="11">
        <v>4</v>
      </c>
      <c r="H77" s="5">
        <v>0</v>
      </c>
      <c r="I77" s="316">
        <v>0</v>
      </c>
      <c r="J77" s="266"/>
      <c r="K77" s="5">
        <v>1</v>
      </c>
      <c r="L77" s="5"/>
      <c r="M77" s="86"/>
    </row>
    <row r="78" spans="1:13" hidden="1" x14ac:dyDescent="0.25">
      <c r="A78" s="677"/>
      <c r="B78" s="36">
        <v>43384</v>
      </c>
      <c r="C78" s="9" t="s">
        <v>9</v>
      </c>
      <c r="D78" s="5">
        <v>1</v>
      </c>
      <c r="E78" s="5">
        <v>2</v>
      </c>
      <c r="F78" s="5">
        <v>3</v>
      </c>
      <c r="G78" s="11">
        <v>5</v>
      </c>
      <c r="H78" s="5">
        <v>0</v>
      </c>
      <c r="I78" s="316">
        <v>0</v>
      </c>
      <c r="J78" s="266">
        <v>1</v>
      </c>
      <c r="K78" s="5"/>
      <c r="L78" s="5"/>
      <c r="M78" s="86"/>
    </row>
    <row r="79" spans="1:13" hidden="1" x14ac:dyDescent="0.25">
      <c r="A79" s="677"/>
      <c r="B79" s="36">
        <v>43377</v>
      </c>
      <c r="C79" s="9" t="s">
        <v>452</v>
      </c>
      <c r="D79" s="5">
        <v>1</v>
      </c>
      <c r="E79" s="5">
        <v>0</v>
      </c>
      <c r="F79" s="5">
        <v>0</v>
      </c>
      <c r="G79" s="5">
        <v>0</v>
      </c>
      <c r="H79" s="5">
        <v>0</v>
      </c>
      <c r="I79" s="316">
        <v>0</v>
      </c>
      <c r="J79" s="266"/>
      <c r="K79" s="5">
        <v>1</v>
      </c>
      <c r="L79" s="5"/>
      <c r="M79" s="86"/>
    </row>
    <row r="80" spans="1:13" ht="18.75" hidden="1" thickBot="1" x14ac:dyDescent="0.3">
      <c r="A80" s="678"/>
      <c r="B80" s="87">
        <v>43370</v>
      </c>
      <c r="C80" s="31" t="s">
        <v>502</v>
      </c>
      <c r="D80" s="88">
        <v>1</v>
      </c>
      <c r="E80" s="88">
        <v>0</v>
      </c>
      <c r="F80" s="88">
        <v>1</v>
      </c>
      <c r="G80" s="106">
        <v>1</v>
      </c>
      <c r="H80" s="88">
        <v>0</v>
      </c>
      <c r="I80" s="317">
        <v>0</v>
      </c>
      <c r="J80" s="267">
        <v>1</v>
      </c>
      <c r="K80" s="88"/>
      <c r="L80" s="88"/>
      <c r="M80" s="89"/>
    </row>
    <row r="81" spans="1:13" s="16" customFormat="1" ht="19.5" thickTop="1" thickBot="1" x14ac:dyDescent="0.3">
      <c r="A81" s="142" t="s">
        <v>45</v>
      </c>
      <c r="B81" s="126" t="s">
        <v>454</v>
      </c>
      <c r="C81" s="124" t="s">
        <v>48</v>
      </c>
      <c r="D81" s="124">
        <f t="shared" ref="D81:L81" si="4">SUM(D65:D80)</f>
        <v>16</v>
      </c>
      <c r="E81" s="124">
        <f t="shared" si="4"/>
        <v>19</v>
      </c>
      <c r="F81" s="124">
        <f t="shared" si="4"/>
        <v>22</v>
      </c>
      <c r="G81" s="124">
        <f t="shared" si="4"/>
        <v>41</v>
      </c>
      <c r="H81" s="124">
        <f t="shared" si="4"/>
        <v>1</v>
      </c>
      <c r="I81" s="124">
        <f t="shared" si="4"/>
        <v>0</v>
      </c>
      <c r="J81" s="191">
        <f t="shared" si="4"/>
        <v>8</v>
      </c>
      <c r="K81" s="124">
        <f t="shared" si="4"/>
        <v>8</v>
      </c>
      <c r="L81" s="124">
        <f t="shared" si="4"/>
        <v>0</v>
      </c>
      <c r="M81" s="302">
        <f>SUM(J81/(J81+K81))</f>
        <v>0.5</v>
      </c>
    </row>
    <row r="82" spans="1:13" s="99" customFormat="1" ht="19.5" hidden="1" thickTop="1" thickBot="1" x14ac:dyDescent="0.3">
      <c r="A82" s="694" t="s">
        <v>285</v>
      </c>
      <c r="B82" s="45">
        <v>43160</v>
      </c>
      <c r="C82" s="46" t="s">
        <v>7</v>
      </c>
      <c r="D82" s="46">
        <v>1</v>
      </c>
      <c r="E82" s="46">
        <v>1</v>
      </c>
      <c r="F82" s="46">
        <v>2</v>
      </c>
      <c r="G82" s="105">
        <v>3</v>
      </c>
      <c r="H82" s="46">
        <v>0</v>
      </c>
      <c r="I82" s="85">
        <v>0</v>
      </c>
      <c r="J82" s="265">
        <v>1</v>
      </c>
      <c r="K82" s="46"/>
      <c r="L82" s="315"/>
      <c r="M82" s="309"/>
    </row>
    <row r="83" spans="1:13" s="99" customFormat="1" ht="19.5" hidden="1" thickTop="1" thickBot="1" x14ac:dyDescent="0.3">
      <c r="A83" s="694"/>
      <c r="B83" s="36">
        <v>43153</v>
      </c>
      <c r="C83" s="5" t="s">
        <v>502</v>
      </c>
      <c r="D83" s="5">
        <v>1</v>
      </c>
      <c r="E83" s="5">
        <v>2</v>
      </c>
      <c r="F83" s="5">
        <v>2</v>
      </c>
      <c r="G83" s="11">
        <v>4</v>
      </c>
      <c r="H83" s="5">
        <v>0</v>
      </c>
      <c r="I83" s="86">
        <v>0</v>
      </c>
      <c r="J83" s="266"/>
      <c r="K83" s="5">
        <v>1</v>
      </c>
      <c r="L83" s="316"/>
      <c r="M83" s="310"/>
    </row>
    <row r="84" spans="1:13" s="99" customFormat="1" ht="19.5" hidden="1" thickTop="1" thickBot="1" x14ac:dyDescent="0.3">
      <c r="A84" s="694"/>
      <c r="B84" s="36">
        <v>43146</v>
      </c>
      <c r="C84" s="5" t="s">
        <v>9</v>
      </c>
      <c r="D84" s="5">
        <v>1</v>
      </c>
      <c r="E84" s="5">
        <v>3</v>
      </c>
      <c r="F84" s="5">
        <v>1</v>
      </c>
      <c r="G84" s="11">
        <v>4</v>
      </c>
      <c r="H84" s="5">
        <v>1</v>
      </c>
      <c r="I84" s="86">
        <v>0</v>
      </c>
      <c r="J84" s="266">
        <v>1</v>
      </c>
      <c r="K84" s="5"/>
      <c r="L84" s="316"/>
      <c r="M84" s="310"/>
    </row>
    <row r="85" spans="1:13" s="99" customFormat="1" ht="19.5" hidden="1" thickTop="1" thickBot="1" x14ac:dyDescent="0.3">
      <c r="A85" s="694"/>
      <c r="B85" s="36">
        <v>43139</v>
      </c>
      <c r="C85" s="5" t="s">
        <v>10</v>
      </c>
      <c r="D85" s="5">
        <v>1</v>
      </c>
      <c r="E85" s="5">
        <v>1</v>
      </c>
      <c r="F85" s="5">
        <v>0</v>
      </c>
      <c r="G85" s="11">
        <v>1</v>
      </c>
      <c r="H85" s="5">
        <v>0</v>
      </c>
      <c r="I85" s="86">
        <v>0</v>
      </c>
      <c r="J85" s="266"/>
      <c r="K85" s="5">
        <v>1</v>
      </c>
      <c r="L85" s="316"/>
      <c r="M85" s="310"/>
    </row>
    <row r="86" spans="1:13" s="99" customFormat="1" ht="19.5" hidden="1" thickTop="1" thickBot="1" x14ac:dyDescent="0.3">
      <c r="A86" s="694"/>
      <c r="B86" s="36">
        <v>43132</v>
      </c>
      <c r="C86" s="5" t="s">
        <v>11</v>
      </c>
      <c r="D86" s="5">
        <v>1</v>
      </c>
      <c r="E86" s="5">
        <v>1</v>
      </c>
      <c r="F86" s="5">
        <v>1</v>
      </c>
      <c r="G86" s="11">
        <v>2</v>
      </c>
      <c r="H86" s="5">
        <v>0</v>
      </c>
      <c r="I86" s="86">
        <v>0</v>
      </c>
      <c r="J86" s="266">
        <v>1</v>
      </c>
      <c r="K86" s="5"/>
      <c r="L86" s="316"/>
      <c r="M86" s="310"/>
    </row>
    <row r="87" spans="1:13" s="99" customFormat="1" ht="19.5" hidden="1" thickTop="1" thickBot="1" x14ac:dyDescent="0.3">
      <c r="A87" s="694"/>
      <c r="B87" s="36">
        <v>43125</v>
      </c>
      <c r="C87" s="5" t="s">
        <v>7</v>
      </c>
      <c r="D87" s="5">
        <v>1</v>
      </c>
      <c r="E87" s="5">
        <v>0</v>
      </c>
      <c r="F87" s="5">
        <v>2</v>
      </c>
      <c r="G87" s="11">
        <v>2</v>
      </c>
      <c r="H87" s="5">
        <v>0</v>
      </c>
      <c r="I87" s="86">
        <v>0</v>
      </c>
      <c r="J87" s="266"/>
      <c r="K87" s="5">
        <v>1</v>
      </c>
      <c r="L87" s="316"/>
      <c r="M87" s="310"/>
    </row>
    <row r="88" spans="1:13" s="99" customFormat="1" ht="19.5" hidden="1" thickTop="1" thickBot="1" x14ac:dyDescent="0.3">
      <c r="A88" s="694"/>
      <c r="B88" s="36">
        <v>43118</v>
      </c>
      <c r="C88" s="5" t="s">
        <v>502</v>
      </c>
      <c r="D88" s="5">
        <v>1</v>
      </c>
      <c r="E88" s="5">
        <v>1</v>
      </c>
      <c r="F88" s="5">
        <v>0</v>
      </c>
      <c r="G88" s="11">
        <v>1</v>
      </c>
      <c r="H88" s="5">
        <v>0</v>
      </c>
      <c r="I88" s="86">
        <v>0</v>
      </c>
      <c r="J88" s="266"/>
      <c r="K88" s="5">
        <v>1</v>
      </c>
      <c r="L88" s="316"/>
      <c r="M88" s="310"/>
    </row>
    <row r="89" spans="1:13" s="99" customFormat="1" ht="19.5" hidden="1" thickTop="1" thickBot="1" x14ac:dyDescent="0.3">
      <c r="A89" s="694"/>
      <c r="B89" s="36">
        <v>43090</v>
      </c>
      <c r="C89" s="5" t="s">
        <v>10</v>
      </c>
      <c r="D89" s="5">
        <v>1</v>
      </c>
      <c r="E89" s="5">
        <v>0</v>
      </c>
      <c r="F89" s="5">
        <v>1</v>
      </c>
      <c r="G89" s="11">
        <v>1</v>
      </c>
      <c r="H89" s="5">
        <v>0</v>
      </c>
      <c r="I89" s="86">
        <v>0</v>
      </c>
      <c r="J89" s="266"/>
      <c r="K89" s="5">
        <v>1</v>
      </c>
      <c r="L89" s="316"/>
      <c r="M89" s="310"/>
    </row>
    <row r="90" spans="1:13" s="99" customFormat="1" ht="19.5" hidden="1" thickTop="1" thickBot="1" x14ac:dyDescent="0.3">
      <c r="A90" s="694"/>
      <c r="B90" s="36">
        <v>43083</v>
      </c>
      <c r="C90" s="5" t="s">
        <v>11</v>
      </c>
      <c r="D90" s="5">
        <v>1</v>
      </c>
      <c r="E90" s="5">
        <v>3</v>
      </c>
      <c r="F90" s="5">
        <v>1</v>
      </c>
      <c r="G90" s="11">
        <v>4</v>
      </c>
      <c r="H90" s="5">
        <v>0</v>
      </c>
      <c r="I90" s="86">
        <v>1</v>
      </c>
      <c r="J90" s="266"/>
      <c r="K90" s="5"/>
      <c r="L90" s="316">
        <v>1</v>
      </c>
      <c r="M90" s="310"/>
    </row>
    <row r="91" spans="1:13" s="99" customFormat="1" ht="19.5" hidden="1" thickTop="1" thickBot="1" x14ac:dyDescent="0.3">
      <c r="A91" s="694"/>
      <c r="B91" s="36">
        <v>43076</v>
      </c>
      <c r="C91" s="5" t="s">
        <v>7</v>
      </c>
      <c r="D91" s="5">
        <v>1</v>
      </c>
      <c r="E91" s="5">
        <v>0</v>
      </c>
      <c r="F91" s="5">
        <v>1</v>
      </c>
      <c r="G91" s="11">
        <v>1</v>
      </c>
      <c r="H91" s="5">
        <v>0</v>
      </c>
      <c r="I91" s="86">
        <v>0</v>
      </c>
      <c r="J91" s="266"/>
      <c r="K91" s="5">
        <v>1</v>
      </c>
      <c r="L91" s="316"/>
      <c r="M91" s="310"/>
    </row>
    <row r="92" spans="1:13" s="99" customFormat="1" ht="19.5" hidden="1" thickTop="1" thickBot="1" x14ac:dyDescent="0.3">
      <c r="A92" s="694"/>
      <c r="B92" s="36">
        <v>43041</v>
      </c>
      <c r="C92" s="5" t="s">
        <v>7</v>
      </c>
      <c r="D92" s="5">
        <v>1</v>
      </c>
      <c r="E92" s="5">
        <v>0</v>
      </c>
      <c r="F92" s="5">
        <v>1</v>
      </c>
      <c r="G92" s="11">
        <v>1</v>
      </c>
      <c r="H92" s="5">
        <v>0</v>
      </c>
      <c r="I92" s="86">
        <v>0</v>
      </c>
      <c r="J92" s="266"/>
      <c r="K92" s="5"/>
      <c r="L92" s="316">
        <v>1</v>
      </c>
      <c r="M92" s="310"/>
    </row>
    <row r="93" spans="1:13" s="99" customFormat="1" ht="19.5" hidden="1" thickTop="1" thickBot="1" x14ac:dyDescent="0.3">
      <c r="A93" s="694"/>
      <c r="B93" s="36">
        <v>43034</v>
      </c>
      <c r="C93" s="5" t="s">
        <v>502</v>
      </c>
      <c r="D93" s="5">
        <v>1</v>
      </c>
      <c r="E93" s="5">
        <v>1</v>
      </c>
      <c r="F93" s="5">
        <v>0</v>
      </c>
      <c r="G93" s="11">
        <v>1</v>
      </c>
      <c r="H93" s="5">
        <v>0</v>
      </c>
      <c r="I93" s="86">
        <v>0</v>
      </c>
      <c r="J93" s="266"/>
      <c r="K93" s="5"/>
      <c r="L93" s="316">
        <v>1</v>
      </c>
      <c r="M93" s="310"/>
    </row>
    <row r="94" spans="1:13" s="99" customFormat="1" ht="19.5" hidden="1" thickTop="1" thickBot="1" x14ac:dyDescent="0.3">
      <c r="A94" s="694"/>
      <c r="B94" s="36">
        <v>43027</v>
      </c>
      <c r="C94" s="5" t="s">
        <v>9</v>
      </c>
      <c r="D94" s="5">
        <v>1</v>
      </c>
      <c r="E94" s="5">
        <v>1</v>
      </c>
      <c r="F94" s="5">
        <v>2</v>
      </c>
      <c r="G94" s="11">
        <v>3</v>
      </c>
      <c r="H94" s="5">
        <v>0</v>
      </c>
      <c r="I94" s="86">
        <v>1</v>
      </c>
      <c r="J94" s="266"/>
      <c r="K94" s="5"/>
      <c r="L94" s="316">
        <v>1</v>
      </c>
      <c r="M94" s="310"/>
    </row>
    <row r="95" spans="1:13" s="99" customFormat="1" ht="19.5" hidden="1" thickTop="1" thickBot="1" x14ac:dyDescent="0.3">
      <c r="A95" s="694"/>
      <c r="B95" s="36">
        <v>43020</v>
      </c>
      <c r="C95" s="5" t="s">
        <v>10</v>
      </c>
      <c r="D95" s="5">
        <v>1</v>
      </c>
      <c r="E95" s="5">
        <v>0</v>
      </c>
      <c r="F95" s="5">
        <v>1</v>
      </c>
      <c r="G95" s="11">
        <v>1</v>
      </c>
      <c r="H95" s="5">
        <v>0</v>
      </c>
      <c r="I95" s="86">
        <v>0</v>
      </c>
      <c r="J95" s="266"/>
      <c r="K95" s="5">
        <v>1</v>
      </c>
      <c r="L95" s="316"/>
      <c r="M95" s="310"/>
    </row>
    <row r="96" spans="1:13" s="99" customFormat="1" ht="19.5" hidden="1" thickTop="1" thickBot="1" x14ac:dyDescent="0.3">
      <c r="A96" s="694"/>
      <c r="B96" s="36">
        <v>43013</v>
      </c>
      <c r="C96" s="5" t="s">
        <v>11</v>
      </c>
      <c r="D96" s="5">
        <v>1</v>
      </c>
      <c r="E96" s="5">
        <v>2</v>
      </c>
      <c r="F96" s="5">
        <v>1</v>
      </c>
      <c r="G96" s="11">
        <v>3</v>
      </c>
      <c r="H96" s="5">
        <v>0</v>
      </c>
      <c r="I96" s="86">
        <v>0</v>
      </c>
      <c r="J96" s="266"/>
      <c r="K96" s="5">
        <v>1</v>
      </c>
      <c r="L96" s="316"/>
      <c r="M96" s="310"/>
    </row>
    <row r="97" spans="1:13" s="99" customFormat="1" ht="19.5" hidden="1" thickTop="1" thickBot="1" x14ac:dyDescent="0.3">
      <c r="A97" s="694"/>
      <c r="B97" s="36">
        <v>43006</v>
      </c>
      <c r="C97" s="5" t="s">
        <v>7</v>
      </c>
      <c r="D97" s="5">
        <v>1</v>
      </c>
      <c r="E97" s="5">
        <v>4</v>
      </c>
      <c r="F97" s="5">
        <v>3</v>
      </c>
      <c r="G97" s="11">
        <v>7</v>
      </c>
      <c r="H97" s="5">
        <v>1</v>
      </c>
      <c r="I97" s="86">
        <v>0</v>
      </c>
      <c r="J97" s="266">
        <v>1</v>
      </c>
      <c r="K97" s="5"/>
      <c r="L97" s="316"/>
      <c r="M97" s="310"/>
    </row>
    <row r="98" spans="1:13" s="99" customFormat="1" ht="19.5" hidden="1" thickTop="1" thickBot="1" x14ac:dyDescent="0.3">
      <c r="A98" s="694"/>
      <c r="B98" s="36">
        <v>42999</v>
      </c>
      <c r="C98" s="5" t="s">
        <v>502</v>
      </c>
      <c r="D98" s="5">
        <v>1</v>
      </c>
      <c r="E98" s="5">
        <v>1</v>
      </c>
      <c r="F98" s="5">
        <v>0</v>
      </c>
      <c r="G98" s="11">
        <v>1</v>
      </c>
      <c r="H98" s="5">
        <v>0</v>
      </c>
      <c r="I98" s="86">
        <v>0</v>
      </c>
      <c r="J98" s="266"/>
      <c r="K98" s="5">
        <v>1</v>
      </c>
      <c r="L98" s="316"/>
      <c r="M98" s="310"/>
    </row>
    <row r="99" spans="1:13" s="99" customFormat="1" ht="19.5" hidden="1" thickTop="1" thickBot="1" x14ac:dyDescent="0.3">
      <c r="A99" s="694"/>
      <c r="B99" s="87">
        <v>42992</v>
      </c>
      <c r="C99" s="88" t="s">
        <v>9</v>
      </c>
      <c r="D99" s="88">
        <v>1</v>
      </c>
      <c r="E99" s="88">
        <v>2</v>
      </c>
      <c r="F99" s="88">
        <v>2</v>
      </c>
      <c r="G99" s="106">
        <v>4</v>
      </c>
      <c r="H99" s="88">
        <v>0</v>
      </c>
      <c r="I99" s="89">
        <v>0</v>
      </c>
      <c r="J99" s="269">
        <v>1</v>
      </c>
      <c r="K99" s="39"/>
      <c r="L99" s="318"/>
      <c r="M99" s="310"/>
    </row>
    <row r="100" spans="1:13" s="1" customFormat="1" ht="19.5" thickTop="1" thickBot="1" x14ac:dyDescent="0.3">
      <c r="A100" s="142" t="s">
        <v>45</v>
      </c>
      <c r="B100" s="126" t="s">
        <v>285</v>
      </c>
      <c r="C100" s="124" t="s">
        <v>27</v>
      </c>
      <c r="D100" s="124">
        <f t="shared" ref="D100:I100" si="5">SUM(D82:D99)</f>
        <v>18</v>
      </c>
      <c r="E100" s="124">
        <f t="shared" si="5"/>
        <v>23</v>
      </c>
      <c r="F100" s="124">
        <f t="shared" si="5"/>
        <v>21</v>
      </c>
      <c r="G100" s="124">
        <f t="shared" si="5"/>
        <v>44</v>
      </c>
      <c r="H100" s="247">
        <f t="shared" si="5"/>
        <v>2</v>
      </c>
      <c r="I100" s="248">
        <f t="shared" si="5"/>
        <v>2</v>
      </c>
      <c r="J100" s="191">
        <f>SUM(J82:J99)</f>
        <v>5</v>
      </c>
      <c r="K100" s="124">
        <f>SUM(K82:K99)</f>
        <v>9</v>
      </c>
      <c r="L100" s="247">
        <f>SUM(L82:L99)</f>
        <v>4</v>
      </c>
      <c r="M100" s="294">
        <f>SUM(J100/(J100+K100))</f>
        <v>0.35714285714285715</v>
      </c>
    </row>
    <row r="101" spans="1:13" s="99" customFormat="1" ht="19.5" hidden="1" thickTop="1" thickBot="1" x14ac:dyDescent="0.3">
      <c r="A101" s="694" t="s">
        <v>18</v>
      </c>
      <c r="B101" s="45">
        <v>42796</v>
      </c>
      <c r="C101" s="46" t="s">
        <v>7</v>
      </c>
      <c r="D101" s="46">
        <v>1</v>
      </c>
      <c r="E101" s="107">
        <v>1</v>
      </c>
      <c r="F101" s="107">
        <v>4</v>
      </c>
      <c r="G101" s="105">
        <v>5</v>
      </c>
      <c r="H101" s="46">
        <v>0</v>
      </c>
      <c r="I101" s="85">
        <v>0</v>
      </c>
      <c r="J101" s="272">
        <v>1</v>
      </c>
      <c r="K101" s="4"/>
      <c r="L101" s="322"/>
      <c r="M101" s="310"/>
    </row>
    <row r="102" spans="1:13" s="99" customFormat="1" ht="19.5" hidden="1" thickTop="1" thickBot="1" x14ac:dyDescent="0.3">
      <c r="A102" s="694"/>
      <c r="B102" s="36">
        <v>42789</v>
      </c>
      <c r="C102" s="5" t="s">
        <v>502</v>
      </c>
      <c r="D102" s="5">
        <v>1</v>
      </c>
      <c r="E102" s="395">
        <v>0</v>
      </c>
      <c r="F102" s="395">
        <v>0</v>
      </c>
      <c r="G102" s="5">
        <v>0</v>
      </c>
      <c r="H102" s="5">
        <v>0</v>
      </c>
      <c r="I102" s="86">
        <v>0</v>
      </c>
      <c r="J102" s="266"/>
      <c r="K102" s="5">
        <v>1</v>
      </c>
      <c r="L102" s="316"/>
      <c r="M102" s="310"/>
    </row>
    <row r="103" spans="1:13" s="99" customFormat="1" ht="19.5" hidden="1" thickTop="1" thickBot="1" x14ac:dyDescent="0.3">
      <c r="A103" s="694"/>
      <c r="B103" s="36">
        <v>42782</v>
      </c>
      <c r="C103" s="5" t="s">
        <v>9</v>
      </c>
      <c r="D103" s="5">
        <v>1</v>
      </c>
      <c r="E103" s="395">
        <v>2</v>
      </c>
      <c r="F103" s="395">
        <v>1</v>
      </c>
      <c r="G103" s="5">
        <v>3</v>
      </c>
      <c r="H103" s="5">
        <v>1</v>
      </c>
      <c r="I103" s="86">
        <v>0</v>
      </c>
      <c r="J103" s="266">
        <v>1</v>
      </c>
      <c r="K103" s="5"/>
      <c r="L103" s="316"/>
      <c r="M103" s="310"/>
    </row>
    <row r="104" spans="1:13" s="99" customFormat="1" ht="19.5" hidden="1" thickTop="1" thickBot="1" x14ac:dyDescent="0.3">
      <c r="A104" s="694"/>
      <c r="B104" s="36">
        <v>42775</v>
      </c>
      <c r="C104" s="5" t="s">
        <v>10</v>
      </c>
      <c r="D104" s="5">
        <v>1</v>
      </c>
      <c r="E104" s="395">
        <v>0</v>
      </c>
      <c r="F104" s="395">
        <v>2</v>
      </c>
      <c r="G104" s="5">
        <v>2</v>
      </c>
      <c r="H104" s="5">
        <v>0</v>
      </c>
      <c r="I104" s="86">
        <v>0</v>
      </c>
      <c r="J104" s="266">
        <v>1</v>
      </c>
      <c r="K104" s="5"/>
      <c r="L104" s="316"/>
      <c r="M104" s="310"/>
    </row>
    <row r="105" spans="1:13" s="99" customFormat="1" ht="19.5" hidden="1" thickTop="1" thickBot="1" x14ac:dyDescent="0.3">
      <c r="A105" s="694"/>
      <c r="B105" s="36">
        <v>42768</v>
      </c>
      <c r="C105" s="5" t="s">
        <v>11</v>
      </c>
      <c r="D105" s="5">
        <v>1</v>
      </c>
      <c r="E105" s="395">
        <v>1</v>
      </c>
      <c r="F105" s="395">
        <v>2</v>
      </c>
      <c r="G105" s="5">
        <v>3</v>
      </c>
      <c r="H105" s="5">
        <v>0</v>
      </c>
      <c r="I105" s="86">
        <v>0</v>
      </c>
      <c r="J105" s="266">
        <v>1</v>
      </c>
      <c r="K105" s="5"/>
      <c r="L105" s="316"/>
      <c r="M105" s="310"/>
    </row>
    <row r="106" spans="1:13" s="99" customFormat="1" ht="19.5" hidden="1" thickTop="1" thickBot="1" x14ac:dyDescent="0.3">
      <c r="A106" s="694"/>
      <c r="B106" s="36">
        <v>42761</v>
      </c>
      <c r="C106" s="5" t="s">
        <v>7</v>
      </c>
      <c r="D106" s="5">
        <v>1</v>
      </c>
      <c r="E106" s="395">
        <v>3</v>
      </c>
      <c r="F106" s="395">
        <v>1</v>
      </c>
      <c r="G106" s="5">
        <v>4</v>
      </c>
      <c r="H106" s="5">
        <v>1</v>
      </c>
      <c r="I106" s="86">
        <v>0</v>
      </c>
      <c r="J106" s="266">
        <v>1</v>
      </c>
      <c r="K106" s="5"/>
      <c r="L106" s="316"/>
      <c r="M106" s="310"/>
    </row>
    <row r="107" spans="1:13" s="99" customFormat="1" ht="19.5" hidden="1" thickTop="1" thickBot="1" x14ac:dyDescent="0.3">
      <c r="A107" s="694"/>
      <c r="B107" s="36">
        <v>42754</v>
      </c>
      <c r="C107" s="5" t="s">
        <v>502</v>
      </c>
      <c r="D107" s="5">
        <v>1</v>
      </c>
      <c r="E107" s="395">
        <v>0</v>
      </c>
      <c r="F107" s="395">
        <v>0</v>
      </c>
      <c r="G107" s="5">
        <v>0</v>
      </c>
      <c r="H107" s="5">
        <v>0</v>
      </c>
      <c r="I107" s="86">
        <v>0</v>
      </c>
      <c r="J107" s="266"/>
      <c r="K107" s="5">
        <v>1</v>
      </c>
      <c r="L107" s="316"/>
      <c r="M107" s="310"/>
    </row>
    <row r="108" spans="1:13" s="99" customFormat="1" ht="19.5" hidden="1" thickTop="1" thickBot="1" x14ac:dyDescent="0.3">
      <c r="A108" s="694"/>
      <c r="B108" s="36">
        <v>42747</v>
      </c>
      <c r="C108" s="5" t="s">
        <v>9</v>
      </c>
      <c r="D108" s="5">
        <v>1</v>
      </c>
      <c r="E108" s="395">
        <v>0</v>
      </c>
      <c r="F108" s="395">
        <v>2</v>
      </c>
      <c r="G108" s="5">
        <v>2</v>
      </c>
      <c r="H108" s="5">
        <v>0</v>
      </c>
      <c r="I108" s="86">
        <v>0</v>
      </c>
      <c r="J108" s="266">
        <v>1</v>
      </c>
      <c r="K108" s="5"/>
      <c r="L108" s="316"/>
      <c r="M108" s="310"/>
    </row>
    <row r="109" spans="1:13" s="99" customFormat="1" ht="19.5" hidden="1" thickTop="1" thickBot="1" x14ac:dyDescent="0.3">
      <c r="A109" s="694"/>
      <c r="B109" s="36">
        <v>42712</v>
      </c>
      <c r="C109" s="5" t="s">
        <v>7</v>
      </c>
      <c r="D109" s="5">
        <v>1</v>
      </c>
      <c r="E109" s="395">
        <v>2</v>
      </c>
      <c r="F109" s="395">
        <v>1</v>
      </c>
      <c r="G109" s="5">
        <v>3</v>
      </c>
      <c r="H109" s="5">
        <v>0</v>
      </c>
      <c r="I109" s="86">
        <v>0</v>
      </c>
      <c r="J109" s="266"/>
      <c r="K109" s="5">
        <v>1</v>
      </c>
      <c r="L109" s="316"/>
      <c r="M109" s="310"/>
    </row>
    <row r="110" spans="1:13" s="99" customFormat="1" ht="19.5" hidden="1" thickTop="1" thickBot="1" x14ac:dyDescent="0.3">
      <c r="A110" s="694"/>
      <c r="B110" s="36">
        <v>42705</v>
      </c>
      <c r="C110" s="5" t="s">
        <v>502</v>
      </c>
      <c r="D110" s="5">
        <v>1</v>
      </c>
      <c r="E110" s="395">
        <v>0</v>
      </c>
      <c r="F110" s="395">
        <v>0</v>
      </c>
      <c r="G110" s="5">
        <v>0</v>
      </c>
      <c r="H110" s="5">
        <v>0</v>
      </c>
      <c r="I110" s="86">
        <v>0</v>
      </c>
      <c r="J110" s="266"/>
      <c r="K110" s="5">
        <v>1</v>
      </c>
      <c r="L110" s="316"/>
      <c r="M110" s="310"/>
    </row>
    <row r="111" spans="1:13" s="99" customFormat="1" ht="19.5" hidden="1" thickTop="1" thickBot="1" x14ac:dyDescent="0.3">
      <c r="A111" s="694"/>
      <c r="B111" s="36">
        <v>42698</v>
      </c>
      <c r="C111" s="5" t="s">
        <v>9</v>
      </c>
      <c r="D111" s="5">
        <v>1</v>
      </c>
      <c r="E111" s="395">
        <v>2</v>
      </c>
      <c r="F111" s="395">
        <v>1</v>
      </c>
      <c r="G111" s="5">
        <v>3</v>
      </c>
      <c r="H111" s="5">
        <v>1</v>
      </c>
      <c r="I111" s="86">
        <v>0</v>
      </c>
      <c r="J111" s="266">
        <v>1</v>
      </c>
      <c r="K111" s="5"/>
      <c r="L111" s="316"/>
      <c r="M111" s="310"/>
    </row>
    <row r="112" spans="1:13" s="99" customFormat="1" ht="19.5" hidden="1" thickTop="1" thickBot="1" x14ac:dyDescent="0.3">
      <c r="A112" s="694"/>
      <c r="B112" s="36">
        <v>42691</v>
      </c>
      <c r="C112" s="5" t="s">
        <v>10</v>
      </c>
      <c r="D112" s="5">
        <v>1</v>
      </c>
      <c r="E112" s="395">
        <v>1</v>
      </c>
      <c r="F112" s="395">
        <v>1</v>
      </c>
      <c r="G112" s="5">
        <v>2</v>
      </c>
      <c r="H112" s="5">
        <v>0</v>
      </c>
      <c r="I112" s="86">
        <v>0</v>
      </c>
      <c r="J112" s="266"/>
      <c r="K112" s="5">
        <v>1</v>
      </c>
      <c r="L112" s="316"/>
      <c r="M112" s="310"/>
    </row>
    <row r="113" spans="1:13" ht="19.5" hidden="1" thickTop="1" thickBot="1" x14ac:dyDescent="0.3">
      <c r="A113" s="694"/>
      <c r="B113" s="36">
        <v>42684</v>
      </c>
      <c r="C113" s="5" t="s">
        <v>11</v>
      </c>
      <c r="D113" s="5">
        <v>1</v>
      </c>
      <c r="E113" s="395">
        <v>1</v>
      </c>
      <c r="F113" s="395">
        <v>1</v>
      </c>
      <c r="G113" s="5">
        <v>2</v>
      </c>
      <c r="H113" s="5">
        <v>0</v>
      </c>
      <c r="I113" s="86">
        <v>0</v>
      </c>
      <c r="J113" s="266">
        <v>1</v>
      </c>
      <c r="K113" s="5"/>
      <c r="L113" s="316"/>
      <c r="M113" s="304"/>
    </row>
    <row r="114" spans="1:13" ht="19.5" hidden="1" thickTop="1" thickBot="1" x14ac:dyDescent="0.3">
      <c r="A114" s="694"/>
      <c r="B114" s="36">
        <v>42677</v>
      </c>
      <c r="C114" s="5" t="s">
        <v>7</v>
      </c>
      <c r="D114" s="5">
        <v>1</v>
      </c>
      <c r="E114" s="395">
        <v>1</v>
      </c>
      <c r="F114" s="395">
        <v>0</v>
      </c>
      <c r="G114" s="5">
        <v>1</v>
      </c>
      <c r="H114" s="5">
        <v>0</v>
      </c>
      <c r="I114" s="86">
        <v>0</v>
      </c>
      <c r="J114" s="266"/>
      <c r="K114" s="5">
        <v>1</v>
      </c>
      <c r="L114" s="316"/>
      <c r="M114" s="304"/>
    </row>
    <row r="115" spans="1:13" ht="19.5" hidden="1" thickTop="1" thickBot="1" x14ac:dyDescent="0.3">
      <c r="A115" s="694"/>
      <c r="B115" s="36">
        <v>42670</v>
      </c>
      <c r="C115" s="5" t="s">
        <v>502</v>
      </c>
      <c r="D115" s="5">
        <v>1</v>
      </c>
      <c r="E115" s="395">
        <v>3</v>
      </c>
      <c r="F115" s="395">
        <v>2</v>
      </c>
      <c r="G115" s="5">
        <v>5</v>
      </c>
      <c r="H115" s="5">
        <v>0</v>
      </c>
      <c r="I115" s="86">
        <v>0</v>
      </c>
      <c r="J115" s="266">
        <v>1</v>
      </c>
      <c r="K115" s="5"/>
      <c r="L115" s="316"/>
      <c r="M115" s="304"/>
    </row>
    <row r="116" spans="1:13" ht="19.5" hidden="1" thickTop="1" thickBot="1" x14ac:dyDescent="0.3">
      <c r="A116" s="694"/>
      <c r="B116" s="36">
        <v>42663</v>
      </c>
      <c r="C116" s="5" t="s">
        <v>9</v>
      </c>
      <c r="D116" s="5">
        <v>1</v>
      </c>
      <c r="E116" s="395">
        <v>2</v>
      </c>
      <c r="F116" s="395">
        <v>0</v>
      </c>
      <c r="G116" s="5">
        <v>2</v>
      </c>
      <c r="H116" s="5">
        <v>0</v>
      </c>
      <c r="I116" s="86">
        <v>0</v>
      </c>
      <c r="J116" s="266">
        <v>1</v>
      </c>
      <c r="K116" s="5"/>
      <c r="L116" s="316"/>
      <c r="M116" s="304"/>
    </row>
    <row r="117" spans="1:13" ht="19.5" hidden="1" thickTop="1" thickBot="1" x14ac:dyDescent="0.3">
      <c r="A117" s="694"/>
      <c r="B117" s="36">
        <v>42656</v>
      </c>
      <c r="C117" s="5" t="s">
        <v>10</v>
      </c>
      <c r="D117" s="5">
        <v>1</v>
      </c>
      <c r="E117" s="395">
        <v>2</v>
      </c>
      <c r="F117" s="395">
        <v>1</v>
      </c>
      <c r="G117" s="5">
        <v>3</v>
      </c>
      <c r="H117" s="5">
        <v>0</v>
      </c>
      <c r="I117" s="86">
        <v>0</v>
      </c>
      <c r="J117" s="266">
        <v>1</v>
      </c>
      <c r="K117" s="5"/>
      <c r="L117" s="316"/>
      <c r="M117" s="304"/>
    </row>
    <row r="118" spans="1:13" ht="19.5" hidden="1" thickTop="1" thickBot="1" x14ac:dyDescent="0.3">
      <c r="A118" s="694"/>
      <c r="B118" s="36">
        <v>42649</v>
      </c>
      <c r="C118" s="5" t="s">
        <v>11</v>
      </c>
      <c r="D118" s="5">
        <v>1</v>
      </c>
      <c r="E118" s="395">
        <v>0</v>
      </c>
      <c r="F118" s="395">
        <v>0</v>
      </c>
      <c r="G118" s="5">
        <v>0</v>
      </c>
      <c r="H118" s="5">
        <v>0</v>
      </c>
      <c r="I118" s="86">
        <v>0</v>
      </c>
      <c r="J118" s="266"/>
      <c r="K118" s="5">
        <v>1</v>
      </c>
      <c r="L118" s="316"/>
      <c r="M118" s="304"/>
    </row>
    <row r="119" spans="1:13" ht="19.5" hidden="1" thickTop="1" thickBot="1" x14ac:dyDescent="0.3">
      <c r="A119" s="694"/>
      <c r="B119" s="36">
        <v>42642</v>
      </c>
      <c r="C119" s="5" t="s">
        <v>7</v>
      </c>
      <c r="D119" s="5">
        <v>1</v>
      </c>
      <c r="E119" s="395">
        <v>2</v>
      </c>
      <c r="F119" s="395">
        <v>1</v>
      </c>
      <c r="G119" s="11">
        <v>3</v>
      </c>
      <c r="H119" s="5">
        <v>0</v>
      </c>
      <c r="I119" s="86">
        <v>0</v>
      </c>
      <c r="J119" s="266"/>
      <c r="K119" s="5">
        <v>1</v>
      </c>
      <c r="L119" s="316"/>
      <c r="M119" s="304"/>
    </row>
    <row r="120" spans="1:13" ht="19.5" hidden="1" thickTop="1" thickBot="1" x14ac:dyDescent="0.3">
      <c r="A120" s="694"/>
      <c r="B120" s="36">
        <v>42635</v>
      </c>
      <c r="C120" s="5" t="s">
        <v>502</v>
      </c>
      <c r="D120" s="5">
        <v>1</v>
      </c>
      <c r="E120" s="395">
        <v>0</v>
      </c>
      <c r="F120" s="395">
        <v>1</v>
      </c>
      <c r="G120" s="11">
        <v>1</v>
      </c>
      <c r="H120" s="5">
        <v>0</v>
      </c>
      <c r="I120" s="86">
        <v>0</v>
      </c>
      <c r="J120" s="266"/>
      <c r="K120" s="5">
        <v>1</v>
      </c>
      <c r="L120" s="316"/>
      <c r="M120" s="304"/>
    </row>
    <row r="121" spans="1:13" ht="19.5" hidden="1" thickTop="1" thickBot="1" x14ac:dyDescent="0.3">
      <c r="A121" s="694"/>
      <c r="B121" s="87">
        <v>42628</v>
      </c>
      <c r="C121" s="88" t="s">
        <v>9</v>
      </c>
      <c r="D121" s="88">
        <v>1</v>
      </c>
      <c r="E121" s="108">
        <v>0</v>
      </c>
      <c r="F121" s="108">
        <v>3</v>
      </c>
      <c r="G121" s="106">
        <v>3</v>
      </c>
      <c r="H121" s="88">
        <v>0</v>
      </c>
      <c r="I121" s="89">
        <v>0</v>
      </c>
      <c r="J121" s="269"/>
      <c r="K121" s="39">
        <v>1</v>
      </c>
      <c r="L121" s="318"/>
      <c r="M121" s="304"/>
    </row>
    <row r="122" spans="1:13" s="1" customFormat="1" ht="19.5" thickTop="1" thickBot="1" x14ac:dyDescent="0.3">
      <c r="A122" s="142" t="s">
        <v>45</v>
      </c>
      <c r="B122" s="126" t="s">
        <v>18</v>
      </c>
      <c r="C122" s="124" t="s">
        <v>27</v>
      </c>
      <c r="D122" s="124">
        <f t="shared" ref="D122:I122" si="6">SUM(D101:D121)</f>
        <v>21</v>
      </c>
      <c r="E122" s="247">
        <f t="shared" si="6"/>
        <v>23</v>
      </c>
      <c r="F122" s="248">
        <f t="shared" si="6"/>
        <v>24</v>
      </c>
      <c r="G122" s="216">
        <f t="shared" si="6"/>
        <v>47</v>
      </c>
      <c r="H122" s="124">
        <f t="shared" si="6"/>
        <v>3</v>
      </c>
      <c r="I122" s="125">
        <f t="shared" si="6"/>
        <v>0</v>
      </c>
      <c r="J122" s="191">
        <f>SUM(J101:J121)</f>
        <v>11</v>
      </c>
      <c r="K122" s="124">
        <f>SUM(K101:K121)</f>
        <v>10</v>
      </c>
      <c r="L122" s="247">
        <f>SUM(L101:L121)</f>
        <v>0</v>
      </c>
      <c r="M122" s="294">
        <f>SUM(J122/(J122+K122))</f>
        <v>0.52380952380952384</v>
      </c>
    </row>
    <row r="123" spans="1:13" ht="19.5" hidden="1" thickTop="1" thickBot="1" x14ac:dyDescent="0.3">
      <c r="A123" s="694" t="s">
        <v>17</v>
      </c>
      <c r="B123" s="45">
        <v>42432</v>
      </c>
      <c r="C123" s="46" t="s">
        <v>502</v>
      </c>
      <c r="D123" s="46">
        <v>1</v>
      </c>
      <c r="E123" s="107">
        <v>2</v>
      </c>
      <c r="F123" s="107">
        <v>0</v>
      </c>
      <c r="G123" s="105">
        <v>2</v>
      </c>
      <c r="H123" s="46">
        <v>1</v>
      </c>
      <c r="I123" s="85">
        <v>0</v>
      </c>
      <c r="J123" s="272">
        <v>1</v>
      </c>
      <c r="K123" s="4"/>
      <c r="L123" s="322"/>
      <c r="M123" s="304"/>
    </row>
    <row r="124" spans="1:13" ht="19.5" hidden="1" thickTop="1" thickBot="1" x14ac:dyDescent="0.3">
      <c r="A124" s="694"/>
      <c r="B124" s="36">
        <v>42425</v>
      </c>
      <c r="C124" s="5" t="s">
        <v>12</v>
      </c>
      <c r="D124" s="5">
        <v>1</v>
      </c>
      <c r="E124" s="395">
        <v>1</v>
      </c>
      <c r="F124" s="395">
        <v>0</v>
      </c>
      <c r="G124" s="11">
        <v>1</v>
      </c>
      <c r="H124" s="5">
        <v>0</v>
      </c>
      <c r="I124" s="86">
        <v>1</v>
      </c>
      <c r="J124" s="266"/>
      <c r="K124" s="5"/>
      <c r="L124" s="316">
        <v>1</v>
      </c>
      <c r="M124" s="304"/>
    </row>
    <row r="125" spans="1:13" ht="19.5" hidden="1" thickTop="1" thickBot="1" x14ac:dyDescent="0.3">
      <c r="A125" s="694"/>
      <c r="B125" s="36">
        <v>42418</v>
      </c>
      <c r="C125" s="5" t="s">
        <v>13</v>
      </c>
      <c r="D125" s="5">
        <v>1</v>
      </c>
      <c r="E125" s="395">
        <v>0</v>
      </c>
      <c r="F125" s="395">
        <v>2</v>
      </c>
      <c r="G125" s="11">
        <v>2</v>
      </c>
      <c r="H125" s="5">
        <v>0</v>
      </c>
      <c r="I125" s="86">
        <v>0</v>
      </c>
      <c r="J125" s="266"/>
      <c r="K125" s="5">
        <v>1</v>
      </c>
      <c r="L125" s="316"/>
      <c r="M125" s="304"/>
    </row>
    <row r="126" spans="1:13" ht="19.5" hidden="1" thickTop="1" thickBot="1" x14ac:dyDescent="0.3">
      <c r="A126" s="694"/>
      <c r="B126" s="36">
        <v>42411</v>
      </c>
      <c r="C126" s="5" t="s">
        <v>14</v>
      </c>
      <c r="D126" s="5">
        <v>1</v>
      </c>
      <c r="E126" s="395">
        <v>1</v>
      </c>
      <c r="F126" s="395">
        <v>1</v>
      </c>
      <c r="G126" s="11">
        <v>2</v>
      </c>
      <c r="H126" s="5">
        <v>0</v>
      </c>
      <c r="I126" s="86">
        <v>0</v>
      </c>
      <c r="J126" s="266">
        <v>1</v>
      </c>
      <c r="K126" s="5"/>
      <c r="L126" s="316"/>
      <c r="M126" s="304"/>
    </row>
    <row r="127" spans="1:13" ht="19.5" hidden="1" thickTop="1" thickBot="1" x14ac:dyDescent="0.3">
      <c r="A127" s="694"/>
      <c r="B127" s="36">
        <v>42404</v>
      </c>
      <c r="C127" s="5" t="s">
        <v>7</v>
      </c>
      <c r="D127" s="5">
        <v>1</v>
      </c>
      <c r="E127" s="395">
        <v>0</v>
      </c>
      <c r="F127" s="395">
        <v>1</v>
      </c>
      <c r="G127" s="11">
        <v>1</v>
      </c>
      <c r="H127" s="5">
        <v>0</v>
      </c>
      <c r="I127" s="86">
        <v>0</v>
      </c>
      <c r="J127" s="266"/>
      <c r="K127" s="5"/>
      <c r="L127" s="316">
        <v>1</v>
      </c>
      <c r="M127" s="304"/>
    </row>
    <row r="128" spans="1:13" ht="19.5" hidden="1" thickTop="1" thickBot="1" x14ac:dyDescent="0.3">
      <c r="A128" s="694"/>
      <c r="B128" s="36">
        <v>42397</v>
      </c>
      <c r="C128" s="5" t="s">
        <v>502</v>
      </c>
      <c r="D128" s="5">
        <v>1</v>
      </c>
      <c r="E128" s="395">
        <v>1</v>
      </c>
      <c r="F128" s="395">
        <v>2</v>
      </c>
      <c r="G128" s="11">
        <v>3</v>
      </c>
      <c r="H128" s="5">
        <v>0</v>
      </c>
      <c r="I128" s="86">
        <v>0</v>
      </c>
      <c r="J128" s="266">
        <v>1</v>
      </c>
      <c r="K128" s="5"/>
      <c r="L128" s="316"/>
      <c r="M128" s="304"/>
    </row>
    <row r="129" spans="1:13" ht="19.5" hidden="1" thickTop="1" thickBot="1" x14ac:dyDescent="0.3">
      <c r="A129" s="694"/>
      <c r="B129" s="36">
        <v>42390</v>
      </c>
      <c r="C129" s="5" t="s">
        <v>12</v>
      </c>
      <c r="D129" s="5">
        <v>1</v>
      </c>
      <c r="E129" s="395">
        <v>2</v>
      </c>
      <c r="F129" s="395">
        <v>0</v>
      </c>
      <c r="G129" s="11">
        <v>2</v>
      </c>
      <c r="H129" s="5">
        <v>0</v>
      </c>
      <c r="I129" s="86">
        <v>0</v>
      </c>
      <c r="J129" s="266"/>
      <c r="K129" s="5">
        <v>1</v>
      </c>
      <c r="L129" s="316"/>
      <c r="M129" s="304"/>
    </row>
    <row r="130" spans="1:13" ht="19.5" hidden="1" thickTop="1" thickBot="1" x14ac:dyDescent="0.3">
      <c r="A130" s="694"/>
      <c r="B130" s="36">
        <v>42383</v>
      </c>
      <c r="C130" s="5" t="s">
        <v>7</v>
      </c>
      <c r="D130" s="5">
        <v>1</v>
      </c>
      <c r="E130" s="395">
        <v>1</v>
      </c>
      <c r="F130" s="395">
        <v>0</v>
      </c>
      <c r="G130" s="11">
        <v>1</v>
      </c>
      <c r="H130" s="5">
        <v>0</v>
      </c>
      <c r="I130" s="86">
        <v>0</v>
      </c>
      <c r="J130" s="266"/>
      <c r="K130" s="5">
        <v>1</v>
      </c>
      <c r="L130" s="316"/>
      <c r="M130" s="304"/>
    </row>
    <row r="131" spans="1:13" ht="19.5" hidden="1" thickTop="1" thickBot="1" x14ac:dyDescent="0.3">
      <c r="A131" s="694"/>
      <c r="B131" s="36">
        <v>42376</v>
      </c>
      <c r="C131" s="5" t="s">
        <v>14</v>
      </c>
      <c r="D131" s="5">
        <v>1</v>
      </c>
      <c r="E131" s="395">
        <v>1</v>
      </c>
      <c r="F131" s="395">
        <v>1</v>
      </c>
      <c r="G131" s="11">
        <v>2</v>
      </c>
      <c r="H131" s="5">
        <v>0</v>
      </c>
      <c r="I131" s="86">
        <v>0</v>
      </c>
      <c r="J131" s="266">
        <v>1</v>
      </c>
      <c r="K131" s="5"/>
      <c r="L131" s="316"/>
      <c r="M131" s="304"/>
    </row>
    <row r="132" spans="1:13" ht="19.5" hidden="1" thickTop="1" thickBot="1" x14ac:dyDescent="0.3">
      <c r="A132" s="694"/>
      <c r="B132" s="36">
        <v>42348</v>
      </c>
      <c r="C132" s="5" t="s">
        <v>502</v>
      </c>
      <c r="D132" s="5">
        <v>1</v>
      </c>
      <c r="E132" s="395">
        <v>0</v>
      </c>
      <c r="F132" s="395">
        <v>1</v>
      </c>
      <c r="G132" s="11">
        <v>1</v>
      </c>
      <c r="H132" s="5">
        <v>0</v>
      </c>
      <c r="I132" s="86">
        <v>0</v>
      </c>
      <c r="J132" s="266"/>
      <c r="K132" s="5">
        <v>1</v>
      </c>
      <c r="L132" s="316"/>
      <c r="M132" s="304"/>
    </row>
    <row r="133" spans="1:13" ht="19.5" hidden="1" thickTop="1" thickBot="1" x14ac:dyDescent="0.3">
      <c r="A133" s="694"/>
      <c r="B133" s="36">
        <v>42341</v>
      </c>
      <c r="C133" s="5" t="s">
        <v>12</v>
      </c>
      <c r="D133" s="5">
        <v>1</v>
      </c>
      <c r="E133" s="395">
        <v>2</v>
      </c>
      <c r="F133" s="395">
        <v>4</v>
      </c>
      <c r="G133" s="100">
        <v>6</v>
      </c>
      <c r="H133" s="5">
        <v>0</v>
      </c>
      <c r="I133" s="86">
        <v>0</v>
      </c>
      <c r="J133" s="266">
        <v>1</v>
      </c>
      <c r="K133" s="5"/>
      <c r="L133" s="316"/>
      <c r="M133" s="304"/>
    </row>
    <row r="134" spans="1:13" ht="19.5" hidden="1" thickTop="1" thickBot="1" x14ac:dyDescent="0.3">
      <c r="A134" s="694"/>
      <c r="B134" s="36">
        <v>42327</v>
      </c>
      <c r="C134" s="5" t="s">
        <v>14</v>
      </c>
      <c r="D134" s="5">
        <v>1</v>
      </c>
      <c r="E134" s="395">
        <v>1</v>
      </c>
      <c r="F134" s="395">
        <v>1</v>
      </c>
      <c r="G134" s="11">
        <v>2</v>
      </c>
      <c r="H134" s="5">
        <v>0</v>
      </c>
      <c r="I134" s="86">
        <v>0</v>
      </c>
      <c r="J134" s="266"/>
      <c r="K134" s="5"/>
      <c r="L134" s="316">
        <v>1</v>
      </c>
      <c r="M134" s="304"/>
    </row>
    <row r="135" spans="1:13" ht="19.5" hidden="1" thickTop="1" thickBot="1" x14ac:dyDescent="0.3">
      <c r="A135" s="694"/>
      <c r="B135" s="36">
        <v>42320</v>
      </c>
      <c r="C135" s="5" t="s">
        <v>7</v>
      </c>
      <c r="D135" s="5">
        <v>1</v>
      </c>
      <c r="E135" s="395">
        <v>2</v>
      </c>
      <c r="F135" s="395">
        <v>0</v>
      </c>
      <c r="G135" s="11">
        <v>2</v>
      </c>
      <c r="H135" s="5">
        <v>0</v>
      </c>
      <c r="I135" s="86">
        <v>0</v>
      </c>
      <c r="J135" s="266"/>
      <c r="K135" s="5"/>
      <c r="L135" s="316">
        <v>1</v>
      </c>
      <c r="M135" s="304"/>
    </row>
    <row r="136" spans="1:13" ht="19.5" hidden="1" thickTop="1" thickBot="1" x14ac:dyDescent="0.3">
      <c r="A136" s="694"/>
      <c r="B136" s="36">
        <v>42313</v>
      </c>
      <c r="C136" s="5" t="s">
        <v>502</v>
      </c>
      <c r="D136" s="5">
        <v>1</v>
      </c>
      <c r="E136" s="395">
        <v>3</v>
      </c>
      <c r="F136" s="395">
        <v>0</v>
      </c>
      <c r="G136" s="11">
        <v>3</v>
      </c>
      <c r="H136" s="5">
        <v>0</v>
      </c>
      <c r="I136" s="86">
        <v>0</v>
      </c>
      <c r="J136" s="266">
        <v>1</v>
      </c>
      <c r="K136" s="5"/>
      <c r="L136" s="316"/>
      <c r="M136" s="304"/>
    </row>
    <row r="137" spans="1:13" ht="19.5" hidden="1" thickTop="1" thickBot="1" x14ac:dyDescent="0.3">
      <c r="A137" s="694"/>
      <c r="B137" s="36">
        <v>42306</v>
      </c>
      <c r="C137" s="5" t="s">
        <v>12</v>
      </c>
      <c r="D137" s="5">
        <v>1</v>
      </c>
      <c r="E137" s="395">
        <v>2</v>
      </c>
      <c r="F137" s="395">
        <v>1</v>
      </c>
      <c r="G137" s="11">
        <v>3</v>
      </c>
      <c r="H137" s="5">
        <v>1</v>
      </c>
      <c r="I137" s="86">
        <v>0</v>
      </c>
      <c r="J137" s="266">
        <v>1</v>
      </c>
      <c r="K137" s="5"/>
      <c r="L137" s="316"/>
      <c r="M137" s="304"/>
    </row>
    <row r="138" spans="1:13" ht="19.5" hidden="1" thickTop="1" thickBot="1" x14ac:dyDescent="0.3">
      <c r="A138" s="694"/>
      <c r="B138" s="36">
        <v>42299</v>
      </c>
      <c r="C138" s="5" t="s">
        <v>13</v>
      </c>
      <c r="D138" s="5">
        <v>1</v>
      </c>
      <c r="E138" s="395">
        <v>2</v>
      </c>
      <c r="F138" s="395">
        <v>0</v>
      </c>
      <c r="G138" s="11">
        <v>2</v>
      </c>
      <c r="H138" s="5">
        <v>0</v>
      </c>
      <c r="I138" s="86">
        <v>0</v>
      </c>
      <c r="J138" s="266">
        <v>1</v>
      </c>
      <c r="K138" s="5"/>
      <c r="L138" s="316"/>
      <c r="M138" s="304"/>
    </row>
    <row r="139" spans="1:13" ht="19.5" hidden="1" thickTop="1" thickBot="1" x14ac:dyDescent="0.3">
      <c r="A139" s="694"/>
      <c r="B139" s="36">
        <v>42292</v>
      </c>
      <c r="C139" s="5" t="s">
        <v>14</v>
      </c>
      <c r="D139" s="5">
        <v>1</v>
      </c>
      <c r="E139" s="395">
        <v>1</v>
      </c>
      <c r="F139" s="395">
        <v>3</v>
      </c>
      <c r="G139" s="11">
        <v>4</v>
      </c>
      <c r="H139" s="5">
        <v>0</v>
      </c>
      <c r="I139" s="86">
        <v>0</v>
      </c>
      <c r="J139" s="266">
        <v>1</v>
      </c>
      <c r="K139" s="5"/>
      <c r="L139" s="316"/>
      <c r="M139" s="304"/>
    </row>
    <row r="140" spans="1:13" ht="19.5" hidden="1" thickTop="1" thickBot="1" x14ac:dyDescent="0.3">
      <c r="A140" s="694"/>
      <c r="B140" s="36">
        <v>42278</v>
      </c>
      <c r="C140" s="5" t="s">
        <v>502</v>
      </c>
      <c r="D140" s="5">
        <v>1</v>
      </c>
      <c r="E140" s="395">
        <v>1</v>
      </c>
      <c r="F140" s="395">
        <v>0</v>
      </c>
      <c r="G140" s="11">
        <v>1</v>
      </c>
      <c r="H140" s="5">
        <v>1</v>
      </c>
      <c r="I140" s="86">
        <v>0</v>
      </c>
      <c r="J140" s="266">
        <v>1</v>
      </c>
      <c r="K140" s="5"/>
      <c r="L140" s="316"/>
      <c r="M140" s="304"/>
    </row>
    <row r="141" spans="1:13" ht="19.5" hidden="1" thickTop="1" thickBot="1" x14ac:dyDescent="0.3">
      <c r="A141" s="694"/>
      <c r="B141" s="36">
        <v>42271</v>
      </c>
      <c r="C141" s="5" t="s">
        <v>12</v>
      </c>
      <c r="D141" s="5">
        <v>1</v>
      </c>
      <c r="E141" s="395">
        <v>2</v>
      </c>
      <c r="F141" s="395">
        <v>2</v>
      </c>
      <c r="G141" s="11">
        <v>4</v>
      </c>
      <c r="H141" s="5">
        <v>0</v>
      </c>
      <c r="I141" s="86">
        <v>0</v>
      </c>
      <c r="J141" s="266">
        <v>1</v>
      </c>
      <c r="K141" s="5"/>
      <c r="L141" s="316"/>
      <c r="M141" s="304"/>
    </row>
    <row r="142" spans="1:13" ht="19.5" hidden="1" thickTop="1" thickBot="1" x14ac:dyDescent="0.3">
      <c r="A142" s="694"/>
      <c r="B142" s="87">
        <v>42264</v>
      </c>
      <c r="C142" s="88" t="s">
        <v>13</v>
      </c>
      <c r="D142" s="88">
        <v>1</v>
      </c>
      <c r="E142" s="108">
        <v>0</v>
      </c>
      <c r="F142" s="108">
        <v>0</v>
      </c>
      <c r="G142" s="88">
        <v>0</v>
      </c>
      <c r="H142" s="88">
        <v>0</v>
      </c>
      <c r="I142" s="89">
        <v>0</v>
      </c>
      <c r="J142" s="269"/>
      <c r="K142" s="39">
        <v>1</v>
      </c>
      <c r="L142" s="318"/>
      <c r="M142" s="304"/>
    </row>
    <row r="143" spans="1:13" s="1" customFormat="1" ht="19.5" thickTop="1" thickBot="1" x14ac:dyDescent="0.3">
      <c r="A143" s="142" t="s">
        <v>45</v>
      </c>
      <c r="B143" s="126" t="s">
        <v>17</v>
      </c>
      <c r="C143" s="124" t="s">
        <v>10</v>
      </c>
      <c r="D143" s="124">
        <f t="shared" ref="D143:I143" si="7">SUM(D123:D142)</f>
        <v>20</v>
      </c>
      <c r="E143" s="124">
        <f t="shared" si="7"/>
        <v>25</v>
      </c>
      <c r="F143" s="124">
        <f t="shared" si="7"/>
        <v>19</v>
      </c>
      <c r="G143" s="124">
        <f t="shared" si="7"/>
        <v>44</v>
      </c>
      <c r="H143" s="124">
        <f t="shared" si="7"/>
        <v>3</v>
      </c>
      <c r="I143" s="125">
        <f t="shared" si="7"/>
        <v>1</v>
      </c>
      <c r="J143" s="191">
        <f>SUM(J123:J142)</f>
        <v>11</v>
      </c>
      <c r="K143" s="124">
        <f>SUM(K123:K142)</f>
        <v>5</v>
      </c>
      <c r="L143" s="247">
        <f>SUM(L123:L142)</f>
        <v>4</v>
      </c>
      <c r="M143" s="294">
        <f>SUM(J143/(J143+K143))</f>
        <v>0.6875</v>
      </c>
    </row>
    <row r="144" spans="1:13" ht="19.5" hidden="1" thickTop="1" thickBot="1" x14ac:dyDescent="0.3">
      <c r="A144" s="694" t="s">
        <v>16</v>
      </c>
      <c r="B144" s="45">
        <v>42068</v>
      </c>
      <c r="C144" s="46" t="s">
        <v>7</v>
      </c>
      <c r="D144" s="46">
        <v>1</v>
      </c>
      <c r="E144" s="107">
        <v>1</v>
      </c>
      <c r="F144" s="107">
        <v>1</v>
      </c>
      <c r="G144" s="46">
        <v>2</v>
      </c>
      <c r="H144" s="46">
        <v>1</v>
      </c>
      <c r="I144" s="85">
        <v>0</v>
      </c>
      <c r="J144" s="272">
        <v>1</v>
      </c>
      <c r="K144" s="4"/>
      <c r="L144" s="322"/>
      <c r="M144" s="304"/>
    </row>
    <row r="145" spans="1:13" ht="19.5" hidden="1" thickTop="1" thickBot="1" x14ac:dyDescent="0.3">
      <c r="A145" s="694"/>
      <c r="B145" s="36">
        <v>42061</v>
      </c>
      <c r="C145" s="5" t="s">
        <v>501</v>
      </c>
      <c r="D145" s="5">
        <v>1</v>
      </c>
      <c r="E145" s="395">
        <v>1</v>
      </c>
      <c r="F145" s="395">
        <v>0</v>
      </c>
      <c r="G145" s="5">
        <v>1</v>
      </c>
      <c r="H145" s="5">
        <v>0</v>
      </c>
      <c r="I145" s="86">
        <v>0</v>
      </c>
      <c r="J145" s="266"/>
      <c r="K145" s="5">
        <v>1</v>
      </c>
      <c r="L145" s="316"/>
      <c r="M145" s="304"/>
    </row>
    <row r="146" spans="1:13" ht="19.5" hidden="1" thickTop="1" thickBot="1" x14ac:dyDescent="0.3">
      <c r="A146" s="694"/>
      <c r="B146" s="36">
        <v>42054</v>
      </c>
      <c r="C146" s="5" t="s">
        <v>12</v>
      </c>
      <c r="D146" s="5">
        <v>1</v>
      </c>
      <c r="E146" s="395">
        <v>0</v>
      </c>
      <c r="F146" s="395">
        <v>1</v>
      </c>
      <c r="G146" s="5">
        <v>1</v>
      </c>
      <c r="H146" s="5">
        <v>0</v>
      </c>
      <c r="I146" s="86">
        <v>0</v>
      </c>
      <c r="J146" s="266"/>
      <c r="K146" s="5"/>
      <c r="L146" s="316">
        <v>1</v>
      </c>
      <c r="M146" s="304"/>
    </row>
    <row r="147" spans="1:13" ht="19.5" hidden="1" thickTop="1" thickBot="1" x14ac:dyDescent="0.3">
      <c r="A147" s="694"/>
      <c r="B147" s="36">
        <v>42047</v>
      </c>
      <c r="C147" s="5" t="s">
        <v>13</v>
      </c>
      <c r="D147" s="5">
        <v>1</v>
      </c>
      <c r="E147" s="395">
        <v>0</v>
      </c>
      <c r="F147" s="395">
        <v>3</v>
      </c>
      <c r="G147" s="5">
        <v>3</v>
      </c>
      <c r="H147" s="5">
        <v>0</v>
      </c>
      <c r="I147" s="86">
        <v>0</v>
      </c>
      <c r="J147" s="266"/>
      <c r="K147" s="5">
        <v>1</v>
      </c>
      <c r="L147" s="316"/>
      <c r="M147" s="304"/>
    </row>
    <row r="148" spans="1:13" ht="19.5" hidden="1" thickTop="1" thickBot="1" x14ac:dyDescent="0.3">
      <c r="A148" s="694"/>
      <c r="B148" s="36">
        <v>42040</v>
      </c>
      <c r="C148" s="5" t="s">
        <v>14</v>
      </c>
      <c r="D148" s="5">
        <v>1</v>
      </c>
      <c r="E148" s="395">
        <v>2</v>
      </c>
      <c r="F148" s="395">
        <v>0</v>
      </c>
      <c r="G148" s="5">
        <v>2</v>
      </c>
      <c r="H148" s="5">
        <v>0</v>
      </c>
      <c r="I148" s="86">
        <v>1</v>
      </c>
      <c r="J148" s="266"/>
      <c r="K148" s="5"/>
      <c r="L148" s="316">
        <v>1</v>
      </c>
      <c r="M148" s="304"/>
    </row>
    <row r="149" spans="1:13" ht="19.5" hidden="1" thickTop="1" thickBot="1" x14ac:dyDescent="0.3">
      <c r="A149" s="694"/>
      <c r="B149" s="36">
        <v>42033</v>
      </c>
      <c r="C149" s="5" t="s">
        <v>7</v>
      </c>
      <c r="D149" s="5">
        <v>1</v>
      </c>
      <c r="E149" s="395">
        <v>2</v>
      </c>
      <c r="F149" s="395">
        <v>1</v>
      </c>
      <c r="G149" s="5">
        <v>3</v>
      </c>
      <c r="H149" s="5">
        <v>0</v>
      </c>
      <c r="I149" s="86">
        <v>0</v>
      </c>
      <c r="J149" s="266">
        <v>1</v>
      </c>
      <c r="K149" s="5"/>
      <c r="L149" s="316"/>
      <c r="M149" s="304"/>
    </row>
    <row r="150" spans="1:13" ht="19.5" hidden="1" thickTop="1" thickBot="1" x14ac:dyDescent="0.3">
      <c r="A150" s="694"/>
      <c r="B150" s="36">
        <v>42026</v>
      </c>
      <c r="C150" s="5" t="s">
        <v>501</v>
      </c>
      <c r="D150" s="5">
        <v>1</v>
      </c>
      <c r="E150" s="395">
        <v>0</v>
      </c>
      <c r="F150" s="395">
        <v>3</v>
      </c>
      <c r="G150" s="5">
        <v>3</v>
      </c>
      <c r="H150" s="5">
        <v>0</v>
      </c>
      <c r="I150" s="86">
        <v>0</v>
      </c>
      <c r="J150" s="266">
        <v>1</v>
      </c>
      <c r="K150" s="5"/>
      <c r="L150" s="316"/>
      <c r="M150" s="304"/>
    </row>
    <row r="151" spans="1:13" ht="19.5" hidden="1" thickTop="1" thickBot="1" x14ac:dyDescent="0.3">
      <c r="A151" s="694"/>
      <c r="B151" s="36">
        <v>42019</v>
      </c>
      <c r="C151" s="5" t="s">
        <v>12</v>
      </c>
      <c r="D151" s="5">
        <v>1</v>
      </c>
      <c r="E151" s="395">
        <v>4</v>
      </c>
      <c r="F151" s="395">
        <v>0</v>
      </c>
      <c r="G151" s="5">
        <v>4</v>
      </c>
      <c r="H151" s="5">
        <v>1</v>
      </c>
      <c r="I151" s="86">
        <v>0</v>
      </c>
      <c r="J151" s="266">
        <v>1</v>
      </c>
      <c r="K151" s="5"/>
      <c r="L151" s="316"/>
      <c r="M151" s="304"/>
    </row>
    <row r="152" spans="1:13" ht="19.5" hidden="1" thickTop="1" thickBot="1" x14ac:dyDescent="0.3">
      <c r="A152" s="694"/>
      <c r="B152" s="36">
        <v>42012</v>
      </c>
      <c r="C152" s="5" t="s">
        <v>13</v>
      </c>
      <c r="D152" s="5">
        <v>1</v>
      </c>
      <c r="E152" s="395">
        <v>0</v>
      </c>
      <c r="F152" s="395">
        <v>0</v>
      </c>
      <c r="G152" s="5">
        <v>0</v>
      </c>
      <c r="H152" s="5">
        <v>0</v>
      </c>
      <c r="I152" s="86">
        <v>0</v>
      </c>
      <c r="J152" s="266"/>
      <c r="K152" s="5">
        <v>1</v>
      </c>
      <c r="L152" s="316"/>
      <c r="M152" s="304"/>
    </row>
    <row r="153" spans="1:13" ht="19.5" hidden="1" thickTop="1" thickBot="1" x14ac:dyDescent="0.3">
      <c r="A153" s="694"/>
      <c r="B153" s="36">
        <v>41991</v>
      </c>
      <c r="C153" s="5" t="s">
        <v>14</v>
      </c>
      <c r="D153" s="5">
        <v>1</v>
      </c>
      <c r="E153" s="395">
        <v>4</v>
      </c>
      <c r="F153" s="395">
        <v>1</v>
      </c>
      <c r="G153" s="11">
        <v>5</v>
      </c>
      <c r="H153" s="5">
        <v>0</v>
      </c>
      <c r="I153" s="86">
        <v>1</v>
      </c>
      <c r="J153" s="266"/>
      <c r="K153" s="5"/>
      <c r="L153" s="316">
        <v>1</v>
      </c>
      <c r="M153" s="304"/>
    </row>
    <row r="154" spans="1:13" ht="19.5" hidden="1" thickTop="1" thickBot="1" x14ac:dyDescent="0.3">
      <c r="A154" s="694"/>
      <c r="B154" s="36">
        <v>41977</v>
      </c>
      <c r="C154" s="5" t="s">
        <v>501</v>
      </c>
      <c r="D154" s="5">
        <v>1</v>
      </c>
      <c r="E154" s="395">
        <v>1</v>
      </c>
      <c r="F154" s="395">
        <v>0</v>
      </c>
      <c r="G154" s="11">
        <v>1</v>
      </c>
      <c r="H154" s="5">
        <v>0</v>
      </c>
      <c r="I154" s="86">
        <v>0</v>
      </c>
      <c r="J154" s="266">
        <v>1</v>
      </c>
      <c r="K154" s="5"/>
      <c r="L154" s="316"/>
      <c r="M154" s="304"/>
    </row>
    <row r="155" spans="1:13" ht="19.5" hidden="1" thickTop="1" thickBot="1" x14ac:dyDescent="0.3">
      <c r="A155" s="694"/>
      <c r="B155" s="36">
        <v>41963</v>
      </c>
      <c r="C155" s="5" t="s">
        <v>13</v>
      </c>
      <c r="D155" s="5">
        <v>1</v>
      </c>
      <c r="E155" s="395">
        <v>3</v>
      </c>
      <c r="F155" s="395">
        <v>0</v>
      </c>
      <c r="G155" s="11">
        <v>3</v>
      </c>
      <c r="H155" s="5">
        <v>1</v>
      </c>
      <c r="I155" s="86">
        <v>0</v>
      </c>
      <c r="J155" s="266">
        <v>1</v>
      </c>
      <c r="K155" s="5"/>
      <c r="L155" s="316"/>
      <c r="M155" s="304"/>
    </row>
    <row r="156" spans="1:13" ht="19.5" hidden="1" thickTop="1" thickBot="1" x14ac:dyDescent="0.3">
      <c r="A156" s="694"/>
      <c r="B156" s="36">
        <v>41956</v>
      </c>
      <c r="C156" s="5" t="s">
        <v>14</v>
      </c>
      <c r="D156" s="5">
        <v>1</v>
      </c>
      <c r="E156" s="395">
        <v>1</v>
      </c>
      <c r="F156" s="395">
        <v>3</v>
      </c>
      <c r="G156" s="11">
        <v>4</v>
      </c>
      <c r="H156" s="5">
        <v>0</v>
      </c>
      <c r="I156" s="86">
        <v>0</v>
      </c>
      <c r="J156" s="266"/>
      <c r="K156" s="5"/>
      <c r="L156" s="316">
        <v>1</v>
      </c>
      <c r="M156" s="304"/>
    </row>
    <row r="157" spans="1:13" ht="19.5" hidden="1" thickTop="1" thickBot="1" x14ac:dyDescent="0.3">
      <c r="A157" s="694"/>
      <c r="B157" s="36">
        <v>41942</v>
      </c>
      <c r="C157" s="5" t="s">
        <v>501</v>
      </c>
      <c r="D157" s="5">
        <v>1</v>
      </c>
      <c r="E157" s="395">
        <v>0</v>
      </c>
      <c r="F157" s="395">
        <v>2</v>
      </c>
      <c r="G157" s="11">
        <v>2</v>
      </c>
      <c r="H157" s="5">
        <v>0</v>
      </c>
      <c r="I157" s="86">
        <v>0</v>
      </c>
      <c r="J157" s="266"/>
      <c r="K157" s="5">
        <v>1</v>
      </c>
      <c r="L157" s="316"/>
      <c r="M157" s="304"/>
    </row>
    <row r="158" spans="1:13" ht="19.5" hidden="1" thickTop="1" thickBot="1" x14ac:dyDescent="0.3">
      <c r="A158" s="694"/>
      <c r="B158" s="36">
        <v>41935</v>
      </c>
      <c r="C158" s="5" t="s">
        <v>12</v>
      </c>
      <c r="D158" s="5">
        <v>1</v>
      </c>
      <c r="E158" s="395">
        <v>1</v>
      </c>
      <c r="F158" s="395">
        <v>0</v>
      </c>
      <c r="G158" s="11">
        <v>1</v>
      </c>
      <c r="H158" s="5">
        <v>1</v>
      </c>
      <c r="I158" s="86">
        <v>0</v>
      </c>
      <c r="J158" s="266">
        <v>1</v>
      </c>
      <c r="K158" s="5"/>
      <c r="L158" s="316"/>
      <c r="M158" s="304"/>
    </row>
    <row r="159" spans="1:13" ht="19.5" hidden="1" thickTop="1" thickBot="1" x14ac:dyDescent="0.3">
      <c r="A159" s="694"/>
      <c r="B159" s="36">
        <v>41928</v>
      </c>
      <c r="C159" s="5" t="s">
        <v>13</v>
      </c>
      <c r="D159" s="5">
        <v>1</v>
      </c>
      <c r="E159" s="395">
        <v>0</v>
      </c>
      <c r="F159" s="395">
        <v>1</v>
      </c>
      <c r="G159" s="11">
        <v>1</v>
      </c>
      <c r="H159" s="5">
        <v>0</v>
      </c>
      <c r="I159" s="86">
        <v>0</v>
      </c>
      <c r="J159" s="266">
        <v>1</v>
      </c>
      <c r="K159" s="5"/>
      <c r="L159" s="316"/>
      <c r="M159" s="304"/>
    </row>
    <row r="160" spans="1:13" ht="19.5" hidden="1" thickTop="1" thickBot="1" x14ac:dyDescent="0.3">
      <c r="A160" s="694"/>
      <c r="B160" s="36">
        <v>41921</v>
      </c>
      <c r="C160" s="5" t="s">
        <v>14</v>
      </c>
      <c r="D160" s="5">
        <v>1</v>
      </c>
      <c r="E160" s="395">
        <v>0</v>
      </c>
      <c r="F160" s="395">
        <v>1</v>
      </c>
      <c r="G160" s="11">
        <v>1</v>
      </c>
      <c r="H160" s="5">
        <v>0</v>
      </c>
      <c r="I160" s="86">
        <v>0</v>
      </c>
      <c r="J160" s="266">
        <v>1</v>
      </c>
      <c r="K160" s="5"/>
      <c r="L160" s="316"/>
      <c r="M160" s="304"/>
    </row>
    <row r="161" spans="1:13" ht="19.5" hidden="1" thickTop="1" thickBot="1" x14ac:dyDescent="0.3">
      <c r="A161" s="694"/>
      <c r="B161" s="36">
        <v>41914</v>
      </c>
      <c r="C161" s="5" t="s">
        <v>7</v>
      </c>
      <c r="D161" s="5">
        <v>1</v>
      </c>
      <c r="E161" s="395">
        <v>1</v>
      </c>
      <c r="F161" s="395">
        <v>2</v>
      </c>
      <c r="G161" s="11">
        <v>3</v>
      </c>
      <c r="H161" s="5">
        <v>0</v>
      </c>
      <c r="I161" s="86">
        <v>0</v>
      </c>
      <c r="J161" s="266">
        <v>1</v>
      </c>
      <c r="K161" s="5"/>
      <c r="L161" s="316"/>
      <c r="M161" s="304"/>
    </row>
    <row r="162" spans="1:13" ht="19.5" hidden="1" thickTop="1" thickBot="1" x14ac:dyDescent="0.3">
      <c r="A162" s="694"/>
      <c r="B162" s="36">
        <v>41907</v>
      </c>
      <c r="C162" s="5" t="s">
        <v>501</v>
      </c>
      <c r="D162" s="5">
        <v>1</v>
      </c>
      <c r="E162" s="395">
        <v>3</v>
      </c>
      <c r="F162" s="395">
        <v>0</v>
      </c>
      <c r="G162" s="11">
        <v>3</v>
      </c>
      <c r="H162" s="5">
        <v>1</v>
      </c>
      <c r="I162" s="86">
        <v>0</v>
      </c>
      <c r="J162" s="266">
        <v>1</v>
      </c>
      <c r="K162" s="5"/>
      <c r="L162" s="316"/>
      <c r="M162" s="304"/>
    </row>
    <row r="163" spans="1:13" ht="19.5" hidden="1" thickTop="1" thickBot="1" x14ac:dyDescent="0.3">
      <c r="A163" s="694"/>
      <c r="B163" s="36">
        <v>41900</v>
      </c>
      <c r="C163" s="5" t="s">
        <v>12</v>
      </c>
      <c r="D163" s="5">
        <v>1</v>
      </c>
      <c r="E163" s="395">
        <v>2</v>
      </c>
      <c r="F163" s="395">
        <v>2</v>
      </c>
      <c r="G163" s="11">
        <v>4</v>
      </c>
      <c r="H163" s="5">
        <v>0</v>
      </c>
      <c r="I163" s="86">
        <v>0</v>
      </c>
      <c r="J163" s="266">
        <v>1</v>
      </c>
      <c r="K163" s="5"/>
      <c r="L163" s="316"/>
      <c r="M163" s="304"/>
    </row>
    <row r="164" spans="1:13" ht="19.5" hidden="1" thickTop="1" thickBot="1" x14ac:dyDescent="0.3">
      <c r="A164" s="694"/>
      <c r="B164" s="87">
        <v>41893</v>
      </c>
      <c r="C164" s="88" t="s">
        <v>13</v>
      </c>
      <c r="D164" s="88">
        <v>1</v>
      </c>
      <c r="E164" s="108">
        <v>1</v>
      </c>
      <c r="F164" s="108">
        <v>2</v>
      </c>
      <c r="G164" s="106">
        <v>3</v>
      </c>
      <c r="H164" s="88">
        <v>0</v>
      </c>
      <c r="I164" s="89">
        <v>0</v>
      </c>
      <c r="J164" s="269">
        <v>1</v>
      </c>
      <c r="K164" s="39"/>
      <c r="L164" s="318"/>
      <c r="M164" s="304"/>
    </row>
    <row r="165" spans="1:13" s="1" customFormat="1" ht="19.5" thickTop="1" thickBot="1" x14ac:dyDescent="0.3">
      <c r="A165" s="142" t="s">
        <v>45</v>
      </c>
      <c r="B165" s="126" t="s">
        <v>16</v>
      </c>
      <c r="C165" s="124" t="s">
        <v>10</v>
      </c>
      <c r="D165" s="247">
        <f t="shared" ref="D165:I165" si="8">SUM(D144:D164)</f>
        <v>21</v>
      </c>
      <c r="E165" s="248">
        <f t="shared" si="8"/>
        <v>27</v>
      </c>
      <c r="F165" s="249">
        <f t="shared" si="8"/>
        <v>23</v>
      </c>
      <c r="G165" s="248">
        <f t="shared" si="8"/>
        <v>50</v>
      </c>
      <c r="H165" s="248">
        <f t="shared" si="8"/>
        <v>5</v>
      </c>
      <c r="I165" s="252">
        <f t="shared" si="8"/>
        <v>2</v>
      </c>
      <c r="J165" s="191">
        <f>SUM(J144:J164)</f>
        <v>13</v>
      </c>
      <c r="K165" s="124">
        <f>SUM(K144:K164)</f>
        <v>4</v>
      </c>
      <c r="L165" s="247">
        <f>SUM(L144:L164)</f>
        <v>4</v>
      </c>
      <c r="M165" s="294">
        <f>SUM(J165/(J165+K165))</f>
        <v>0.76470588235294112</v>
      </c>
    </row>
    <row r="166" spans="1:13" ht="19.5" hidden="1" thickTop="1" thickBot="1" x14ac:dyDescent="0.3">
      <c r="A166" s="694" t="s">
        <v>15</v>
      </c>
      <c r="B166" s="45">
        <v>41697</v>
      </c>
      <c r="C166" s="46" t="s">
        <v>501</v>
      </c>
      <c r="D166" s="46">
        <v>1</v>
      </c>
      <c r="E166" s="107">
        <v>2</v>
      </c>
      <c r="F166" s="107">
        <v>0</v>
      </c>
      <c r="G166" s="46">
        <v>2</v>
      </c>
      <c r="H166" s="46">
        <v>0</v>
      </c>
      <c r="I166" s="85">
        <v>0</v>
      </c>
      <c r="J166" s="272">
        <v>1</v>
      </c>
      <c r="K166" s="4"/>
      <c r="L166" s="322"/>
      <c r="M166" s="304"/>
    </row>
    <row r="167" spans="1:13" ht="19.5" hidden="1" thickTop="1" thickBot="1" x14ac:dyDescent="0.3">
      <c r="A167" s="694"/>
      <c r="B167" s="36">
        <v>41690</v>
      </c>
      <c r="C167" s="5" t="s">
        <v>12</v>
      </c>
      <c r="D167" s="5">
        <v>1</v>
      </c>
      <c r="E167" s="395">
        <v>0</v>
      </c>
      <c r="F167" s="395">
        <v>0</v>
      </c>
      <c r="G167" s="5">
        <v>0</v>
      </c>
      <c r="H167" s="5">
        <v>0</v>
      </c>
      <c r="I167" s="86">
        <v>0</v>
      </c>
      <c r="J167" s="266"/>
      <c r="K167" s="5"/>
      <c r="L167" s="316">
        <v>1</v>
      </c>
      <c r="M167" s="304"/>
    </row>
    <row r="168" spans="1:13" ht="19.5" hidden="1" thickTop="1" thickBot="1" x14ac:dyDescent="0.3">
      <c r="A168" s="694"/>
      <c r="B168" s="36">
        <v>41683</v>
      </c>
      <c r="C168" s="5" t="s">
        <v>13</v>
      </c>
      <c r="D168" s="5">
        <v>1</v>
      </c>
      <c r="E168" s="395">
        <v>0</v>
      </c>
      <c r="F168" s="395">
        <v>0</v>
      </c>
      <c r="G168" s="5">
        <v>0</v>
      </c>
      <c r="H168" s="5">
        <v>0</v>
      </c>
      <c r="I168" s="86">
        <v>0</v>
      </c>
      <c r="J168" s="266"/>
      <c r="K168" s="5">
        <v>1</v>
      </c>
      <c r="L168" s="316"/>
      <c r="M168" s="304"/>
    </row>
    <row r="169" spans="1:13" ht="19.5" hidden="1" thickTop="1" thickBot="1" x14ac:dyDescent="0.3">
      <c r="A169" s="694"/>
      <c r="B169" s="36">
        <v>41676</v>
      </c>
      <c r="C169" s="5" t="s">
        <v>14</v>
      </c>
      <c r="D169" s="5">
        <v>1</v>
      </c>
      <c r="E169" s="395">
        <v>2</v>
      </c>
      <c r="F169" s="395">
        <v>0</v>
      </c>
      <c r="G169" s="5">
        <v>2</v>
      </c>
      <c r="H169" s="5">
        <v>0</v>
      </c>
      <c r="I169" s="86">
        <v>0</v>
      </c>
      <c r="J169" s="266"/>
      <c r="K169" s="5">
        <v>1</v>
      </c>
      <c r="L169" s="316"/>
      <c r="M169" s="304"/>
    </row>
    <row r="170" spans="1:13" ht="19.5" hidden="1" thickTop="1" thickBot="1" x14ac:dyDescent="0.3">
      <c r="A170" s="694"/>
      <c r="B170" s="36">
        <v>41669</v>
      </c>
      <c r="C170" s="5" t="s">
        <v>7</v>
      </c>
      <c r="D170" s="5">
        <v>1</v>
      </c>
      <c r="E170" s="395">
        <v>1</v>
      </c>
      <c r="F170" s="395">
        <v>0</v>
      </c>
      <c r="G170" s="5">
        <v>1</v>
      </c>
      <c r="H170" s="5">
        <v>0</v>
      </c>
      <c r="I170" s="86">
        <v>0</v>
      </c>
      <c r="J170" s="266"/>
      <c r="K170" s="5">
        <v>1</v>
      </c>
      <c r="L170" s="316"/>
      <c r="M170" s="304"/>
    </row>
    <row r="171" spans="1:13" ht="19.5" hidden="1" thickTop="1" thickBot="1" x14ac:dyDescent="0.3">
      <c r="A171" s="694"/>
      <c r="B171" s="36">
        <v>41662</v>
      </c>
      <c r="C171" s="5" t="s">
        <v>501</v>
      </c>
      <c r="D171" s="5">
        <v>1</v>
      </c>
      <c r="E171" s="395">
        <v>0</v>
      </c>
      <c r="F171" s="395">
        <v>0</v>
      </c>
      <c r="G171" s="5">
        <v>0</v>
      </c>
      <c r="H171" s="5">
        <v>0</v>
      </c>
      <c r="I171" s="86">
        <v>0</v>
      </c>
      <c r="J171" s="266">
        <v>1</v>
      </c>
      <c r="K171" s="5"/>
      <c r="L171" s="316"/>
      <c r="M171" s="304"/>
    </row>
    <row r="172" spans="1:13" ht="19.5" hidden="1" thickTop="1" thickBot="1" x14ac:dyDescent="0.3">
      <c r="A172" s="694"/>
      <c r="B172" s="36">
        <v>41655</v>
      </c>
      <c r="C172" s="5" t="s">
        <v>12</v>
      </c>
      <c r="D172" s="5">
        <v>1</v>
      </c>
      <c r="E172" s="395">
        <v>1</v>
      </c>
      <c r="F172" s="395">
        <v>2</v>
      </c>
      <c r="G172" s="5">
        <v>3</v>
      </c>
      <c r="H172" s="5">
        <v>0</v>
      </c>
      <c r="I172" s="86">
        <v>0</v>
      </c>
      <c r="J172" s="266"/>
      <c r="K172" s="5">
        <v>1</v>
      </c>
      <c r="L172" s="316"/>
      <c r="M172" s="304"/>
    </row>
    <row r="173" spans="1:13" ht="19.5" hidden="1" thickTop="1" thickBot="1" x14ac:dyDescent="0.3">
      <c r="A173" s="694"/>
      <c r="B173" s="36">
        <v>41648</v>
      </c>
      <c r="C173" s="5" t="s">
        <v>13</v>
      </c>
      <c r="D173" s="5">
        <v>1</v>
      </c>
      <c r="E173" s="395">
        <v>2</v>
      </c>
      <c r="F173" s="395">
        <v>2</v>
      </c>
      <c r="G173" s="5">
        <v>4</v>
      </c>
      <c r="H173" s="5">
        <v>0</v>
      </c>
      <c r="I173" s="86">
        <v>0</v>
      </c>
      <c r="J173" s="266"/>
      <c r="K173" s="5">
        <v>1</v>
      </c>
      <c r="L173" s="316"/>
      <c r="M173" s="304"/>
    </row>
    <row r="174" spans="1:13" ht="19.5" hidden="1" thickTop="1" thickBot="1" x14ac:dyDescent="0.3">
      <c r="A174" s="694"/>
      <c r="B174" s="36">
        <v>41620</v>
      </c>
      <c r="C174" s="5" t="s">
        <v>7</v>
      </c>
      <c r="D174" s="5">
        <v>1</v>
      </c>
      <c r="E174" s="395">
        <v>0</v>
      </c>
      <c r="F174" s="395">
        <v>1</v>
      </c>
      <c r="G174" s="5">
        <v>1</v>
      </c>
      <c r="H174" s="5">
        <v>0</v>
      </c>
      <c r="I174" s="86">
        <v>0</v>
      </c>
      <c r="J174" s="266"/>
      <c r="K174" s="5">
        <v>1</v>
      </c>
      <c r="L174" s="316"/>
      <c r="M174" s="304"/>
    </row>
    <row r="175" spans="1:13" ht="19.5" hidden="1" thickTop="1" thickBot="1" x14ac:dyDescent="0.3">
      <c r="A175" s="694"/>
      <c r="B175" s="36">
        <v>41613</v>
      </c>
      <c r="C175" s="5" t="s">
        <v>501</v>
      </c>
      <c r="D175" s="5">
        <v>1</v>
      </c>
      <c r="E175" s="395">
        <v>2</v>
      </c>
      <c r="F175" s="395">
        <v>0</v>
      </c>
      <c r="G175" s="5">
        <v>2</v>
      </c>
      <c r="H175" s="5">
        <v>0</v>
      </c>
      <c r="I175" s="86">
        <v>1</v>
      </c>
      <c r="J175" s="266"/>
      <c r="K175" s="5"/>
      <c r="L175" s="316">
        <v>1</v>
      </c>
      <c r="M175" s="304"/>
    </row>
    <row r="176" spans="1:13" ht="19.5" hidden="1" thickTop="1" thickBot="1" x14ac:dyDescent="0.3">
      <c r="A176" s="694"/>
      <c r="B176" s="36">
        <v>41606</v>
      </c>
      <c r="C176" s="5" t="s">
        <v>12</v>
      </c>
      <c r="D176" s="5">
        <v>1</v>
      </c>
      <c r="E176" s="395">
        <v>0</v>
      </c>
      <c r="F176" s="395">
        <v>1</v>
      </c>
      <c r="G176" s="5">
        <v>1</v>
      </c>
      <c r="H176" s="5">
        <v>0</v>
      </c>
      <c r="I176" s="86">
        <v>0</v>
      </c>
      <c r="J176" s="266"/>
      <c r="K176" s="5">
        <v>1</v>
      </c>
      <c r="L176" s="316"/>
      <c r="M176" s="304"/>
    </row>
    <row r="177" spans="1:13" ht="19.5" hidden="1" thickTop="1" thickBot="1" x14ac:dyDescent="0.3">
      <c r="A177" s="694"/>
      <c r="B177" s="36">
        <v>41599</v>
      </c>
      <c r="C177" s="5" t="s">
        <v>13</v>
      </c>
      <c r="D177" s="5">
        <v>1</v>
      </c>
      <c r="E177" s="395">
        <v>3</v>
      </c>
      <c r="F177" s="395">
        <v>2</v>
      </c>
      <c r="G177" s="5">
        <v>5</v>
      </c>
      <c r="H177" s="5">
        <v>0</v>
      </c>
      <c r="I177" s="86">
        <v>0</v>
      </c>
      <c r="J177" s="266">
        <v>1</v>
      </c>
      <c r="K177" s="5"/>
      <c r="L177" s="316"/>
      <c r="M177" s="304"/>
    </row>
    <row r="178" spans="1:13" ht="19.5" hidden="1" thickTop="1" thickBot="1" x14ac:dyDescent="0.3">
      <c r="A178" s="694"/>
      <c r="B178" s="36">
        <v>41592</v>
      </c>
      <c r="C178" s="5" t="s">
        <v>14</v>
      </c>
      <c r="D178" s="5">
        <v>1</v>
      </c>
      <c r="E178" s="395">
        <v>3</v>
      </c>
      <c r="F178" s="395">
        <v>1</v>
      </c>
      <c r="G178" s="5">
        <v>4</v>
      </c>
      <c r="H178" s="5">
        <v>0</v>
      </c>
      <c r="I178" s="86">
        <v>0</v>
      </c>
      <c r="J178" s="266">
        <v>1</v>
      </c>
      <c r="K178" s="5"/>
      <c r="L178" s="316"/>
      <c r="M178" s="304"/>
    </row>
    <row r="179" spans="1:13" ht="19.5" hidden="1" thickTop="1" thickBot="1" x14ac:dyDescent="0.3">
      <c r="A179" s="694"/>
      <c r="B179" s="36">
        <v>41585</v>
      </c>
      <c r="C179" s="5" t="s">
        <v>7</v>
      </c>
      <c r="D179" s="5">
        <v>1</v>
      </c>
      <c r="E179" s="395">
        <v>0</v>
      </c>
      <c r="F179" s="395">
        <v>0</v>
      </c>
      <c r="G179" s="5">
        <v>0</v>
      </c>
      <c r="H179" s="5">
        <v>0</v>
      </c>
      <c r="I179" s="86">
        <v>0</v>
      </c>
      <c r="J179" s="266"/>
      <c r="K179" s="5">
        <v>1</v>
      </c>
      <c r="L179" s="316"/>
      <c r="M179" s="304"/>
    </row>
    <row r="180" spans="1:13" ht="19.5" hidden="1" thickTop="1" thickBot="1" x14ac:dyDescent="0.3">
      <c r="A180" s="694"/>
      <c r="B180" s="36">
        <v>41578</v>
      </c>
      <c r="C180" s="5" t="s">
        <v>501</v>
      </c>
      <c r="D180" s="5">
        <v>1</v>
      </c>
      <c r="E180" s="395">
        <v>3</v>
      </c>
      <c r="F180" s="395">
        <v>0</v>
      </c>
      <c r="G180" s="5">
        <v>3</v>
      </c>
      <c r="H180" s="5">
        <v>1</v>
      </c>
      <c r="I180" s="86">
        <v>0</v>
      </c>
      <c r="J180" s="266">
        <v>1</v>
      </c>
      <c r="K180" s="5"/>
      <c r="L180" s="316"/>
      <c r="M180" s="304"/>
    </row>
    <row r="181" spans="1:13" ht="19.5" hidden="1" thickTop="1" thickBot="1" x14ac:dyDescent="0.3">
      <c r="A181" s="694"/>
      <c r="B181" s="36">
        <v>41571</v>
      </c>
      <c r="C181" s="5" t="s">
        <v>12</v>
      </c>
      <c r="D181" s="5">
        <v>1</v>
      </c>
      <c r="E181" s="395">
        <v>4</v>
      </c>
      <c r="F181" s="395">
        <v>0</v>
      </c>
      <c r="G181" s="5">
        <v>4</v>
      </c>
      <c r="H181" s="5">
        <v>0</v>
      </c>
      <c r="I181" s="86">
        <v>0</v>
      </c>
      <c r="J181" s="266">
        <v>1</v>
      </c>
      <c r="K181" s="5"/>
      <c r="L181" s="316"/>
      <c r="M181" s="304"/>
    </row>
    <row r="182" spans="1:13" ht="19.5" hidden="1" thickTop="1" thickBot="1" x14ac:dyDescent="0.3">
      <c r="A182" s="694"/>
      <c r="B182" s="87">
        <v>41529</v>
      </c>
      <c r="C182" s="88" t="s">
        <v>13</v>
      </c>
      <c r="D182" s="88">
        <v>1</v>
      </c>
      <c r="E182" s="108">
        <v>0</v>
      </c>
      <c r="F182" s="108">
        <v>1</v>
      </c>
      <c r="G182" s="88">
        <v>1</v>
      </c>
      <c r="H182" s="88">
        <v>0</v>
      </c>
      <c r="I182" s="89">
        <v>0</v>
      </c>
      <c r="J182" s="269"/>
      <c r="K182" s="39">
        <v>1</v>
      </c>
      <c r="L182" s="318"/>
      <c r="M182" s="320"/>
    </row>
    <row r="183" spans="1:13" s="1" customFormat="1" ht="19.5" thickTop="1" thickBot="1" x14ac:dyDescent="0.3">
      <c r="A183" s="142" t="s">
        <v>45</v>
      </c>
      <c r="B183" s="126" t="s">
        <v>15</v>
      </c>
      <c r="C183" s="124" t="s">
        <v>10</v>
      </c>
      <c r="D183" s="124">
        <f t="shared" ref="D183:I183" si="9">SUM(D166:D182)</f>
        <v>17</v>
      </c>
      <c r="E183" s="124">
        <f t="shared" si="9"/>
        <v>23</v>
      </c>
      <c r="F183" s="124">
        <f t="shared" si="9"/>
        <v>10</v>
      </c>
      <c r="G183" s="124">
        <f t="shared" si="9"/>
        <v>33</v>
      </c>
      <c r="H183" s="124">
        <f t="shared" si="9"/>
        <v>1</v>
      </c>
      <c r="I183" s="125">
        <f t="shared" si="9"/>
        <v>1</v>
      </c>
      <c r="J183" s="191">
        <f>SUM(J166:J182)</f>
        <v>6</v>
      </c>
      <c r="K183" s="124">
        <f>SUM(K166:K182)</f>
        <v>9</v>
      </c>
      <c r="L183" s="247">
        <f>SUM(L166:L182)</f>
        <v>2</v>
      </c>
      <c r="M183" s="294">
        <f>SUM(J183/(J183+K183))</f>
        <v>0.4</v>
      </c>
    </row>
    <row r="184" spans="1:13" ht="19.5" thickTop="1" thickBot="1" x14ac:dyDescent="0.3">
      <c r="C184" s="145" t="s">
        <v>24</v>
      </c>
      <c r="D184" s="146">
        <f t="shared" ref="D184:L184" si="10">SUM(D64+D81+D100+D122+D143+D165+D183+D47+D32+D13)</f>
        <v>171</v>
      </c>
      <c r="E184" s="146">
        <f t="shared" si="10"/>
        <v>219</v>
      </c>
      <c r="F184" s="146">
        <f t="shared" si="10"/>
        <v>193</v>
      </c>
      <c r="G184" s="146">
        <f t="shared" si="10"/>
        <v>412</v>
      </c>
      <c r="H184" s="146">
        <f t="shared" si="10"/>
        <v>24</v>
      </c>
      <c r="I184" s="523">
        <f t="shared" si="10"/>
        <v>6</v>
      </c>
      <c r="J184" s="518">
        <f t="shared" si="10"/>
        <v>87</v>
      </c>
      <c r="K184" s="519">
        <f t="shared" si="10"/>
        <v>66</v>
      </c>
      <c r="L184" s="524">
        <f t="shared" si="10"/>
        <v>18</v>
      </c>
      <c r="M184" s="396">
        <f>SUM(J184/(J184+K184))</f>
        <v>0.56862745098039214</v>
      </c>
    </row>
    <row r="185" spans="1:13" ht="18.75" thickBot="1" x14ac:dyDescent="0.3">
      <c r="C185" s="147" t="s">
        <v>25</v>
      </c>
      <c r="D185" s="102"/>
      <c r="E185" s="103">
        <f>SUM(E184/D184)</f>
        <v>1.2807017543859649</v>
      </c>
      <c r="F185" s="103">
        <f>SUM(F184/D184)</f>
        <v>1.128654970760234</v>
      </c>
      <c r="G185" s="148">
        <f>SUM(G184/D184)</f>
        <v>2.4093567251461989</v>
      </c>
      <c r="H185" s="104"/>
      <c r="J185" s="273">
        <f>SUM(J184/D184)</f>
        <v>0.50877192982456143</v>
      </c>
      <c r="K185" s="274">
        <f>SUM(K184/D184)</f>
        <v>0.38596491228070173</v>
      </c>
      <c r="L185" s="275">
        <f>SUM(L184/D184)</f>
        <v>0.10526315789473684</v>
      </c>
    </row>
    <row r="186" spans="1:13" ht="18.75" thickBot="1" x14ac:dyDescent="0.3">
      <c r="C186" s="463" t="s">
        <v>26</v>
      </c>
      <c r="D186" s="149">
        <f>SUM(D184/10)</f>
        <v>17.100000000000001</v>
      </c>
      <c r="E186" s="149">
        <f>SUM(E185*D186)</f>
        <v>21.900000000000002</v>
      </c>
      <c r="F186" s="149">
        <f>SUM(F185*D186)</f>
        <v>19.300000000000004</v>
      </c>
      <c r="G186" s="150">
        <f>SUM(G185*D186)</f>
        <v>41.2</v>
      </c>
      <c r="J186" s="276">
        <f>SUM(J184/10)</f>
        <v>8.6999999999999993</v>
      </c>
      <c r="K186" s="277">
        <f>SUM(K184/10)</f>
        <v>6.6</v>
      </c>
      <c r="L186" s="278">
        <f>SUM(L184/10)</f>
        <v>1.8</v>
      </c>
    </row>
    <row r="187" spans="1:13" s="99" customFormat="1" ht="19.5" hidden="1" thickTop="1" thickBot="1" x14ac:dyDescent="0.3">
      <c r="A187" s="412"/>
      <c r="B187" s="418" t="s">
        <v>0</v>
      </c>
      <c r="C187" s="461" t="s">
        <v>505</v>
      </c>
      <c r="D187" s="460" t="s">
        <v>1</v>
      </c>
      <c r="E187" s="460" t="s">
        <v>2</v>
      </c>
      <c r="F187" s="460" t="s">
        <v>3</v>
      </c>
      <c r="G187" s="462" t="s">
        <v>4</v>
      </c>
      <c r="H187" s="60" t="s">
        <v>5</v>
      </c>
      <c r="I187" s="413" t="s">
        <v>6</v>
      </c>
      <c r="J187" s="459" t="s">
        <v>29</v>
      </c>
      <c r="K187" s="460" t="s">
        <v>30</v>
      </c>
      <c r="L187" s="460" t="s">
        <v>31</v>
      </c>
      <c r="M187" s="425" t="s">
        <v>294</v>
      </c>
    </row>
    <row r="188" spans="1:13" hidden="1" x14ac:dyDescent="0.25">
      <c r="A188" s="691" t="s">
        <v>504</v>
      </c>
      <c r="B188" s="688" t="s">
        <v>503</v>
      </c>
      <c r="C188" s="429" t="s">
        <v>9</v>
      </c>
      <c r="D188" s="8">
        <f>SUM(D59+D63+D66+D71+D78+D84+D94+D99+D103+D108+D111+D116+D121)</f>
        <v>13</v>
      </c>
      <c r="E188" s="8">
        <f t="shared" ref="E188:L188" si="11">SUM(E59+E63+E66+E71+E78+E84+E94+E99+E103+E108+E111+E116+E121)</f>
        <v>16</v>
      </c>
      <c r="F188" s="8">
        <f t="shared" si="11"/>
        <v>18</v>
      </c>
      <c r="G188" s="422">
        <f t="shared" si="11"/>
        <v>34</v>
      </c>
      <c r="H188" s="8">
        <f t="shared" si="11"/>
        <v>3</v>
      </c>
      <c r="I188" s="421">
        <f t="shared" si="11"/>
        <v>1</v>
      </c>
      <c r="J188" s="416">
        <f t="shared" si="11"/>
        <v>8</v>
      </c>
      <c r="K188" s="8">
        <f t="shared" si="11"/>
        <v>4</v>
      </c>
      <c r="L188" s="8">
        <f t="shared" si="11"/>
        <v>1</v>
      </c>
      <c r="M188" s="426">
        <f>SUM(J188/(J188+K188))</f>
        <v>0.66666666666666663</v>
      </c>
    </row>
    <row r="189" spans="1:13" hidden="1" x14ac:dyDescent="0.25">
      <c r="A189" s="692"/>
      <c r="B189" s="689"/>
      <c r="C189" s="430" t="s">
        <v>452</v>
      </c>
      <c r="D189" s="9">
        <f>SUM(D60+D67+D72+D79)</f>
        <v>4</v>
      </c>
      <c r="E189" s="9">
        <f t="shared" ref="E189:L189" si="12">SUM(E60+E67+E72+E79)</f>
        <v>4</v>
      </c>
      <c r="F189" s="9">
        <f t="shared" si="12"/>
        <v>8</v>
      </c>
      <c r="G189" s="423">
        <f t="shared" si="12"/>
        <v>12</v>
      </c>
      <c r="H189" s="9">
        <f t="shared" si="12"/>
        <v>1</v>
      </c>
      <c r="I189" s="419">
        <f t="shared" si="12"/>
        <v>0</v>
      </c>
      <c r="J189" s="365">
        <f t="shared" si="12"/>
        <v>2</v>
      </c>
      <c r="K189" s="9">
        <f t="shared" si="12"/>
        <v>2</v>
      </c>
      <c r="L189" s="9">
        <f t="shared" si="12"/>
        <v>0</v>
      </c>
      <c r="M189" s="427">
        <f>SUM(J189/(J189+K189))</f>
        <v>0.5</v>
      </c>
    </row>
    <row r="190" spans="1:13" hidden="1" x14ac:dyDescent="0.25">
      <c r="A190" s="692"/>
      <c r="B190" s="689"/>
      <c r="C190" s="430" t="s">
        <v>455</v>
      </c>
      <c r="D190" s="9">
        <f>SUM(D61+D65+D69+D74)</f>
        <v>4</v>
      </c>
      <c r="E190" s="9">
        <f t="shared" ref="E190:L190" si="13">SUM(E61+E65+E69+E74)</f>
        <v>4</v>
      </c>
      <c r="F190" s="9">
        <f t="shared" si="13"/>
        <v>7</v>
      </c>
      <c r="G190" s="423">
        <f t="shared" si="13"/>
        <v>11</v>
      </c>
      <c r="H190" s="9">
        <f t="shared" si="13"/>
        <v>0</v>
      </c>
      <c r="I190" s="419">
        <f t="shared" si="13"/>
        <v>0</v>
      </c>
      <c r="J190" s="365">
        <f t="shared" si="13"/>
        <v>3</v>
      </c>
      <c r="K190" s="9">
        <f t="shared" si="13"/>
        <v>0</v>
      </c>
      <c r="L190" s="9">
        <f t="shared" si="13"/>
        <v>1</v>
      </c>
      <c r="M190" s="427">
        <f>SUM(J190/(J190+K190))</f>
        <v>1</v>
      </c>
    </row>
    <row r="191" spans="1:13" hidden="1" x14ac:dyDescent="0.25">
      <c r="A191" s="692"/>
      <c r="B191" s="689"/>
      <c r="C191" s="430" t="s">
        <v>453</v>
      </c>
      <c r="D191" s="9">
        <f t="shared" ref="D191:L191" si="14">SUM(D58+D62+D70+D75+D77)</f>
        <v>5</v>
      </c>
      <c r="E191" s="9">
        <f t="shared" si="14"/>
        <v>7</v>
      </c>
      <c r="F191" s="9">
        <f t="shared" si="14"/>
        <v>6</v>
      </c>
      <c r="G191" s="423">
        <f t="shared" si="14"/>
        <v>13</v>
      </c>
      <c r="H191" s="9">
        <f t="shared" si="14"/>
        <v>0</v>
      </c>
      <c r="I191" s="419">
        <f t="shared" si="14"/>
        <v>0</v>
      </c>
      <c r="J191" s="365">
        <f t="shared" si="14"/>
        <v>1</v>
      </c>
      <c r="K191" s="9">
        <f t="shared" si="14"/>
        <v>4</v>
      </c>
      <c r="L191" s="9">
        <f t="shared" si="14"/>
        <v>0</v>
      </c>
      <c r="M191" s="427">
        <f>SUM(J191/(J191+K191))</f>
        <v>0.2</v>
      </c>
    </row>
    <row r="192" spans="1:13" ht="18.75" hidden="1" thickBot="1" x14ac:dyDescent="0.3">
      <c r="A192" s="693"/>
      <c r="B192" s="690"/>
      <c r="C192" s="431" t="s">
        <v>502</v>
      </c>
      <c r="D192" s="10">
        <f>SUM(D68+D73+D76+D80+D83+D88+D93+D98+D102+D107+D110+D115+D120+D123+D128+D132+D136+D140)</f>
        <v>18</v>
      </c>
      <c r="E192" s="10">
        <f t="shared" ref="E192:L192" si="15">SUM(E68+E73+E76+E80+E83+E88+E93+E98+E102+E107+E110+E115+E120+E123+E128+E132+E136+E140)</f>
        <v>21</v>
      </c>
      <c r="F192" s="10">
        <f t="shared" si="15"/>
        <v>11</v>
      </c>
      <c r="G192" s="424">
        <f t="shared" si="15"/>
        <v>32</v>
      </c>
      <c r="H192" s="10">
        <f t="shared" si="15"/>
        <v>2</v>
      </c>
      <c r="I192" s="420">
        <f t="shared" si="15"/>
        <v>0</v>
      </c>
      <c r="J192" s="417">
        <f t="shared" si="15"/>
        <v>8</v>
      </c>
      <c r="K192" s="10">
        <f t="shared" si="15"/>
        <v>9</v>
      </c>
      <c r="L192" s="10">
        <f t="shared" si="15"/>
        <v>1</v>
      </c>
      <c r="M192" s="428">
        <f>SUM(J192/(J192+K192))</f>
        <v>0.47058823529411764</v>
      </c>
    </row>
    <row r="193" ht="18.75" thickTop="1" x14ac:dyDescent="0.25"/>
  </sheetData>
  <autoFilter ref="A2:I192" xr:uid="{00000000-0009-0000-0000-000049000000}"/>
  <mergeCells count="13">
    <mergeCell ref="B188:B192"/>
    <mergeCell ref="A188:A192"/>
    <mergeCell ref="A1:M1"/>
    <mergeCell ref="A123:A142"/>
    <mergeCell ref="A144:A164"/>
    <mergeCell ref="A166:A182"/>
    <mergeCell ref="A101:A121"/>
    <mergeCell ref="A82:A99"/>
    <mergeCell ref="A65:A80"/>
    <mergeCell ref="A48:A63"/>
    <mergeCell ref="A33:A46"/>
    <mergeCell ref="A14:A31"/>
    <mergeCell ref="A3:A12"/>
  </mergeCells>
  <printOptions horizontalCentered="1" verticalCentered="1"/>
  <pageMargins left="0.2" right="0.2" top="0.25" bottom="0.25" header="0.25" footer="0.3"/>
  <pageSetup scale="86" orientation="landscape" r:id="rId1"/>
  <rowBreaks count="1" manualBreakCount="1">
    <brk id="14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M177"/>
  <sheetViews>
    <sheetView zoomScale="75" zoomScaleNormal="75" workbookViewId="0">
      <selection activeCell="C20" sqref="C20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3" width="9.140625" style="16" customWidth="1"/>
    <col min="14" max="16384" width="9.140625" style="16"/>
  </cols>
  <sheetData>
    <row r="1" spans="1:13" ht="19.5" thickTop="1" thickBot="1" x14ac:dyDescent="0.3">
      <c r="A1" s="626" t="s">
        <v>331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50" t="s">
        <v>29</v>
      </c>
      <c r="K2" s="179" t="s">
        <v>30</v>
      </c>
      <c r="L2" s="179" t="s">
        <v>31</v>
      </c>
      <c r="M2" s="180" t="s">
        <v>294</v>
      </c>
    </row>
    <row r="3" spans="1:13" ht="18.75" thickTop="1" x14ac:dyDescent="0.25">
      <c r="A3" s="632" t="s">
        <v>624</v>
      </c>
      <c r="B3" s="254">
        <v>45715</v>
      </c>
      <c r="C3" s="27" t="s">
        <v>625</v>
      </c>
      <c r="D3" s="27">
        <v>1</v>
      </c>
      <c r="E3" s="27">
        <v>1</v>
      </c>
      <c r="F3" s="27">
        <v>2</v>
      </c>
      <c r="G3" s="27">
        <v>3</v>
      </c>
      <c r="H3" s="27">
        <v>0</v>
      </c>
      <c r="I3" s="28">
        <v>0</v>
      </c>
      <c r="J3" s="367"/>
      <c r="K3" s="46">
        <v>1</v>
      </c>
      <c r="L3" s="46"/>
      <c r="M3" s="85"/>
    </row>
    <row r="4" spans="1:13" x14ac:dyDescent="0.25">
      <c r="A4" s="633"/>
      <c r="B4" s="255">
        <v>45701</v>
      </c>
      <c r="C4" s="9" t="s">
        <v>553</v>
      </c>
      <c r="D4" s="9">
        <v>1</v>
      </c>
      <c r="E4" s="9">
        <v>1</v>
      </c>
      <c r="F4" s="9">
        <v>0</v>
      </c>
      <c r="G4" s="9">
        <v>1</v>
      </c>
      <c r="H4" s="9">
        <v>0</v>
      </c>
      <c r="I4" s="29">
        <v>0</v>
      </c>
      <c r="J4" s="368"/>
      <c r="K4" s="5"/>
      <c r="L4" s="5">
        <v>1</v>
      </c>
      <c r="M4" s="86"/>
    </row>
    <row r="5" spans="1:13" x14ac:dyDescent="0.25">
      <c r="A5" s="633"/>
      <c r="B5" s="255">
        <v>45694</v>
      </c>
      <c r="C5" s="9" t="s">
        <v>8</v>
      </c>
      <c r="D5" s="9">
        <v>1</v>
      </c>
      <c r="E5" s="9">
        <v>0</v>
      </c>
      <c r="F5" s="9">
        <v>2</v>
      </c>
      <c r="G5" s="9">
        <v>2</v>
      </c>
      <c r="H5" s="9">
        <v>0</v>
      </c>
      <c r="I5" s="29">
        <v>0</v>
      </c>
      <c r="J5" s="368"/>
      <c r="K5" s="5">
        <v>1</v>
      </c>
      <c r="L5" s="5"/>
      <c r="M5" s="86"/>
    </row>
    <row r="6" spans="1:13" x14ac:dyDescent="0.25">
      <c r="A6" s="633"/>
      <c r="B6" s="255">
        <v>45687</v>
      </c>
      <c r="C6" s="9" t="s">
        <v>10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368"/>
      <c r="K6" s="5">
        <v>1</v>
      </c>
      <c r="L6" s="5"/>
      <c r="M6" s="86"/>
    </row>
    <row r="7" spans="1:13" x14ac:dyDescent="0.25">
      <c r="A7" s="633"/>
      <c r="B7" s="255">
        <v>45680</v>
      </c>
      <c r="C7" s="9" t="s">
        <v>625</v>
      </c>
      <c r="D7" s="9">
        <v>1</v>
      </c>
      <c r="E7" s="9">
        <v>1</v>
      </c>
      <c r="F7" s="9">
        <v>0</v>
      </c>
      <c r="G7" s="9">
        <v>1</v>
      </c>
      <c r="H7" s="9">
        <v>0</v>
      </c>
      <c r="I7" s="29">
        <v>0</v>
      </c>
      <c r="J7" s="368">
        <v>1</v>
      </c>
      <c r="K7" s="5"/>
      <c r="L7" s="5"/>
      <c r="M7" s="86"/>
    </row>
    <row r="8" spans="1:13" x14ac:dyDescent="0.25">
      <c r="A8" s="633"/>
      <c r="B8" s="255">
        <v>45666</v>
      </c>
      <c r="C8" s="9" t="s">
        <v>553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8"/>
      <c r="K8" s="5">
        <v>1</v>
      </c>
      <c r="L8" s="5"/>
      <c r="M8" s="86"/>
    </row>
    <row r="9" spans="1:13" x14ac:dyDescent="0.25">
      <c r="A9" s="633"/>
      <c r="B9" s="255">
        <v>45645</v>
      </c>
      <c r="C9" s="9" t="s">
        <v>8</v>
      </c>
      <c r="D9" s="9">
        <v>1</v>
      </c>
      <c r="E9" s="15">
        <v>2</v>
      </c>
      <c r="F9" s="9">
        <v>0</v>
      </c>
      <c r="G9" s="15">
        <v>2</v>
      </c>
      <c r="H9" s="9">
        <v>0</v>
      </c>
      <c r="I9" s="29">
        <v>0</v>
      </c>
      <c r="J9" s="368"/>
      <c r="K9" s="5">
        <v>1</v>
      </c>
      <c r="L9" s="5"/>
      <c r="M9" s="86"/>
    </row>
    <row r="10" spans="1:13" x14ac:dyDescent="0.25">
      <c r="A10" s="633"/>
      <c r="B10" s="255">
        <v>45638</v>
      </c>
      <c r="C10" s="9" t="s">
        <v>10</v>
      </c>
      <c r="D10" s="9">
        <v>1</v>
      </c>
      <c r="E10" s="15">
        <v>1</v>
      </c>
      <c r="F10" s="9">
        <v>0</v>
      </c>
      <c r="G10" s="15">
        <v>1</v>
      </c>
      <c r="H10" s="9">
        <v>0</v>
      </c>
      <c r="I10" s="29">
        <v>0</v>
      </c>
      <c r="J10" s="368"/>
      <c r="K10" s="5">
        <v>1</v>
      </c>
      <c r="L10" s="5"/>
      <c r="M10" s="86"/>
    </row>
    <row r="11" spans="1:13" x14ac:dyDescent="0.25">
      <c r="A11" s="633"/>
      <c r="B11" s="255">
        <v>45631</v>
      </c>
      <c r="C11" s="9" t="s">
        <v>625</v>
      </c>
      <c r="D11" s="9">
        <v>1</v>
      </c>
      <c r="E11" s="15">
        <v>2</v>
      </c>
      <c r="F11" s="9">
        <v>1</v>
      </c>
      <c r="G11" s="15">
        <v>3</v>
      </c>
      <c r="H11" s="9">
        <v>0</v>
      </c>
      <c r="I11" s="29">
        <v>0</v>
      </c>
      <c r="J11" s="368">
        <v>1</v>
      </c>
      <c r="K11" s="5"/>
      <c r="L11" s="5"/>
      <c r="M11" s="86"/>
    </row>
    <row r="12" spans="1:13" x14ac:dyDescent="0.25">
      <c r="A12" s="633"/>
      <c r="B12" s="255">
        <v>45624</v>
      </c>
      <c r="C12" s="9" t="s">
        <v>20</v>
      </c>
      <c r="D12" s="9">
        <v>1</v>
      </c>
      <c r="E12" s="15">
        <v>2</v>
      </c>
      <c r="F12" s="9">
        <v>2</v>
      </c>
      <c r="G12" s="15">
        <v>4</v>
      </c>
      <c r="H12" s="9">
        <v>0</v>
      </c>
      <c r="I12" s="29">
        <v>0</v>
      </c>
      <c r="J12" s="368">
        <v>1</v>
      </c>
      <c r="K12" s="5"/>
      <c r="L12" s="5"/>
      <c r="M12" s="86"/>
    </row>
    <row r="13" spans="1:13" x14ac:dyDescent="0.25">
      <c r="A13" s="633"/>
      <c r="B13" s="255">
        <v>45617</v>
      </c>
      <c r="C13" s="9" t="s">
        <v>553</v>
      </c>
      <c r="D13" s="9">
        <v>1</v>
      </c>
      <c r="E13" s="15">
        <v>1</v>
      </c>
      <c r="F13" s="9">
        <v>2</v>
      </c>
      <c r="G13" s="15">
        <v>3</v>
      </c>
      <c r="H13" s="9">
        <v>0</v>
      </c>
      <c r="I13" s="29">
        <v>0</v>
      </c>
      <c r="J13" s="368"/>
      <c r="K13" s="5">
        <v>1</v>
      </c>
      <c r="L13" s="5"/>
      <c r="M13" s="86"/>
    </row>
    <row r="14" spans="1:13" x14ac:dyDescent="0.25">
      <c r="A14" s="633"/>
      <c r="B14" s="255">
        <v>45610</v>
      </c>
      <c r="C14" s="9" t="s">
        <v>8</v>
      </c>
      <c r="D14" s="9">
        <v>1</v>
      </c>
      <c r="E14" s="15">
        <v>2</v>
      </c>
      <c r="F14" s="9">
        <v>0</v>
      </c>
      <c r="G14" s="15">
        <v>2</v>
      </c>
      <c r="H14" s="9">
        <v>0</v>
      </c>
      <c r="I14" s="29">
        <v>0</v>
      </c>
      <c r="J14" s="368"/>
      <c r="K14" s="5">
        <v>1</v>
      </c>
      <c r="L14" s="5"/>
      <c r="M14" s="86"/>
    </row>
    <row r="15" spans="1:13" x14ac:dyDescent="0.25">
      <c r="A15" s="633"/>
      <c r="B15" s="255">
        <v>45596</v>
      </c>
      <c r="C15" s="9" t="s">
        <v>625</v>
      </c>
      <c r="D15" s="9">
        <v>1</v>
      </c>
      <c r="E15" s="15">
        <v>2</v>
      </c>
      <c r="F15" s="9">
        <v>0</v>
      </c>
      <c r="G15" s="15">
        <v>2</v>
      </c>
      <c r="H15" s="9">
        <v>0</v>
      </c>
      <c r="I15" s="29">
        <v>0</v>
      </c>
      <c r="J15" s="368"/>
      <c r="K15" s="5">
        <v>1</v>
      </c>
      <c r="L15" s="5"/>
      <c r="M15" s="86"/>
    </row>
    <row r="16" spans="1:13" x14ac:dyDescent="0.25">
      <c r="A16" s="633"/>
      <c r="B16" s="255">
        <v>45589</v>
      </c>
      <c r="C16" s="9" t="s">
        <v>20</v>
      </c>
      <c r="D16" s="9">
        <v>1</v>
      </c>
      <c r="E16" s="15">
        <v>3</v>
      </c>
      <c r="F16" s="9">
        <v>1</v>
      </c>
      <c r="G16" s="15">
        <v>4</v>
      </c>
      <c r="H16" s="9">
        <v>1</v>
      </c>
      <c r="I16" s="29">
        <v>0</v>
      </c>
      <c r="J16" s="368">
        <v>1</v>
      </c>
      <c r="K16" s="5"/>
      <c r="L16" s="5"/>
      <c r="M16" s="86"/>
    </row>
    <row r="17" spans="1:13" x14ac:dyDescent="0.25">
      <c r="A17" s="633"/>
      <c r="B17" s="255">
        <v>45582</v>
      </c>
      <c r="C17" s="9" t="s">
        <v>553</v>
      </c>
      <c r="D17" s="9">
        <v>1</v>
      </c>
      <c r="E17" s="15">
        <v>2</v>
      </c>
      <c r="F17" s="9">
        <v>1</v>
      </c>
      <c r="G17" s="15">
        <v>3</v>
      </c>
      <c r="H17" s="9">
        <v>0</v>
      </c>
      <c r="I17" s="29">
        <v>0</v>
      </c>
      <c r="J17" s="368">
        <v>1</v>
      </c>
      <c r="K17" s="5"/>
      <c r="L17" s="5"/>
      <c r="M17" s="86"/>
    </row>
    <row r="18" spans="1:13" x14ac:dyDescent="0.25">
      <c r="A18" s="633"/>
      <c r="B18" s="255">
        <v>45568</v>
      </c>
      <c r="C18" s="9" t="s">
        <v>10</v>
      </c>
      <c r="D18" s="9">
        <v>1</v>
      </c>
      <c r="E18" s="15">
        <v>5</v>
      </c>
      <c r="F18" s="9">
        <v>0</v>
      </c>
      <c r="G18" s="15">
        <v>5</v>
      </c>
      <c r="H18" s="9">
        <v>0</v>
      </c>
      <c r="I18" s="29">
        <v>1</v>
      </c>
      <c r="J18" s="368"/>
      <c r="K18" s="5"/>
      <c r="L18" s="5">
        <v>1</v>
      </c>
      <c r="M18" s="86"/>
    </row>
    <row r="19" spans="1:13" ht="18.75" thickBot="1" x14ac:dyDescent="0.3">
      <c r="A19" s="634"/>
      <c r="B19" s="256">
        <v>45547</v>
      </c>
      <c r="C19" s="31" t="s">
        <v>553</v>
      </c>
      <c r="D19" s="31">
        <v>1</v>
      </c>
      <c r="E19" s="33">
        <v>2</v>
      </c>
      <c r="F19" s="31">
        <v>1</v>
      </c>
      <c r="G19" s="33">
        <v>3</v>
      </c>
      <c r="H19" s="31">
        <v>0</v>
      </c>
      <c r="I19" s="32">
        <v>0</v>
      </c>
      <c r="J19" s="380"/>
      <c r="K19" s="88">
        <v>1</v>
      </c>
      <c r="L19" s="88"/>
      <c r="M19" s="89"/>
    </row>
    <row r="20" spans="1:13" ht="19.5" thickTop="1" thickBot="1" x14ac:dyDescent="0.3">
      <c r="A20" s="487" t="s">
        <v>45</v>
      </c>
      <c r="B20" s="411" t="s">
        <v>624</v>
      </c>
      <c r="C20" s="124" t="s">
        <v>453</v>
      </c>
      <c r="D20" s="124">
        <f t="shared" ref="D20:L20" si="0">SUM(D2:D19)</f>
        <v>17</v>
      </c>
      <c r="E20" s="165">
        <f t="shared" si="0"/>
        <v>27</v>
      </c>
      <c r="F20" s="124">
        <f t="shared" si="0"/>
        <v>13</v>
      </c>
      <c r="G20" s="124">
        <f t="shared" si="0"/>
        <v>40</v>
      </c>
      <c r="H20" s="124">
        <f t="shared" si="0"/>
        <v>1</v>
      </c>
      <c r="I20" s="125">
        <f t="shared" si="0"/>
        <v>1</v>
      </c>
      <c r="J20" s="458">
        <f t="shared" si="0"/>
        <v>5</v>
      </c>
      <c r="K20" s="355">
        <f t="shared" si="0"/>
        <v>10</v>
      </c>
      <c r="L20" s="355">
        <f t="shared" si="0"/>
        <v>2</v>
      </c>
      <c r="M20" s="415">
        <f>SUM(J20/(J20+K20))</f>
        <v>0.33333333333333331</v>
      </c>
    </row>
    <row r="21" spans="1:13" ht="18.75" hidden="1" thickTop="1" x14ac:dyDescent="0.25">
      <c r="A21" s="642" t="s">
        <v>580</v>
      </c>
      <c r="B21" s="254">
        <v>45351</v>
      </c>
      <c r="C21" s="27" t="s">
        <v>553</v>
      </c>
      <c r="D21" s="27">
        <v>1</v>
      </c>
      <c r="E21" s="34">
        <v>1</v>
      </c>
      <c r="F21" s="27">
        <v>2</v>
      </c>
      <c r="G21" s="34">
        <v>3</v>
      </c>
      <c r="H21" s="27">
        <v>0</v>
      </c>
      <c r="I21" s="28">
        <v>0</v>
      </c>
      <c r="J21" s="367">
        <v>1</v>
      </c>
      <c r="K21" s="46"/>
      <c r="L21" s="46"/>
      <c r="M21" s="85"/>
    </row>
    <row r="22" spans="1:13" hidden="1" x14ac:dyDescent="0.25">
      <c r="A22" s="636"/>
      <c r="B22" s="255">
        <v>45330</v>
      </c>
      <c r="C22" s="9" t="s">
        <v>453</v>
      </c>
      <c r="D22" s="9">
        <v>1</v>
      </c>
      <c r="E22" s="15">
        <v>1</v>
      </c>
      <c r="F22" s="9">
        <v>2</v>
      </c>
      <c r="G22" s="15">
        <v>3</v>
      </c>
      <c r="H22" s="9">
        <v>0</v>
      </c>
      <c r="I22" s="29">
        <v>0</v>
      </c>
      <c r="J22" s="368"/>
      <c r="K22" s="5">
        <v>1</v>
      </c>
      <c r="L22" s="5"/>
      <c r="M22" s="86"/>
    </row>
    <row r="23" spans="1:13" hidden="1" x14ac:dyDescent="0.25">
      <c r="A23" s="636"/>
      <c r="B23" s="255">
        <v>45323</v>
      </c>
      <c r="C23" s="9" t="s">
        <v>552</v>
      </c>
      <c r="D23" s="9">
        <v>1</v>
      </c>
      <c r="E23" s="15">
        <v>3</v>
      </c>
      <c r="F23" s="9">
        <v>1</v>
      </c>
      <c r="G23" s="15">
        <v>4</v>
      </c>
      <c r="H23" s="9">
        <v>1</v>
      </c>
      <c r="I23" s="29">
        <v>0</v>
      </c>
      <c r="J23" s="368">
        <v>1</v>
      </c>
      <c r="K23" s="5"/>
      <c r="L23" s="5"/>
      <c r="M23" s="86"/>
    </row>
    <row r="24" spans="1:13" hidden="1" x14ac:dyDescent="0.25">
      <c r="A24" s="636"/>
      <c r="B24" s="255">
        <v>45316</v>
      </c>
      <c r="C24" s="9" t="s">
        <v>553</v>
      </c>
      <c r="D24" s="9">
        <v>1</v>
      </c>
      <c r="E24" s="15">
        <v>1</v>
      </c>
      <c r="F24" s="9">
        <v>2</v>
      </c>
      <c r="G24" s="15">
        <v>3</v>
      </c>
      <c r="H24" s="9">
        <v>0</v>
      </c>
      <c r="I24" s="29">
        <v>0</v>
      </c>
      <c r="J24" s="368"/>
      <c r="K24" s="5">
        <v>1</v>
      </c>
      <c r="L24" s="5"/>
      <c r="M24" s="86"/>
    </row>
    <row r="25" spans="1:13" hidden="1" x14ac:dyDescent="0.25">
      <c r="A25" s="636"/>
      <c r="B25" s="255">
        <v>45309</v>
      </c>
      <c r="C25" s="9" t="s">
        <v>452</v>
      </c>
      <c r="D25" s="9">
        <v>1</v>
      </c>
      <c r="E25" s="9">
        <v>0</v>
      </c>
      <c r="F25" s="9">
        <v>2</v>
      </c>
      <c r="G25" s="15">
        <v>2</v>
      </c>
      <c r="H25" s="9">
        <v>0</v>
      </c>
      <c r="I25" s="29">
        <v>0</v>
      </c>
      <c r="J25" s="368">
        <v>1</v>
      </c>
      <c r="K25" s="5"/>
      <c r="L25" s="5"/>
      <c r="M25" s="86"/>
    </row>
    <row r="26" spans="1:13" hidden="1" x14ac:dyDescent="0.25">
      <c r="A26" s="636"/>
      <c r="B26" s="255">
        <v>45302</v>
      </c>
      <c r="C26" s="9" t="s">
        <v>555</v>
      </c>
      <c r="D26" s="9">
        <v>1</v>
      </c>
      <c r="E26" s="9">
        <v>3</v>
      </c>
      <c r="F26" s="9">
        <v>2</v>
      </c>
      <c r="G26" s="15">
        <v>5</v>
      </c>
      <c r="H26" s="9">
        <v>1</v>
      </c>
      <c r="I26" s="29">
        <v>0</v>
      </c>
      <c r="J26" s="368">
        <v>1</v>
      </c>
      <c r="K26" s="5"/>
      <c r="L26" s="5"/>
      <c r="M26" s="86"/>
    </row>
    <row r="27" spans="1:13" hidden="1" x14ac:dyDescent="0.25">
      <c r="A27" s="636"/>
      <c r="B27" s="255">
        <v>45281</v>
      </c>
      <c r="C27" s="9" t="s">
        <v>453</v>
      </c>
      <c r="D27" s="9">
        <v>1</v>
      </c>
      <c r="E27" s="9">
        <v>2</v>
      </c>
      <c r="F27" s="9">
        <v>1</v>
      </c>
      <c r="G27" s="15">
        <v>3</v>
      </c>
      <c r="H27" s="9">
        <v>0</v>
      </c>
      <c r="I27" s="29">
        <v>0</v>
      </c>
      <c r="J27" s="368">
        <v>1</v>
      </c>
      <c r="K27" s="5"/>
      <c r="L27" s="5"/>
      <c r="M27" s="86"/>
    </row>
    <row r="28" spans="1:13" hidden="1" x14ac:dyDescent="0.25">
      <c r="A28" s="636"/>
      <c r="B28" s="255">
        <v>45274</v>
      </c>
      <c r="C28" s="9" t="s">
        <v>552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8">
        <v>1</v>
      </c>
      <c r="K28" s="5"/>
      <c r="L28" s="5"/>
      <c r="M28" s="86"/>
    </row>
    <row r="29" spans="1:13" hidden="1" x14ac:dyDescent="0.25">
      <c r="A29" s="636"/>
      <c r="B29" s="255">
        <v>45267</v>
      </c>
      <c r="C29" s="9" t="s">
        <v>553</v>
      </c>
      <c r="D29" s="9">
        <v>1</v>
      </c>
      <c r="E29" s="9">
        <v>2</v>
      </c>
      <c r="F29" s="9">
        <v>0</v>
      </c>
      <c r="G29" s="9">
        <v>2</v>
      </c>
      <c r="H29" s="9">
        <v>0</v>
      </c>
      <c r="I29" s="29">
        <v>0</v>
      </c>
      <c r="J29" s="368">
        <v>1</v>
      </c>
      <c r="K29" s="5"/>
      <c r="L29" s="5"/>
      <c r="M29" s="86"/>
    </row>
    <row r="30" spans="1:13" hidden="1" x14ac:dyDescent="0.25">
      <c r="A30" s="636"/>
      <c r="B30" s="255">
        <v>45260</v>
      </c>
      <c r="C30" s="9" t="s">
        <v>452</v>
      </c>
      <c r="D30" s="9">
        <v>1</v>
      </c>
      <c r="E30" s="9">
        <v>2</v>
      </c>
      <c r="F30" s="9">
        <v>0</v>
      </c>
      <c r="G30" s="9">
        <v>2</v>
      </c>
      <c r="H30" s="9">
        <v>0</v>
      </c>
      <c r="I30" s="29">
        <v>0</v>
      </c>
      <c r="J30" s="368">
        <v>1</v>
      </c>
      <c r="K30" s="5"/>
      <c r="L30" s="5"/>
      <c r="M30" s="86"/>
    </row>
    <row r="31" spans="1:13" hidden="1" x14ac:dyDescent="0.25">
      <c r="A31" s="636"/>
      <c r="B31" s="255">
        <v>45253</v>
      </c>
      <c r="C31" s="9" t="s">
        <v>555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8"/>
      <c r="K31" s="5">
        <v>1</v>
      </c>
      <c r="L31" s="5"/>
      <c r="M31" s="86"/>
    </row>
    <row r="32" spans="1:13" hidden="1" x14ac:dyDescent="0.25">
      <c r="A32" s="636"/>
      <c r="B32" s="255">
        <v>45239</v>
      </c>
      <c r="C32" s="9" t="s">
        <v>552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8"/>
      <c r="K32" s="5">
        <v>1</v>
      </c>
      <c r="L32" s="5"/>
      <c r="M32" s="86"/>
    </row>
    <row r="33" spans="1:13" hidden="1" x14ac:dyDescent="0.25">
      <c r="A33" s="636"/>
      <c r="B33" s="255">
        <v>45232</v>
      </c>
      <c r="C33" s="9" t="s">
        <v>553</v>
      </c>
      <c r="D33" s="9">
        <v>1</v>
      </c>
      <c r="E33" s="9">
        <v>3</v>
      </c>
      <c r="F33" s="9">
        <v>1</v>
      </c>
      <c r="G33" s="9">
        <v>4</v>
      </c>
      <c r="H33" s="9">
        <v>0</v>
      </c>
      <c r="I33" s="29">
        <v>0</v>
      </c>
      <c r="J33" s="368"/>
      <c r="K33" s="5">
        <v>1</v>
      </c>
      <c r="L33" s="5"/>
      <c r="M33" s="86"/>
    </row>
    <row r="34" spans="1:13" hidden="1" x14ac:dyDescent="0.25">
      <c r="A34" s="636"/>
      <c r="B34" s="255">
        <v>45225</v>
      </c>
      <c r="C34" s="9" t="s">
        <v>452</v>
      </c>
      <c r="D34" s="9">
        <v>1</v>
      </c>
      <c r="E34" s="9">
        <v>4</v>
      </c>
      <c r="F34" s="9">
        <v>0</v>
      </c>
      <c r="G34" s="9">
        <v>4</v>
      </c>
      <c r="H34" s="9">
        <v>0</v>
      </c>
      <c r="I34" s="29">
        <v>0</v>
      </c>
      <c r="J34" s="368">
        <v>1</v>
      </c>
      <c r="K34" s="5"/>
      <c r="L34" s="5"/>
      <c r="M34" s="86"/>
    </row>
    <row r="35" spans="1:13" hidden="1" x14ac:dyDescent="0.25">
      <c r="A35" s="636"/>
      <c r="B35" s="255">
        <v>45211</v>
      </c>
      <c r="C35" s="9" t="s">
        <v>453</v>
      </c>
      <c r="D35" s="9">
        <v>1</v>
      </c>
      <c r="E35" s="9">
        <v>2</v>
      </c>
      <c r="F35" s="9">
        <v>0</v>
      </c>
      <c r="G35" s="9">
        <v>2</v>
      </c>
      <c r="H35" s="9">
        <v>0</v>
      </c>
      <c r="I35" s="29">
        <v>0</v>
      </c>
      <c r="J35" s="368"/>
      <c r="K35" s="5">
        <v>1</v>
      </c>
      <c r="L35" s="5"/>
      <c r="M35" s="86"/>
    </row>
    <row r="36" spans="1:13" hidden="1" x14ac:dyDescent="0.25">
      <c r="A36" s="636"/>
      <c r="B36" s="255">
        <v>45204</v>
      </c>
      <c r="C36" s="9" t="s">
        <v>552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8">
        <v>1</v>
      </c>
      <c r="K36" s="5"/>
      <c r="L36" s="5"/>
      <c r="M36" s="86"/>
    </row>
    <row r="37" spans="1:13" hidden="1" x14ac:dyDescent="0.25">
      <c r="A37" s="636"/>
      <c r="B37" s="255">
        <v>45197</v>
      </c>
      <c r="C37" s="9" t="s">
        <v>553</v>
      </c>
      <c r="D37" s="9">
        <v>1</v>
      </c>
      <c r="E37" s="9">
        <v>3</v>
      </c>
      <c r="F37" s="9">
        <v>1</v>
      </c>
      <c r="G37" s="15">
        <v>4</v>
      </c>
      <c r="H37" s="9">
        <v>1</v>
      </c>
      <c r="I37" s="29">
        <v>0</v>
      </c>
      <c r="J37" s="368"/>
      <c r="K37" s="5">
        <v>1</v>
      </c>
      <c r="L37" s="5"/>
      <c r="M37" s="86"/>
    </row>
    <row r="38" spans="1:13" ht="18.75" hidden="1" thickBot="1" x14ac:dyDescent="0.3">
      <c r="A38" s="637"/>
      <c r="B38" s="256">
        <v>45190</v>
      </c>
      <c r="C38" s="31" t="s">
        <v>452</v>
      </c>
      <c r="D38" s="31">
        <v>1</v>
      </c>
      <c r="E38" s="31">
        <v>2</v>
      </c>
      <c r="F38" s="31">
        <v>0</v>
      </c>
      <c r="G38" s="33">
        <v>2</v>
      </c>
      <c r="H38" s="31">
        <v>1</v>
      </c>
      <c r="I38" s="32">
        <v>0</v>
      </c>
      <c r="J38" s="380"/>
      <c r="K38" s="88"/>
      <c r="L38" s="88">
        <v>1</v>
      </c>
      <c r="M38" s="89"/>
    </row>
    <row r="39" spans="1:13" ht="19.5" thickTop="1" thickBot="1" x14ac:dyDescent="0.3">
      <c r="A39" s="433" t="s">
        <v>45</v>
      </c>
      <c r="B39" s="414" t="s">
        <v>580</v>
      </c>
      <c r="C39" s="355" t="s">
        <v>8</v>
      </c>
      <c r="D39" s="467">
        <f t="shared" ref="D39:L39" si="1">SUM(D21:D38)</f>
        <v>18</v>
      </c>
      <c r="E39" s="248">
        <f t="shared" si="1"/>
        <v>29</v>
      </c>
      <c r="F39" s="458">
        <f t="shared" si="1"/>
        <v>15</v>
      </c>
      <c r="G39" s="355">
        <f t="shared" si="1"/>
        <v>44</v>
      </c>
      <c r="H39" s="355">
        <f t="shared" si="1"/>
        <v>4</v>
      </c>
      <c r="I39" s="467">
        <f t="shared" si="1"/>
        <v>0</v>
      </c>
      <c r="J39" s="191">
        <f t="shared" si="1"/>
        <v>10</v>
      </c>
      <c r="K39" s="124">
        <f t="shared" si="1"/>
        <v>7</v>
      </c>
      <c r="L39" s="124">
        <f t="shared" si="1"/>
        <v>1</v>
      </c>
      <c r="M39" s="302">
        <f>SUM(J39/(J39+K39))</f>
        <v>0.58823529411764708</v>
      </c>
    </row>
    <row r="40" spans="1:13" ht="18.75" hidden="1" thickTop="1" x14ac:dyDescent="0.25">
      <c r="A40" s="632" t="s">
        <v>554</v>
      </c>
      <c r="B40" s="254">
        <v>44966</v>
      </c>
      <c r="C40" s="27" t="s">
        <v>453</v>
      </c>
      <c r="D40" s="27">
        <v>1</v>
      </c>
      <c r="E40" s="27">
        <v>1</v>
      </c>
      <c r="F40" s="27">
        <v>1</v>
      </c>
      <c r="G40" s="34">
        <v>2</v>
      </c>
      <c r="H40" s="27">
        <v>0</v>
      </c>
      <c r="I40" s="297">
        <v>0</v>
      </c>
      <c r="J40" s="265"/>
      <c r="K40" s="46">
        <v>1</v>
      </c>
      <c r="L40" s="46"/>
      <c r="M40" s="85"/>
    </row>
    <row r="41" spans="1:13" hidden="1" x14ac:dyDescent="0.25">
      <c r="A41" s="633"/>
      <c r="B41" s="255">
        <v>44959</v>
      </c>
      <c r="C41" s="9" t="s">
        <v>552</v>
      </c>
      <c r="D41" s="9">
        <v>1</v>
      </c>
      <c r="E41" s="9">
        <v>2</v>
      </c>
      <c r="F41" s="9">
        <v>1</v>
      </c>
      <c r="G41" s="15">
        <v>3</v>
      </c>
      <c r="H41" s="9">
        <v>0</v>
      </c>
      <c r="I41" s="298">
        <v>0</v>
      </c>
      <c r="J41" s="266"/>
      <c r="K41" s="5"/>
      <c r="L41" s="5">
        <v>1</v>
      </c>
      <c r="M41" s="86"/>
    </row>
    <row r="42" spans="1:13" hidden="1" x14ac:dyDescent="0.25">
      <c r="A42" s="633"/>
      <c r="B42" s="255">
        <v>44952</v>
      </c>
      <c r="C42" s="9" t="s">
        <v>553</v>
      </c>
      <c r="D42" s="9">
        <v>1</v>
      </c>
      <c r="E42" s="9">
        <v>0</v>
      </c>
      <c r="F42" s="9">
        <v>1</v>
      </c>
      <c r="G42" s="15">
        <v>1</v>
      </c>
      <c r="H42" s="9">
        <v>0</v>
      </c>
      <c r="I42" s="298">
        <v>0</v>
      </c>
      <c r="J42" s="266"/>
      <c r="K42" s="5"/>
      <c r="L42" s="5">
        <v>1</v>
      </c>
      <c r="M42" s="86"/>
    </row>
    <row r="43" spans="1:13" hidden="1" x14ac:dyDescent="0.25">
      <c r="A43" s="633"/>
      <c r="B43" s="255">
        <v>44945</v>
      </c>
      <c r="C43" s="9" t="s">
        <v>452</v>
      </c>
      <c r="D43" s="9">
        <v>1</v>
      </c>
      <c r="E43" s="9">
        <v>0</v>
      </c>
      <c r="F43" s="9">
        <v>3</v>
      </c>
      <c r="G43" s="15">
        <v>3</v>
      </c>
      <c r="H43" s="9">
        <v>0</v>
      </c>
      <c r="I43" s="298">
        <v>0</v>
      </c>
      <c r="J43" s="266"/>
      <c r="K43" s="5">
        <v>1</v>
      </c>
      <c r="L43" s="5"/>
      <c r="M43" s="86"/>
    </row>
    <row r="44" spans="1:13" hidden="1" x14ac:dyDescent="0.25">
      <c r="A44" s="633"/>
      <c r="B44" s="255">
        <v>44938</v>
      </c>
      <c r="C44" s="9" t="s">
        <v>555</v>
      </c>
      <c r="D44" s="9">
        <v>1</v>
      </c>
      <c r="E44" s="9">
        <v>1</v>
      </c>
      <c r="F44" s="9">
        <v>0</v>
      </c>
      <c r="G44" s="15">
        <v>1</v>
      </c>
      <c r="H44" s="9">
        <v>1</v>
      </c>
      <c r="I44" s="298">
        <v>0</v>
      </c>
      <c r="J44" s="266">
        <v>1</v>
      </c>
      <c r="K44" s="5"/>
      <c r="L44" s="5"/>
      <c r="M44" s="86"/>
    </row>
    <row r="45" spans="1:13" hidden="1" x14ac:dyDescent="0.25">
      <c r="A45" s="633"/>
      <c r="B45" s="255">
        <v>44917</v>
      </c>
      <c r="C45" s="9" t="s">
        <v>453</v>
      </c>
      <c r="D45" s="9">
        <v>1</v>
      </c>
      <c r="E45" s="9">
        <v>1</v>
      </c>
      <c r="F45" s="9">
        <v>1</v>
      </c>
      <c r="G45" s="15">
        <v>2</v>
      </c>
      <c r="H45" s="9">
        <v>0</v>
      </c>
      <c r="I45" s="298">
        <v>0</v>
      </c>
      <c r="J45" s="266"/>
      <c r="K45" s="5">
        <v>1</v>
      </c>
      <c r="L45" s="5"/>
      <c r="M45" s="86"/>
    </row>
    <row r="46" spans="1:13" hidden="1" x14ac:dyDescent="0.25">
      <c r="A46" s="633"/>
      <c r="B46" s="255">
        <v>44910</v>
      </c>
      <c r="C46" s="9" t="s">
        <v>552</v>
      </c>
      <c r="D46" s="9">
        <v>1</v>
      </c>
      <c r="E46" s="9">
        <v>1</v>
      </c>
      <c r="F46" s="9">
        <v>4</v>
      </c>
      <c r="G46" s="15">
        <v>5</v>
      </c>
      <c r="H46" s="9">
        <v>0</v>
      </c>
      <c r="I46" s="298">
        <v>0</v>
      </c>
      <c r="J46" s="266">
        <v>1</v>
      </c>
      <c r="K46" s="5"/>
      <c r="L46" s="5"/>
      <c r="M46" s="86"/>
    </row>
    <row r="47" spans="1:13" hidden="1" x14ac:dyDescent="0.25">
      <c r="A47" s="633"/>
      <c r="B47" s="255">
        <v>44903</v>
      </c>
      <c r="C47" s="9" t="s">
        <v>553</v>
      </c>
      <c r="D47" s="9">
        <v>1</v>
      </c>
      <c r="E47" s="9">
        <v>1</v>
      </c>
      <c r="F47" s="9">
        <v>0</v>
      </c>
      <c r="G47" s="15">
        <v>1</v>
      </c>
      <c r="H47" s="9">
        <v>1</v>
      </c>
      <c r="I47" s="298">
        <v>0</v>
      </c>
      <c r="J47" s="266">
        <v>1</v>
      </c>
      <c r="K47" s="5"/>
      <c r="L47" s="5"/>
      <c r="M47" s="86"/>
    </row>
    <row r="48" spans="1:13" hidden="1" x14ac:dyDescent="0.25">
      <c r="A48" s="633"/>
      <c r="B48" s="255">
        <v>44882</v>
      </c>
      <c r="C48" s="9" t="s">
        <v>453</v>
      </c>
      <c r="D48" s="9">
        <v>1</v>
      </c>
      <c r="E48" s="9">
        <v>1</v>
      </c>
      <c r="F48" s="9">
        <v>1</v>
      </c>
      <c r="G48" s="15">
        <v>2</v>
      </c>
      <c r="H48" s="9">
        <v>0</v>
      </c>
      <c r="I48" s="298">
        <v>1</v>
      </c>
      <c r="J48" s="266"/>
      <c r="K48" s="5"/>
      <c r="L48" s="5">
        <v>1</v>
      </c>
      <c r="M48" s="86"/>
    </row>
    <row r="49" spans="1:13" hidden="1" x14ac:dyDescent="0.25">
      <c r="A49" s="633"/>
      <c r="B49" s="255">
        <v>44875</v>
      </c>
      <c r="C49" s="9" t="s">
        <v>552</v>
      </c>
      <c r="D49" s="9">
        <v>1</v>
      </c>
      <c r="E49" s="9">
        <v>4</v>
      </c>
      <c r="F49" s="9">
        <v>1</v>
      </c>
      <c r="G49" s="15">
        <v>5</v>
      </c>
      <c r="H49" s="9">
        <v>1</v>
      </c>
      <c r="I49" s="298">
        <v>0</v>
      </c>
      <c r="J49" s="266">
        <v>1</v>
      </c>
      <c r="K49" s="5"/>
      <c r="L49" s="5"/>
      <c r="M49" s="86"/>
    </row>
    <row r="50" spans="1:13" hidden="1" x14ac:dyDescent="0.25">
      <c r="A50" s="633"/>
      <c r="B50" s="255">
        <v>44868</v>
      </c>
      <c r="C50" s="9" t="s">
        <v>553</v>
      </c>
      <c r="D50" s="9">
        <v>1</v>
      </c>
      <c r="E50" s="9">
        <v>0</v>
      </c>
      <c r="F50" s="9">
        <v>2</v>
      </c>
      <c r="G50" s="15">
        <v>2</v>
      </c>
      <c r="H50" s="9">
        <v>0</v>
      </c>
      <c r="I50" s="298">
        <v>0</v>
      </c>
      <c r="J50" s="266"/>
      <c r="K50" s="5"/>
      <c r="L50" s="5">
        <v>1</v>
      </c>
      <c r="M50" s="86"/>
    </row>
    <row r="51" spans="1:13" hidden="1" x14ac:dyDescent="0.25">
      <c r="A51" s="633"/>
      <c r="B51" s="255">
        <v>44861</v>
      </c>
      <c r="C51" s="9" t="s">
        <v>452</v>
      </c>
      <c r="D51" s="9">
        <v>1</v>
      </c>
      <c r="E51" s="9">
        <v>2</v>
      </c>
      <c r="F51" s="9">
        <v>2</v>
      </c>
      <c r="G51" s="15">
        <v>4</v>
      </c>
      <c r="H51" s="9">
        <v>1</v>
      </c>
      <c r="I51" s="298">
        <v>0</v>
      </c>
      <c r="J51" s="266">
        <v>1</v>
      </c>
      <c r="K51" s="5"/>
      <c r="L51" s="5"/>
      <c r="M51" s="86"/>
    </row>
    <row r="52" spans="1:13" hidden="1" x14ac:dyDescent="0.25">
      <c r="A52" s="633"/>
      <c r="B52" s="255">
        <v>44854</v>
      </c>
      <c r="C52" s="9" t="s">
        <v>555</v>
      </c>
      <c r="D52" s="9">
        <v>1</v>
      </c>
      <c r="E52" s="9">
        <v>2</v>
      </c>
      <c r="F52" s="9">
        <v>0</v>
      </c>
      <c r="G52" s="15">
        <v>2</v>
      </c>
      <c r="H52" s="9">
        <v>0</v>
      </c>
      <c r="I52" s="298">
        <v>0</v>
      </c>
      <c r="J52" s="266"/>
      <c r="K52" s="5">
        <v>1</v>
      </c>
      <c r="L52" s="5"/>
      <c r="M52" s="86"/>
    </row>
    <row r="53" spans="1:13" hidden="1" x14ac:dyDescent="0.25">
      <c r="A53" s="633"/>
      <c r="B53" s="255">
        <v>44847</v>
      </c>
      <c r="C53" s="9" t="s">
        <v>453</v>
      </c>
      <c r="D53" s="9">
        <v>1</v>
      </c>
      <c r="E53" s="9">
        <v>2</v>
      </c>
      <c r="F53" s="9">
        <v>2</v>
      </c>
      <c r="G53" s="15">
        <v>4</v>
      </c>
      <c r="H53" s="9">
        <v>0</v>
      </c>
      <c r="I53" s="298">
        <v>0</v>
      </c>
      <c r="J53" s="266"/>
      <c r="K53" s="5">
        <v>1</v>
      </c>
      <c r="L53" s="5"/>
      <c r="M53" s="86"/>
    </row>
    <row r="54" spans="1:13" hidden="1" x14ac:dyDescent="0.25">
      <c r="A54" s="633"/>
      <c r="B54" s="255">
        <v>44833</v>
      </c>
      <c r="C54" s="9" t="s">
        <v>553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66">
        <v>1</v>
      </c>
      <c r="K54" s="5"/>
      <c r="L54" s="5"/>
      <c r="M54" s="86"/>
    </row>
    <row r="55" spans="1:13" hidden="1" x14ac:dyDescent="0.25">
      <c r="A55" s="633"/>
      <c r="B55" s="255">
        <v>44826</v>
      </c>
      <c r="C55" s="9" t="s">
        <v>452</v>
      </c>
      <c r="D55" s="9">
        <v>1</v>
      </c>
      <c r="E55" s="9">
        <v>1</v>
      </c>
      <c r="F55" s="9">
        <v>0</v>
      </c>
      <c r="G55" s="15">
        <v>1</v>
      </c>
      <c r="H55" s="9">
        <v>0</v>
      </c>
      <c r="I55" s="298">
        <v>0</v>
      </c>
      <c r="J55" s="266"/>
      <c r="K55" s="5">
        <v>1</v>
      </c>
      <c r="L55" s="5"/>
      <c r="M55" s="86"/>
    </row>
    <row r="56" spans="1:13" ht="18.75" hidden="1" thickBot="1" x14ac:dyDescent="0.3">
      <c r="A56" s="634"/>
      <c r="B56" s="256">
        <v>44819</v>
      </c>
      <c r="C56" s="31" t="s">
        <v>555</v>
      </c>
      <c r="D56" s="31">
        <v>1</v>
      </c>
      <c r="E56" s="31">
        <v>2</v>
      </c>
      <c r="F56" s="31">
        <v>0</v>
      </c>
      <c r="G56" s="33">
        <v>2</v>
      </c>
      <c r="H56" s="31">
        <v>0</v>
      </c>
      <c r="I56" s="299">
        <v>0</v>
      </c>
      <c r="J56" s="267">
        <v>1</v>
      </c>
      <c r="K56" s="88"/>
      <c r="L56" s="88"/>
      <c r="M56" s="89"/>
    </row>
    <row r="57" spans="1:13" ht="19.5" thickTop="1" thickBot="1" x14ac:dyDescent="0.3">
      <c r="A57" s="433" t="s">
        <v>45</v>
      </c>
      <c r="B57" s="414" t="s">
        <v>554</v>
      </c>
      <c r="C57" s="355" t="s">
        <v>8</v>
      </c>
      <c r="D57" s="355">
        <f t="shared" ref="D57:L57" si="2">SUM(D40:D56)</f>
        <v>17</v>
      </c>
      <c r="E57" s="355">
        <f t="shared" si="2"/>
        <v>21</v>
      </c>
      <c r="F57" s="355">
        <f t="shared" si="2"/>
        <v>19</v>
      </c>
      <c r="G57" s="355">
        <f t="shared" si="2"/>
        <v>40</v>
      </c>
      <c r="H57" s="355">
        <f t="shared" si="2"/>
        <v>4</v>
      </c>
      <c r="I57" s="467">
        <f t="shared" si="2"/>
        <v>1</v>
      </c>
      <c r="J57" s="191">
        <f t="shared" si="2"/>
        <v>7</v>
      </c>
      <c r="K57" s="124">
        <f t="shared" si="2"/>
        <v>6</v>
      </c>
      <c r="L57" s="124">
        <f t="shared" si="2"/>
        <v>4</v>
      </c>
      <c r="M57" s="302">
        <f>SUM(J57/(J57+K57))</f>
        <v>0.53846153846153844</v>
      </c>
    </row>
    <row r="58" spans="1:13" ht="18.75" hidden="1" thickTop="1" x14ac:dyDescent="0.25">
      <c r="A58" s="659" t="s">
        <v>540</v>
      </c>
      <c r="B58" s="254">
        <v>44641</v>
      </c>
      <c r="C58" s="27" t="s">
        <v>8</v>
      </c>
      <c r="D58" s="27">
        <v>1</v>
      </c>
      <c r="E58" s="27">
        <v>1</v>
      </c>
      <c r="F58" s="27">
        <v>0</v>
      </c>
      <c r="G58" s="34">
        <v>1</v>
      </c>
      <c r="H58" s="27">
        <v>1</v>
      </c>
      <c r="I58" s="297">
        <v>0</v>
      </c>
      <c r="J58" s="265">
        <v>1</v>
      </c>
      <c r="K58" s="46"/>
      <c r="L58" s="46"/>
      <c r="M58" s="85"/>
    </row>
    <row r="59" spans="1:13" hidden="1" x14ac:dyDescent="0.25">
      <c r="A59" s="631"/>
      <c r="B59" s="255">
        <v>44637</v>
      </c>
      <c r="C59" s="9" t="s">
        <v>453</v>
      </c>
      <c r="D59" s="9">
        <v>1</v>
      </c>
      <c r="E59" s="9">
        <v>2</v>
      </c>
      <c r="F59" s="9">
        <v>0</v>
      </c>
      <c r="G59" s="15">
        <v>2</v>
      </c>
      <c r="H59" s="9">
        <v>0</v>
      </c>
      <c r="I59" s="298">
        <v>0</v>
      </c>
      <c r="J59" s="266">
        <v>1</v>
      </c>
      <c r="K59" s="5"/>
      <c r="L59" s="5"/>
      <c r="M59" s="86"/>
    </row>
    <row r="60" spans="1:13" hidden="1" x14ac:dyDescent="0.25">
      <c r="A60" s="631"/>
      <c r="B60" s="255">
        <v>44630</v>
      </c>
      <c r="C60" s="9" t="s">
        <v>48</v>
      </c>
      <c r="D60" s="9">
        <v>1</v>
      </c>
      <c r="E60" s="9">
        <v>1</v>
      </c>
      <c r="F60" s="9">
        <v>2</v>
      </c>
      <c r="G60" s="15">
        <v>3</v>
      </c>
      <c r="H60" s="9">
        <v>0</v>
      </c>
      <c r="I60" s="298">
        <v>0</v>
      </c>
      <c r="J60" s="266">
        <v>1</v>
      </c>
      <c r="K60" s="5"/>
      <c r="L60" s="5"/>
      <c r="M60" s="86"/>
    </row>
    <row r="61" spans="1:13" hidden="1" x14ac:dyDescent="0.25">
      <c r="A61" s="631"/>
      <c r="B61" s="255">
        <v>44623</v>
      </c>
      <c r="C61" s="9" t="s">
        <v>8</v>
      </c>
      <c r="D61" s="9">
        <v>1</v>
      </c>
      <c r="E61" s="9">
        <v>3</v>
      </c>
      <c r="F61" s="9">
        <v>0</v>
      </c>
      <c r="G61" s="15">
        <v>3</v>
      </c>
      <c r="H61" s="9">
        <v>0</v>
      </c>
      <c r="I61" s="298">
        <v>0</v>
      </c>
      <c r="J61" s="266"/>
      <c r="K61" s="5">
        <v>1</v>
      </c>
      <c r="L61" s="5"/>
      <c r="M61" s="86"/>
    </row>
    <row r="62" spans="1:13" hidden="1" x14ac:dyDescent="0.25">
      <c r="A62" s="631"/>
      <c r="B62" s="255">
        <v>44616</v>
      </c>
      <c r="C62" s="9" t="s">
        <v>453</v>
      </c>
      <c r="D62" s="9">
        <v>1</v>
      </c>
      <c r="E62" s="9">
        <v>2</v>
      </c>
      <c r="F62" s="9">
        <v>1</v>
      </c>
      <c r="G62" s="15">
        <v>3</v>
      </c>
      <c r="H62" s="9">
        <v>1</v>
      </c>
      <c r="I62" s="298">
        <v>0</v>
      </c>
      <c r="J62" s="266">
        <v>1</v>
      </c>
      <c r="K62" s="5"/>
      <c r="L62" s="5"/>
      <c r="M62" s="86"/>
    </row>
    <row r="63" spans="1:13" hidden="1" x14ac:dyDescent="0.25">
      <c r="A63" s="631"/>
      <c r="B63" s="255">
        <v>44609</v>
      </c>
      <c r="C63" s="9" t="s">
        <v>48</v>
      </c>
      <c r="D63" s="9">
        <v>1</v>
      </c>
      <c r="E63" s="9">
        <v>0</v>
      </c>
      <c r="F63" s="9">
        <v>0</v>
      </c>
      <c r="G63" s="15">
        <v>0</v>
      </c>
      <c r="H63" s="9">
        <v>0</v>
      </c>
      <c r="I63" s="298">
        <v>0</v>
      </c>
      <c r="J63" s="266"/>
      <c r="K63" s="5">
        <v>1</v>
      </c>
      <c r="L63" s="5"/>
      <c r="M63" s="86"/>
    </row>
    <row r="64" spans="1:13" hidden="1" x14ac:dyDescent="0.25">
      <c r="A64" s="631"/>
      <c r="B64" s="255">
        <v>44602</v>
      </c>
      <c r="C64" s="9" t="s">
        <v>8</v>
      </c>
      <c r="D64" s="9">
        <v>1</v>
      </c>
      <c r="E64" s="9">
        <v>5</v>
      </c>
      <c r="F64" s="9">
        <v>2</v>
      </c>
      <c r="G64" s="15">
        <v>7</v>
      </c>
      <c r="H64" s="9">
        <v>1</v>
      </c>
      <c r="I64" s="298">
        <v>0</v>
      </c>
      <c r="J64" s="266">
        <v>1</v>
      </c>
      <c r="K64" s="5"/>
      <c r="L64" s="5"/>
      <c r="M64" s="86"/>
    </row>
    <row r="65" spans="1:13" hidden="1" x14ac:dyDescent="0.25">
      <c r="A65" s="631"/>
      <c r="B65" s="255">
        <v>44595</v>
      </c>
      <c r="C65" s="9" t="s">
        <v>453</v>
      </c>
      <c r="D65" s="9">
        <v>1</v>
      </c>
      <c r="E65" s="9">
        <v>1</v>
      </c>
      <c r="F65" s="9">
        <v>1</v>
      </c>
      <c r="G65" s="15">
        <v>2</v>
      </c>
      <c r="H65" s="9">
        <v>0</v>
      </c>
      <c r="I65" s="298">
        <v>0</v>
      </c>
      <c r="J65" s="266">
        <v>1</v>
      </c>
      <c r="K65" s="5"/>
      <c r="L65" s="5"/>
      <c r="M65" s="86"/>
    </row>
    <row r="66" spans="1:13" hidden="1" x14ac:dyDescent="0.25">
      <c r="A66" s="631"/>
      <c r="B66" s="255">
        <v>44546</v>
      </c>
      <c r="C66" s="9" t="s">
        <v>48</v>
      </c>
      <c r="D66" s="9">
        <v>1</v>
      </c>
      <c r="E66" s="9">
        <v>3</v>
      </c>
      <c r="F66" s="9">
        <v>2</v>
      </c>
      <c r="G66" s="15">
        <v>5</v>
      </c>
      <c r="H66" s="9">
        <v>1</v>
      </c>
      <c r="I66" s="298">
        <v>0</v>
      </c>
      <c r="J66" s="266">
        <v>1</v>
      </c>
      <c r="K66" s="5"/>
      <c r="L66" s="5"/>
      <c r="M66" s="86"/>
    </row>
    <row r="67" spans="1:13" hidden="1" x14ac:dyDescent="0.25">
      <c r="A67" s="631"/>
      <c r="B67" s="255">
        <v>44539</v>
      </c>
      <c r="C67" s="9" t="s">
        <v>8</v>
      </c>
      <c r="D67" s="9">
        <v>1</v>
      </c>
      <c r="E67" s="9">
        <v>4</v>
      </c>
      <c r="F67" s="9">
        <v>0</v>
      </c>
      <c r="G67" s="15">
        <v>4</v>
      </c>
      <c r="H67" s="9">
        <v>1</v>
      </c>
      <c r="I67" s="298">
        <v>0</v>
      </c>
      <c r="J67" s="266">
        <v>1</v>
      </c>
      <c r="K67" s="5"/>
      <c r="L67" s="5"/>
      <c r="M67" s="86"/>
    </row>
    <row r="68" spans="1:13" hidden="1" x14ac:dyDescent="0.25">
      <c r="A68" s="631"/>
      <c r="B68" s="255">
        <v>44532</v>
      </c>
      <c r="C68" s="9" t="s">
        <v>453</v>
      </c>
      <c r="D68" s="9">
        <v>1</v>
      </c>
      <c r="E68" s="9">
        <v>1</v>
      </c>
      <c r="F68" s="9">
        <v>0</v>
      </c>
      <c r="G68" s="15">
        <v>1</v>
      </c>
      <c r="H68" s="9">
        <v>0</v>
      </c>
      <c r="I68" s="298">
        <v>1</v>
      </c>
      <c r="J68" s="266"/>
      <c r="K68" s="5"/>
      <c r="L68" s="5">
        <v>1</v>
      </c>
      <c r="M68" s="86"/>
    </row>
    <row r="69" spans="1:13" hidden="1" x14ac:dyDescent="0.25">
      <c r="A69" s="631"/>
      <c r="B69" s="255">
        <v>44525</v>
      </c>
      <c r="C69" s="9" t="s">
        <v>48</v>
      </c>
      <c r="D69" s="9">
        <v>1</v>
      </c>
      <c r="E69" s="9">
        <v>5</v>
      </c>
      <c r="F69" s="9">
        <v>2</v>
      </c>
      <c r="G69" s="15">
        <v>7</v>
      </c>
      <c r="H69" s="9">
        <v>0</v>
      </c>
      <c r="I69" s="298">
        <v>0</v>
      </c>
      <c r="J69" s="266"/>
      <c r="K69" s="5">
        <v>1</v>
      </c>
      <c r="L69" s="5"/>
      <c r="M69" s="86"/>
    </row>
    <row r="70" spans="1:13" hidden="1" x14ac:dyDescent="0.25">
      <c r="A70" s="631"/>
      <c r="B70" s="255">
        <v>44518</v>
      </c>
      <c r="C70" s="9" t="s">
        <v>8</v>
      </c>
      <c r="D70" s="9">
        <v>1</v>
      </c>
      <c r="E70" s="9">
        <v>0</v>
      </c>
      <c r="F70" s="9">
        <v>2</v>
      </c>
      <c r="G70" s="15">
        <v>2</v>
      </c>
      <c r="H70" s="9">
        <v>0</v>
      </c>
      <c r="I70" s="298">
        <v>0</v>
      </c>
      <c r="J70" s="266">
        <v>1</v>
      </c>
      <c r="K70" s="5"/>
      <c r="L70" s="5"/>
      <c r="M70" s="86"/>
    </row>
    <row r="71" spans="1:13" hidden="1" x14ac:dyDescent="0.25">
      <c r="A71" s="631"/>
      <c r="B71" s="255">
        <v>44511</v>
      </c>
      <c r="C71" s="9" t="s">
        <v>453</v>
      </c>
      <c r="D71" s="9">
        <v>1</v>
      </c>
      <c r="E71" s="15">
        <v>1</v>
      </c>
      <c r="F71" s="9">
        <v>1</v>
      </c>
      <c r="G71" s="15">
        <v>2</v>
      </c>
      <c r="H71" s="9">
        <v>0</v>
      </c>
      <c r="I71" s="298">
        <v>0</v>
      </c>
      <c r="J71" s="266">
        <v>1</v>
      </c>
      <c r="K71" s="5"/>
      <c r="L71" s="5"/>
      <c r="M71" s="86"/>
    </row>
    <row r="72" spans="1:13" hidden="1" x14ac:dyDescent="0.25">
      <c r="A72" s="631"/>
      <c r="B72" s="255">
        <v>44504</v>
      </c>
      <c r="C72" s="9" t="s">
        <v>48</v>
      </c>
      <c r="D72" s="9">
        <v>1</v>
      </c>
      <c r="E72" s="15">
        <v>2</v>
      </c>
      <c r="F72" s="9">
        <v>2</v>
      </c>
      <c r="G72" s="15">
        <v>4</v>
      </c>
      <c r="H72" s="9">
        <v>0</v>
      </c>
      <c r="I72" s="298">
        <v>0</v>
      </c>
      <c r="J72" s="266"/>
      <c r="K72" s="5">
        <v>1</v>
      </c>
      <c r="L72" s="5"/>
      <c r="M72" s="86"/>
    </row>
    <row r="73" spans="1:13" hidden="1" x14ac:dyDescent="0.25">
      <c r="A73" s="631"/>
      <c r="B73" s="255">
        <v>44497</v>
      </c>
      <c r="C73" s="9" t="s">
        <v>8</v>
      </c>
      <c r="D73" s="9">
        <v>1</v>
      </c>
      <c r="E73" s="15">
        <v>2</v>
      </c>
      <c r="F73" s="9">
        <v>0</v>
      </c>
      <c r="G73" s="15">
        <v>2</v>
      </c>
      <c r="H73" s="9">
        <v>0</v>
      </c>
      <c r="I73" s="298">
        <v>0</v>
      </c>
      <c r="J73" s="266"/>
      <c r="K73" s="5">
        <v>1</v>
      </c>
      <c r="L73" s="5"/>
      <c r="M73" s="86"/>
    </row>
    <row r="74" spans="1:13" hidden="1" x14ac:dyDescent="0.25">
      <c r="A74" s="631"/>
      <c r="B74" s="255">
        <v>44490</v>
      </c>
      <c r="C74" s="9" t="s">
        <v>453</v>
      </c>
      <c r="D74" s="9">
        <v>1</v>
      </c>
      <c r="E74" s="15">
        <v>1</v>
      </c>
      <c r="F74" s="9">
        <v>1</v>
      </c>
      <c r="G74" s="15">
        <v>2</v>
      </c>
      <c r="H74" s="9">
        <v>0</v>
      </c>
      <c r="I74" s="298">
        <v>0</v>
      </c>
      <c r="J74" s="266"/>
      <c r="K74" s="5">
        <v>1</v>
      </c>
      <c r="L74" s="5"/>
      <c r="M74" s="86"/>
    </row>
    <row r="75" spans="1:13" ht="18.75" hidden="1" thickBot="1" x14ac:dyDescent="0.3">
      <c r="A75" s="630"/>
      <c r="B75" s="256">
        <v>44483</v>
      </c>
      <c r="C75" s="31" t="s">
        <v>48</v>
      </c>
      <c r="D75" s="31">
        <v>1</v>
      </c>
      <c r="E75" s="33">
        <v>2</v>
      </c>
      <c r="F75" s="31">
        <v>1</v>
      </c>
      <c r="G75" s="33">
        <v>3</v>
      </c>
      <c r="H75" s="31">
        <v>0</v>
      </c>
      <c r="I75" s="299">
        <v>0</v>
      </c>
      <c r="J75" s="267"/>
      <c r="K75" s="88">
        <v>1</v>
      </c>
      <c r="L75" s="88"/>
      <c r="M75" s="89"/>
    </row>
    <row r="76" spans="1:13" ht="19.5" thickTop="1" thickBot="1" x14ac:dyDescent="0.3">
      <c r="A76" s="142" t="s">
        <v>45</v>
      </c>
      <c r="B76" s="126" t="s">
        <v>540</v>
      </c>
      <c r="C76" s="124" t="s">
        <v>455</v>
      </c>
      <c r="D76" s="124">
        <f t="shared" ref="D76:L76" si="3">SUM(D58:D75)</f>
        <v>18</v>
      </c>
      <c r="E76" s="124">
        <f t="shared" si="3"/>
        <v>36</v>
      </c>
      <c r="F76" s="124">
        <f t="shared" si="3"/>
        <v>17</v>
      </c>
      <c r="G76" s="124">
        <f t="shared" si="3"/>
        <v>53</v>
      </c>
      <c r="H76" s="124">
        <f t="shared" si="3"/>
        <v>5</v>
      </c>
      <c r="I76" s="247">
        <f t="shared" si="3"/>
        <v>1</v>
      </c>
      <c r="J76" s="191">
        <f t="shared" si="3"/>
        <v>10</v>
      </c>
      <c r="K76" s="124">
        <f t="shared" si="3"/>
        <v>7</v>
      </c>
      <c r="L76" s="124">
        <f t="shared" si="3"/>
        <v>1</v>
      </c>
      <c r="M76" s="302">
        <f>SUM(J76/(J76+K76))</f>
        <v>0.58823529411764708</v>
      </c>
    </row>
    <row r="77" spans="1:13" ht="18.75" hidden="1" thickTop="1" x14ac:dyDescent="0.25">
      <c r="A77" s="659" t="s">
        <v>500</v>
      </c>
      <c r="B77" s="254">
        <v>43888</v>
      </c>
      <c r="C77" s="27" t="s">
        <v>9</v>
      </c>
      <c r="D77" s="27">
        <v>1</v>
      </c>
      <c r="E77" s="34">
        <v>2</v>
      </c>
      <c r="F77" s="27">
        <v>3</v>
      </c>
      <c r="G77" s="34">
        <v>5</v>
      </c>
      <c r="H77" s="27">
        <v>0</v>
      </c>
      <c r="I77" s="297">
        <v>0</v>
      </c>
      <c r="J77" s="265">
        <v>1</v>
      </c>
      <c r="K77" s="46"/>
      <c r="L77" s="46"/>
      <c r="M77" s="85"/>
    </row>
    <row r="78" spans="1:13" hidden="1" x14ac:dyDescent="0.25">
      <c r="A78" s="631"/>
      <c r="B78" s="255">
        <v>43881</v>
      </c>
      <c r="C78" s="9" t="s">
        <v>48</v>
      </c>
      <c r="D78" s="9">
        <v>1</v>
      </c>
      <c r="E78" s="15">
        <v>3</v>
      </c>
      <c r="F78" s="9">
        <v>4</v>
      </c>
      <c r="G78" s="15">
        <v>7</v>
      </c>
      <c r="H78" s="9">
        <v>0</v>
      </c>
      <c r="I78" s="298">
        <v>0</v>
      </c>
      <c r="J78" s="266">
        <v>1</v>
      </c>
      <c r="K78" s="5"/>
      <c r="L78" s="5"/>
      <c r="M78" s="86"/>
    </row>
    <row r="79" spans="1:13" hidden="1" x14ac:dyDescent="0.25">
      <c r="A79" s="631"/>
      <c r="B79" s="255">
        <v>43874</v>
      </c>
      <c r="C79" s="9" t="s">
        <v>8</v>
      </c>
      <c r="D79" s="9">
        <v>1</v>
      </c>
      <c r="E79" s="15">
        <v>2</v>
      </c>
      <c r="F79" s="9">
        <v>0</v>
      </c>
      <c r="G79" s="15">
        <v>2</v>
      </c>
      <c r="H79" s="9">
        <v>0</v>
      </c>
      <c r="I79" s="298">
        <v>1</v>
      </c>
      <c r="J79" s="266"/>
      <c r="K79" s="5"/>
      <c r="L79" s="5">
        <v>1</v>
      </c>
      <c r="M79" s="86"/>
    </row>
    <row r="80" spans="1:13" hidden="1" x14ac:dyDescent="0.25">
      <c r="A80" s="631"/>
      <c r="B80" s="255">
        <v>43867</v>
      </c>
      <c r="C80" s="9" t="s">
        <v>452</v>
      </c>
      <c r="D80" s="9">
        <v>1</v>
      </c>
      <c r="E80" s="15">
        <v>1</v>
      </c>
      <c r="F80" s="9">
        <v>2</v>
      </c>
      <c r="G80" s="15">
        <v>3</v>
      </c>
      <c r="H80" s="9">
        <v>0</v>
      </c>
      <c r="I80" s="298">
        <v>0</v>
      </c>
      <c r="J80" s="266">
        <v>1</v>
      </c>
      <c r="K80" s="5"/>
      <c r="L80" s="5"/>
      <c r="M80" s="86"/>
    </row>
    <row r="81" spans="1:13" hidden="1" x14ac:dyDescent="0.25">
      <c r="A81" s="631"/>
      <c r="B81" s="255">
        <v>43860</v>
      </c>
      <c r="C81" s="9" t="s">
        <v>453</v>
      </c>
      <c r="D81" s="9">
        <v>1</v>
      </c>
      <c r="E81" s="15">
        <v>3</v>
      </c>
      <c r="F81" s="9">
        <v>2</v>
      </c>
      <c r="G81" s="15">
        <v>5</v>
      </c>
      <c r="H81" s="9">
        <v>1</v>
      </c>
      <c r="I81" s="298">
        <v>0</v>
      </c>
      <c r="J81" s="266">
        <v>1</v>
      </c>
      <c r="K81" s="5"/>
      <c r="L81" s="5"/>
      <c r="M81" s="86"/>
    </row>
    <row r="82" spans="1:13" hidden="1" x14ac:dyDescent="0.25">
      <c r="A82" s="631"/>
      <c r="B82" s="255">
        <v>43853</v>
      </c>
      <c r="C82" s="9" t="s">
        <v>9</v>
      </c>
      <c r="D82" s="9">
        <v>1</v>
      </c>
      <c r="E82" s="15">
        <v>2</v>
      </c>
      <c r="F82" s="9">
        <v>4</v>
      </c>
      <c r="G82" s="15">
        <v>6</v>
      </c>
      <c r="H82" s="9">
        <v>0</v>
      </c>
      <c r="I82" s="298">
        <v>0</v>
      </c>
      <c r="J82" s="266">
        <v>1</v>
      </c>
      <c r="K82" s="5"/>
      <c r="L82" s="5"/>
      <c r="M82" s="86"/>
    </row>
    <row r="83" spans="1:13" hidden="1" x14ac:dyDescent="0.25">
      <c r="A83" s="631"/>
      <c r="B83" s="255">
        <v>43839</v>
      </c>
      <c r="C83" s="9" t="s">
        <v>48</v>
      </c>
      <c r="D83" s="9">
        <v>1</v>
      </c>
      <c r="E83" s="15">
        <v>3</v>
      </c>
      <c r="F83" s="9">
        <v>5</v>
      </c>
      <c r="G83" s="15">
        <v>8</v>
      </c>
      <c r="H83" s="9">
        <v>0</v>
      </c>
      <c r="I83" s="298">
        <v>0</v>
      </c>
      <c r="J83" s="266">
        <v>1</v>
      </c>
      <c r="K83" s="5"/>
      <c r="L83" s="5"/>
      <c r="M83" s="86"/>
    </row>
    <row r="84" spans="1:13" hidden="1" x14ac:dyDescent="0.25">
      <c r="A84" s="631"/>
      <c r="B84" s="255">
        <v>43832</v>
      </c>
      <c r="C84" s="9" t="s">
        <v>8</v>
      </c>
      <c r="D84" s="9">
        <v>1</v>
      </c>
      <c r="E84" s="15">
        <v>1</v>
      </c>
      <c r="F84" s="9">
        <v>0</v>
      </c>
      <c r="G84" s="15">
        <v>1</v>
      </c>
      <c r="H84" s="9">
        <v>0</v>
      </c>
      <c r="I84" s="298">
        <v>0</v>
      </c>
      <c r="J84" s="266"/>
      <c r="K84" s="5">
        <v>1</v>
      </c>
      <c r="L84" s="5"/>
      <c r="M84" s="86"/>
    </row>
    <row r="85" spans="1:13" hidden="1" x14ac:dyDescent="0.25">
      <c r="A85" s="631"/>
      <c r="B85" s="255">
        <v>43811</v>
      </c>
      <c r="C85" s="9" t="s">
        <v>453</v>
      </c>
      <c r="D85" s="9">
        <v>1</v>
      </c>
      <c r="E85" s="9">
        <v>0</v>
      </c>
      <c r="F85" s="9">
        <v>2</v>
      </c>
      <c r="G85" s="15">
        <v>2</v>
      </c>
      <c r="H85" s="9">
        <v>0</v>
      </c>
      <c r="I85" s="298">
        <v>0</v>
      </c>
      <c r="J85" s="266"/>
      <c r="K85" s="5">
        <v>1</v>
      </c>
      <c r="L85" s="5"/>
      <c r="M85" s="86"/>
    </row>
    <row r="86" spans="1:13" hidden="1" x14ac:dyDescent="0.25">
      <c r="A86" s="631"/>
      <c r="B86" s="255">
        <v>43804</v>
      </c>
      <c r="C86" s="9" t="s">
        <v>9</v>
      </c>
      <c r="D86" s="9">
        <v>1</v>
      </c>
      <c r="E86" s="9">
        <v>2</v>
      </c>
      <c r="F86" s="9">
        <v>2</v>
      </c>
      <c r="G86" s="15">
        <v>4</v>
      </c>
      <c r="H86" s="9">
        <v>0</v>
      </c>
      <c r="I86" s="298">
        <v>0</v>
      </c>
      <c r="J86" s="266">
        <v>1</v>
      </c>
      <c r="K86" s="5"/>
      <c r="L86" s="5"/>
      <c r="M86" s="86"/>
    </row>
    <row r="87" spans="1:13" hidden="1" x14ac:dyDescent="0.25">
      <c r="A87" s="631"/>
      <c r="B87" s="255">
        <v>43797</v>
      </c>
      <c r="C87" s="9" t="s">
        <v>48</v>
      </c>
      <c r="D87" s="9">
        <v>1</v>
      </c>
      <c r="E87" s="9">
        <v>3</v>
      </c>
      <c r="F87" s="9">
        <v>1</v>
      </c>
      <c r="G87" s="15">
        <v>4</v>
      </c>
      <c r="H87" s="9">
        <v>0</v>
      </c>
      <c r="I87" s="298">
        <v>0</v>
      </c>
      <c r="J87" s="266"/>
      <c r="K87" s="5">
        <v>1</v>
      </c>
      <c r="L87" s="5"/>
      <c r="M87" s="86"/>
    </row>
    <row r="88" spans="1:13" hidden="1" x14ac:dyDescent="0.25">
      <c r="A88" s="631"/>
      <c r="B88" s="255">
        <v>43790</v>
      </c>
      <c r="C88" s="9" t="s">
        <v>8</v>
      </c>
      <c r="D88" s="9">
        <v>1</v>
      </c>
      <c r="E88" s="9">
        <v>1</v>
      </c>
      <c r="F88" s="9">
        <v>4</v>
      </c>
      <c r="G88" s="15">
        <v>5</v>
      </c>
      <c r="H88" s="9">
        <v>0</v>
      </c>
      <c r="I88" s="298">
        <v>0</v>
      </c>
      <c r="J88" s="266"/>
      <c r="K88" s="5">
        <v>1</v>
      </c>
      <c r="L88" s="5"/>
      <c r="M88" s="86"/>
    </row>
    <row r="89" spans="1:13" hidden="1" x14ac:dyDescent="0.25">
      <c r="A89" s="631"/>
      <c r="B89" s="255">
        <v>43783</v>
      </c>
      <c r="C89" s="9" t="s">
        <v>452</v>
      </c>
      <c r="D89" s="9">
        <v>1</v>
      </c>
      <c r="E89" s="9">
        <v>1</v>
      </c>
      <c r="F89" s="9">
        <v>2</v>
      </c>
      <c r="G89" s="15">
        <v>3</v>
      </c>
      <c r="H89" s="9">
        <v>0</v>
      </c>
      <c r="I89" s="298">
        <v>0</v>
      </c>
      <c r="J89" s="266">
        <v>1</v>
      </c>
      <c r="K89" s="5"/>
      <c r="L89" s="5"/>
      <c r="M89" s="86"/>
    </row>
    <row r="90" spans="1:13" hidden="1" x14ac:dyDescent="0.25">
      <c r="A90" s="631"/>
      <c r="B90" s="255">
        <v>43769</v>
      </c>
      <c r="C90" s="9" t="s">
        <v>9</v>
      </c>
      <c r="D90" s="9">
        <v>1</v>
      </c>
      <c r="E90" s="9">
        <v>3</v>
      </c>
      <c r="F90" s="9">
        <v>0</v>
      </c>
      <c r="G90" s="15">
        <v>3</v>
      </c>
      <c r="H90" s="9">
        <v>1</v>
      </c>
      <c r="I90" s="298">
        <v>0</v>
      </c>
      <c r="J90" s="266">
        <v>1</v>
      </c>
      <c r="K90" s="5"/>
      <c r="L90" s="5"/>
      <c r="M90" s="86"/>
    </row>
    <row r="91" spans="1:13" hidden="1" x14ac:dyDescent="0.25">
      <c r="A91" s="631"/>
      <c r="B91" s="255">
        <v>43762</v>
      </c>
      <c r="C91" s="9" t="s">
        <v>48</v>
      </c>
      <c r="D91" s="9">
        <v>1</v>
      </c>
      <c r="E91" s="9">
        <v>0</v>
      </c>
      <c r="F91" s="9">
        <v>4</v>
      </c>
      <c r="G91" s="15">
        <v>4</v>
      </c>
      <c r="H91" s="9">
        <v>0</v>
      </c>
      <c r="I91" s="298">
        <v>0</v>
      </c>
      <c r="J91" s="266"/>
      <c r="K91" s="5"/>
      <c r="L91" s="5">
        <v>1</v>
      </c>
      <c r="M91" s="86"/>
    </row>
    <row r="92" spans="1:13" hidden="1" x14ac:dyDescent="0.25">
      <c r="A92" s="631"/>
      <c r="B92" s="255">
        <v>43734</v>
      </c>
      <c r="C92" s="9" t="s">
        <v>9</v>
      </c>
      <c r="D92" s="9">
        <v>1</v>
      </c>
      <c r="E92" s="9">
        <v>3</v>
      </c>
      <c r="F92" s="9">
        <v>0</v>
      </c>
      <c r="G92" s="15">
        <v>3</v>
      </c>
      <c r="H92" s="9">
        <v>0</v>
      </c>
      <c r="I92" s="298">
        <v>0</v>
      </c>
      <c r="J92" s="266"/>
      <c r="K92" s="5">
        <v>1</v>
      </c>
      <c r="L92" s="5"/>
      <c r="M92" s="86"/>
    </row>
    <row r="93" spans="1:13" hidden="1" x14ac:dyDescent="0.25">
      <c r="A93" s="631"/>
      <c r="B93" s="255">
        <v>43727</v>
      </c>
      <c r="C93" s="9" t="s">
        <v>48</v>
      </c>
      <c r="D93" s="9">
        <v>1</v>
      </c>
      <c r="E93" s="9">
        <v>3</v>
      </c>
      <c r="F93" s="9">
        <v>1</v>
      </c>
      <c r="G93" s="15">
        <v>4</v>
      </c>
      <c r="H93" s="9">
        <v>1</v>
      </c>
      <c r="I93" s="298">
        <v>0</v>
      </c>
      <c r="J93" s="266">
        <v>1</v>
      </c>
      <c r="K93" s="5"/>
      <c r="L93" s="5"/>
      <c r="M93" s="86"/>
    </row>
    <row r="94" spans="1:13" ht="18.75" hidden="1" thickBot="1" x14ac:dyDescent="0.3">
      <c r="A94" s="630"/>
      <c r="B94" s="256">
        <v>43720</v>
      </c>
      <c r="C94" s="31" t="s">
        <v>8</v>
      </c>
      <c r="D94" s="31">
        <v>1</v>
      </c>
      <c r="E94" s="31">
        <v>0</v>
      </c>
      <c r="F94" s="31">
        <v>0</v>
      </c>
      <c r="G94" s="31">
        <v>0</v>
      </c>
      <c r="H94" s="31">
        <v>0</v>
      </c>
      <c r="I94" s="299">
        <v>0</v>
      </c>
      <c r="J94" s="267"/>
      <c r="K94" s="88">
        <v>1</v>
      </c>
      <c r="L94" s="88"/>
      <c r="M94" s="89"/>
    </row>
    <row r="95" spans="1:13" ht="19.5" thickTop="1" thickBot="1" x14ac:dyDescent="0.3">
      <c r="A95" s="142" t="s">
        <v>45</v>
      </c>
      <c r="B95" s="126" t="s">
        <v>500</v>
      </c>
      <c r="C95" s="124" t="s">
        <v>455</v>
      </c>
      <c r="D95" s="124">
        <f t="shared" ref="D95:L95" si="4">SUM(D77:D94)</f>
        <v>18</v>
      </c>
      <c r="E95" s="124">
        <f t="shared" si="4"/>
        <v>33</v>
      </c>
      <c r="F95" s="124">
        <f t="shared" si="4"/>
        <v>36</v>
      </c>
      <c r="G95" s="124">
        <f t="shared" si="4"/>
        <v>69</v>
      </c>
      <c r="H95" s="124">
        <f t="shared" si="4"/>
        <v>3</v>
      </c>
      <c r="I95" s="247">
        <f t="shared" si="4"/>
        <v>1</v>
      </c>
      <c r="J95" s="191">
        <f t="shared" si="4"/>
        <v>10</v>
      </c>
      <c r="K95" s="124">
        <f t="shared" si="4"/>
        <v>6</v>
      </c>
      <c r="L95" s="124">
        <f t="shared" si="4"/>
        <v>2</v>
      </c>
      <c r="M95" s="302">
        <f>SUM(J95/(J95+K95))</f>
        <v>0.625</v>
      </c>
    </row>
    <row r="96" spans="1:13" ht="18.75" hidden="1" thickTop="1" x14ac:dyDescent="0.25">
      <c r="A96" s="659" t="s">
        <v>454</v>
      </c>
      <c r="B96" s="254">
        <v>43524</v>
      </c>
      <c r="C96" s="27" t="s">
        <v>9</v>
      </c>
      <c r="D96" s="27">
        <v>1</v>
      </c>
      <c r="E96" s="27">
        <v>1</v>
      </c>
      <c r="F96" s="27">
        <v>1</v>
      </c>
      <c r="G96" s="27">
        <v>2</v>
      </c>
      <c r="H96" s="27">
        <v>0</v>
      </c>
      <c r="I96" s="28">
        <v>0</v>
      </c>
      <c r="J96" s="367"/>
      <c r="K96" s="46">
        <v>1</v>
      </c>
      <c r="L96" s="46"/>
      <c r="M96" s="85"/>
    </row>
    <row r="97" spans="1:13" hidden="1" x14ac:dyDescent="0.25">
      <c r="A97" s="631"/>
      <c r="B97" s="255">
        <v>43496</v>
      </c>
      <c r="C97" s="9" t="s">
        <v>453</v>
      </c>
      <c r="D97" s="9">
        <v>1</v>
      </c>
      <c r="E97" s="9">
        <v>2</v>
      </c>
      <c r="F97" s="9">
        <v>2</v>
      </c>
      <c r="G97" s="9">
        <v>4</v>
      </c>
      <c r="H97" s="9">
        <v>0</v>
      </c>
      <c r="I97" s="29">
        <v>1</v>
      </c>
      <c r="J97" s="368"/>
      <c r="K97" s="5"/>
      <c r="L97" s="5">
        <v>1</v>
      </c>
      <c r="M97" s="86"/>
    </row>
    <row r="98" spans="1:13" hidden="1" x14ac:dyDescent="0.25">
      <c r="A98" s="631"/>
      <c r="B98" s="255">
        <v>43447</v>
      </c>
      <c r="C98" s="9" t="s">
        <v>453</v>
      </c>
      <c r="D98" s="9">
        <v>1</v>
      </c>
      <c r="E98" s="9">
        <v>3</v>
      </c>
      <c r="F98" s="9">
        <v>0</v>
      </c>
      <c r="G98" s="9">
        <v>3</v>
      </c>
      <c r="H98" s="9">
        <v>0</v>
      </c>
      <c r="I98" s="29">
        <v>0</v>
      </c>
      <c r="J98" s="368"/>
      <c r="K98" s="5">
        <v>1</v>
      </c>
      <c r="L98" s="5"/>
      <c r="M98" s="86"/>
    </row>
    <row r="99" spans="1:13" hidden="1" x14ac:dyDescent="0.25">
      <c r="A99" s="631"/>
      <c r="B99" s="255">
        <v>43440</v>
      </c>
      <c r="C99" s="9" t="s">
        <v>9</v>
      </c>
      <c r="D99" s="9">
        <v>1</v>
      </c>
      <c r="E99" s="9">
        <v>4</v>
      </c>
      <c r="F99" s="9">
        <v>0</v>
      </c>
      <c r="G99" s="9">
        <v>4</v>
      </c>
      <c r="H99" s="9">
        <v>0</v>
      </c>
      <c r="I99" s="29">
        <v>0</v>
      </c>
      <c r="J99" s="368"/>
      <c r="K99" s="5">
        <v>1</v>
      </c>
      <c r="L99" s="5"/>
      <c r="M99" s="86"/>
    </row>
    <row r="100" spans="1:13" hidden="1" x14ac:dyDescent="0.25">
      <c r="A100" s="631"/>
      <c r="B100" s="255">
        <v>43433</v>
      </c>
      <c r="C100" s="9" t="s">
        <v>48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">
        <v>0</v>
      </c>
      <c r="J100" s="368"/>
      <c r="K100" s="5">
        <v>1</v>
      </c>
      <c r="L100" s="5"/>
      <c r="M100" s="86"/>
    </row>
    <row r="101" spans="1:13" hidden="1" x14ac:dyDescent="0.25">
      <c r="A101" s="631"/>
      <c r="B101" s="255">
        <v>43426</v>
      </c>
      <c r="C101" s="9" t="s">
        <v>8</v>
      </c>
      <c r="D101" s="9">
        <v>1</v>
      </c>
      <c r="E101" s="9">
        <v>4</v>
      </c>
      <c r="F101" s="9">
        <v>2</v>
      </c>
      <c r="G101" s="9">
        <v>6</v>
      </c>
      <c r="H101" s="9">
        <v>1</v>
      </c>
      <c r="I101" s="29">
        <v>0</v>
      </c>
      <c r="J101" s="368">
        <v>1</v>
      </c>
      <c r="K101" s="5"/>
      <c r="L101" s="5"/>
      <c r="M101" s="86"/>
    </row>
    <row r="102" spans="1:13" hidden="1" x14ac:dyDescent="0.25">
      <c r="A102" s="631"/>
      <c r="B102" s="255">
        <v>43412</v>
      </c>
      <c r="C102" s="9" t="s">
        <v>453</v>
      </c>
      <c r="D102" s="9">
        <v>1</v>
      </c>
      <c r="E102" s="9">
        <v>1</v>
      </c>
      <c r="F102" s="9">
        <v>0</v>
      </c>
      <c r="G102" s="9">
        <v>1</v>
      </c>
      <c r="H102" s="9">
        <v>0</v>
      </c>
      <c r="I102" s="29">
        <v>0</v>
      </c>
      <c r="J102" s="368"/>
      <c r="K102" s="5">
        <v>1</v>
      </c>
      <c r="L102" s="5"/>
      <c r="M102" s="86"/>
    </row>
    <row r="103" spans="1:13" hidden="1" x14ac:dyDescent="0.25">
      <c r="A103" s="631"/>
      <c r="B103" s="255">
        <v>43405</v>
      </c>
      <c r="C103" s="9" t="s">
        <v>9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368"/>
      <c r="K103" s="5">
        <v>1</v>
      </c>
      <c r="L103" s="5"/>
      <c r="M103" s="86"/>
    </row>
    <row r="104" spans="1:13" hidden="1" x14ac:dyDescent="0.25">
      <c r="A104" s="631"/>
      <c r="B104" s="255">
        <v>43391</v>
      </c>
      <c r="C104" s="9" t="s">
        <v>8</v>
      </c>
      <c r="D104" s="9">
        <v>1</v>
      </c>
      <c r="E104" s="9">
        <v>1</v>
      </c>
      <c r="F104" s="9">
        <v>2</v>
      </c>
      <c r="G104" s="9">
        <v>3</v>
      </c>
      <c r="H104" s="9">
        <v>0</v>
      </c>
      <c r="I104" s="29">
        <v>0</v>
      </c>
      <c r="J104" s="368"/>
      <c r="K104" s="5">
        <v>1</v>
      </c>
      <c r="L104" s="5"/>
      <c r="M104" s="86"/>
    </row>
    <row r="105" spans="1:13" hidden="1" x14ac:dyDescent="0.25">
      <c r="A105" s="631"/>
      <c r="B105" s="255">
        <v>43384</v>
      </c>
      <c r="C105" s="9" t="s">
        <v>452</v>
      </c>
      <c r="D105" s="9">
        <v>1</v>
      </c>
      <c r="E105" s="9">
        <v>1</v>
      </c>
      <c r="F105" s="9">
        <v>2</v>
      </c>
      <c r="G105" s="9">
        <v>3</v>
      </c>
      <c r="H105" s="9">
        <v>0</v>
      </c>
      <c r="I105" s="29">
        <v>0</v>
      </c>
      <c r="J105" s="368"/>
      <c r="K105" s="5"/>
      <c r="L105" s="5">
        <v>1</v>
      </c>
      <c r="M105" s="86"/>
    </row>
    <row r="106" spans="1:13" hidden="1" x14ac:dyDescent="0.25">
      <c r="A106" s="631"/>
      <c r="B106" s="255">
        <v>43377</v>
      </c>
      <c r="C106" s="9" t="s">
        <v>453</v>
      </c>
      <c r="D106" s="9">
        <v>1</v>
      </c>
      <c r="E106" s="9">
        <v>1</v>
      </c>
      <c r="F106" s="9">
        <v>0</v>
      </c>
      <c r="G106" s="9">
        <v>1</v>
      </c>
      <c r="H106" s="9">
        <v>0</v>
      </c>
      <c r="I106" s="29">
        <v>0</v>
      </c>
      <c r="J106" s="368"/>
      <c r="K106" s="5">
        <v>1</v>
      </c>
      <c r="L106" s="5"/>
      <c r="M106" s="86"/>
    </row>
    <row r="107" spans="1:13" hidden="1" x14ac:dyDescent="0.25">
      <c r="A107" s="631"/>
      <c r="B107" s="255">
        <v>43370</v>
      </c>
      <c r="C107" s="9" t="s">
        <v>9</v>
      </c>
      <c r="D107" s="9">
        <v>1</v>
      </c>
      <c r="E107" s="9">
        <v>3</v>
      </c>
      <c r="F107" s="9">
        <v>1</v>
      </c>
      <c r="G107" s="9">
        <v>4</v>
      </c>
      <c r="H107" s="9">
        <v>0</v>
      </c>
      <c r="I107" s="29">
        <v>0</v>
      </c>
      <c r="J107" s="368">
        <v>1</v>
      </c>
      <c r="K107" s="5"/>
      <c r="L107" s="5"/>
      <c r="M107" s="86"/>
    </row>
    <row r="108" spans="1:13" ht="18.75" hidden="1" thickBot="1" x14ac:dyDescent="0.3">
      <c r="A108" s="631"/>
      <c r="B108" s="255">
        <v>43363</v>
      </c>
      <c r="C108" s="9" t="s">
        <v>48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368"/>
      <c r="K108" s="5">
        <v>1</v>
      </c>
      <c r="L108" s="5"/>
      <c r="M108" s="86"/>
    </row>
    <row r="109" spans="1:13" ht="19.5" thickTop="1" thickBot="1" x14ac:dyDescent="0.3">
      <c r="A109" s="142" t="s">
        <v>45</v>
      </c>
      <c r="B109" s="126" t="s">
        <v>454</v>
      </c>
      <c r="C109" s="124" t="s">
        <v>455</v>
      </c>
      <c r="D109" s="124">
        <f t="shared" ref="D109:I109" si="5">SUM(D96:D108)</f>
        <v>13</v>
      </c>
      <c r="E109" s="124">
        <f t="shared" si="5"/>
        <v>21</v>
      </c>
      <c r="F109" s="124">
        <f t="shared" si="5"/>
        <v>11</v>
      </c>
      <c r="G109" s="124">
        <f t="shared" si="5"/>
        <v>32</v>
      </c>
      <c r="H109" s="124">
        <f t="shared" si="5"/>
        <v>1</v>
      </c>
      <c r="I109" s="124">
        <f t="shared" si="5"/>
        <v>1</v>
      </c>
      <c r="J109" s="191">
        <f>SUM(J96:J108)</f>
        <v>2</v>
      </c>
      <c r="K109" s="124">
        <f>SUM(K96:K108)</f>
        <v>9</v>
      </c>
      <c r="L109" s="124">
        <f>SUM(L96:L108)</f>
        <v>2</v>
      </c>
      <c r="M109" s="302">
        <f>SUM(J109/(J109+K109))</f>
        <v>0.18181818181818182</v>
      </c>
    </row>
    <row r="110" spans="1:13" ht="18.75" hidden="1" thickTop="1" x14ac:dyDescent="0.25">
      <c r="A110" s="659" t="s">
        <v>285</v>
      </c>
      <c r="B110" s="26">
        <v>43160</v>
      </c>
      <c r="C110" s="27" t="s">
        <v>10</v>
      </c>
      <c r="D110" s="27">
        <v>1</v>
      </c>
      <c r="E110" s="27">
        <v>3</v>
      </c>
      <c r="F110" s="27">
        <v>2</v>
      </c>
      <c r="G110" s="27">
        <v>5</v>
      </c>
      <c r="H110" s="27">
        <v>1</v>
      </c>
      <c r="I110" s="28">
        <v>0</v>
      </c>
      <c r="J110" s="282">
        <v>1</v>
      </c>
      <c r="K110" s="8"/>
      <c r="L110" s="8"/>
      <c r="M110" s="113"/>
    </row>
    <row r="111" spans="1:13" hidden="1" x14ac:dyDescent="0.25">
      <c r="A111" s="631"/>
      <c r="B111" s="13">
        <v>43146</v>
      </c>
      <c r="C111" s="9" t="s">
        <v>27</v>
      </c>
      <c r="D111" s="9">
        <v>1</v>
      </c>
      <c r="E111" s="9">
        <v>2</v>
      </c>
      <c r="F111" s="9">
        <v>0</v>
      </c>
      <c r="G111" s="9">
        <v>2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t="18.75" hidden="1" thickTop="1" x14ac:dyDescent="0.25">
      <c r="A112" s="631"/>
      <c r="B112" s="13">
        <v>43139</v>
      </c>
      <c r="C112" s="9" t="s">
        <v>11</v>
      </c>
      <c r="D112" s="9">
        <v>1</v>
      </c>
      <c r="E112" s="9">
        <v>0</v>
      </c>
      <c r="F112" s="9">
        <v>0</v>
      </c>
      <c r="G112" s="9">
        <v>0</v>
      </c>
      <c r="H112" s="9">
        <v>0</v>
      </c>
      <c r="I112" s="29">
        <v>0</v>
      </c>
      <c r="J112" s="280">
        <v>1</v>
      </c>
      <c r="K112" s="9"/>
      <c r="L112" s="9"/>
      <c r="M112" s="29"/>
    </row>
    <row r="113" spans="1:13" hidden="1" x14ac:dyDescent="0.25">
      <c r="A113" s="631"/>
      <c r="B113" s="13">
        <v>43132</v>
      </c>
      <c r="C113" s="9" t="s">
        <v>8</v>
      </c>
      <c r="D113" s="9">
        <v>1</v>
      </c>
      <c r="E113" s="9">
        <v>1</v>
      </c>
      <c r="F113" s="9">
        <v>1</v>
      </c>
      <c r="G113" s="9">
        <v>2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43125</v>
      </c>
      <c r="C114" s="9" t="s">
        <v>10</v>
      </c>
      <c r="D114" s="9">
        <v>1</v>
      </c>
      <c r="E114" s="9">
        <v>0</v>
      </c>
      <c r="F114" s="9">
        <v>1</v>
      </c>
      <c r="G114" s="9">
        <v>1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idden="1" x14ac:dyDescent="0.25">
      <c r="A115" s="631"/>
      <c r="B115" s="13">
        <v>43118</v>
      </c>
      <c r="C115" s="9" t="s">
        <v>7</v>
      </c>
      <c r="D115" s="9">
        <v>1</v>
      </c>
      <c r="E115" s="9">
        <v>2</v>
      </c>
      <c r="F115" s="9">
        <v>3</v>
      </c>
      <c r="G115" s="9">
        <v>5</v>
      </c>
      <c r="H115" s="9">
        <v>1</v>
      </c>
      <c r="I115" s="29">
        <v>0</v>
      </c>
      <c r="J115" s="280">
        <v>1</v>
      </c>
      <c r="K115" s="9"/>
      <c r="L115" s="9"/>
      <c r="M115" s="29"/>
    </row>
    <row r="116" spans="1:13" hidden="1" x14ac:dyDescent="0.25">
      <c r="A116" s="631"/>
      <c r="B116" s="13">
        <v>43104</v>
      </c>
      <c r="C116" s="9" t="s">
        <v>27</v>
      </c>
      <c r="D116" s="9">
        <v>1</v>
      </c>
      <c r="E116" s="9">
        <v>1</v>
      </c>
      <c r="F116" s="9">
        <v>2</v>
      </c>
      <c r="G116" s="9">
        <v>3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43090</v>
      </c>
      <c r="C117" s="9" t="s">
        <v>11</v>
      </c>
      <c r="D117" s="9">
        <v>1</v>
      </c>
      <c r="E117" s="9">
        <v>0</v>
      </c>
      <c r="F117" s="9">
        <v>2</v>
      </c>
      <c r="G117" s="9">
        <v>2</v>
      </c>
      <c r="H117" s="9">
        <v>0</v>
      </c>
      <c r="I117" s="29">
        <v>0</v>
      </c>
      <c r="J117" s="280">
        <v>1</v>
      </c>
      <c r="K117" s="9"/>
      <c r="L117" s="9"/>
      <c r="M117" s="29"/>
    </row>
    <row r="118" spans="1:13" hidden="1" x14ac:dyDescent="0.25">
      <c r="A118" s="631"/>
      <c r="B118" s="13">
        <v>43083</v>
      </c>
      <c r="C118" s="9" t="s">
        <v>8</v>
      </c>
      <c r="D118" s="9">
        <v>1</v>
      </c>
      <c r="E118" s="9">
        <v>2</v>
      </c>
      <c r="F118" s="9">
        <v>0</v>
      </c>
      <c r="G118" s="9">
        <v>2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43076</v>
      </c>
      <c r="C119" s="9" t="s">
        <v>10</v>
      </c>
      <c r="D119" s="9">
        <v>1</v>
      </c>
      <c r="E119" s="9">
        <v>0</v>
      </c>
      <c r="F119" s="9">
        <v>3</v>
      </c>
      <c r="G119" s="9">
        <v>3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43069</v>
      </c>
      <c r="C120" s="9" t="s">
        <v>7</v>
      </c>
      <c r="D120" s="9">
        <v>1</v>
      </c>
      <c r="E120" s="9">
        <v>1</v>
      </c>
      <c r="F120" s="9">
        <v>1</v>
      </c>
      <c r="G120" s="9">
        <v>2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43062</v>
      </c>
      <c r="C121" s="9" t="s">
        <v>27</v>
      </c>
      <c r="D121" s="9">
        <v>1</v>
      </c>
      <c r="E121" s="9">
        <v>2</v>
      </c>
      <c r="F121" s="9">
        <v>0</v>
      </c>
      <c r="G121" s="9">
        <v>2</v>
      </c>
      <c r="H121" s="9">
        <v>0</v>
      </c>
      <c r="I121" s="29">
        <v>0</v>
      </c>
      <c r="J121" s="280">
        <v>1</v>
      </c>
      <c r="K121" s="9"/>
      <c r="L121" s="9"/>
      <c r="M121" s="29"/>
    </row>
    <row r="122" spans="1:13" hidden="1" x14ac:dyDescent="0.25">
      <c r="A122" s="631"/>
      <c r="B122" s="13">
        <v>43048</v>
      </c>
      <c r="C122" s="9" t="s">
        <v>8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43041</v>
      </c>
      <c r="C123" s="9" t="s">
        <v>10</v>
      </c>
      <c r="D123" s="9">
        <v>1</v>
      </c>
      <c r="E123" s="15">
        <v>2</v>
      </c>
      <c r="F123" s="9">
        <v>0</v>
      </c>
      <c r="G123" s="15">
        <v>2</v>
      </c>
      <c r="H123" s="9">
        <v>0</v>
      </c>
      <c r="I123" s="29">
        <v>0</v>
      </c>
      <c r="J123" s="280">
        <v>1</v>
      </c>
      <c r="K123" s="9"/>
      <c r="L123" s="9"/>
      <c r="M123" s="29"/>
    </row>
    <row r="124" spans="1:13" hidden="1" x14ac:dyDescent="0.25">
      <c r="A124" s="631"/>
      <c r="B124" s="13">
        <v>43034</v>
      </c>
      <c r="C124" s="9" t="s">
        <v>7</v>
      </c>
      <c r="D124" s="9">
        <v>1</v>
      </c>
      <c r="E124" s="15">
        <v>2</v>
      </c>
      <c r="F124" s="9">
        <v>1</v>
      </c>
      <c r="G124" s="15">
        <v>3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43013</v>
      </c>
      <c r="C125" s="9" t="s">
        <v>8</v>
      </c>
      <c r="D125" s="9">
        <v>1</v>
      </c>
      <c r="E125" s="15">
        <v>1</v>
      </c>
      <c r="F125" s="9">
        <v>0</v>
      </c>
      <c r="G125" s="15">
        <v>1</v>
      </c>
      <c r="H125" s="9">
        <v>0</v>
      </c>
      <c r="I125" s="29">
        <v>0</v>
      </c>
      <c r="J125" s="280"/>
      <c r="K125" s="9">
        <v>1</v>
      </c>
      <c r="L125" s="9"/>
      <c r="M125" s="29"/>
    </row>
    <row r="126" spans="1:13" hidden="1" x14ac:dyDescent="0.25">
      <c r="A126" s="631"/>
      <c r="B126" s="13">
        <v>43006</v>
      </c>
      <c r="C126" s="9" t="s">
        <v>10</v>
      </c>
      <c r="D126" s="9">
        <v>1</v>
      </c>
      <c r="E126" s="15">
        <v>2</v>
      </c>
      <c r="F126" s="9">
        <v>0</v>
      </c>
      <c r="G126" s="15">
        <v>2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42999</v>
      </c>
      <c r="C127" s="9" t="s">
        <v>7</v>
      </c>
      <c r="D127" s="9">
        <v>1</v>
      </c>
      <c r="E127" s="15">
        <v>2</v>
      </c>
      <c r="F127" s="9">
        <v>1</v>
      </c>
      <c r="G127" s="15">
        <v>3</v>
      </c>
      <c r="H127" s="9">
        <v>0</v>
      </c>
      <c r="I127" s="29">
        <v>1</v>
      </c>
      <c r="J127" s="280"/>
      <c r="K127" s="9"/>
      <c r="L127" s="9">
        <v>1</v>
      </c>
      <c r="M127" s="29"/>
    </row>
    <row r="128" spans="1:13" ht="18.75" hidden="1" thickBot="1" x14ac:dyDescent="0.3">
      <c r="A128" s="630"/>
      <c r="B128" s="30">
        <v>42992</v>
      </c>
      <c r="C128" s="31" t="s">
        <v>27</v>
      </c>
      <c r="D128" s="31">
        <v>1</v>
      </c>
      <c r="E128" s="33">
        <v>4</v>
      </c>
      <c r="F128" s="31">
        <v>0</v>
      </c>
      <c r="G128" s="33">
        <v>4</v>
      </c>
      <c r="H128" s="31">
        <v>0</v>
      </c>
      <c r="I128" s="32">
        <v>0</v>
      </c>
      <c r="J128" s="281"/>
      <c r="K128" s="23">
        <v>1</v>
      </c>
      <c r="L128" s="23"/>
      <c r="M128" s="48"/>
    </row>
    <row r="129" spans="1:13" s="1" customFormat="1" ht="19.5" thickTop="1" thickBot="1" x14ac:dyDescent="0.3">
      <c r="A129" s="142" t="s">
        <v>45</v>
      </c>
      <c r="B129" s="126" t="s">
        <v>285</v>
      </c>
      <c r="C129" s="124" t="s">
        <v>9</v>
      </c>
      <c r="D129" s="247">
        <f t="shared" ref="D129:I129" si="6">SUM(D110:D128)</f>
        <v>19</v>
      </c>
      <c r="E129" s="248">
        <f t="shared" si="6"/>
        <v>27</v>
      </c>
      <c r="F129" s="216">
        <f t="shared" si="6"/>
        <v>17</v>
      </c>
      <c r="G129" s="124">
        <f t="shared" si="6"/>
        <v>44</v>
      </c>
      <c r="H129" s="124">
        <f t="shared" si="6"/>
        <v>2</v>
      </c>
      <c r="I129" s="125">
        <f t="shared" si="6"/>
        <v>1</v>
      </c>
      <c r="J129" s="191">
        <f>SUM(J110:J128)</f>
        <v>13</v>
      </c>
      <c r="K129" s="124">
        <f>SUM(K110:K128)</f>
        <v>5</v>
      </c>
      <c r="L129" s="124">
        <f>SUM(L110:L128)</f>
        <v>1</v>
      </c>
      <c r="M129" s="294">
        <f>SUM(J129/(J129+K129))</f>
        <v>0.72222222222222221</v>
      </c>
    </row>
    <row r="130" spans="1:13" ht="18.75" hidden="1" thickTop="1" x14ac:dyDescent="0.25">
      <c r="A130" s="659" t="s">
        <v>18</v>
      </c>
      <c r="B130" s="26">
        <v>42789</v>
      </c>
      <c r="C130" s="27" t="s">
        <v>7</v>
      </c>
      <c r="D130" s="27">
        <v>1</v>
      </c>
      <c r="E130" s="34">
        <v>2</v>
      </c>
      <c r="F130" s="27">
        <v>2</v>
      </c>
      <c r="G130" s="34">
        <v>4</v>
      </c>
      <c r="H130" s="27">
        <v>0</v>
      </c>
      <c r="I130" s="28">
        <v>0</v>
      </c>
      <c r="J130" s="282">
        <v>1</v>
      </c>
      <c r="K130" s="8"/>
      <c r="L130" s="8"/>
      <c r="M130" s="113"/>
    </row>
    <row r="131" spans="1:13" hidden="1" x14ac:dyDescent="0.25">
      <c r="A131" s="631"/>
      <c r="B131" s="13">
        <v>42782</v>
      </c>
      <c r="C131" s="9" t="s">
        <v>27</v>
      </c>
      <c r="D131" s="9">
        <v>1</v>
      </c>
      <c r="E131" s="15">
        <v>1</v>
      </c>
      <c r="F131" s="9">
        <v>2</v>
      </c>
      <c r="G131" s="15">
        <v>3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42775</v>
      </c>
      <c r="C132" s="9" t="s">
        <v>11</v>
      </c>
      <c r="D132" s="9">
        <v>1</v>
      </c>
      <c r="E132" s="15">
        <v>4</v>
      </c>
      <c r="F132" s="9">
        <v>1</v>
      </c>
      <c r="G132" s="15">
        <v>5</v>
      </c>
      <c r="H132" s="9">
        <v>0</v>
      </c>
      <c r="I132" s="29">
        <v>0</v>
      </c>
      <c r="J132" s="280">
        <v>1</v>
      </c>
      <c r="K132" s="9"/>
      <c r="L132" s="9"/>
      <c r="M132" s="29"/>
    </row>
    <row r="133" spans="1:13" hidden="1" x14ac:dyDescent="0.25">
      <c r="A133" s="631"/>
      <c r="B133" s="13">
        <v>42768</v>
      </c>
      <c r="C133" s="9" t="s">
        <v>8</v>
      </c>
      <c r="D133" s="9">
        <v>1</v>
      </c>
      <c r="E133" s="15">
        <v>1</v>
      </c>
      <c r="F133" s="9">
        <v>1</v>
      </c>
      <c r="G133" s="15">
        <v>2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42761</v>
      </c>
      <c r="C134" s="9" t="s">
        <v>10</v>
      </c>
      <c r="D134" s="9">
        <v>1</v>
      </c>
      <c r="E134" s="15">
        <v>4</v>
      </c>
      <c r="F134" s="9">
        <v>2</v>
      </c>
      <c r="G134" s="15">
        <v>6</v>
      </c>
      <c r="H134" s="9">
        <v>0</v>
      </c>
      <c r="I134" s="29">
        <v>0</v>
      </c>
      <c r="J134" s="280">
        <v>1</v>
      </c>
      <c r="K134" s="9"/>
      <c r="L134" s="9"/>
      <c r="M134" s="29"/>
    </row>
    <row r="135" spans="1:13" hidden="1" x14ac:dyDescent="0.25">
      <c r="A135" s="631"/>
      <c r="B135" s="13">
        <v>42754</v>
      </c>
      <c r="C135" s="9" t="s">
        <v>7</v>
      </c>
      <c r="D135" s="9">
        <v>1</v>
      </c>
      <c r="E135" s="15">
        <v>1</v>
      </c>
      <c r="F135" s="9">
        <v>0</v>
      </c>
      <c r="G135" s="15">
        <v>1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42747</v>
      </c>
      <c r="C136" s="9" t="s">
        <v>27</v>
      </c>
      <c r="D136" s="9">
        <v>1</v>
      </c>
      <c r="E136" s="15">
        <v>2</v>
      </c>
      <c r="F136" s="9">
        <v>0</v>
      </c>
      <c r="G136" s="15">
        <v>2</v>
      </c>
      <c r="H136" s="9">
        <v>0</v>
      </c>
      <c r="I136" s="29">
        <v>0</v>
      </c>
      <c r="J136" s="280"/>
      <c r="K136" s="9">
        <v>1</v>
      </c>
      <c r="L136" s="9"/>
      <c r="M136" s="29"/>
    </row>
    <row r="137" spans="1:13" hidden="1" x14ac:dyDescent="0.25">
      <c r="A137" s="631"/>
      <c r="B137" s="13">
        <v>42740</v>
      </c>
      <c r="C137" s="9" t="s">
        <v>11</v>
      </c>
      <c r="D137" s="9">
        <v>1</v>
      </c>
      <c r="E137" s="9">
        <v>0</v>
      </c>
      <c r="F137" s="9">
        <v>2</v>
      </c>
      <c r="G137" s="15">
        <v>2</v>
      </c>
      <c r="H137" s="9">
        <v>0</v>
      </c>
      <c r="I137" s="29">
        <v>0</v>
      </c>
      <c r="J137" s="280"/>
      <c r="K137" s="9"/>
      <c r="L137" s="9">
        <v>1</v>
      </c>
      <c r="M137" s="29"/>
    </row>
    <row r="138" spans="1:13" hidden="1" x14ac:dyDescent="0.25">
      <c r="A138" s="631"/>
      <c r="B138" s="13">
        <v>42712</v>
      </c>
      <c r="C138" s="9" t="s">
        <v>10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/>
      <c r="K138" s="9">
        <v>1</v>
      </c>
      <c r="L138" s="9"/>
      <c r="M138" s="29"/>
    </row>
    <row r="139" spans="1:13" hidden="1" x14ac:dyDescent="0.25">
      <c r="A139" s="631"/>
      <c r="B139" s="13">
        <v>42705</v>
      </c>
      <c r="C139" s="9" t="s">
        <v>7</v>
      </c>
      <c r="D139" s="9">
        <v>1</v>
      </c>
      <c r="E139" s="9">
        <v>2</v>
      </c>
      <c r="F139" s="9">
        <v>0</v>
      </c>
      <c r="G139" s="9">
        <v>2</v>
      </c>
      <c r="H139" s="9">
        <v>0</v>
      </c>
      <c r="I139" s="29">
        <v>1</v>
      </c>
      <c r="J139" s="280"/>
      <c r="K139" s="9"/>
      <c r="L139" s="9">
        <v>1</v>
      </c>
      <c r="M139" s="29"/>
    </row>
    <row r="140" spans="1:13" hidden="1" x14ac:dyDescent="0.25">
      <c r="A140" s="631"/>
      <c r="B140" s="13">
        <v>42684</v>
      </c>
      <c r="C140" s="9" t="s">
        <v>8</v>
      </c>
      <c r="D140" s="9">
        <v>1</v>
      </c>
      <c r="E140" s="9">
        <v>2</v>
      </c>
      <c r="F140" s="9">
        <v>0</v>
      </c>
      <c r="G140" s="9">
        <v>2</v>
      </c>
      <c r="H140" s="9">
        <v>1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42677</v>
      </c>
      <c r="C141" s="9" t="s">
        <v>10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/>
      <c r="K141" s="9"/>
      <c r="L141" s="9">
        <v>1</v>
      </c>
      <c r="M141" s="29"/>
    </row>
    <row r="142" spans="1:13" hidden="1" x14ac:dyDescent="0.25">
      <c r="A142" s="631"/>
      <c r="B142" s="13">
        <v>42656</v>
      </c>
      <c r="C142" s="9" t="s">
        <v>11</v>
      </c>
      <c r="D142" s="9">
        <v>1</v>
      </c>
      <c r="E142" s="9">
        <v>2</v>
      </c>
      <c r="F142" s="9">
        <v>0</v>
      </c>
      <c r="G142" s="9">
        <v>2</v>
      </c>
      <c r="H142" s="9">
        <v>0</v>
      </c>
      <c r="I142" s="29">
        <v>0</v>
      </c>
      <c r="J142" s="280"/>
      <c r="K142" s="9">
        <v>1</v>
      </c>
      <c r="L142" s="9"/>
      <c r="M142" s="29"/>
    </row>
    <row r="143" spans="1:13" hidden="1" x14ac:dyDescent="0.25">
      <c r="A143" s="631"/>
      <c r="B143" s="13">
        <v>42649</v>
      </c>
      <c r="C143" s="9" t="s">
        <v>8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42642</v>
      </c>
      <c r="C144" s="9" t="s">
        <v>10</v>
      </c>
      <c r="D144" s="9">
        <v>1</v>
      </c>
      <c r="E144" s="9">
        <v>1</v>
      </c>
      <c r="F144" s="9">
        <v>1</v>
      </c>
      <c r="G144" s="9">
        <v>2</v>
      </c>
      <c r="H144" s="9">
        <v>0</v>
      </c>
      <c r="I144" s="29">
        <v>0</v>
      </c>
      <c r="J144" s="280"/>
      <c r="K144" s="9">
        <v>1</v>
      </c>
      <c r="L144" s="9"/>
      <c r="M144" s="29"/>
    </row>
    <row r="145" spans="1:13" ht="18.75" hidden="1" thickBot="1" x14ac:dyDescent="0.3">
      <c r="A145" s="630"/>
      <c r="B145" s="30">
        <v>42628</v>
      </c>
      <c r="C145" s="31" t="s">
        <v>27</v>
      </c>
      <c r="D145" s="31">
        <v>1</v>
      </c>
      <c r="E145" s="31">
        <v>1</v>
      </c>
      <c r="F145" s="31">
        <v>1</v>
      </c>
      <c r="G145" s="31">
        <v>2</v>
      </c>
      <c r="H145" s="31">
        <v>0</v>
      </c>
      <c r="I145" s="32">
        <v>0</v>
      </c>
      <c r="J145" s="281">
        <v>1</v>
      </c>
      <c r="K145" s="23"/>
      <c r="L145" s="23"/>
      <c r="M145" s="48"/>
    </row>
    <row r="146" spans="1:13" s="1" customFormat="1" ht="19.5" thickTop="1" thickBot="1" x14ac:dyDescent="0.3">
      <c r="A146" s="142" t="s">
        <v>45</v>
      </c>
      <c r="B146" s="126" t="s">
        <v>18</v>
      </c>
      <c r="C146" s="124" t="s">
        <v>9</v>
      </c>
      <c r="D146" s="124">
        <f t="shared" ref="D146:I146" si="7">SUM(D130:D145)</f>
        <v>16</v>
      </c>
      <c r="E146" s="124">
        <f t="shared" si="7"/>
        <v>23</v>
      </c>
      <c r="F146" s="124">
        <f t="shared" si="7"/>
        <v>12</v>
      </c>
      <c r="G146" s="124">
        <f t="shared" si="7"/>
        <v>35</v>
      </c>
      <c r="H146" s="124">
        <f t="shared" si="7"/>
        <v>1</v>
      </c>
      <c r="I146" s="125">
        <f t="shared" si="7"/>
        <v>1</v>
      </c>
      <c r="J146" s="191">
        <f>SUM(J130:J145)</f>
        <v>5</v>
      </c>
      <c r="K146" s="124">
        <f>SUM(K130:K145)</f>
        <v>8</v>
      </c>
      <c r="L146" s="124">
        <f>SUM(L130:L145)</f>
        <v>3</v>
      </c>
      <c r="M146" s="294">
        <f>SUM(J146/(J146+K146))</f>
        <v>0.38461538461538464</v>
      </c>
    </row>
    <row r="147" spans="1:13" ht="18.75" hidden="1" thickTop="1" x14ac:dyDescent="0.25">
      <c r="A147" s="659" t="s">
        <v>17</v>
      </c>
      <c r="B147" s="26">
        <v>42425</v>
      </c>
      <c r="C147" s="27" t="s">
        <v>8</v>
      </c>
      <c r="D147" s="27">
        <v>1</v>
      </c>
      <c r="E147" s="27">
        <v>0</v>
      </c>
      <c r="F147" s="27">
        <v>0</v>
      </c>
      <c r="G147" s="27">
        <v>0</v>
      </c>
      <c r="H147" s="27">
        <v>0</v>
      </c>
      <c r="I147" s="28">
        <v>0</v>
      </c>
      <c r="J147" s="282">
        <v>1</v>
      </c>
      <c r="K147" s="8"/>
      <c r="L147" s="8"/>
      <c r="M147" s="113"/>
    </row>
    <row r="148" spans="1:13" hidden="1" x14ac:dyDescent="0.25">
      <c r="A148" s="631"/>
      <c r="B148" s="13">
        <v>42418</v>
      </c>
      <c r="C148" s="9" t="s">
        <v>12</v>
      </c>
      <c r="D148" s="9">
        <v>1</v>
      </c>
      <c r="E148" s="15">
        <v>1</v>
      </c>
      <c r="F148" s="9">
        <v>0</v>
      </c>
      <c r="G148" s="15">
        <v>1</v>
      </c>
      <c r="H148" s="9">
        <v>0</v>
      </c>
      <c r="I148" s="29">
        <v>0</v>
      </c>
      <c r="J148" s="280"/>
      <c r="K148" s="9">
        <v>1</v>
      </c>
      <c r="L148" s="9"/>
      <c r="M148" s="29"/>
    </row>
    <row r="149" spans="1:13" hidden="1" x14ac:dyDescent="0.25">
      <c r="A149" s="631"/>
      <c r="B149" s="13">
        <v>42411</v>
      </c>
      <c r="C149" s="9" t="s">
        <v>13</v>
      </c>
      <c r="D149" s="9">
        <v>1</v>
      </c>
      <c r="E149" s="15">
        <v>1</v>
      </c>
      <c r="F149" s="9">
        <v>0</v>
      </c>
      <c r="G149" s="15">
        <v>1</v>
      </c>
      <c r="H149" s="9">
        <v>0</v>
      </c>
      <c r="I149" s="29">
        <v>0</v>
      </c>
      <c r="J149" s="280">
        <v>1</v>
      </c>
      <c r="K149" s="9"/>
      <c r="L149" s="9"/>
      <c r="M149" s="29"/>
    </row>
    <row r="150" spans="1:13" hidden="1" x14ac:dyDescent="0.25">
      <c r="A150" s="631"/>
      <c r="B150" s="13">
        <v>42404</v>
      </c>
      <c r="C150" s="9" t="s">
        <v>10</v>
      </c>
      <c r="D150" s="9">
        <v>1</v>
      </c>
      <c r="E150" s="15">
        <v>2</v>
      </c>
      <c r="F150" s="9">
        <v>0</v>
      </c>
      <c r="G150" s="15">
        <v>2</v>
      </c>
      <c r="H150" s="9">
        <v>0</v>
      </c>
      <c r="I150" s="29">
        <v>0</v>
      </c>
      <c r="J150" s="280"/>
      <c r="K150" s="9"/>
      <c r="L150" s="9">
        <v>1</v>
      </c>
      <c r="M150" s="29"/>
    </row>
    <row r="151" spans="1:13" hidden="1" x14ac:dyDescent="0.25">
      <c r="A151" s="631"/>
      <c r="B151" s="13">
        <v>42397</v>
      </c>
      <c r="C151" s="9" t="s">
        <v>14</v>
      </c>
      <c r="D151" s="9">
        <v>1</v>
      </c>
      <c r="E151" s="15">
        <v>2</v>
      </c>
      <c r="F151" s="9">
        <v>0</v>
      </c>
      <c r="G151" s="15">
        <v>2</v>
      </c>
      <c r="H151" s="9">
        <v>0</v>
      </c>
      <c r="I151" s="29">
        <v>0</v>
      </c>
      <c r="J151" s="280"/>
      <c r="K151" s="9">
        <v>1</v>
      </c>
      <c r="L151" s="9"/>
      <c r="M151" s="29"/>
    </row>
    <row r="152" spans="1:13" hidden="1" x14ac:dyDescent="0.25">
      <c r="A152" s="631"/>
      <c r="B152" s="13">
        <v>42390</v>
      </c>
      <c r="C152" s="9" t="s">
        <v>8</v>
      </c>
      <c r="D152" s="9">
        <v>1</v>
      </c>
      <c r="E152" s="15">
        <v>2</v>
      </c>
      <c r="F152" s="9">
        <v>0</v>
      </c>
      <c r="G152" s="15">
        <v>2</v>
      </c>
      <c r="H152" s="9">
        <v>1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42383</v>
      </c>
      <c r="C153" s="9" t="s">
        <v>10</v>
      </c>
      <c r="D153" s="9">
        <v>1</v>
      </c>
      <c r="E153" s="15">
        <v>3</v>
      </c>
      <c r="F153" s="9">
        <v>1</v>
      </c>
      <c r="G153" s="15">
        <v>4</v>
      </c>
      <c r="H153" s="9">
        <v>1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42376</v>
      </c>
      <c r="C154" s="9" t="s">
        <v>13</v>
      </c>
      <c r="D154" s="9">
        <v>1</v>
      </c>
      <c r="E154" s="15">
        <v>3</v>
      </c>
      <c r="F154" s="9">
        <v>0</v>
      </c>
      <c r="G154" s="15">
        <v>3</v>
      </c>
      <c r="H154" s="9">
        <v>1</v>
      </c>
      <c r="I154" s="29">
        <v>0</v>
      </c>
      <c r="J154" s="280">
        <v>1</v>
      </c>
      <c r="K154" s="9"/>
      <c r="L154" s="9"/>
      <c r="M154" s="29"/>
    </row>
    <row r="155" spans="1:13" hidden="1" x14ac:dyDescent="0.25">
      <c r="A155" s="631"/>
      <c r="B155" s="13">
        <v>42348</v>
      </c>
      <c r="C155" s="9" t="s">
        <v>14</v>
      </c>
      <c r="D155" s="9">
        <v>1</v>
      </c>
      <c r="E155" s="15">
        <v>2</v>
      </c>
      <c r="F155" s="9">
        <v>0</v>
      </c>
      <c r="G155" s="15">
        <v>2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42341</v>
      </c>
      <c r="C156" s="9" t="s">
        <v>8</v>
      </c>
      <c r="D156" s="9">
        <v>1</v>
      </c>
      <c r="E156" s="15">
        <v>3</v>
      </c>
      <c r="F156" s="9">
        <v>1</v>
      </c>
      <c r="G156" s="15">
        <v>4</v>
      </c>
      <c r="H156" s="9">
        <v>1</v>
      </c>
      <c r="I156" s="29">
        <v>0</v>
      </c>
      <c r="J156" s="280">
        <v>1</v>
      </c>
      <c r="K156" s="9"/>
      <c r="L156" s="9"/>
      <c r="M156" s="29"/>
    </row>
    <row r="157" spans="1:13" hidden="1" x14ac:dyDescent="0.25">
      <c r="A157" s="631"/>
      <c r="B157" s="13">
        <v>42334</v>
      </c>
      <c r="C157" s="9" t="s">
        <v>12</v>
      </c>
      <c r="D157" s="9">
        <v>1</v>
      </c>
      <c r="E157" s="15">
        <v>1</v>
      </c>
      <c r="F157" s="9">
        <v>1</v>
      </c>
      <c r="G157" s="15">
        <v>2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idden="1" x14ac:dyDescent="0.25">
      <c r="A158" s="631"/>
      <c r="B158" s="13">
        <v>42327</v>
      </c>
      <c r="C158" s="9" t="s">
        <v>13</v>
      </c>
      <c r="D158" s="9">
        <v>1</v>
      </c>
      <c r="E158" s="15">
        <v>3</v>
      </c>
      <c r="F158" s="9">
        <v>1</v>
      </c>
      <c r="G158" s="15">
        <v>4</v>
      </c>
      <c r="H158" s="9">
        <v>0</v>
      </c>
      <c r="I158" s="29">
        <v>0</v>
      </c>
      <c r="J158" s="280">
        <v>1</v>
      </c>
      <c r="K158" s="9"/>
      <c r="L158" s="9"/>
      <c r="M158" s="29"/>
    </row>
    <row r="159" spans="1:13" hidden="1" x14ac:dyDescent="0.25">
      <c r="A159" s="631"/>
      <c r="B159" s="13">
        <v>42313</v>
      </c>
      <c r="C159" s="9" t="s">
        <v>14</v>
      </c>
      <c r="D159" s="9">
        <v>1</v>
      </c>
      <c r="E159" s="15">
        <v>5</v>
      </c>
      <c r="F159" s="9">
        <v>0</v>
      </c>
      <c r="G159" s="15">
        <v>5</v>
      </c>
      <c r="H159" s="9">
        <v>1</v>
      </c>
      <c r="I159" s="29">
        <v>0</v>
      </c>
      <c r="J159" s="280">
        <v>1</v>
      </c>
      <c r="K159" s="9"/>
      <c r="L159" s="9"/>
      <c r="M159" s="29"/>
    </row>
    <row r="160" spans="1:13" hidden="1" x14ac:dyDescent="0.25">
      <c r="A160" s="631"/>
      <c r="B160" s="13">
        <v>42306</v>
      </c>
      <c r="C160" s="9" t="s">
        <v>8</v>
      </c>
      <c r="D160" s="9">
        <v>1</v>
      </c>
      <c r="E160" s="15">
        <v>2</v>
      </c>
      <c r="F160" s="9">
        <v>0</v>
      </c>
      <c r="G160" s="15">
        <v>2</v>
      </c>
      <c r="H160" s="9">
        <v>0</v>
      </c>
      <c r="I160" s="29">
        <v>0</v>
      </c>
      <c r="J160" s="280">
        <v>1</v>
      </c>
      <c r="K160" s="9"/>
      <c r="L160" s="9"/>
      <c r="M160" s="29"/>
    </row>
    <row r="161" spans="1:13" hidden="1" x14ac:dyDescent="0.25">
      <c r="A161" s="631"/>
      <c r="B161" s="13">
        <v>42299</v>
      </c>
      <c r="C161" s="9" t="s">
        <v>12</v>
      </c>
      <c r="D161" s="9">
        <v>1</v>
      </c>
      <c r="E161" s="15">
        <v>1</v>
      </c>
      <c r="F161" s="9">
        <v>0</v>
      </c>
      <c r="G161" s="15">
        <v>1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42292</v>
      </c>
      <c r="C162" s="9" t="s">
        <v>13</v>
      </c>
      <c r="D162" s="9">
        <v>1</v>
      </c>
      <c r="E162" s="15">
        <v>1</v>
      </c>
      <c r="F162" s="9">
        <v>0</v>
      </c>
      <c r="G162" s="15">
        <v>1</v>
      </c>
      <c r="H162" s="9">
        <v>0</v>
      </c>
      <c r="I162" s="29">
        <v>0</v>
      </c>
      <c r="J162" s="280">
        <v>1</v>
      </c>
      <c r="K162" s="9"/>
      <c r="L162" s="9"/>
      <c r="M162" s="29"/>
    </row>
    <row r="163" spans="1:13" hidden="1" x14ac:dyDescent="0.25">
      <c r="A163" s="631"/>
      <c r="B163" s="13">
        <v>42285</v>
      </c>
      <c r="C163" s="9" t="s">
        <v>10</v>
      </c>
      <c r="D163" s="9">
        <v>1</v>
      </c>
      <c r="E163" s="15">
        <v>2</v>
      </c>
      <c r="F163" s="9">
        <v>1</v>
      </c>
      <c r="G163" s="15">
        <v>3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42278</v>
      </c>
      <c r="C164" s="9" t="s">
        <v>14</v>
      </c>
      <c r="D164" s="9">
        <v>1</v>
      </c>
      <c r="E164" s="15">
        <v>1</v>
      </c>
      <c r="F164" s="9">
        <v>2</v>
      </c>
      <c r="G164" s="15">
        <v>3</v>
      </c>
      <c r="H164" s="9">
        <v>0</v>
      </c>
      <c r="I164" s="29">
        <v>0</v>
      </c>
      <c r="J164" s="280">
        <v>1</v>
      </c>
      <c r="K164" s="9"/>
      <c r="L164" s="9"/>
      <c r="M164" s="29"/>
    </row>
    <row r="165" spans="1:13" hidden="1" x14ac:dyDescent="0.25">
      <c r="A165" s="631"/>
      <c r="B165" s="13">
        <v>42271</v>
      </c>
      <c r="C165" s="9" t="s">
        <v>8</v>
      </c>
      <c r="D165" s="9">
        <v>1</v>
      </c>
      <c r="E165" s="9">
        <v>0</v>
      </c>
      <c r="F165" s="9">
        <v>2</v>
      </c>
      <c r="G165" s="15">
        <v>2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t="18.75" hidden="1" thickBot="1" x14ac:dyDescent="0.3">
      <c r="A166" s="630"/>
      <c r="B166" s="30">
        <v>42264</v>
      </c>
      <c r="C166" s="31" t="s">
        <v>12</v>
      </c>
      <c r="D166" s="31">
        <v>1</v>
      </c>
      <c r="E166" s="31">
        <v>5</v>
      </c>
      <c r="F166" s="31">
        <v>0</v>
      </c>
      <c r="G166" s="33">
        <v>5</v>
      </c>
      <c r="H166" s="31">
        <v>0</v>
      </c>
      <c r="I166" s="32">
        <v>0</v>
      </c>
      <c r="J166" s="281"/>
      <c r="K166" s="23">
        <v>1</v>
      </c>
      <c r="L166" s="23"/>
      <c r="M166" s="48"/>
    </row>
    <row r="167" spans="1:13" s="1" customFormat="1" ht="19.5" thickTop="1" thickBot="1" x14ac:dyDescent="0.3">
      <c r="A167" s="142" t="s">
        <v>45</v>
      </c>
      <c r="B167" s="126" t="s">
        <v>17</v>
      </c>
      <c r="C167" s="124" t="s">
        <v>7</v>
      </c>
      <c r="D167" s="247">
        <f t="shared" ref="D167:I167" si="8">SUM(D147:D166)</f>
        <v>20</v>
      </c>
      <c r="E167" s="248">
        <f t="shared" si="8"/>
        <v>40</v>
      </c>
      <c r="F167" s="249">
        <f t="shared" si="8"/>
        <v>9</v>
      </c>
      <c r="G167" s="248">
        <f t="shared" si="8"/>
        <v>49</v>
      </c>
      <c r="H167" s="248">
        <f t="shared" si="8"/>
        <v>5</v>
      </c>
      <c r="I167" s="252">
        <f t="shared" si="8"/>
        <v>0</v>
      </c>
      <c r="J167" s="521">
        <f>SUM(J147:J166)</f>
        <v>14</v>
      </c>
      <c r="K167" s="160">
        <f>SUM(K147:K166)</f>
        <v>5</v>
      </c>
      <c r="L167" s="160">
        <f>SUM(L147:L166)</f>
        <v>1</v>
      </c>
      <c r="M167" s="294">
        <f>SUM(J167/(J167+K167))</f>
        <v>0.73684210526315785</v>
      </c>
    </row>
    <row r="168" spans="1:13" ht="19.5" thickTop="1" thickBot="1" x14ac:dyDescent="0.3">
      <c r="C168" s="136" t="s">
        <v>24</v>
      </c>
      <c r="D168" s="137">
        <f t="shared" ref="D168:L168" si="9">SUM(D109+D129+D146+D167+D95+D76+D57+D39+D20)</f>
        <v>156</v>
      </c>
      <c r="E168" s="137">
        <f t="shared" si="9"/>
        <v>257</v>
      </c>
      <c r="F168" s="137">
        <f t="shared" si="9"/>
        <v>149</v>
      </c>
      <c r="G168" s="137">
        <f t="shared" si="9"/>
        <v>406</v>
      </c>
      <c r="H168" s="137">
        <f t="shared" si="9"/>
        <v>26</v>
      </c>
      <c r="I168" s="139">
        <f t="shared" si="9"/>
        <v>7</v>
      </c>
      <c r="J168" s="444">
        <f t="shared" si="9"/>
        <v>76</v>
      </c>
      <c r="K168" s="91">
        <f t="shared" si="9"/>
        <v>63</v>
      </c>
      <c r="L168" s="450">
        <f t="shared" si="9"/>
        <v>17</v>
      </c>
      <c r="M168" s="396">
        <f>SUM(J168/(J168+K168))</f>
        <v>0.5467625899280576</v>
      </c>
    </row>
    <row r="169" spans="1:13" ht="18.75" thickBot="1" x14ac:dyDescent="0.3">
      <c r="C169" s="143" t="s">
        <v>25</v>
      </c>
      <c r="D169" s="24"/>
      <c r="E169" s="25">
        <f>SUM(E168/D168)</f>
        <v>1.6474358974358974</v>
      </c>
      <c r="F169" s="25">
        <f>SUM(F168/D168)</f>
        <v>0.95512820512820518</v>
      </c>
      <c r="G169" s="144">
        <f>SUM(G168/D168)</f>
        <v>2.6025641025641026</v>
      </c>
      <c r="H169" s="20"/>
      <c r="I169" s="20"/>
      <c r="J169" s="273">
        <f>SUM(J168/D168)</f>
        <v>0.48717948717948717</v>
      </c>
      <c r="K169" s="274">
        <f>SUM(K168/D168)</f>
        <v>0.40384615384615385</v>
      </c>
      <c r="L169" s="275">
        <f>SUM(L168/D168)</f>
        <v>0.10897435897435898</v>
      </c>
      <c r="M169" s="7"/>
    </row>
    <row r="170" spans="1:13" ht="18.75" thickBot="1" x14ac:dyDescent="0.3">
      <c r="C170" s="133" t="s">
        <v>26</v>
      </c>
      <c r="D170" s="134">
        <f>SUM(D168/9)</f>
        <v>17.333333333333332</v>
      </c>
      <c r="E170" s="134">
        <f>SUM(E169*D170)</f>
        <v>28.555555555555554</v>
      </c>
      <c r="F170" s="134">
        <f>SUM(F169*D170)</f>
        <v>16.555555555555554</v>
      </c>
      <c r="G170" s="135">
        <f>SUM(G169*D170)</f>
        <v>45.111111111111107</v>
      </c>
      <c r="J170" s="276">
        <f>SUM(J168/9)</f>
        <v>8.4444444444444446</v>
      </c>
      <c r="K170" s="277">
        <f>SUM(K168/9)</f>
        <v>7</v>
      </c>
      <c r="L170" s="278">
        <f>SUM(L168/9)</f>
        <v>1.8888888888888888</v>
      </c>
      <c r="M170" s="7"/>
    </row>
    <row r="171" spans="1:13" ht="18.75" thickTop="1" x14ac:dyDescent="0.25">
      <c r="A171" s="665" t="s">
        <v>56</v>
      </c>
      <c r="B171" s="45" t="s">
        <v>37</v>
      </c>
      <c r="C171" s="46" t="s">
        <v>19</v>
      </c>
      <c r="D171" s="47"/>
      <c r="E171" s="27">
        <v>4</v>
      </c>
      <c r="F171" s="27">
        <v>3</v>
      </c>
      <c r="G171" s="28">
        <v>7</v>
      </c>
    </row>
    <row r="172" spans="1:13" x14ac:dyDescent="0.25">
      <c r="A172" s="666"/>
      <c r="B172" s="36" t="s">
        <v>38</v>
      </c>
      <c r="C172" s="5" t="s">
        <v>19</v>
      </c>
      <c r="D172" s="37"/>
      <c r="E172" s="9">
        <v>19</v>
      </c>
      <c r="F172" s="9">
        <v>17</v>
      </c>
      <c r="G172" s="29">
        <v>36</v>
      </c>
    </row>
    <row r="173" spans="1:13" x14ac:dyDescent="0.25">
      <c r="A173" s="666"/>
      <c r="B173" s="36" t="s">
        <v>39</v>
      </c>
      <c r="C173" s="36" t="s">
        <v>48</v>
      </c>
      <c r="D173" s="37"/>
      <c r="E173" s="9">
        <v>12</v>
      </c>
      <c r="F173" s="9">
        <v>9</v>
      </c>
      <c r="G173" s="29">
        <v>21</v>
      </c>
    </row>
    <row r="174" spans="1:13" ht="18.75" thickBot="1" x14ac:dyDescent="0.3">
      <c r="A174" s="666"/>
      <c r="B174" s="36" t="s">
        <v>40</v>
      </c>
      <c r="C174" s="36" t="s">
        <v>48</v>
      </c>
      <c r="D174" s="37"/>
      <c r="E174" s="9">
        <v>32</v>
      </c>
      <c r="F174" s="9">
        <v>21</v>
      </c>
      <c r="G174" s="29">
        <v>53</v>
      </c>
    </row>
    <row r="175" spans="1:13" ht="18.75" thickBot="1" x14ac:dyDescent="0.3">
      <c r="A175" s="49" t="s">
        <v>45</v>
      </c>
      <c r="B175" s="41" t="s">
        <v>56</v>
      </c>
      <c r="C175" s="42"/>
      <c r="D175" s="42"/>
      <c r="E175" s="43">
        <f>SUM(E171:E174)</f>
        <v>67</v>
      </c>
      <c r="F175" s="43">
        <f>SUM(F171:F174)</f>
        <v>50</v>
      </c>
      <c r="G175" s="50">
        <f>SUM(G171:G174)</f>
        <v>117</v>
      </c>
    </row>
    <row r="176" spans="1:13" ht="18.75" thickBot="1" x14ac:dyDescent="0.3">
      <c r="A176" s="51" t="s">
        <v>46</v>
      </c>
      <c r="B176" s="52" t="s">
        <v>582</v>
      </c>
      <c r="C176" s="53"/>
      <c r="D176" s="53"/>
      <c r="E176" s="54">
        <f>SUM(E168+E175)</f>
        <v>324</v>
      </c>
      <c r="F176" s="54">
        <f>SUM(F168+F175)</f>
        <v>199</v>
      </c>
      <c r="G176" s="55">
        <f>SUM(E176+F176)</f>
        <v>523</v>
      </c>
    </row>
    <row r="177" ht="18.75" thickTop="1" x14ac:dyDescent="0.25"/>
  </sheetData>
  <autoFilter ref="A2:I176" xr:uid="{00000000-0009-0000-0000-00004A000000}"/>
  <mergeCells count="11">
    <mergeCell ref="A147:A166"/>
    <mergeCell ref="A130:A145"/>
    <mergeCell ref="A171:A174"/>
    <mergeCell ref="A110:A128"/>
    <mergeCell ref="A1:M1"/>
    <mergeCell ref="A96:A108"/>
    <mergeCell ref="A77:A94"/>
    <mergeCell ref="A58:A75"/>
    <mergeCell ref="A40:A56"/>
    <mergeCell ref="A21:A38"/>
    <mergeCell ref="A3:A19"/>
  </mergeCells>
  <printOptions horizontalCentered="1" verticalCentered="1"/>
  <pageMargins left="0.2" right="0.2" top="0.25" bottom="0.25" header="0.25" footer="0.3"/>
  <pageSetup scale="82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M28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21" style="16" bestFit="1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332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50" t="s">
        <v>29</v>
      </c>
      <c r="K2" s="179" t="s">
        <v>30</v>
      </c>
      <c r="L2" s="179" t="s">
        <v>31</v>
      </c>
      <c r="M2" s="180" t="s">
        <v>294</v>
      </c>
    </row>
    <row r="3" spans="1:13" ht="18.75" thickTop="1" x14ac:dyDescent="0.25">
      <c r="A3" s="642" t="s">
        <v>624</v>
      </c>
      <c r="B3" s="254">
        <v>45715</v>
      </c>
      <c r="C3" s="27" t="s">
        <v>625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7"/>
      <c r="K3" s="46">
        <v>1</v>
      </c>
      <c r="L3" s="46"/>
      <c r="M3" s="85"/>
    </row>
    <row r="4" spans="1:13" x14ac:dyDescent="0.25">
      <c r="A4" s="636"/>
      <c r="B4" s="255">
        <v>45708</v>
      </c>
      <c r="C4" s="9" t="s">
        <v>20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368"/>
      <c r="K4" s="5">
        <v>1</v>
      </c>
      <c r="L4" s="5"/>
      <c r="M4" s="86"/>
    </row>
    <row r="5" spans="1:13" x14ac:dyDescent="0.25">
      <c r="A5" s="636"/>
      <c r="B5" s="255">
        <v>45701</v>
      </c>
      <c r="C5" s="9" t="s">
        <v>553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8"/>
      <c r="K5" s="5"/>
      <c r="L5" s="5">
        <v>1</v>
      </c>
      <c r="M5" s="86"/>
    </row>
    <row r="6" spans="1:13" x14ac:dyDescent="0.25">
      <c r="A6" s="636"/>
      <c r="B6" s="255">
        <v>45694</v>
      </c>
      <c r="C6" s="9" t="s">
        <v>8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">
        <v>0</v>
      </c>
      <c r="J6" s="368"/>
      <c r="K6" s="5">
        <v>1</v>
      </c>
      <c r="L6" s="5"/>
      <c r="M6" s="86"/>
    </row>
    <row r="7" spans="1:13" x14ac:dyDescent="0.25">
      <c r="A7" s="636"/>
      <c r="B7" s="255">
        <v>45687</v>
      </c>
      <c r="C7" s="9" t="s">
        <v>10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8"/>
      <c r="K7" s="5">
        <v>1</v>
      </c>
      <c r="L7" s="5"/>
      <c r="M7" s="86"/>
    </row>
    <row r="8" spans="1:13" x14ac:dyDescent="0.25">
      <c r="A8" s="636"/>
      <c r="B8" s="255">
        <v>45673</v>
      </c>
      <c r="C8" s="9" t="s">
        <v>20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8"/>
      <c r="K8" s="5">
        <v>1</v>
      </c>
      <c r="L8" s="5"/>
      <c r="M8" s="86"/>
    </row>
    <row r="9" spans="1:13" x14ac:dyDescent="0.25">
      <c r="A9" s="636"/>
      <c r="B9" s="255">
        <v>45666</v>
      </c>
      <c r="C9" s="9" t="s">
        <v>553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8"/>
      <c r="K9" s="5">
        <v>1</v>
      </c>
      <c r="L9" s="5"/>
      <c r="M9" s="86"/>
    </row>
    <row r="10" spans="1:13" x14ac:dyDescent="0.25">
      <c r="A10" s="636"/>
      <c r="B10" s="255">
        <v>45645</v>
      </c>
      <c r="C10" s="9" t="s">
        <v>8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8"/>
      <c r="K10" s="5">
        <v>1</v>
      </c>
      <c r="L10" s="5"/>
      <c r="M10" s="86"/>
    </row>
    <row r="11" spans="1:13" x14ac:dyDescent="0.25">
      <c r="A11" s="636"/>
      <c r="B11" s="255">
        <v>45638</v>
      </c>
      <c r="C11" s="9" t="s">
        <v>10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368"/>
      <c r="K11" s="5">
        <v>1</v>
      </c>
      <c r="L11" s="5"/>
      <c r="M11" s="86"/>
    </row>
    <row r="12" spans="1:13" x14ac:dyDescent="0.25">
      <c r="A12" s="636"/>
      <c r="B12" s="255">
        <v>45631</v>
      </c>
      <c r="C12" s="9" t="s">
        <v>625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8">
        <v>1</v>
      </c>
      <c r="K12" s="5"/>
      <c r="L12" s="5"/>
      <c r="M12" s="86"/>
    </row>
    <row r="13" spans="1:13" x14ac:dyDescent="0.25">
      <c r="A13" s="636"/>
      <c r="B13" s="255">
        <v>45624</v>
      </c>
      <c r="C13" s="9" t="s">
        <v>20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">
        <v>0</v>
      </c>
      <c r="J13" s="368">
        <v>1</v>
      </c>
      <c r="K13" s="5"/>
      <c r="L13" s="5"/>
      <c r="M13" s="86"/>
    </row>
    <row r="14" spans="1:13" x14ac:dyDescent="0.25">
      <c r="A14" s="636"/>
      <c r="B14" s="255">
        <v>45617</v>
      </c>
      <c r="C14" s="9" t="s">
        <v>553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8"/>
      <c r="K14" s="5">
        <v>1</v>
      </c>
      <c r="L14" s="5"/>
      <c r="M14" s="86"/>
    </row>
    <row r="15" spans="1:13" x14ac:dyDescent="0.25">
      <c r="A15" s="636"/>
      <c r="B15" s="255">
        <v>45610</v>
      </c>
      <c r="C15" s="9" t="s">
        <v>8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368"/>
      <c r="K15" s="5">
        <v>1</v>
      </c>
      <c r="L15" s="5"/>
      <c r="M15" s="86"/>
    </row>
    <row r="16" spans="1:13" x14ac:dyDescent="0.25">
      <c r="A16" s="636"/>
      <c r="B16" s="255">
        <v>45603</v>
      </c>
      <c r="C16" s="9" t="s">
        <v>10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">
        <v>0</v>
      </c>
      <c r="J16" s="368"/>
      <c r="K16" s="5">
        <v>1</v>
      </c>
      <c r="L16" s="5"/>
      <c r="M16" s="86"/>
    </row>
    <row r="17" spans="1:13" x14ac:dyDescent="0.25">
      <c r="A17" s="636"/>
      <c r="B17" s="255">
        <v>45596</v>
      </c>
      <c r="C17" s="9" t="s">
        <v>625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8"/>
      <c r="K17" s="5">
        <v>1</v>
      </c>
      <c r="L17" s="5"/>
      <c r="M17" s="86"/>
    </row>
    <row r="18" spans="1:13" x14ac:dyDescent="0.25">
      <c r="A18" s="636"/>
      <c r="B18" s="255">
        <v>45582</v>
      </c>
      <c r="C18" s="9" t="s">
        <v>553</v>
      </c>
      <c r="D18" s="9">
        <v>1</v>
      </c>
      <c r="E18" s="9">
        <v>0</v>
      </c>
      <c r="F18" s="9">
        <v>1</v>
      </c>
      <c r="G18" s="9">
        <v>1</v>
      </c>
      <c r="H18" s="9">
        <v>0</v>
      </c>
      <c r="I18" s="29">
        <v>0</v>
      </c>
      <c r="J18" s="368">
        <v>1</v>
      </c>
      <c r="K18" s="5"/>
      <c r="L18" s="5"/>
      <c r="M18" s="86"/>
    </row>
    <row r="19" spans="1:13" x14ac:dyDescent="0.25">
      <c r="A19" s="636"/>
      <c r="B19" s="255">
        <v>45575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8">
        <v>1</v>
      </c>
      <c r="K19" s="5"/>
      <c r="L19" s="5"/>
      <c r="M19" s="86"/>
    </row>
    <row r="20" spans="1:13" x14ac:dyDescent="0.25">
      <c r="A20" s="636"/>
      <c r="B20" s="255">
        <v>45568</v>
      </c>
      <c r="C20" s="9" t="s">
        <v>10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8"/>
      <c r="K20" s="5"/>
      <c r="L20" s="5">
        <v>1</v>
      </c>
      <c r="M20" s="86"/>
    </row>
    <row r="21" spans="1:13" x14ac:dyDescent="0.25">
      <c r="A21" s="636"/>
      <c r="B21" s="255">
        <v>45561</v>
      </c>
      <c r="C21" s="9" t="s">
        <v>625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8"/>
      <c r="K21" s="5">
        <v>1</v>
      </c>
      <c r="L21" s="5"/>
      <c r="M21" s="86"/>
    </row>
    <row r="22" spans="1:13" x14ac:dyDescent="0.25">
      <c r="A22" s="636"/>
      <c r="B22" s="255">
        <v>45554</v>
      </c>
      <c r="C22" s="9" t="s">
        <v>20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8">
        <v>1</v>
      </c>
      <c r="K22" s="5"/>
      <c r="L22" s="5"/>
      <c r="M22" s="86"/>
    </row>
    <row r="23" spans="1:13" ht="18.75" thickBot="1" x14ac:dyDescent="0.3">
      <c r="A23" s="637"/>
      <c r="B23" s="256">
        <v>45547</v>
      </c>
      <c r="C23" s="31" t="s">
        <v>553</v>
      </c>
      <c r="D23" s="31">
        <v>1</v>
      </c>
      <c r="E23" s="31">
        <v>0</v>
      </c>
      <c r="F23" s="31">
        <v>1</v>
      </c>
      <c r="G23" s="31">
        <v>1</v>
      </c>
      <c r="H23" s="31">
        <v>0</v>
      </c>
      <c r="I23" s="32">
        <v>0</v>
      </c>
      <c r="J23" s="380"/>
      <c r="K23" s="88">
        <v>1</v>
      </c>
      <c r="L23" s="88"/>
      <c r="M23" s="89"/>
    </row>
    <row r="24" spans="1:13" ht="19.5" thickTop="1" thickBot="1" x14ac:dyDescent="0.3">
      <c r="A24" s="490" t="s">
        <v>45</v>
      </c>
      <c r="B24" s="411" t="s">
        <v>624</v>
      </c>
      <c r="C24" s="124" t="s">
        <v>453</v>
      </c>
      <c r="D24" s="124">
        <f t="shared" ref="D24:L24" si="0">SUM(D3:D23)</f>
        <v>21</v>
      </c>
      <c r="E24" s="124">
        <f t="shared" si="0"/>
        <v>1</v>
      </c>
      <c r="F24" s="124">
        <f t="shared" si="0"/>
        <v>6</v>
      </c>
      <c r="G24" s="124">
        <f t="shared" si="0"/>
        <v>7</v>
      </c>
      <c r="H24" s="124">
        <f t="shared" si="0"/>
        <v>0</v>
      </c>
      <c r="I24" s="125">
        <f t="shared" si="0"/>
        <v>0</v>
      </c>
      <c r="J24" s="216">
        <f t="shared" si="0"/>
        <v>5</v>
      </c>
      <c r="K24" s="124">
        <f t="shared" si="0"/>
        <v>14</v>
      </c>
      <c r="L24" s="124">
        <f t="shared" si="0"/>
        <v>2</v>
      </c>
      <c r="M24" s="302">
        <f>SUM(J24/(J24+K24))</f>
        <v>0.26315789473684209</v>
      </c>
    </row>
    <row r="25" spans="1:13" ht="18.75" hidden="1" thickTop="1" x14ac:dyDescent="0.25">
      <c r="A25" s="632" t="s">
        <v>580</v>
      </c>
      <c r="B25" s="254">
        <v>45351</v>
      </c>
      <c r="C25" s="27" t="s">
        <v>553</v>
      </c>
      <c r="D25" s="27">
        <v>1</v>
      </c>
      <c r="E25" s="27">
        <v>0</v>
      </c>
      <c r="F25" s="27">
        <v>1</v>
      </c>
      <c r="G25" s="27">
        <v>1</v>
      </c>
      <c r="H25" s="27">
        <v>0</v>
      </c>
      <c r="I25" s="28">
        <v>0</v>
      </c>
      <c r="J25" s="367"/>
      <c r="K25" s="46">
        <v>1</v>
      </c>
      <c r="L25" s="46"/>
      <c r="M25" s="85"/>
    </row>
    <row r="26" spans="1:13" hidden="1" x14ac:dyDescent="0.25">
      <c r="A26" s="633"/>
      <c r="B26" s="255">
        <v>45344</v>
      </c>
      <c r="C26" s="9" t="s">
        <v>452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368">
        <v>1</v>
      </c>
      <c r="K26" s="5"/>
      <c r="L26" s="5"/>
      <c r="M26" s="86"/>
    </row>
    <row r="27" spans="1:13" hidden="1" x14ac:dyDescent="0.25">
      <c r="A27" s="633"/>
      <c r="B27" s="255">
        <v>45330</v>
      </c>
      <c r="C27" s="9" t="s">
        <v>453</v>
      </c>
      <c r="D27" s="9">
        <v>1</v>
      </c>
      <c r="E27" s="9">
        <v>1</v>
      </c>
      <c r="F27" s="9">
        <v>0</v>
      </c>
      <c r="G27" s="9">
        <v>1</v>
      </c>
      <c r="H27" s="9">
        <v>0</v>
      </c>
      <c r="I27" s="29">
        <v>0</v>
      </c>
      <c r="J27" s="368"/>
      <c r="K27" s="5">
        <v>1</v>
      </c>
      <c r="L27" s="5"/>
      <c r="M27" s="86"/>
    </row>
    <row r="28" spans="1:13" hidden="1" x14ac:dyDescent="0.25">
      <c r="A28" s="633"/>
      <c r="B28" s="255">
        <v>45323</v>
      </c>
      <c r="C28" s="9" t="s">
        <v>552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368">
        <v>1</v>
      </c>
      <c r="K28" s="5"/>
      <c r="L28" s="5"/>
      <c r="M28" s="86"/>
    </row>
    <row r="29" spans="1:13" hidden="1" x14ac:dyDescent="0.25">
      <c r="A29" s="633"/>
      <c r="B29" s="255">
        <v>45316</v>
      </c>
      <c r="C29" s="9" t="s">
        <v>553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">
        <v>0</v>
      </c>
      <c r="J29" s="368">
        <v>1</v>
      </c>
      <c r="K29" s="5"/>
      <c r="L29" s="5"/>
      <c r="M29" s="86"/>
    </row>
    <row r="30" spans="1:13" hidden="1" x14ac:dyDescent="0.25">
      <c r="A30" s="633"/>
      <c r="B30" s="255">
        <v>45309</v>
      </c>
      <c r="C30" s="9" t="s">
        <v>452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368"/>
      <c r="K30" s="5">
        <v>1</v>
      </c>
      <c r="L30" s="5"/>
      <c r="M30" s="86"/>
    </row>
    <row r="31" spans="1:13" hidden="1" x14ac:dyDescent="0.25">
      <c r="A31" s="633"/>
      <c r="B31" s="255">
        <v>45302</v>
      </c>
      <c r="C31" s="9" t="s">
        <v>555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8">
        <v>1</v>
      </c>
      <c r="K31" s="5"/>
      <c r="L31" s="5"/>
      <c r="M31" s="86"/>
    </row>
    <row r="32" spans="1:13" hidden="1" x14ac:dyDescent="0.25">
      <c r="A32" s="633"/>
      <c r="B32" s="255">
        <v>45281</v>
      </c>
      <c r="C32" s="9" t="s">
        <v>453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368"/>
      <c r="K32" s="5">
        <v>1</v>
      </c>
      <c r="L32" s="5"/>
      <c r="M32" s="86"/>
    </row>
    <row r="33" spans="1:13" hidden="1" x14ac:dyDescent="0.25">
      <c r="A33" s="633"/>
      <c r="B33" s="255">
        <v>45274</v>
      </c>
      <c r="C33" s="9" t="s">
        <v>552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8"/>
      <c r="K33" s="5">
        <v>1</v>
      </c>
      <c r="L33" s="5"/>
      <c r="M33" s="86"/>
    </row>
    <row r="34" spans="1:13" hidden="1" x14ac:dyDescent="0.25">
      <c r="A34" s="633"/>
      <c r="B34" s="255">
        <v>45267</v>
      </c>
      <c r="C34" s="9" t="s">
        <v>553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368"/>
      <c r="K34" s="5">
        <v>1</v>
      </c>
      <c r="L34" s="5"/>
      <c r="M34" s="86"/>
    </row>
    <row r="35" spans="1:13" hidden="1" x14ac:dyDescent="0.25">
      <c r="A35" s="633"/>
      <c r="B35" s="255">
        <v>45260</v>
      </c>
      <c r="C35" s="9" t="s">
        <v>452</v>
      </c>
      <c r="D35" s="9">
        <v>1</v>
      </c>
      <c r="E35" s="9">
        <v>0</v>
      </c>
      <c r="F35" s="9">
        <v>1</v>
      </c>
      <c r="G35" s="9">
        <v>1</v>
      </c>
      <c r="H35" s="9">
        <v>0</v>
      </c>
      <c r="I35" s="29">
        <v>0</v>
      </c>
      <c r="J35" s="368"/>
      <c r="K35" s="5">
        <v>1</v>
      </c>
      <c r="L35" s="5"/>
      <c r="M35" s="86"/>
    </row>
    <row r="36" spans="1:13" hidden="1" x14ac:dyDescent="0.25">
      <c r="A36" s="633"/>
      <c r="B36" s="255">
        <v>45253</v>
      </c>
      <c r="C36" s="9" t="s">
        <v>555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8"/>
      <c r="K36" s="5">
        <v>1</v>
      </c>
      <c r="L36" s="5"/>
      <c r="M36" s="86"/>
    </row>
    <row r="37" spans="1:13" hidden="1" x14ac:dyDescent="0.25">
      <c r="A37" s="633"/>
      <c r="B37" s="255">
        <v>45246</v>
      </c>
      <c r="C37" s="9" t="s">
        <v>453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368"/>
      <c r="K37" s="5">
        <v>1</v>
      </c>
      <c r="L37" s="5"/>
      <c r="M37" s="86"/>
    </row>
    <row r="38" spans="1:13" hidden="1" x14ac:dyDescent="0.25">
      <c r="A38" s="633"/>
      <c r="B38" s="255">
        <v>45239</v>
      </c>
      <c r="C38" s="9" t="s">
        <v>552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8">
        <v>1</v>
      </c>
      <c r="K38" s="5"/>
      <c r="L38" s="5"/>
      <c r="M38" s="86"/>
    </row>
    <row r="39" spans="1:13" hidden="1" x14ac:dyDescent="0.25">
      <c r="A39" s="633"/>
      <c r="B39" s="255">
        <v>45232</v>
      </c>
      <c r="C39" s="9" t="s">
        <v>553</v>
      </c>
      <c r="D39" s="9">
        <v>1</v>
      </c>
      <c r="E39" s="9">
        <v>0</v>
      </c>
      <c r="F39" s="9">
        <v>1</v>
      </c>
      <c r="G39" s="9">
        <v>1</v>
      </c>
      <c r="H39" s="9">
        <v>0</v>
      </c>
      <c r="I39" s="29">
        <v>0</v>
      </c>
      <c r="J39" s="368">
        <v>1</v>
      </c>
      <c r="K39" s="5"/>
      <c r="L39" s="5"/>
      <c r="M39" s="86"/>
    </row>
    <row r="40" spans="1:13" hidden="1" x14ac:dyDescent="0.25">
      <c r="A40" s="633"/>
      <c r="B40" s="255">
        <v>45225</v>
      </c>
      <c r="C40" s="9" t="s">
        <v>452</v>
      </c>
      <c r="D40" s="9">
        <v>1</v>
      </c>
      <c r="E40" s="9">
        <v>0</v>
      </c>
      <c r="F40" s="9">
        <v>2</v>
      </c>
      <c r="G40" s="9">
        <v>2</v>
      </c>
      <c r="H40" s="9">
        <v>0</v>
      </c>
      <c r="I40" s="29">
        <v>0</v>
      </c>
      <c r="J40" s="368"/>
      <c r="K40" s="5">
        <v>1</v>
      </c>
      <c r="L40" s="5"/>
      <c r="M40" s="86"/>
    </row>
    <row r="41" spans="1:13" hidden="1" x14ac:dyDescent="0.25">
      <c r="A41" s="633"/>
      <c r="B41" s="255">
        <v>45218</v>
      </c>
      <c r="C41" s="9" t="s">
        <v>555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368"/>
      <c r="K41" s="5"/>
      <c r="L41" s="5">
        <v>1</v>
      </c>
      <c r="M41" s="86"/>
    </row>
    <row r="42" spans="1:13" hidden="1" x14ac:dyDescent="0.25">
      <c r="A42" s="633"/>
      <c r="B42" s="255">
        <v>45211</v>
      </c>
      <c r="C42" s="9" t="s">
        <v>453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368">
        <v>1</v>
      </c>
      <c r="K42" s="5"/>
      <c r="L42" s="5"/>
      <c r="M42" s="86"/>
    </row>
    <row r="43" spans="1:13" hidden="1" x14ac:dyDescent="0.25">
      <c r="A43" s="633"/>
      <c r="B43" s="255">
        <v>45204</v>
      </c>
      <c r="C43" s="9" t="s">
        <v>552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368"/>
      <c r="K43" s="5">
        <v>1</v>
      </c>
      <c r="L43" s="5"/>
      <c r="M43" s="86"/>
    </row>
    <row r="44" spans="1:13" hidden="1" x14ac:dyDescent="0.25">
      <c r="A44" s="633"/>
      <c r="B44" s="255">
        <v>45197</v>
      </c>
      <c r="C44" s="9" t="s">
        <v>553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">
        <v>0</v>
      </c>
      <c r="J44" s="368">
        <v>1</v>
      </c>
      <c r="K44" s="5"/>
      <c r="L44" s="5"/>
      <c r="M44" s="86"/>
    </row>
    <row r="45" spans="1:13" ht="18.75" hidden="1" thickBot="1" x14ac:dyDescent="0.3">
      <c r="A45" s="633"/>
      <c r="B45" s="470">
        <v>45190</v>
      </c>
      <c r="C45" s="23" t="s">
        <v>452</v>
      </c>
      <c r="D45" s="23">
        <v>1</v>
      </c>
      <c r="E45" s="23">
        <v>0</v>
      </c>
      <c r="F45" s="23">
        <v>3</v>
      </c>
      <c r="G45" s="23">
        <v>3</v>
      </c>
      <c r="H45" s="23">
        <v>0</v>
      </c>
      <c r="I45" s="48">
        <v>0</v>
      </c>
      <c r="J45" s="514">
        <v>1</v>
      </c>
      <c r="K45" s="39"/>
      <c r="L45" s="39"/>
      <c r="M45" s="187"/>
    </row>
    <row r="46" spans="1:13" ht="19.5" thickTop="1" thickBot="1" x14ac:dyDescent="0.3">
      <c r="A46" s="490" t="s">
        <v>45</v>
      </c>
      <c r="B46" s="411" t="s">
        <v>580</v>
      </c>
      <c r="C46" s="124" t="s">
        <v>8</v>
      </c>
      <c r="D46" s="124">
        <f t="shared" ref="D46:L46" si="1">SUM(D25:D45)</f>
        <v>21</v>
      </c>
      <c r="E46" s="124">
        <f t="shared" si="1"/>
        <v>1</v>
      </c>
      <c r="F46" s="124">
        <f t="shared" si="1"/>
        <v>13</v>
      </c>
      <c r="G46" s="124">
        <f t="shared" si="1"/>
        <v>14</v>
      </c>
      <c r="H46" s="124">
        <f t="shared" si="1"/>
        <v>0</v>
      </c>
      <c r="I46" s="125">
        <f t="shared" si="1"/>
        <v>0</v>
      </c>
      <c r="J46" s="216">
        <f t="shared" si="1"/>
        <v>9</v>
      </c>
      <c r="K46" s="124">
        <f t="shared" si="1"/>
        <v>11</v>
      </c>
      <c r="L46" s="124">
        <f t="shared" si="1"/>
        <v>1</v>
      </c>
      <c r="M46" s="302">
        <f>SUM(J46/(J46+K46))</f>
        <v>0.45</v>
      </c>
    </row>
    <row r="47" spans="1:13" ht="18.75" hidden="1" thickTop="1" x14ac:dyDescent="0.25">
      <c r="A47" s="632" t="s">
        <v>554</v>
      </c>
      <c r="B47" s="254">
        <v>44945</v>
      </c>
      <c r="C47" s="27" t="s">
        <v>452</v>
      </c>
      <c r="D47" s="27">
        <v>1</v>
      </c>
      <c r="E47" s="27">
        <v>0</v>
      </c>
      <c r="F47" s="27">
        <v>0</v>
      </c>
      <c r="G47" s="27">
        <v>0</v>
      </c>
      <c r="H47" s="27">
        <v>0</v>
      </c>
      <c r="I47" s="297">
        <v>0</v>
      </c>
      <c r="J47" s="265"/>
      <c r="K47" s="46">
        <v>1</v>
      </c>
      <c r="L47" s="46"/>
      <c r="M47" s="85"/>
    </row>
    <row r="48" spans="1:13" hidden="1" x14ac:dyDescent="0.25">
      <c r="A48" s="633"/>
      <c r="B48" s="255">
        <v>44938</v>
      </c>
      <c r="C48" s="9" t="s">
        <v>555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8">
        <v>0</v>
      </c>
      <c r="J48" s="266">
        <v>1</v>
      </c>
      <c r="K48" s="5"/>
      <c r="L48" s="5"/>
      <c r="M48" s="86"/>
    </row>
    <row r="49" spans="1:13" hidden="1" x14ac:dyDescent="0.25">
      <c r="A49" s="633"/>
      <c r="B49" s="255">
        <v>44917</v>
      </c>
      <c r="C49" s="9" t="s">
        <v>453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8">
        <v>0</v>
      </c>
      <c r="J49" s="266"/>
      <c r="K49" s="5">
        <v>1</v>
      </c>
      <c r="L49" s="5"/>
      <c r="M49" s="86"/>
    </row>
    <row r="50" spans="1:13" hidden="1" x14ac:dyDescent="0.25">
      <c r="A50" s="633"/>
      <c r="B50" s="255">
        <v>44910</v>
      </c>
      <c r="C50" s="9" t="s">
        <v>552</v>
      </c>
      <c r="D50" s="9">
        <v>1</v>
      </c>
      <c r="E50" s="9">
        <v>0</v>
      </c>
      <c r="F50" s="9">
        <v>2</v>
      </c>
      <c r="G50" s="9">
        <v>2</v>
      </c>
      <c r="H50" s="9">
        <v>0</v>
      </c>
      <c r="I50" s="298">
        <v>0</v>
      </c>
      <c r="J50" s="266">
        <v>1</v>
      </c>
      <c r="K50" s="5"/>
      <c r="L50" s="5"/>
      <c r="M50" s="86"/>
    </row>
    <row r="51" spans="1:13" hidden="1" x14ac:dyDescent="0.25">
      <c r="A51" s="633"/>
      <c r="B51" s="255">
        <v>44903</v>
      </c>
      <c r="C51" s="9" t="s">
        <v>553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8">
        <v>0</v>
      </c>
      <c r="J51" s="266">
        <v>1</v>
      </c>
      <c r="K51" s="5"/>
      <c r="L51" s="5"/>
      <c r="M51" s="86"/>
    </row>
    <row r="52" spans="1:13" hidden="1" x14ac:dyDescent="0.25">
      <c r="A52" s="633"/>
      <c r="B52" s="255">
        <v>44896</v>
      </c>
      <c r="C52" s="9" t="s">
        <v>452</v>
      </c>
      <c r="D52" s="9">
        <v>1</v>
      </c>
      <c r="E52" s="9">
        <v>0</v>
      </c>
      <c r="F52" s="9">
        <v>0</v>
      </c>
      <c r="G52" s="9">
        <v>0</v>
      </c>
      <c r="H52" s="9">
        <v>0</v>
      </c>
      <c r="I52" s="298">
        <v>0</v>
      </c>
      <c r="J52" s="266">
        <v>1</v>
      </c>
      <c r="K52" s="5"/>
      <c r="L52" s="5"/>
      <c r="M52" s="86"/>
    </row>
    <row r="53" spans="1:13" hidden="1" x14ac:dyDescent="0.25">
      <c r="A53" s="633"/>
      <c r="B53" s="255">
        <v>44875</v>
      </c>
      <c r="C53" s="9" t="s">
        <v>552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8">
        <v>0</v>
      </c>
      <c r="J53" s="266">
        <v>1</v>
      </c>
      <c r="K53" s="5"/>
      <c r="L53" s="5"/>
      <c r="M53" s="86"/>
    </row>
    <row r="54" spans="1:13" hidden="1" x14ac:dyDescent="0.25">
      <c r="A54" s="633"/>
      <c r="B54" s="255">
        <v>44868</v>
      </c>
      <c r="C54" s="9" t="s">
        <v>553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66"/>
      <c r="K54" s="5"/>
      <c r="L54" s="5">
        <v>1</v>
      </c>
      <c r="M54" s="86"/>
    </row>
    <row r="55" spans="1:13" hidden="1" x14ac:dyDescent="0.25">
      <c r="A55" s="633"/>
      <c r="B55" s="255">
        <v>44861</v>
      </c>
      <c r="C55" s="9" t="s">
        <v>452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8">
        <v>0</v>
      </c>
      <c r="J55" s="266">
        <v>1</v>
      </c>
      <c r="K55" s="5"/>
      <c r="L55" s="5"/>
      <c r="M55" s="86"/>
    </row>
    <row r="56" spans="1:13" hidden="1" x14ac:dyDescent="0.25">
      <c r="A56" s="633"/>
      <c r="B56" s="255">
        <v>44854</v>
      </c>
      <c r="C56" s="9" t="s">
        <v>555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66"/>
      <c r="K56" s="5">
        <v>1</v>
      </c>
      <c r="L56" s="5"/>
      <c r="M56" s="86"/>
    </row>
    <row r="57" spans="1:13" hidden="1" x14ac:dyDescent="0.25">
      <c r="A57" s="633"/>
      <c r="B57" s="255">
        <v>44847</v>
      </c>
      <c r="C57" s="9" t="s">
        <v>453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8">
        <v>0</v>
      </c>
      <c r="J57" s="266"/>
      <c r="K57" s="5">
        <v>1</v>
      </c>
      <c r="L57" s="5"/>
      <c r="M57" s="86"/>
    </row>
    <row r="58" spans="1:13" hidden="1" x14ac:dyDescent="0.25">
      <c r="A58" s="633"/>
      <c r="B58" s="255">
        <v>44840</v>
      </c>
      <c r="C58" s="9" t="s">
        <v>552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8">
        <v>0</v>
      </c>
      <c r="J58" s="266">
        <v>1</v>
      </c>
      <c r="K58" s="5"/>
      <c r="L58" s="5"/>
      <c r="M58" s="86"/>
    </row>
    <row r="59" spans="1:13" hidden="1" x14ac:dyDescent="0.25">
      <c r="A59" s="633"/>
      <c r="B59" s="255">
        <v>44833</v>
      </c>
      <c r="C59" s="9" t="s">
        <v>553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8">
        <v>0</v>
      </c>
      <c r="J59" s="266">
        <v>1</v>
      </c>
      <c r="K59" s="5"/>
      <c r="L59" s="5"/>
      <c r="M59" s="86"/>
    </row>
    <row r="60" spans="1:13" hidden="1" x14ac:dyDescent="0.25">
      <c r="A60" s="633"/>
      <c r="B60" s="255">
        <v>44826</v>
      </c>
      <c r="C60" s="9" t="s">
        <v>452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8">
        <v>0</v>
      </c>
      <c r="J60" s="266"/>
      <c r="K60" s="5">
        <v>1</v>
      </c>
      <c r="L60" s="5"/>
      <c r="M60" s="86"/>
    </row>
    <row r="61" spans="1:13" ht="18.75" hidden="1" thickBot="1" x14ac:dyDescent="0.3">
      <c r="A61" s="634"/>
      <c r="B61" s="256">
        <v>44819</v>
      </c>
      <c r="C61" s="31" t="s">
        <v>555</v>
      </c>
      <c r="D61" s="31">
        <v>1</v>
      </c>
      <c r="E61" s="31">
        <v>0</v>
      </c>
      <c r="F61" s="31">
        <v>0</v>
      </c>
      <c r="G61" s="31">
        <v>0</v>
      </c>
      <c r="H61" s="31">
        <v>0</v>
      </c>
      <c r="I61" s="299">
        <v>0</v>
      </c>
      <c r="J61" s="267">
        <v>1</v>
      </c>
      <c r="K61" s="88"/>
      <c r="L61" s="88"/>
      <c r="M61" s="89"/>
    </row>
    <row r="62" spans="1:13" ht="19.5" thickTop="1" thickBot="1" x14ac:dyDescent="0.3">
      <c r="A62" s="433" t="s">
        <v>45</v>
      </c>
      <c r="B62" s="414" t="s">
        <v>554</v>
      </c>
      <c r="C62" s="355" t="s">
        <v>8</v>
      </c>
      <c r="D62" s="355">
        <f t="shared" ref="D62:L62" si="2">SUM(D47:D61)</f>
        <v>15</v>
      </c>
      <c r="E62" s="355">
        <f t="shared" si="2"/>
        <v>0</v>
      </c>
      <c r="F62" s="355">
        <f t="shared" si="2"/>
        <v>4</v>
      </c>
      <c r="G62" s="355">
        <f t="shared" si="2"/>
        <v>4</v>
      </c>
      <c r="H62" s="355">
        <f t="shared" si="2"/>
        <v>0</v>
      </c>
      <c r="I62" s="467">
        <f t="shared" si="2"/>
        <v>0</v>
      </c>
      <c r="J62" s="191">
        <f t="shared" si="2"/>
        <v>9</v>
      </c>
      <c r="K62" s="124">
        <f t="shared" si="2"/>
        <v>5</v>
      </c>
      <c r="L62" s="124">
        <f t="shared" si="2"/>
        <v>1</v>
      </c>
      <c r="M62" s="302">
        <f>SUM(J62/(J62+K62))</f>
        <v>0.6428571428571429</v>
      </c>
    </row>
    <row r="63" spans="1:13" ht="18.75" hidden="1" thickTop="1" x14ac:dyDescent="0.25">
      <c r="A63" s="659" t="s">
        <v>540</v>
      </c>
      <c r="B63" s="254">
        <v>44641</v>
      </c>
      <c r="C63" s="27" t="s">
        <v>8</v>
      </c>
      <c r="D63" s="27">
        <v>1</v>
      </c>
      <c r="E63" s="27">
        <v>0</v>
      </c>
      <c r="F63" s="27">
        <v>0</v>
      </c>
      <c r="G63" s="27">
        <v>0</v>
      </c>
      <c r="H63" s="27">
        <v>0</v>
      </c>
      <c r="I63" s="297">
        <v>0</v>
      </c>
      <c r="J63" s="265">
        <v>1</v>
      </c>
      <c r="K63" s="46"/>
      <c r="L63" s="46"/>
      <c r="M63" s="85"/>
    </row>
    <row r="64" spans="1:13" hidden="1" x14ac:dyDescent="0.25">
      <c r="A64" s="631"/>
      <c r="B64" s="255">
        <v>44637</v>
      </c>
      <c r="C64" s="9" t="s">
        <v>453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66">
        <v>1</v>
      </c>
      <c r="K64" s="5"/>
      <c r="L64" s="5"/>
      <c r="M64" s="86"/>
    </row>
    <row r="65" spans="1:13" hidden="1" x14ac:dyDescent="0.25">
      <c r="A65" s="631"/>
      <c r="B65" s="255">
        <v>44630</v>
      </c>
      <c r="C65" s="9" t="s">
        <v>48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66">
        <v>1</v>
      </c>
      <c r="K65" s="5"/>
      <c r="L65" s="5"/>
      <c r="M65" s="86"/>
    </row>
    <row r="66" spans="1:13" hidden="1" x14ac:dyDescent="0.25">
      <c r="A66" s="631"/>
      <c r="B66" s="255">
        <v>44623</v>
      </c>
      <c r="C66" s="9" t="s">
        <v>8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8">
        <v>0</v>
      </c>
      <c r="J66" s="266"/>
      <c r="K66" s="5">
        <v>1</v>
      </c>
      <c r="L66" s="5"/>
      <c r="M66" s="86"/>
    </row>
    <row r="67" spans="1:13" hidden="1" x14ac:dyDescent="0.25">
      <c r="A67" s="631"/>
      <c r="B67" s="255">
        <v>44616</v>
      </c>
      <c r="C67" s="9" t="s">
        <v>453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8">
        <v>0</v>
      </c>
      <c r="J67" s="266">
        <v>1</v>
      </c>
      <c r="K67" s="5"/>
      <c r="L67" s="5"/>
      <c r="M67" s="86"/>
    </row>
    <row r="68" spans="1:13" hidden="1" x14ac:dyDescent="0.25">
      <c r="A68" s="631"/>
      <c r="B68" s="255">
        <v>44609</v>
      </c>
      <c r="C68" s="9" t="s">
        <v>48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8">
        <v>0</v>
      </c>
      <c r="J68" s="266"/>
      <c r="K68" s="5">
        <v>1</v>
      </c>
      <c r="L68" s="5"/>
      <c r="M68" s="86"/>
    </row>
    <row r="69" spans="1:13" hidden="1" x14ac:dyDescent="0.25">
      <c r="A69" s="631"/>
      <c r="B69" s="255">
        <v>44602</v>
      </c>
      <c r="C69" s="9" t="s">
        <v>8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8">
        <v>0</v>
      </c>
      <c r="J69" s="266">
        <v>1</v>
      </c>
      <c r="K69" s="5"/>
      <c r="L69" s="5"/>
      <c r="M69" s="86"/>
    </row>
    <row r="70" spans="1:13" hidden="1" x14ac:dyDescent="0.25">
      <c r="A70" s="631"/>
      <c r="B70" s="255">
        <v>44595</v>
      </c>
      <c r="C70" s="9" t="s">
        <v>453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8">
        <v>0</v>
      </c>
      <c r="J70" s="266">
        <v>1</v>
      </c>
      <c r="K70" s="5"/>
      <c r="L70" s="5"/>
      <c r="M70" s="86"/>
    </row>
    <row r="71" spans="1:13" hidden="1" x14ac:dyDescent="0.25">
      <c r="A71" s="631"/>
      <c r="B71" s="255">
        <v>44546</v>
      </c>
      <c r="C71" s="9" t="s">
        <v>48</v>
      </c>
      <c r="D71" s="9">
        <v>1</v>
      </c>
      <c r="E71" s="9">
        <v>0</v>
      </c>
      <c r="F71" s="9">
        <v>0</v>
      </c>
      <c r="G71" s="9">
        <v>0</v>
      </c>
      <c r="H71" s="9">
        <v>0</v>
      </c>
      <c r="I71" s="298">
        <v>0</v>
      </c>
      <c r="J71" s="266">
        <v>1</v>
      </c>
      <c r="K71" s="5"/>
      <c r="L71" s="5"/>
      <c r="M71" s="86"/>
    </row>
    <row r="72" spans="1:13" hidden="1" x14ac:dyDescent="0.25">
      <c r="A72" s="631"/>
      <c r="B72" s="255">
        <v>44539</v>
      </c>
      <c r="C72" s="9" t="s">
        <v>8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8">
        <v>0</v>
      </c>
      <c r="J72" s="266">
        <v>1</v>
      </c>
      <c r="K72" s="5"/>
      <c r="L72" s="5"/>
      <c r="M72" s="86"/>
    </row>
    <row r="73" spans="1:13" hidden="1" x14ac:dyDescent="0.25">
      <c r="A73" s="631"/>
      <c r="B73" s="255">
        <v>44532</v>
      </c>
      <c r="C73" s="9" t="s">
        <v>453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8">
        <v>0</v>
      </c>
      <c r="J73" s="266"/>
      <c r="K73" s="5"/>
      <c r="L73" s="5">
        <v>1</v>
      </c>
      <c r="M73" s="86"/>
    </row>
    <row r="74" spans="1:13" hidden="1" x14ac:dyDescent="0.25">
      <c r="A74" s="631"/>
      <c r="B74" s="255">
        <v>44525</v>
      </c>
      <c r="C74" s="9" t="s">
        <v>48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8">
        <v>0</v>
      </c>
      <c r="J74" s="266"/>
      <c r="K74" s="5">
        <v>1</v>
      </c>
      <c r="L74" s="5"/>
      <c r="M74" s="86"/>
    </row>
    <row r="75" spans="1:13" hidden="1" x14ac:dyDescent="0.25">
      <c r="A75" s="631"/>
      <c r="B75" s="255">
        <v>44518</v>
      </c>
      <c r="C75" s="9" t="s">
        <v>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8">
        <v>0</v>
      </c>
      <c r="J75" s="266">
        <v>1</v>
      </c>
      <c r="K75" s="5"/>
      <c r="L75" s="5"/>
      <c r="M75" s="86"/>
    </row>
    <row r="76" spans="1:13" hidden="1" x14ac:dyDescent="0.25">
      <c r="A76" s="631"/>
      <c r="B76" s="255">
        <v>44504</v>
      </c>
      <c r="C76" s="9" t="s">
        <v>48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8">
        <v>0</v>
      </c>
      <c r="J76" s="266"/>
      <c r="K76" s="5">
        <v>1</v>
      </c>
      <c r="L76" s="5"/>
      <c r="M76" s="86"/>
    </row>
    <row r="77" spans="1:13" hidden="1" x14ac:dyDescent="0.25">
      <c r="A77" s="631"/>
      <c r="B77" s="255">
        <v>44497</v>
      </c>
      <c r="C77" s="9" t="s">
        <v>8</v>
      </c>
      <c r="D77" s="9">
        <v>1</v>
      </c>
      <c r="E77" s="9">
        <v>0</v>
      </c>
      <c r="F77" s="9">
        <v>1</v>
      </c>
      <c r="G77" s="9">
        <v>1</v>
      </c>
      <c r="H77" s="9">
        <v>0</v>
      </c>
      <c r="I77" s="298">
        <v>0</v>
      </c>
      <c r="J77" s="266"/>
      <c r="K77" s="5">
        <v>1</v>
      </c>
      <c r="L77" s="5"/>
      <c r="M77" s="86"/>
    </row>
    <row r="78" spans="1:13" hidden="1" x14ac:dyDescent="0.25">
      <c r="A78" s="631"/>
      <c r="B78" s="255">
        <v>44490</v>
      </c>
      <c r="C78" s="9" t="s">
        <v>453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8">
        <v>0</v>
      </c>
      <c r="J78" s="266"/>
      <c r="K78" s="5">
        <v>1</v>
      </c>
      <c r="L78" s="5"/>
      <c r="M78" s="86"/>
    </row>
    <row r="79" spans="1:13" ht="18.75" hidden="1" thickBot="1" x14ac:dyDescent="0.3">
      <c r="A79" s="630"/>
      <c r="B79" s="256">
        <v>44483</v>
      </c>
      <c r="C79" s="31" t="s">
        <v>48</v>
      </c>
      <c r="D79" s="31">
        <v>1</v>
      </c>
      <c r="E79" s="31">
        <v>0</v>
      </c>
      <c r="F79" s="31">
        <v>0</v>
      </c>
      <c r="G79" s="31">
        <v>0</v>
      </c>
      <c r="H79" s="31">
        <v>0</v>
      </c>
      <c r="I79" s="299">
        <v>0</v>
      </c>
      <c r="J79" s="267"/>
      <c r="K79" s="88">
        <v>1</v>
      </c>
      <c r="L79" s="88"/>
      <c r="M79" s="89"/>
    </row>
    <row r="80" spans="1:13" ht="19.5" thickTop="1" thickBot="1" x14ac:dyDescent="0.3">
      <c r="A80" s="142" t="s">
        <v>45</v>
      </c>
      <c r="B80" s="126" t="s">
        <v>540</v>
      </c>
      <c r="C80" s="124" t="s">
        <v>455</v>
      </c>
      <c r="D80" s="124">
        <f t="shared" ref="D80:L80" si="3">SUM(D63:D79)</f>
        <v>17</v>
      </c>
      <c r="E80" s="124">
        <f t="shared" si="3"/>
        <v>0</v>
      </c>
      <c r="F80" s="124">
        <f t="shared" si="3"/>
        <v>3</v>
      </c>
      <c r="G80" s="124">
        <f t="shared" si="3"/>
        <v>3</v>
      </c>
      <c r="H80" s="124">
        <f t="shared" si="3"/>
        <v>0</v>
      </c>
      <c r="I80" s="247">
        <f t="shared" si="3"/>
        <v>0</v>
      </c>
      <c r="J80" s="191">
        <f t="shared" si="3"/>
        <v>9</v>
      </c>
      <c r="K80" s="124">
        <f t="shared" si="3"/>
        <v>7</v>
      </c>
      <c r="L80" s="124">
        <f t="shared" si="3"/>
        <v>1</v>
      </c>
      <c r="M80" s="302">
        <f>SUM(J80/(J80+K80))</f>
        <v>0.5625</v>
      </c>
    </row>
    <row r="81" spans="1:13" ht="18.75" hidden="1" thickTop="1" x14ac:dyDescent="0.25">
      <c r="A81" s="659" t="s">
        <v>500</v>
      </c>
      <c r="B81" s="254">
        <v>43888</v>
      </c>
      <c r="C81" s="27" t="s">
        <v>9</v>
      </c>
      <c r="D81" s="27">
        <v>1</v>
      </c>
      <c r="E81" s="27">
        <v>0</v>
      </c>
      <c r="F81" s="27">
        <v>0</v>
      </c>
      <c r="G81" s="27">
        <v>0</v>
      </c>
      <c r="H81" s="27">
        <v>0</v>
      </c>
      <c r="I81" s="297">
        <v>0</v>
      </c>
      <c r="J81" s="265">
        <v>1</v>
      </c>
      <c r="K81" s="46"/>
      <c r="L81" s="46"/>
      <c r="M81" s="85"/>
    </row>
    <row r="82" spans="1:13" hidden="1" x14ac:dyDescent="0.25">
      <c r="A82" s="631"/>
      <c r="B82" s="255">
        <v>43881</v>
      </c>
      <c r="C82" s="9" t="s">
        <v>48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8">
        <v>0</v>
      </c>
      <c r="J82" s="266">
        <v>1</v>
      </c>
      <c r="K82" s="5"/>
      <c r="L82" s="5"/>
      <c r="M82" s="86"/>
    </row>
    <row r="83" spans="1:13" hidden="1" x14ac:dyDescent="0.25">
      <c r="A83" s="631"/>
      <c r="B83" s="255">
        <v>43874</v>
      </c>
      <c r="C83" s="9" t="s">
        <v>8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8">
        <v>0</v>
      </c>
      <c r="J83" s="266"/>
      <c r="K83" s="5"/>
      <c r="L83" s="5">
        <v>1</v>
      </c>
      <c r="M83" s="86"/>
    </row>
    <row r="84" spans="1:13" hidden="1" x14ac:dyDescent="0.25">
      <c r="A84" s="631"/>
      <c r="B84" s="255">
        <v>43867</v>
      </c>
      <c r="C84" s="9" t="s">
        <v>452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8">
        <v>0</v>
      </c>
      <c r="J84" s="266">
        <v>1</v>
      </c>
      <c r="K84" s="5"/>
      <c r="L84" s="5"/>
      <c r="M84" s="86"/>
    </row>
    <row r="85" spans="1:13" hidden="1" x14ac:dyDescent="0.25">
      <c r="A85" s="631"/>
      <c r="B85" s="255">
        <v>43860</v>
      </c>
      <c r="C85" s="9" t="s">
        <v>453</v>
      </c>
      <c r="D85" s="9">
        <v>1</v>
      </c>
      <c r="E85" s="9">
        <v>0</v>
      </c>
      <c r="F85" s="9">
        <v>1</v>
      </c>
      <c r="G85" s="9">
        <v>1</v>
      </c>
      <c r="H85" s="9">
        <v>0</v>
      </c>
      <c r="I85" s="298">
        <v>0</v>
      </c>
      <c r="J85" s="266">
        <v>1</v>
      </c>
      <c r="K85" s="5"/>
      <c r="L85" s="5"/>
      <c r="M85" s="86"/>
    </row>
    <row r="86" spans="1:13" hidden="1" x14ac:dyDescent="0.25">
      <c r="A86" s="631"/>
      <c r="B86" s="255">
        <v>43853</v>
      </c>
      <c r="C86" s="9" t="s">
        <v>9</v>
      </c>
      <c r="D86" s="9">
        <v>1</v>
      </c>
      <c r="E86" s="9">
        <v>0</v>
      </c>
      <c r="F86" s="9">
        <v>1</v>
      </c>
      <c r="G86" s="9">
        <v>1</v>
      </c>
      <c r="H86" s="9">
        <v>0</v>
      </c>
      <c r="I86" s="298">
        <v>0</v>
      </c>
      <c r="J86" s="266">
        <v>1</v>
      </c>
      <c r="K86" s="5"/>
      <c r="L86" s="5"/>
      <c r="M86" s="86"/>
    </row>
    <row r="87" spans="1:13" hidden="1" x14ac:dyDescent="0.25">
      <c r="A87" s="631"/>
      <c r="B87" s="255">
        <v>43839</v>
      </c>
      <c r="C87" s="9" t="s">
        <v>48</v>
      </c>
      <c r="D87" s="9">
        <v>1</v>
      </c>
      <c r="E87" s="9">
        <v>0</v>
      </c>
      <c r="F87" s="9">
        <v>2</v>
      </c>
      <c r="G87" s="9">
        <v>2</v>
      </c>
      <c r="H87" s="9">
        <v>0</v>
      </c>
      <c r="I87" s="298">
        <v>0</v>
      </c>
      <c r="J87" s="266">
        <v>1</v>
      </c>
      <c r="K87" s="5"/>
      <c r="L87" s="5"/>
      <c r="M87" s="86"/>
    </row>
    <row r="88" spans="1:13" hidden="1" x14ac:dyDescent="0.25">
      <c r="A88" s="631"/>
      <c r="B88" s="255">
        <v>43832</v>
      </c>
      <c r="C88" s="9" t="s">
        <v>8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8">
        <v>0</v>
      </c>
      <c r="J88" s="266"/>
      <c r="K88" s="5">
        <v>1</v>
      </c>
      <c r="L88" s="5"/>
      <c r="M88" s="86"/>
    </row>
    <row r="89" spans="1:13" hidden="1" x14ac:dyDescent="0.25">
      <c r="A89" s="631"/>
      <c r="B89" s="255">
        <v>43818</v>
      </c>
      <c r="C89" s="9" t="s">
        <v>452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8">
        <v>0</v>
      </c>
      <c r="J89" s="266">
        <v>1</v>
      </c>
      <c r="K89" s="5"/>
      <c r="L89" s="5"/>
      <c r="M89" s="86"/>
    </row>
    <row r="90" spans="1:13" hidden="1" x14ac:dyDescent="0.25">
      <c r="A90" s="631"/>
      <c r="B90" s="255">
        <v>43811</v>
      </c>
      <c r="C90" s="9" t="s">
        <v>453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8">
        <v>0</v>
      </c>
      <c r="J90" s="266"/>
      <c r="K90" s="5">
        <v>1</v>
      </c>
      <c r="L90" s="5"/>
      <c r="M90" s="86"/>
    </row>
    <row r="91" spans="1:13" hidden="1" x14ac:dyDescent="0.25">
      <c r="A91" s="631"/>
      <c r="B91" s="255">
        <v>43804</v>
      </c>
      <c r="C91" s="9" t="s">
        <v>9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8">
        <v>0</v>
      </c>
      <c r="J91" s="266">
        <v>1</v>
      </c>
      <c r="K91" s="5"/>
      <c r="L91" s="5"/>
      <c r="M91" s="86"/>
    </row>
    <row r="92" spans="1:13" hidden="1" x14ac:dyDescent="0.25">
      <c r="A92" s="631"/>
      <c r="B92" s="255">
        <v>43797</v>
      </c>
      <c r="C92" s="9" t="s">
        <v>48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8">
        <v>0</v>
      </c>
      <c r="J92" s="266"/>
      <c r="K92" s="5">
        <v>1</v>
      </c>
      <c r="L92" s="5"/>
      <c r="M92" s="86"/>
    </row>
    <row r="93" spans="1:13" hidden="1" x14ac:dyDescent="0.25">
      <c r="A93" s="631"/>
      <c r="B93" s="255">
        <v>43790</v>
      </c>
      <c r="C93" s="9" t="s">
        <v>8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8">
        <v>0</v>
      </c>
      <c r="J93" s="266"/>
      <c r="K93" s="5">
        <v>1</v>
      </c>
      <c r="L93" s="5"/>
      <c r="M93" s="86"/>
    </row>
    <row r="94" spans="1:13" hidden="1" x14ac:dyDescent="0.25">
      <c r="A94" s="631"/>
      <c r="B94" s="255">
        <v>43783</v>
      </c>
      <c r="C94" s="9" t="s">
        <v>452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8">
        <v>0</v>
      </c>
      <c r="J94" s="266">
        <v>1</v>
      </c>
      <c r="K94" s="5"/>
      <c r="L94" s="5"/>
      <c r="M94" s="86"/>
    </row>
    <row r="95" spans="1:13" hidden="1" x14ac:dyDescent="0.25">
      <c r="A95" s="631"/>
      <c r="B95" s="255">
        <v>43776</v>
      </c>
      <c r="C95" s="9" t="s">
        <v>453</v>
      </c>
      <c r="D95" s="9">
        <v>1</v>
      </c>
      <c r="E95" s="9">
        <v>0</v>
      </c>
      <c r="F95" s="9">
        <v>0</v>
      </c>
      <c r="G95" s="9">
        <v>0</v>
      </c>
      <c r="H95" s="9">
        <v>0</v>
      </c>
      <c r="I95" s="298">
        <v>0</v>
      </c>
      <c r="J95" s="266"/>
      <c r="K95" s="5"/>
      <c r="L95" s="5">
        <v>1</v>
      </c>
      <c r="M95" s="86"/>
    </row>
    <row r="96" spans="1:13" hidden="1" x14ac:dyDescent="0.25">
      <c r="A96" s="631"/>
      <c r="B96" s="255">
        <v>43769</v>
      </c>
      <c r="C96" s="9" t="s">
        <v>9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8">
        <v>0</v>
      </c>
      <c r="J96" s="266">
        <v>1</v>
      </c>
      <c r="K96" s="5"/>
      <c r="L96" s="5"/>
      <c r="M96" s="86"/>
    </row>
    <row r="97" spans="1:13" hidden="1" x14ac:dyDescent="0.25">
      <c r="A97" s="631"/>
      <c r="B97" s="255">
        <v>43762</v>
      </c>
      <c r="C97" s="9" t="s">
        <v>48</v>
      </c>
      <c r="D97" s="9">
        <v>1</v>
      </c>
      <c r="E97" s="9">
        <v>0</v>
      </c>
      <c r="F97" s="9">
        <v>1</v>
      </c>
      <c r="G97" s="9">
        <v>1</v>
      </c>
      <c r="H97" s="9">
        <v>0</v>
      </c>
      <c r="I97" s="298">
        <v>0</v>
      </c>
      <c r="J97" s="266"/>
      <c r="K97" s="5"/>
      <c r="L97" s="5">
        <v>1</v>
      </c>
      <c r="M97" s="86"/>
    </row>
    <row r="98" spans="1:13" hidden="1" x14ac:dyDescent="0.25">
      <c r="A98" s="631"/>
      <c r="B98" s="255">
        <v>43755</v>
      </c>
      <c r="C98" s="9" t="s">
        <v>8</v>
      </c>
      <c r="D98" s="9">
        <v>1</v>
      </c>
      <c r="E98" s="9">
        <v>0</v>
      </c>
      <c r="F98" s="9">
        <v>0</v>
      </c>
      <c r="G98" s="9">
        <v>0</v>
      </c>
      <c r="H98" s="9">
        <v>0</v>
      </c>
      <c r="I98" s="298">
        <v>0</v>
      </c>
      <c r="J98" s="266"/>
      <c r="K98" s="5">
        <v>1</v>
      </c>
      <c r="L98" s="5"/>
      <c r="M98" s="86"/>
    </row>
    <row r="99" spans="1:13" hidden="1" x14ac:dyDescent="0.25">
      <c r="A99" s="631"/>
      <c r="B99" s="255">
        <v>43748</v>
      </c>
      <c r="C99" s="9" t="s">
        <v>452</v>
      </c>
      <c r="D99" s="9">
        <v>1</v>
      </c>
      <c r="E99" s="9">
        <v>0</v>
      </c>
      <c r="F99" s="9">
        <v>1</v>
      </c>
      <c r="G99" s="9">
        <v>1</v>
      </c>
      <c r="H99" s="9">
        <v>0</v>
      </c>
      <c r="I99" s="298">
        <v>0</v>
      </c>
      <c r="J99" s="266"/>
      <c r="K99" s="5">
        <v>1</v>
      </c>
      <c r="L99" s="5"/>
      <c r="M99" s="86"/>
    </row>
    <row r="100" spans="1:13" hidden="1" x14ac:dyDescent="0.25">
      <c r="A100" s="631"/>
      <c r="B100" s="255">
        <v>43741</v>
      </c>
      <c r="C100" s="9" t="s">
        <v>453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8">
        <v>0</v>
      </c>
      <c r="J100" s="266"/>
      <c r="K100" s="5">
        <v>1</v>
      </c>
      <c r="L100" s="5"/>
      <c r="M100" s="86"/>
    </row>
    <row r="101" spans="1:13" hidden="1" x14ac:dyDescent="0.25">
      <c r="A101" s="631"/>
      <c r="B101" s="255">
        <v>43734</v>
      </c>
      <c r="C101" s="9" t="s">
        <v>9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8">
        <v>0</v>
      </c>
      <c r="J101" s="266"/>
      <c r="K101" s="5">
        <v>1</v>
      </c>
      <c r="L101" s="5"/>
      <c r="M101" s="86"/>
    </row>
    <row r="102" spans="1:13" ht="18.75" hidden="1" thickBot="1" x14ac:dyDescent="0.3">
      <c r="A102" s="631"/>
      <c r="B102" s="255">
        <v>43727</v>
      </c>
      <c r="C102" s="9" t="s">
        <v>48</v>
      </c>
      <c r="D102" s="9">
        <v>1</v>
      </c>
      <c r="E102" s="9">
        <v>0</v>
      </c>
      <c r="F102" s="9">
        <v>1</v>
      </c>
      <c r="G102" s="9">
        <v>1</v>
      </c>
      <c r="H102" s="9">
        <v>0</v>
      </c>
      <c r="I102" s="298">
        <v>0</v>
      </c>
      <c r="J102" s="267">
        <v>1</v>
      </c>
      <c r="K102" s="88"/>
      <c r="L102" s="88"/>
      <c r="M102" s="89"/>
    </row>
    <row r="103" spans="1:13" ht="19.5" thickTop="1" thickBot="1" x14ac:dyDescent="0.3">
      <c r="A103" s="142" t="s">
        <v>45</v>
      </c>
      <c r="B103" s="126" t="s">
        <v>500</v>
      </c>
      <c r="C103" s="124" t="s">
        <v>455</v>
      </c>
      <c r="D103" s="124">
        <f t="shared" ref="D103:L103" si="4">SUM(D81:D102)</f>
        <v>22</v>
      </c>
      <c r="E103" s="124">
        <f t="shared" si="4"/>
        <v>0</v>
      </c>
      <c r="F103" s="124">
        <f t="shared" si="4"/>
        <v>10</v>
      </c>
      <c r="G103" s="124">
        <f t="shared" si="4"/>
        <v>10</v>
      </c>
      <c r="H103" s="124">
        <f t="shared" si="4"/>
        <v>0</v>
      </c>
      <c r="I103" s="247">
        <f t="shared" si="4"/>
        <v>0</v>
      </c>
      <c r="J103" s="191">
        <f t="shared" si="4"/>
        <v>11</v>
      </c>
      <c r="K103" s="124">
        <f t="shared" si="4"/>
        <v>8</v>
      </c>
      <c r="L103" s="124">
        <f t="shared" si="4"/>
        <v>3</v>
      </c>
      <c r="M103" s="302">
        <f>SUM(J103/(J103+K103))</f>
        <v>0.57894736842105265</v>
      </c>
    </row>
    <row r="104" spans="1:13" ht="18.75" hidden="1" thickTop="1" x14ac:dyDescent="0.25">
      <c r="A104" s="659" t="s">
        <v>454</v>
      </c>
      <c r="B104" s="254">
        <v>43524</v>
      </c>
      <c r="C104" s="27" t="s">
        <v>9</v>
      </c>
      <c r="D104" s="27">
        <v>1</v>
      </c>
      <c r="E104" s="27">
        <v>0</v>
      </c>
      <c r="F104" s="27">
        <v>0</v>
      </c>
      <c r="G104" s="27">
        <v>0</v>
      </c>
      <c r="H104" s="27">
        <v>0</v>
      </c>
      <c r="I104" s="28">
        <v>0</v>
      </c>
      <c r="J104" s="367"/>
      <c r="K104" s="46">
        <v>1</v>
      </c>
      <c r="L104" s="46"/>
      <c r="M104" s="85"/>
    </row>
    <row r="105" spans="1:13" hidden="1" x14ac:dyDescent="0.25">
      <c r="A105" s="631"/>
      <c r="B105" s="255">
        <v>43517</v>
      </c>
      <c r="C105" s="9" t="s">
        <v>48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368"/>
      <c r="K105" s="5">
        <v>1</v>
      </c>
      <c r="L105" s="5"/>
      <c r="M105" s="86"/>
    </row>
    <row r="106" spans="1:13" hidden="1" x14ac:dyDescent="0.25">
      <c r="A106" s="631"/>
      <c r="B106" s="255">
        <v>43510</v>
      </c>
      <c r="C106" s="9" t="s">
        <v>8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368"/>
      <c r="K106" s="5">
        <v>1</v>
      </c>
      <c r="L106" s="5"/>
      <c r="M106" s="86"/>
    </row>
    <row r="107" spans="1:13" hidden="1" x14ac:dyDescent="0.25">
      <c r="A107" s="631"/>
      <c r="B107" s="255">
        <v>43496</v>
      </c>
      <c r="C107" s="9" t="s">
        <v>453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368"/>
      <c r="K107" s="5"/>
      <c r="L107" s="5">
        <v>1</v>
      </c>
      <c r="M107" s="86"/>
    </row>
    <row r="108" spans="1:13" hidden="1" x14ac:dyDescent="0.25">
      <c r="A108" s="631"/>
      <c r="B108" s="255">
        <v>43468</v>
      </c>
      <c r="C108" s="9" t="s">
        <v>8</v>
      </c>
      <c r="D108" s="9">
        <v>1</v>
      </c>
      <c r="E108" s="9">
        <v>0</v>
      </c>
      <c r="F108" s="9">
        <v>1</v>
      </c>
      <c r="G108" s="9">
        <v>1</v>
      </c>
      <c r="H108" s="9">
        <v>0</v>
      </c>
      <c r="I108" s="29">
        <v>0</v>
      </c>
      <c r="J108" s="368"/>
      <c r="K108" s="5">
        <v>1</v>
      </c>
      <c r="L108" s="5"/>
      <c r="M108" s="86"/>
    </row>
    <row r="109" spans="1:13" hidden="1" x14ac:dyDescent="0.25">
      <c r="A109" s="631"/>
      <c r="B109" s="255">
        <v>43454</v>
      </c>
      <c r="C109" s="9" t="s">
        <v>452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368"/>
      <c r="K109" s="5">
        <v>1</v>
      </c>
      <c r="L109" s="5"/>
      <c r="M109" s="86"/>
    </row>
    <row r="110" spans="1:13" hidden="1" x14ac:dyDescent="0.25">
      <c r="A110" s="631"/>
      <c r="B110" s="255">
        <v>43440</v>
      </c>
      <c r="C110" s="9" t="s">
        <v>9</v>
      </c>
      <c r="D110" s="9">
        <v>1</v>
      </c>
      <c r="E110" s="9">
        <v>0</v>
      </c>
      <c r="F110" s="9">
        <v>0</v>
      </c>
      <c r="G110" s="9">
        <v>0</v>
      </c>
      <c r="H110" s="9">
        <v>0</v>
      </c>
      <c r="I110" s="29">
        <v>0</v>
      </c>
      <c r="J110" s="368"/>
      <c r="K110" s="5">
        <v>1</v>
      </c>
      <c r="L110" s="5"/>
      <c r="M110" s="86"/>
    </row>
    <row r="111" spans="1:13" hidden="1" x14ac:dyDescent="0.25">
      <c r="A111" s="631"/>
      <c r="B111" s="255">
        <v>43433</v>
      </c>
      <c r="C111" s="9" t="s">
        <v>48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368"/>
      <c r="K111" s="5">
        <v>1</v>
      </c>
      <c r="L111" s="5"/>
      <c r="M111" s="86"/>
    </row>
    <row r="112" spans="1:13" hidden="1" x14ac:dyDescent="0.25">
      <c r="A112" s="631"/>
      <c r="B112" s="255">
        <v>43426</v>
      </c>
      <c r="C112" s="9" t="s">
        <v>8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368">
        <v>1</v>
      </c>
      <c r="K112" s="5"/>
      <c r="L112" s="5"/>
      <c r="M112" s="86"/>
    </row>
    <row r="113" spans="1:13" hidden="1" x14ac:dyDescent="0.25">
      <c r="A113" s="631"/>
      <c r="B113" s="255">
        <v>43419</v>
      </c>
      <c r="C113" s="9" t="s">
        <v>452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368"/>
      <c r="K113" s="5">
        <v>1</v>
      </c>
      <c r="L113" s="5"/>
      <c r="M113" s="86"/>
    </row>
    <row r="114" spans="1:13" hidden="1" x14ac:dyDescent="0.25">
      <c r="A114" s="631"/>
      <c r="B114" s="255">
        <v>43412</v>
      </c>
      <c r="C114" s="9" t="s">
        <v>453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368"/>
      <c r="K114" s="5">
        <v>1</v>
      </c>
      <c r="L114" s="5"/>
      <c r="M114" s="86"/>
    </row>
    <row r="115" spans="1:13" hidden="1" x14ac:dyDescent="0.25">
      <c r="A115" s="631"/>
      <c r="B115" s="255">
        <v>43405</v>
      </c>
      <c r="C115" s="9" t="s">
        <v>9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368"/>
      <c r="K115" s="5">
        <v>1</v>
      </c>
      <c r="L115" s="5"/>
      <c r="M115" s="86"/>
    </row>
    <row r="116" spans="1:13" hidden="1" x14ac:dyDescent="0.25">
      <c r="A116" s="631"/>
      <c r="B116" s="255">
        <v>43398</v>
      </c>
      <c r="C116" s="9" t="s">
        <v>48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368">
        <v>1</v>
      </c>
      <c r="K116" s="5"/>
      <c r="L116" s="5"/>
      <c r="M116" s="86"/>
    </row>
    <row r="117" spans="1:13" hidden="1" x14ac:dyDescent="0.25">
      <c r="A117" s="631"/>
      <c r="B117" s="255">
        <v>43377</v>
      </c>
      <c r="C117" s="9" t="s">
        <v>453</v>
      </c>
      <c r="D117" s="9">
        <v>1</v>
      </c>
      <c r="E117" s="9">
        <v>0</v>
      </c>
      <c r="F117" s="9">
        <v>0</v>
      </c>
      <c r="G117" s="9">
        <v>0</v>
      </c>
      <c r="H117" s="9">
        <v>0</v>
      </c>
      <c r="I117" s="29">
        <v>0</v>
      </c>
      <c r="J117" s="368"/>
      <c r="K117" s="5">
        <v>1</v>
      </c>
      <c r="L117" s="5"/>
      <c r="M117" s="86"/>
    </row>
    <row r="118" spans="1:13" hidden="1" x14ac:dyDescent="0.25">
      <c r="A118" s="631"/>
      <c r="B118" s="255">
        <v>43370</v>
      </c>
      <c r="C118" s="9" t="s">
        <v>9</v>
      </c>
      <c r="D118" s="9">
        <v>1</v>
      </c>
      <c r="E118" s="9">
        <v>0</v>
      </c>
      <c r="F118" s="9">
        <v>1</v>
      </c>
      <c r="G118" s="9">
        <v>1</v>
      </c>
      <c r="H118" s="9">
        <v>0</v>
      </c>
      <c r="I118" s="29">
        <v>0</v>
      </c>
      <c r="J118" s="368">
        <v>1</v>
      </c>
      <c r="K118" s="5"/>
      <c r="L118" s="5"/>
      <c r="M118" s="86"/>
    </row>
    <row r="119" spans="1:13" ht="18.75" hidden="1" thickBot="1" x14ac:dyDescent="0.3">
      <c r="A119" s="631"/>
      <c r="B119" s="255">
        <v>43363</v>
      </c>
      <c r="C119" s="9" t="s">
        <v>48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368"/>
      <c r="K119" s="5">
        <v>1</v>
      </c>
      <c r="L119" s="5"/>
      <c r="M119" s="86"/>
    </row>
    <row r="120" spans="1:13" ht="19.5" thickTop="1" thickBot="1" x14ac:dyDescent="0.3">
      <c r="A120" s="142" t="s">
        <v>45</v>
      </c>
      <c r="B120" s="126" t="s">
        <v>454</v>
      </c>
      <c r="C120" s="124" t="s">
        <v>455</v>
      </c>
      <c r="D120" s="124">
        <f t="shared" ref="D120:I120" si="5">SUM(D104:D119)</f>
        <v>16</v>
      </c>
      <c r="E120" s="124">
        <f t="shared" si="5"/>
        <v>0</v>
      </c>
      <c r="F120" s="124">
        <f t="shared" si="5"/>
        <v>3</v>
      </c>
      <c r="G120" s="124">
        <f t="shared" si="5"/>
        <v>3</v>
      </c>
      <c r="H120" s="124">
        <f t="shared" si="5"/>
        <v>0</v>
      </c>
      <c r="I120" s="124">
        <f t="shared" si="5"/>
        <v>0</v>
      </c>
      <c r="J120" s="191">
        <f>SUM(J104:J119)</f>
        <v>3</v>
      </c>
      <c r="K120" s="124">
        <f>SUM(K104:K119)</f>
        <v>12</v>
      </c>
      <c r="L120" s="124">
        <f>SUM(L104:L119)</f>
        <v>1</v>
      </c>
      <c r="M120" s="302">
        <f>SUM(J120/(J120+K120))</f>
        <v>0.2</v>
      </c>
    </row>
    <row r="121" spans="1:13" ht="18.75" hidden="1" thickTop="1" x14ac:dyDescent="0.25">
      <c r="A121" s="659" t="s">
        <v>285</v>
      </c>
      <c r="B121" s="26">
        <v>43160</v>
      </c>
      <c r="C121" s="27" t="s">
        <v>10</v>
      </c>
      <c r="D121" s="27">
        <v>1</v>
      </c>
      <c r="E121" s="27">
        <v>0</v>
      </c>
      <c r="F121" s="27">
        <v>0</v>
      </c>
      <c r="G121" s="27">
        <v>0</v>
      </c>
      <c r="H121" s="27">
        <v>0</v>
      </c>
      <c r="I121" s="28">
        <v>0</v>
      </c>
      <c r="J121" s="282">
        <v>1</v>
      </c>
      <c r="K121" s="8"/>
      <c r="L121" s="8"/>
      <c r="M121" s="113"/>
    </row>
    <row r="122" spans="1:13" hidden="1" x14ac:dyDescent="0.25">
      <c r="A122" s="631"/>
      <c r="B122" s="13">
        <v>43153</v>
      </c>
      <c r="C122" s="9" t="s">
        <v>7</v>
      </c>
      <c r="D122" s="9">
        <v>1</v>
      </c>
      <c r="E122" s="9">
        <v>0</v>
      </c>
      <c r="F122" s="9">
        <v>2</v>
      </c>
      <c r="G122" s="9">
        <v>2</v>
      </c>
      <c r="H122" s="9">
        <v>0</v>
      </c>
      <c r="I122" s="29">
        <v>0</v>
      </c>
      <c r="J122" s="280"/>
      <c r="K122" s="9">
        <v>1</v>
      </c>
      <c r="L122" s="9"/>
      <c r="M122" s="29"/>
    </row>
    <row r="123" spans="1:13" hidden="1" x14ac:dyDescent="0.25">
      <c r="A123" s="631"/>
      <c r="B123" s="13">
        <v>43146</v>
      </c>
      <c r="C123" s="9" t="s">
        <v>27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43118</v>
      </c>
      <c r="C124" s="9" t="s">
        <v>7</v>
      </c>
      <c r="D124" s="9">
        <v>1</v>
      </c>
      <c r="E124" s="9">
        <v>0</v>
      </c>
      <c r="F124" s="9">
        <v>1</v>
      </c>
      <c r="G124" s="9">
        <v>1</v>
      </c>
      <c r="H124" s="9">
        <v>0</v>
      </c>
      <c r="I124" s="29">
        <v>0</v>
      </c>
      <c r="J124" s="280">
        <v>1</v>
      </c>
      <c r="K124" s="9"/>
      <c r="L124" s="9"/>
      <c r="M124" s="29"/>
    </row>
    <row r="125" spans="1:13" hidden="1" x14ac:dyDescent="0.25">
      <c r="A125" s="631"/>
      <c r="B125" s="13">
        <v>43104</v>
      </c>
      <c r="C125" s="9" t="s">
        <v>27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43083</v>
      </c>
      <c r="C126" s="9" t="s">
        <v>8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43069</v>
      </c>
      <c r="C127" s="9" t="s">
        <v>7</v>
      </c>
      <c r="D127" s="9">
        <v>1</v>
      </c>
      <c r="E127" s="9">
        <v>0</v>
      </c>
      <c r="F127" s="9">
        <v>1</v>
      </c>
      <c r="G127" s="9">
        <v>1</v>
      </c>
      <c r="H127" s="9">
        <v>0</v>
      </c>
      <c r="I127" s="29">
        <v>0</v>
      </c>
      <c r="J127" s="280">
        <v>1</v>
      </c>
      <c r="K127" s="9"/>
      <c r="L127" s="9"/>
      <c r="M127" s="29"/>
    </row>
    <row r="128" spans="1:13" hidden="1" x14ac:dyDescent="0.25">
      <c r="A128" s="631"/>
      <c r="B128" s="13">
        <v>43062</v>
      </c>
      <c r="C128" s="9" t="s">
        <v>27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43055</v>
      </c>
      <c r="C129" s="9" t="s">
        <v>11</v>
      </c>
      <c r="D129" s="9">
        <v>1</v>
      </c>
      <c r="E129" s="9">
        <v>0</v>
      </c>
      <c r="F129" s="9">
        <v>0</v>
      </c>
      <c r="G129" s="9">
        <v>0</v>
      </c>
      <c r="H129" s="9">
        <v>0</v>
      </c>
      <c r="I129" s="29">
        <v>0</v>
      </c>
      <c r="J129" s="280">
        <v>1</v>
      </c>
      <c r="K129" s="9"/>
      <c r="L129" s="9"/>
      <c r="M129" s="29"/>
    </row>
    <row r="130" spans="1:13" hidden="1" x14ac:dyDescent="0.25">
      <c r="A130" s="631"/>
      <c r="B130" s="13">
        <v>43048</v>
      </c>
      <c r="C130" s="9" t="s">
        <v>8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/>
      <c r="K130" s="9">
        <v>1</v>
      </c>
      <c r="L130" s="9"/>
      <c r="M130" s="29"/>
    </row>
    <row r="131" spans="1:13" hidden="1" x14ac:dyDescent="0.25">
      <c r="A131" s="631"/>
      <c r="B131" s="13">
        <v>43041</v>
      </c>
      <c r="C131" s="9" t="s">
        <v>10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>
        <v>1</v>
      </c>
      <c r="K131" s="9"/>
      <c r="L131" s="9"/>
      <c r="M131" s="29"/>
    </row>
    <row r="132" spans="1:13" hidden="1" x14ac:dyDescent="0.25">
      <c r="A132" s="631"/>
      <c r="B132" s="13">
        <v>43027</v>
      </c>
      <c r="C132" s="9" t="s">
        <v>27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/>
      <c r="K132" s="9"/>
      <c r="L132" s="9">
        <v>1</v>
      </c>
      <c r="M132" s="29"/>
    </row>
    <row r="133" spans="1:13" hidden="1" x14ac:dyDescent="0.25">
      <c r="A133" s="631"/>
      <c r="B133" s="13">
        <v>43020</v>
      </c>
      <c r="C133" s="9" t="s">
        <v>11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43013</v>
      </c>
      <c r="C134" s="9" t="s">
        <v>8</v>
      </c>
      <c r="D134" s="9">
        <v>1</v>
      </c>
      <c r="E134" s="9">
        <v>0</v>
      </c>
      <c r="F134" s="9">
        <v>1</v>
      </c>
      <c r="G134" s="9">
        <v>1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43006</v>
      </c>
      <c r="C135" s="9" t="s">
        <v>10</v>
      </c>
      <c r="D135" s="9">
        <v>1</v>
      </c>
      <c r="E135" s="9">
        <v>0</v>
      </c>
      <c r="F135" s="9">
        <v>1</v>
      </c>
      <c r="G135" s="9">
        <v>1</v>
      </c>
      <c r="H135" s="9">
        <v>0</v>
      </c>
      <c r="I135" s="29">
        <v>0</v>
      </c>
      <c r="J135" s="280">
        <v>1</v>
      </c>
      <c r="K135" s="9"/>
      <c r="L135" s="9"/>
      <c r="M135" s="29"/>
    </row>
    <row r="136" spans="1:13" hidden="1" x14ac:dyDescent="0.25">
      <c r="A136" s="631"/>
      <c r="B136" s="13">
        <v>42999</v>
      </c>
      <c r="C136" s="9" t="s">
        <v>7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/>
      <c r="K136" s="9"/>
      <c r="L136" s="9">
        <v>1</v>
      </c>
      <c r="M136" s="29"/>
    </row>
    <row r="137" spans="1:13" ht="18.75" hidden="1" thickBot="1" x14ac:dyDescent="0.3">
      <c r="A137" s="630"/>
      <c r="B137" s="30">
        <v>42992</v>
      </c>
      <c r="C137" s="31" t="s">
        <v>27</v>
      </c>
      <c r="D137" s="31">
        <v>1</v>
      </c>
      <c r="E137" s="31">
        <v>0</v>
      </c>
      <c r="F137" s="31">
        <v>0</v>
      </c>
      <c r="G137" s="31">
        <v>0</v>
      </c>
      <c r="H137" s="31">
        <v>0</v>
      </c>
      <c r="I137" s="32">
        <v>0</v>
      </c>
      <c r="J137" s="281"/>
      <c r="K137" s="23">
        <v>1</v>
      </c>
      <c r="L137" s="23"/>
      <c r="M137" s="48"/>
    </row>
    <row r="138" spans="1:13" s="1" customFormat="1" ht="19.5" thickTop="1" thickBot="1" x14ac:dyDescent="0.3">
      <c r="A138" s="142" t="s">
        <v>45</v>
      </c>
      <c r="B138" s="126" t="s">
        <v>285</v>
      </c>
      <c r="C138" s="124" t="s">
        <v>9</v>
      </c>
      <c r="D138" s="124">
        <f t="shared" ref="D138:I138" si="6">SUM(D121:D137)</f>
        <v>17</v>
      </c>
      <c r="E138" s="124">
        <f t="shared" si="6"/>
        <v>0</v>
      </c>
      <c r="F138" s="124">
        <f t="shared" si="6"/>
        <v>8</v>
      </c>
      <c r="G138" s="124">
        <f t="shared" si="6"/>
        <v>8</v>
      </c>
      <c r="H138" s="124">
        <f t="shared" si="6"/>
        <v>0</v>
      </c>
      <c r="I138" s="125">
        <f t="shared" si="6"/>
        <v>0</v>
      </c>
      <c r="J138" s="191">
        <f>SUM(J121:J137)</f>
        <v>9</v>
      </c>
      <c r="K138" s="124">
        <f>SUM(K121:K137)</f>
        <v>6</v>
      </c>
      <c r="L138" s="124">
        <f>SUM(L121:L137)</f>
        <v>2</v>
      </c>
      <c r="M138" s="294">
        <f>SUM(J138/(J138+K138))</f>
        <v>0.6</v>
      </c>
    </row>
    <row r="139" spans="1:13" ht="18.75" hidden="1" thickTop="1" x14ac:dyDescent="0.25">
      <c r="A139" s="659" t="s">
        <v>35</v>
      </c>
      <c r="B139" s="26">
        <v>42796</v>
      </c>
      <c r="C139" s="27" t="s">
        <v>10</v>
      </c>
      <c r="D139" s="27">
        <v>1</v>
      </c>
      <c r="E139" s="27">
        <v>0</v>
      </c>
      <c r="F139" s="27">
        <v>0</v>
      </c>
      <c r="G139" s="27">
        <v>0</v>
      </c>
      <c r="H139" s="27">
        <v>0</v>
      </c>
      <c r="I139" s="28">
        <v>0</v>
      </c>
      <c r="J139" s="282">
        <v>1</v>
      </c>
      <c r="K139" s="8"/>
      <c r="L139" s="8"/>
      <c r="M139" s="113"/>
    </row>
    <row r="140" spans="1:13" hidden="1" x14ac:dyDescent="0.25">
      <c r="A140" s="631"/>
      <c r="B140" s="13">
        <v>42789</v>
      </c>
      <c r="C140" s="9" t="s">
        <v>7</v>
      </c>
      <c r="D140" s="9">
        <v>1</v>
      </c>
      <c r="E140" s="9">
        <v>0</v>
      </c>
      <c r="F140" s="9">
        <v>0</v>
      </c>
      <c r="G140" s="9">
        <v>0</v>
      </c>
      <c r="H140" s="9">
        <v>0</v>
      </c>
      <c r="I140" s="29">
        <v>0</v>
      </c>
      <c r="J140" s="280">
        <v>1</v>
      </c>
      <c r="K140" s="9"/>
      <c r="L140" s="9"/>
      <c r="M140" s="29"/>
    </row>
    <row r="141" spans="1:13" hidden="1" x14ac:dyDescent="0.25">
      <c r="A141" s="631"/>
      <c r="B141" s="13">
        <v>42782</v>
      </c>
      <c r="C141" s="9" t="s">
        <v>27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/>
      <c r="K141" s="9">
        <v>1</v>
      </c>
      <c r="L141" s="9"/>
      <c r="M141" s="29"/>
    </row>
    <row r="142" spans="1:13" hidden="1" x14ac:dyDescent="0.25">
      <c r="A142" s="631"/>
      <c r="B142" s="13">
        <v>42775</v>
      </c>
      <c r="C142" s="9" t="s">
        <v>11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42768</v>
      </c>
      <c r="C143" s="9" t="s">
        <v>8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>
        <v>1</v>
      </c>
      <c r="L143" s="9"/>
      <c r="M143" s="29"/>
    </row>
    <row r="144" spans="1:13" hidden="1" x14ac:dyDescent="0.25">
      <c r="A144" s="631"/>
      <c r="B144" s="13">
        <v>42761</v>
      </c>
      <c r="C144" s="9" t="s">
        <v>10</v>
      </c>
      <c r="D144" s="9">
        <v>1</v>
      </c>
      <c r="E144" s="9">
        <v>0</v>
      </c>
      <c r="F144" s="9">
        <v>2</v>
      </c>
      <c r="G144" s="9">
        <v>2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42754</v>
      </c>
      <c r="C145" s="9" t="s">
        <v>7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9"/>
    </row>
    <row r="146" spans="1:13" hidden="1" x14ac:dyDescent="0.25">
      <c r="A146" s="631"/>
      <c r="B146" s="13">
        <v>42747</v>
      </c>
      <c r="C146" s="9" t="s">
        <v>27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">
        <v>0</v>
      </c>
      <c r="J146" s="280"/>
      <c r="K146" s="9">
        <v>1</v>
      </c>
      <c r="L146" s="9"/>
      <c r="M146" s="29"/>
    </row>
    <row r="147" spans="1:13" hidden="1" x14ac:dyDescent="0.25">
      <c r="A147" s="631"/>
      <c r="B147" s="13">
        <v>42740</v>
      </c>
      <c r="C147" s="9" t="s">
        <v>11</v>
      </c>
      <c r="D147" s="9">
        <v>1</v>
      </c>
      <c r="E147" s="9">
        <v>1</v>
      </c>
      <c r="F147" s="9">
        <v>0</v>
      </c>
      <c r="G147" s="9">
        <v>1</v>
      </c>
      <c r="H147" s="9">
        <v>0</v>
      </c>
      <c r="I147" s="29">
        <v>0</v>
      </c>
      <c r="J147" s="280"/>
      <c r="K147" s="9"/>
      <c r="L147" s="9">
        <v>1</v>
      </c>
      <c r="M147" s="29"/>
    </row>
    <row r="148" spans="1:13" hidden="1" x14ac:dyDescent="0.25">
      <c r="A148" s="631"/>
      <c r="B148" s="13">
        <v>42705</v>
      </c>
      <c r="C148" s="9" t="s">
        <v>7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/>
      <c r="L148" s="9">
        <v>1</v>
      </c>
      <c r="M148" s="29"/>
    </row>
    <row r="149" spans="1:13" hidden="1" x14ac:dyDescent="0.25">
      <c r="A149" s="631"/>
      <c r="B149" s="13">
        <v>42698</v>
      </c>
      <c r="C149" s="9" t="s">
        <v>27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>
        <v>1</v>
      </c>
      <c r="L149" s="9"/>
      <c r="M149" s="29"/>
    </row>
    <row r="150" spans="1:13" hidden="1" x14ac:dyDescent="0.25">
      <c r="A150" s="631"/>
      <c r="B150" s="13">
        <v>42691</v>
      </c>
      <c r="C150" s="9" t="s">
        <v>11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/>
      <c r="L150" s="9">
        <v>1</v>
      </c>
      <c r="M150" s="29"/>
    </row>
    <row r="151" spans="1:13" hidden="1" x14ac:dyDescent="0.25">
      <c r="A151" s="631"/>
      <c r="B151" s="13">
        <v>42684</v>
      </c>
      <c r="C151" s="9" t="s">
        <v>8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idden="1" x14ac:dyDescent="0.25">
      <c r="A152" s="631"/>
      <c r="B152" s="13">
        <v>42677</v>
      </c>
      <c r="C152" s="9" t="s">
        <v>10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/>
      <c r="K152" s="9"/>
      <c r="L152" s="9">
        <v>1</v>
      </c>
      <c r="M152" s="29"/>
    </row>
    <row r="153" spans="1:13" hidden="1" x14ac:dyDescent="0.25">
      <c r="A153" s="631"/>
      <c r="B153" s="13">
        <v>42670</v>
      </c>
      <c r="C153" s="9" t="s">
        <v>7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/>
      <c r="K153" s="9">
        <v>1</v>
      </c>
      <c r="L153" s="9"/>
      <c r="M153" s="29"/>
    </row>
    <row r="154" spans="1:13" hidden="1" x14ac:dyDescent="0.25">
      <c r="A154" s="631"/>
      <c r="B154" s="13">
        <v>42663</v>
      </c>
      <c r="C154" s="9" t="s">
        <v>27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42656</v>
      </c>
      <c r="C155" s="9" t="s">
        <v>11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/>
      <c r="K155" s="9">
        <v>1</v>
      </c>
      <c r="L155" s="9"/>
      <c r="M155" s="29"/>
    </row>
    <row r="156" spans="1:13" hidden="1" x14ac:dyDescent="0.25">
      <c r="A156" s="631"/>
      <c r="B156" s="13">
        <v>42649</v>
      </c>
      <c r="C156" s="9" t="s">
        <v>8</v>
      </c>
      <c r="D156" s="9">
        <v>1</v>
      </c>
      <c r="E156" s="9">
        <v>0</v>
      </c>
      <c r="F156" s="9">
        <v>1</v>
      </c>
      <c r="G156" s="9">
        <v>1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idden="1" x14ac:dyDescent="0.25">
      <c r="A157" s="631"/>
      <c r="B157" s="13">
        <v>42635</v>
      </c>
      <c r="C157" s="9" t="s">
        <v>7</v>
      </c>
      <c r="D157" s="9">
        <v>1</v>
      </c>
      <c r="E157" s="9">
        <v>0</v>
      </c>
      <c r="F157" s="9">
        <v>0</v>
      </c>
      <c r="G157" s="9">
        <v>0</v>
      </c>
      <c r="H157" s="9">
        <v>0</v>
      </c>
      <c r="I157" s="29">
        <v>0</v>
      </c>
      <c r="J157" s="280">
        <v>1</v>
      </c>
      <c r="K157" s="9"/>
      <c r="L157" s="9"/>
      <c r="M157" s="29"/>
    </row>
    <row r="158" spans="1:13" ht="18.75" hidden="1" thickBot="1" x14ac:dyDescent="0.3">
      <c r="A158" s="630"/>
      <c r="B158" s="30">
        <v>42628</v>
      </c>
      <c r="C158" s="31" t="s">
        <v>27</v>
      </c>
      <c r="D158" s="31">
        <v>1</v>
      </c>
      <c r="E158" s="31">
        <v>0</v>
      </c>
      <c r="F158" s="31">
        <v>0</v>
      </c>
      <c r="G158" s="31">
        <v>0</v>
      </c>
      <c r="H158" s="31">
        <v>0</v>
      </c>
      <c r="I158" s="32">
        <v>0</v>
      </c>
      <c r="J158" s="281">
        <v>1</v>
      </c>
      <c r="K158" s="23"/>
      <c r="L158" s="23"/>
      <c r="M158" s="48"/>
    </row>
    <row r="159" spans="1:13" s="1" customFormat="1" ht="19.5" thickTop="1" thickBot="1" x14ac:dyDescent="0.3">
      <c r="A159" s="142" t="s">
        <v>45</v>
      </c>
      <c r="B159" s="126" t="s">
        <v>18</v>
      </c>
      <c r="C159" s="124" t="s">
        <v>9</v>
      </c>
      <c r="D159" s="124">
        <f t="shared" ref="D159:I159" si="7">SUM(D139:D158)</f>
        <v>20</v>
      </c>
      <c r="E159" s="124">
        <f t="shared" si="7"/>
        <v>1</v>
      </c>
      <c r="F159" s="124">
        <f t="shared" si="7"/>
        <v>6</v>
      </c>
      <c r="G159" s="124">
        <f t="shared" si="7"/>
        <v>7</v>
      </c>
      <c r="H159" s="124">
        <f t="shared" si="7"/>
        <v>0</v>
      </c>
      <c r="I159" s="125">
        <f t="shared" si="7"/>
        <v>0</v>
      </c>
      <c r="J159" s="191">
        <f>SUM(J139:J158)</f>
        <v>7</v>
      </c>
      <c r="K159" s="124">
        <f>SUM(K139:K158)</f>
        <v>9</v>
      </c>
      <c r="L159" s="124">
        <f>SUM(L139:L158)</f>
        <v>4</v>
      </c>
      <c r="M159" s="294">
        <f>SUM(J159/(J159+K159))</f>
        <v>0.4375</v>
      </c>
    </row>
    <row r="160" spans="1:13" ht="18.75" hidden="1" thickTop="1" x14ac:dyDescent="0.25">
      <c r="A160" s="659" t="s">
        <v>17</v>
      </c>
      <c r="B160" s="26">
        <v>42432</v>
      </c>
      <c r="C160" s="27" t="s">
        <v>14</v>
      </c>
      <c r="D160" s="27">
        <v>1</v>
      </c>
      <c r="E160" s="27">
        <v>0</v>
      </c>
      <c r="F160" s="27">
        <v>0</v>
      </c>
      <c r="G160" s="27">
        <v>0</v>
      </c>
      <c r="H160" s="27">
        <v>0</v>
      </c>
      <c r="I160" s="28">
        <v>0</v>
      </c>
      <c r="J160" s="282"/>
      <c r="K160" s="8">
        <v>1</v>
      </c>
      <c r="L160" s="8"/>
      <c r="M160" s="113"/>
    </row>
    <row r="161" spans="1:13" hidden="1" x14ac:dyDescent="0.25">
      <c r="A161" s="631"/>
      <c r="B161" s="13">
        <v>42425</v>
      </c>
      <c r="C161" s="9" t="s">
        <v>8</v>
      </c>
      <c r="D161" s="9">
        <v>1</v>
      </c>
      <c r="E161" s="9">
        <v>0</v>
      </c>
      <c r="F161" s="9">
        <v>0</v>
      </c>
      <c r="G161" s="9">
        <v>0</v>
      </c>
      <c r="H161" s="9">
        <v>0</v>
      </c>
      <c r="I161" s="29">
        <v>0</v>
      </c>
      <c r="J161" s="280">
        <v>1</v>
      </c>
      <c r="K161" s="9"/>
      <c r="L161" s="9"/>
      <c r="M161" s="29"/>
    </row>
    <row r="162" spans="1:13" hidden="1" x14ac:dyDescent="0.25">
      <c r="A162" s="631"/>
      <c r="B162" s="13">
        <v>42418</v>
      </c>
      <c r="C162" s="9" t="s">
        <v>12</v>
      </c>
      <c r="D162" s="9">
        <v>1</v>
      </c>
      <c r="E162" s="9">
        <v>0</v>
      </c>
      <c r="F162" s="9">
        <v>1</v>
      </c>
      <c r="G162" s="9">
        <v>1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42411</v>
      </c>
      <c r="C163" s="9" t="s">
        <v>13</v>
      </c>
      <c r="D163" s="9">
        <v>1</v>
      </c>
      <c r="E163" s="9">
        <v>0</v>
      </c>
      <c r="F163" s="9">
        <v>1</v>
      </c>
      <c r="G163" s="9">
        <v>1</v>
      </c>
      <c r="H163" s="9">
        <v>0</v>
      </c>
      <c r="I163" s="29">
        <v>0</v>
      </c>
      <c r="J163" s="280">
        <v>1</v>
      </c>
      <c r="K163" s="9"/>
      <c r="L163" s="9"/>
      <c r="M163" s="29"/>
    </row>
    <row r="164" spans="1:13" hidden="1" x14ac:dyDescent="0.25">
      <c r="A164" s="631"/>
      <c r="B164" s="13">
        <v>42404</v>
      </c>
      <c r="C164" s="9" t="s">
        <v>10</v>
      </c>
      <c r="D164" s="9">
        <v>1</v>
      </c>
      <c r="E164" s="9">
        <v>0</v>
      </c>
      <c r="F164" s="9">
        <v>1</v>
      </c>
      <c r="G164" s="9">
        <v>1</v>
      </c>
      <c r="H164" s="9">
        <v>0</v>
      </c>
      <c r="I164" s="29">
        <v>0</v>
      </c>
      <c r="J164" s="280"/>
      <c r="K164" s="9"/>
      <c r="L164" s="9">
        <v>1</v>
      </c>
      <c r="M164" s="29"/>
    </row>
    <row r="165" spans="1:13" hidden="1" x14ac:dyDescent="0.25">
      <c r="A165" s="631"/>
      <c r="B165" s="13">
        <v>42397</v>
      </c>
      <c r="C165" s="9" t="s">
        <v>14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42390</v>
      </c>
      <c r="C166" s="9" t="s">
        <v>8</v>
      </c>
      <c r="D166" s="9">
        <v>1</v>
      </c>
      <c r="E166" s="9">
        <v>0</v>
      </c>
      <c r="F166" s="9">
        <v>1</v>
      </c>
      <c r="G166" s="9">
        <v>1</v>
      </c>
      <c r="H166" s="9">
        <v>0</v>
      </c>
      <c r="I166" s="29">
        <v>0</v>
      </c>
      <c r="J166" s="280">
        <v>1</v>
      </c>
      <c r="K166" s="9"/>
      <c r="L166" s="9"/>
      <c r="M166" s="29"/>
    </row>
    <row r="167" spans="1:13" hidden="1" x14ac:dyDescent="0.25">
      <c r="A167" s="631"/>
      <c r="B167" s="13">
        <v>42383</v>
      </c>
      <c r="C167" s="9" t="s">
        <v>10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>
        <v>1</v>
      </c>
      <c r="K167" s="9"/>
      <c r="L167" s="9"/>
      <c r="M167" s="29"/>
    </row>
    <row r="168" spans="1:13" hidden="1" x14ac:dyDescent="0.25">
      <c r="A168" s="631"/>
      <c r="B168" s="13">
        <v>42376</v>
      </c>
      <c r="C168" s="9" t="s">
        <v>13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42355</v>
      </c>
      <c r="C169" s="9" t="s">
        <v>10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/>
      <c r="L169" s="9">
        <v>1</v>
      </c>
      <c r="M169" s="29"/>
    </row>
    <row r="170" spans="1:13" hidden="1" x14ac:dyDescent="0.25">
      <c r="A170" s="631"/>
      <c r="B170" s="13">
        <v>42348</v>
      </c>
      <c r="C170" s="9" t="s">
        <v>14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/>
      <c r="K170" s="9">
        <v>1</v>
      </c>
      <c r="L170" s="9"/>
      <c r="M170" s="29"/>
    </row>
    <row r="171" spans="1:13" hidden="1" x14ac:dyDescent="0.25">
      <c r="A171" s="631"/>
      <c r="B171" s="13">
        <v>42341</v>
      </c>
      <c r="C171" s="9" t="s">
        <v>8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42334</v>
      </c>
      <c r="C172" s="9" t="s">
        <v>12</v>
      </c>
      <c r="D172" s="9">
        <v>1</v>
      </c>
      <c r="E172" s="9">
        <v>1</v>
      </c>
      <c r="F172" s="9">
        <v>0</v>
      </c>
      <c r="G172" s="9">
        <v>1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42327</v>
      </c>
      <c r="C173" s="9" t="s">
        <v>13</v>
      </c>
      <c r="D173" s="9">
        <v>1</v>
      </c>
      <c r="E173" s="9">
        <v>0</v>
      </c>
      <c r="F173" s="9">
        <v>1</v>
      </c>
      <c r="G173" s="9">
        <v>1</v>
      </c>
      <c r="H173" s="9">
        <v>0</v>
      </c>
      <c r="I173" s="29">
        <v>0</v>
      </c>
      <c r="J173" s="280">
        <v>1</v>
      </c>
      <c r="K173" s="9"/>
      <c r="L173" s="9"/>
      <c r="M173" s="29"/>
    </row>
    <row r="174" spans="1:13" hidden="1" x14ac:dyDescent="0.25">
      <c r="A174" s="631"/>
      <c r="B174" s="13">
        <v>42313</v>
      </c>
      <c r="C174" s="9" t="s">
        <v>14</v>
      </c>
      <c r="D174" s="9">
        <v>1</v>
      </c>
      <c r="E174" s="9">
        <v>0</v>
      </c>
      <c r="F174" s="9">
        <v>1</v>
      </c>
      <c r="G174" s="9">
        <v>1</v>
      </c>
      <c r="H174" s="9">
        <v>0</v>
      </c>
      <c r="I174" s="29">
        <v>0</v>
      </c>
      <c r="J174" s="280">
        <v>1</v>
      </c>
      <c r="K174" s="9"/>
      <c r="L174" s="9"/>
      <c r="M174" s="29"/>
    </row>
    <row r="175" spans="1:13" hidden="1" x14ac:dyDescent="0.25">
      <c r="A175" s="631"/>
      <c r="B175" s="13">
        <v>42306</v>
      </c>
      <c r="C175" s="9" t="s">
        <v>8</v>
      </c>
      <c r="D175" s="9">
        <v>1</v>
      </c>
      <c r="E175" s="9">
        <v>0</v>
      </c>
      <c r="F175" s="9">
        <v>1</v>
      </c>
      <c r="G175" s="9">
        <v>1</v>
      </c>
      <c r="H175" s="9">
        <v>0</v>
      </c>
      <c r="I175" s="29">
        <v>0</v>
      </c>
      <c r="J175" s="280">
        <v>1</v>
      </c>
      <c r="K175" s="9"/>
      <c r="L175" s="9"/>
      <c r="M175" s="29"/>
    </row>
    <row r="176" spans="1:13" hidden="1" x14ac:dyDescent="0.25">
      <c r="A176" s="631"/>
      <c r="B176" s="13">
        <v>42299</v>
      </c>
      <c r="C176" s="9" t="s">
        <v>12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>
        <v>1</v>
      </c>
      <c r="K176" s="9"/>
      <c r="L176" s="9"/>
      <c r="M176" s="29"/>
    </row>
    <row r="177" spans="1:13" hidden="1" x14ac:dyDescent="0.25">
      <c r="A177" s="631"/>
      <c r="B177" s="13">
        <v>42292</v>
      </c>
      <c r="C177" s="9" t="s">
        <v>13</v>
      </c>
      <c r="D177" s="9">
        <v>1</v>
      </c>
      <c r="E177" s="9">
        <v>1</v>
      </c>
      <c r="F177" s="9">
        <v>0</v>
      </c>
      <c r="G177" s="9">
        <v>1</v>
      </c>
      <c r="H177" s="9">
        <v>0</v>
      </c>
      <c r="I177" s="29">
        <v>0</v>
      </c>
      <c r="J177" s="280">
        <v>1</v>
      </c>
      <c r="K177" s="9"/>
      <c r="L177" s="9"/>
      <c r="M177" s="29"/>
    </row>
    <row r="178" spans="1:13" hidden="1" x14ac:dyDescent="0.25">
      <c r="A178" s="631"/>
      <c r="B178" s="13">
        <v>42285</v>
      </c>
      <c r="C178" s="9" t="s">
        <v>10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>
        <v>1</v>
      </c>
      <c r="K178" s="9"/>
      <c r="L178" s="9"/>
      <c r="M178" s="29"/>
    </row>
    <row r="179" spans="1:13" hidden="1" x14ac:dyDescent="0.25">
      <c r="A179" s="631"/>
      <c r="B179" s="13">
        <v>42278</v>
      </c>
      <c r="C179" s="9" t="s">
        <v>14</v>
      </c>
      <c r="D179" s="9">
        <v>1</v>
      </c>
      <c r="E179" s="9">
        <v>0</v>
      </c>
      <c r="F179" s="9">
        <v>1</v>
      </c>
      <c r="G179" s="9">
        <v>1</v>
      </c>
      <c r="H179" s="9">
        <v>0</v>
      </c>
      <c r="I179" s="29">
        <v>0</v>
      </c>
      <c r="J179" s="280">
        <v>1</v>
      </c>
      <c r="K179" s="9"/>
      <c r="L179" s="9"/>
      <c r="M179" s="29"/>
    </row>
    <row r="180" spans="1:13" ht="18.75" hidden="1" thickBot="1" x14ac:dyDescent="0.3">
      <c r="A180" s="630"/>
      <c r="B180" s="30">
        <v>42264</v>
      </c>
      <c r="C180" s="31" t="s">
        <v>12</v>
      </c>
      <c r="D180" s="31">
        <v>1</v>
      </c>
      <c r="E180" s="31">
        <v>0</v>
      </c>
      <c r="F180" s="31">
        <v>0</v>
      </c>
      <c r="G180" s="31">
        <v>0</v>
      </c>
      <c r="H180" s="31">
        <v>0</v>
      </c>
      <c r="I180" s="32">
        <v>0</v>
      </c>
      <c r="J180" s="281"/>
      <c r="K180" s="23">
        <v>1</v>
      </c>
      <c r="L180" s="23"/>
      <c r="M180" s="48"/>
    </row>
    <row r="181" spans="1:13" s="1" customFormat="1" ht="19.5" thickTop="1" thickBot="1" x14ac:dyDescent="0.3">
      <c r="A181" s="142" t="s">
        <v>45</v>
      </c>
      <c r="B181" s="126" t="s">
        <v>17</v>
      </c>
      <c r="C181" s="124" t="s">
        <v>7</v>
      </c>
      <c r="D181" s="124">
        <f t="shared" ref="D181:I181" si="8">SUM(D160:D180)</f>
        <v>21</v>
      </c>
      <c r="E181" s="124">
        <f t="shared" si="8"/>
        <v>2</v>
      </c>
      <c r="F181" s="124">
        <f t="shared" si="8"/>
        <v>8</v>
      </c>
      <c r="G181" s="124">
        <f t="shared" si="8"/>
        <v>10</v>
      </c>
      <c r="H181" s="124">
        <f t="shared" si="8"/>
        <v>0</v>
      </c>
      <c r="I181" s="125">
        <f t="shared" si="8"/>
        <v>0</v>
      </c>
      <c r="J181" s="191">
        <f>SUM(J160:J180)</f>
        <v>14</v>
      </c>
      <c r="K181" s="124">
        <f>SUM(K160:K180)</f>
        <v>5</v>
      </c>
      <c r="L181" s="124">
        <f>SUM(L160:L180)</f>
        <v>2</v>
      </c>
      <c r="M181" s="294">
        <f>SUM(J181/(J181+K181))</f>
        <v>0.73684210526315785</v>
      </c>
    </row>
    <row r="182" spans="1:13" ht="18.75" hidden="1" thickTop="1" x14ac:dyDescent="0.25">
      <c r="A182" s="659" t="s">
        <v>16</v>
      </c>
      <c r="B182" s="26">
        <v>42061</v>
      </c>
      <c r="C182" s="27" t="s">
        <v>14</v>
      </c>
      <c r="D182" s="27">
        <v>1</v>
      </c>
      <c r="E182" s="27">
        <v>0</v>
      </c>
      <c r="F182" s="27">
        <v>0</v>
      </c>
      <c r="G182" s="27">
        <v>0</v>
      </c>
      <c r="H182" s="27">
        <v>0</v>
      </c>
      <c r="I182" s="28">
        <v>0</v>
      </c>
      <c r="J182" s="282"/>
      <c r="K182" s="8">
        <v>1</v>
      </c>
      <c r="L182" s="8"/>
      <c r="M182" s="113"/>
    </row>
    <row r="183" spans="1:13" hidden="1" x14ac:dyDescent="0.25">
      <c r="A183" s="631"/>
      <c r="B183" s="13">
        <v>42047</v>
      </c>
      <c r="C183" s="9" t="s">
        <v>12</v>
      </c>
      <c r="D183" s="9">
        <v>1</v>
      </c>
      <c r="E183" s="9">
        <v>0</v>
      </c>
      <c r="F183" s="9">
        <v>0</v>
      </c>
      <c r="G183" s="9">
        <v>0</v>
      </c>
      <c r="H183" s="9">
        <v>0</v>
      </c>
      <c r="I183" s="29">
        <v>0</v>
      </c>
      <c r="J183" s="280">
        <v>1</v>
      </c>
      <c r="K183" s="9"/>
      <c r="L183" s="9"/>
      <c r="M183" s="29"/>
    </row>
    <row r="184" spans="1:13" hidden="1" x14ac:dyDescent="0.25">
      <c r="A184" s="631"/>
      <c r="B184" s="13">
        <v>42040</v>
      </c>
      <c r="C184" s="9" t="s">
        <v>13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42033</v>
      </c>
      <c r="C185" s="9" t="s">
        <v>10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42026</v>
      </c>
      <c r="C186" s="9" t="s">
        <v>14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>
        <v>1</v>
      </c>
      <c r="K186" s="9"/>
      <c r="L186" s="9"/>
      <c r="M186" s="29"/>
    </row>
    <row r="187" spans="1:13" hidden="1" x14ac:dyDescent="0.25">
      <c r="A187" s="631"/>
      <c r="B187" s="13">
        <v>42019</v>
      </c>
      <c r="C187" s="9" t="s">
        <v>8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/>
      <c r="K187" s="9">
        <v>1</v>
      </c>
      <c r="L187" s="9"/>
      <c r="M187" s="29"/>
    </row>
    <row r="188" spans="1:13" hidden="1" x14ac:dyDescent="0.25">
      <c r="A188" s="631"/>
      <c r="B188" s="13">
        <v>42012</v>
      </c>
      <c r="C188" s="9" t="s">
        <v>12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>
        <v>1</v>
      </c>
      <c r="K188" s="9"/>
      <c r="L188" s="9"/>
      <c r="M188" s="29"/>
    </row>
    <row r="189" spans="1:13" hidden="1" x14ac:dyDescent="0.25">
      <c r="A189" s="631"/>
      <c r="B189" s="13">
        <v>41991</v>
      </c>
      <c r="C189" s="9" t="s">
        <v>13</v>
      </c>
      <c r="D189" s="9">
        <v>1</v>
      </c>
      <c r="E189" s="9">
        <v>0</v>
      </c>
      <c r="F189" s="9">
        <v>0</v>
      </c>
      <c r="G189" s="9">
        <v>0</v>
      </c>
      <c r="H189" s="9">
        <v>0</v>
      </c>
      <c r="I189" s="29">
        <v>0</v>
      </c>
      <c r="J189" s="280"/>
      <c r="K189" s="9">
        <v>1</v>
      </c>
      <c r="L189" s="9"/>
      <c r="M189" s="29"/>
    </row>
    <row r="190" spans="1:13" hidden="1" x14ac:dyDescent="0.25">
      <c r="A190" s="631"/>
      <c r="B190" s="13">
        <v>41977</v>
      </c>
      <c r="C190" s="9" t="s">
        <v>14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>
        <v>1</v>
      </c>
      <c r="L190" s="9"/>
      <c r="M190" s="29"/>
    </row>
    <row r="191" spans="1:13" hidden="1" x14ac:dyDescent="0.25">
      <c r="A191" s="631"/>
      <c r="B191" s="13">
        <v>41970</v>
      </c>
      <c r="C191" s="9" t="s">
        <v>8</v>
      </c>
      <c r="D191" s="9">
        <v>1</v>
      </c>
      <c r="E191" s="9">
        <v>0</v>
      </c>
      <c r="F191" s="9">
        <v>1</v>
      </c>
      <c r="G191" s="9">
        <v>1</v>
      </c>
      <c r="H191" s="9">
        <v>0</v>
      </c>
      <c r="I191" s="29">
        <v>0</v>
      </c>
      <c r="J191" s="280"/>
      <c r="K191" s="9">
        <v>1</v>
      </c>
      <c r="L191" s="9"/>
      <c r="M191" s="29"/>
    </row>
    <row r="192" spans="1:13" hidden="1" x14ac:dyDescent="0.25">
      <c r="A192" s="631"/>
      <c r="B192" s="13">
        <v>41963</v>
      </c>
      <c r="C192" s="9" t="s">
        <v>12</v>
      </c>
      <c r="D192" s="9">
        <v>1</v>
      </c>
      <c r="E192" s="9">
        <v>0</v>
      </c>
      <c r="F192" s="9">
        <v>0</v>
      </c>
      <c r="G192" s="9">
        <v>0</v>
      </c>
      <c r="H192" s="9">
        <v>0</v>
      </c>
      <c r="I192" s="29">
        <v>0</v>
      </c>
      <c r="J192" s="280"/>
      <c r="K192" s="9"/>
      <c r="L192" s="9">
        <v>1</v>
      </c>
      <c r="M192" s="29"/>
    </row>
    <row r="193" spans="1:13" hidden="1" x14ac:dyDescent="0.25">
      <c r="A193" s="631"/>
      <c r="B193" s="13">
        <v>41956</v>
      </c>
      <c r="C193" s="9" t="s">
        <v>13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>
        <v>1</v>
      </c>
      <c r="K193" s="9"/>
      <c r="L193" s="9"/>
      <c r="M193" s="29"/>
    </row>
    <row r="194" spans="1:13" hidden="1" x14ac:dyDescent="0.25">
      <c r="A194" s="631"/>
      <c r="B194" s="13">
        <v>41949</v>
      </c>
      <c r="C194" s="9" t="s">
        <v>10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/>
      <c r="K194" s="9">
        <v>1</v>
      </c>
      <c r="L194" s="9"/>
      <c r="M194" s="29"/>
    </row>
    <row r="195" spans="1:13" hidden="1" x14ac:dyDescent="0.25">
      <c r="A195" s="631"/>
      <c r="B195" s="13">
        <v>41935</v>
      </c>
      <c r="C195" s="9" t="s">
        <v>8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/>
      <c r="L195" s="9">
        <v>1</v>
      </c>
      <c r="M195" s="29"/>
    </row>
    <row r="196" spans="1:13" hidden="1" x14ac:dyDescent="0.25">
      <c r="A196" s="631"/>
      <c r="B196" s="13">
        <v>41928</v>
      </c>
      <c r="C196" s="9" t="s">
        <v>12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>
        <v>1</v>
      </c>
      <c r="K196" s="9"/>
      <c r="L196" s="9"/>
      <c r="M196" s="29"/>
    </row>
    <row r="197" spans="1:13" hidden="1" x14ac:dyDescent="0.25">
      <c r="A197" s="631"/>
      <c r="B197" s="13">
        <v>41921</v>
      </c>
      <c r="C197" s="9" t="s">
        <v>13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/>
      <c r="K197" s="9"/>
      <c r="L197" s="9">
        <v>1</v>
      </c>
      <c r="M197" s="29"/>
    </row>
    <row r="198" spans="1:13" hidden="1" x14ac:dyDescent="0.25">
      <c r="A198" s="631"/>
      <c r="B198" s="13">
        <v>41914</v>
      </c>
      <c r="C198" s="9" t="s">
        <v>10</v>
      </c>
      <c r="D198" s="9">
        <v>1</v>
      </c>
      <c r="E198" s="9">
        <v>0</v>
      </c>
      <c r="F198" s="9">
        <v>1</v>
      </c>
      <c r="G198" s="9">
        <v>1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idden="1" x14ac:dyDescent="0.25">
      <c r="A199" s="631"/>
      <c r="B199" s="13">
        <v>41907</v>
      </c>
      <c r="C199" s="9" t="s">
        <v>14</v>
      </c>
      <c r="D199" s="9">
        <v>1</v>
      </c>
      <c r="E199" s="9">
        <v>1</v>
      </c>
      <c r="F199" s="9">
        <v>0</v>
      </c>
      <c r="G199" s="9">
        <v>1</v>
      </c>
      <c r="H199" s="9">
        <v>0</v>
      </c>
      <c r="I199" s="29">
        <v>0</v>
      </c>
      <c r="J199" s="280"/>
      <c r="K199" s="9">
        <v>1</v>
      </c>
      <c r="L199" s="9"/>
      <c r="M199" s="29"/>
    </row>
    <row r="200" spans="1:13" ht="18.75" hidden="1" thickBot="1" x14ac:dyDescent="0.3">
      <c r="A200" s="630"/>
      <c r="B200" s="30">
        <v>41900</v>
      </c>
      <c r="C200" s="31" t="s">
        <v>8</v>
      </c>
      <c r="D200" s="31">
        <v>1</v>
      </c>
      <c r="E200" s="31">
        <v>0</v>
      </c>
      <c r="F200" s="31">
        <v>0</v>
      </c>
      <c r="G200" s="31">
        <v>0</v>
      </c>
      <c r="H200" s="31">
        <v>0</v>
      </c>
      <c r="I200" s="32">
        <v>0</v>
      </c>
      <c r="J200" s="281">
        <v>1</v>
      </c>
      <c r="K200" s="23"/>
      <c r="L200" s="23"/>
      <c r="M200" s="48"/>
    </row>
    <row r="201" spans="1:13" s="1" customFormat="1" ht="19.5" thickTop="1" thickBot="1" x14ac:dyDescent="0.3">
      <c r="A201" s="142" t="s">
        <v>45</v>
      </c>
      <c r="B201" s="126" t="s">
        <v>16</v>
      </c>
      <c r="C201" s="124" t="s">
        <v>7</v>
      </c>
      <c r="D201" s="124">
        <f t="shared" ref="D201:I201" si="9">SUM(D182:D200)</f>
        <v>19</v>
      </c>
      <c r="E201" s="124">
        <f t="shared" si="9"/>
        <v>1</v>
      </c>
      <c r="F201" s="124">
        <f t="shared" si="9"/>
        <v>2</v>
      </c>
      <c r="G201" s="124">
        <f t="shared" si="9"/>
        <v>3</v>
      </c>
      <c r="H201" s="124">
        <f t="shared" si="9"/>
        <v>0</v>
      </c>
      <c r="I201" s="125">
        <f t="shared" si="9"/>
        <v>0</v>
      </c>
      <c r="J201" s="191">
        <f>SUM(J182:J200)</f>
        <v>7</v>
      </c>
      <c r="K201" s="124">
        <f>SUM(K182:K200)</f>
        <v>9</v>
      </c>
      <c r="L201" s="124">
        <f>SUM(L182:L200)</f>
        <v>3</v>
      </c>
      <c r="M201" s="294">
        <f>SUM(J201/(J201+K201))</f>
        <v>0.4375</v>
      </c>
    </row>
    <row r="202" spans="1:13" ht="18.75" hidden="1" thickTop="1" x14ac:dyDescent="0.25">
      <c r="A202" s="659" t="s">
        <v>15</v>
      </c>
      <c r="B202" s="26">
        <v>41697</v>
      </c>
      <c r="C202" s="27" t="s">
        <v>12</v>
      </c>
      <c r="D202" s="27">
        <v>1</v>
      </c>
      <c r="E202" s="27">
        <v>0</v>
      </c>
      <c r="F202" s="27">
        <v>0</v>
      </c>
      <c r="G202" s="27">
        <v>0</v>
      </c>
      <c r="H202" s="27">
        <v>0</v>
      </c>
      <c r="I202" s="28">
        <v>0</v>
      </c>
      <c r="J202" s="282"/>
      <c r="K202" s="8"/>
      <c r="L202" s="8">
        <v>1</v>
      </c>
      <c r="M202" s="113"/>
    </row>
    <row r="203" spans="1:13" hidden="1" x14ac:dyDescent="0.25">
      <c r="A203" s="631"/>
      <c r="B203" s="13">
        <v>41690</v>
      </c>
      <c r="C203" s="9" t="s">
        <v>14</v>
      </c>
      <c r="D203" s="9">
        <v>1</v>
      </c>
      <c r="E203" s="9">
        <v>0</v>
      </c>
      <c r="F203" s="9">
        <v>1</v>
      </c>
      <c r="G203" s="9">
        <v>1</v>
      </c>
      <c r="H203" s="9">
        <v>0</v>
      </c>
      <c r="I203" s="29">
        <v>0</v>
      </c>
      <c r="J203" s="280">
        <v>1</v>
      </c>
      <c r="K203" s="9"/>
      <c r="L203" s="9"/>
      <c r="M203" s="29"/>
    </row>
    <row r="204" spans="1:13" hidden="1" x14ac:dyDescent="0.25">
      <c r="A204" s="631"/>
      <c r="B204" s="13">
        <v>41683</v>
      </c>
      <c r="C204" s="9" t="s">
        <v>10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>
        <v>1</v>
      </c>
      <c r="K204" s="9"/>
      <c r="L204" s="9"/>
      <c r="M204" s="29"/>
    </row>
    <row r="205" spans="1:13" hidden="1" x14ac:dyDescent="0.25">
      <c r="A205" s="631"/>
      <c r="B205" s="13">
        <v>41676</v>
      </c>
      <c r="C205" s="9" t="s">
        <v>7</v>
      </c>
      <c r="D205" s="9">
        <v>1</v>
      </c>
      <c r="E205" s="9">
        <v>0</v>
      </c>
      <c r="F205" s="9">
        <v>1</v>
      </c>
      <c r="G205" s="9">
        <v>1</v>
      </c>
      <c r="H205" s="9">
        <v>0</v>
      </c>
      <c r="I205" s="29">
        <v>0</v>
      </c>
      <c r="J205" s="280">
        <v>1</v>
      </c>
      <c r="K205" s="9"/>
      <c r="L205" s="9"/>
      <c r="M205" s="29"/>
    </row>
    <row r="206" spans="1:13" hidden="1" x14ac:dyDescent="0.25">
      <c r="A206" s="631"/>
      <c r="B206" s="13">
        <v>41669</v>
      </c>
      <c r="C206" s="9" t="s">
        <v>8</v>
      </c>
      <c r="D206" s="9">
        <v>1</v>
      </c>
      <c r="E206" s="9">
        <v>0</v>
      </c>
      <c r="F206" s="9">
        <v>1</v>
      </c>
      <c r="G206" s="9">
        <v>1</v>
      </c>
      <c r="H206" s="9">
        <v>0</v>
      </c>
      <c r="I206" s="29">
        <v>0</v>
      </c>
      <c r="J206" s="280">
        <v>1</v>
      </c>
      <c r="K206" s="9"/>
      <c r="L206" s="9"/>
      <c r="M206" s="29"/>
    </row>
    <row r="207" spans="1:13" hidden="1" x14ac:dyDescent="0.25">
      <c r="A207" s="631"/>
      <c r="B207" s="13">
        <v>41662</v>
      </c>
      <c r="C207" s="9" t="s">
        <v>12</v>
      </c>
      <c r="D207" s="9">
        <v>1</v>
      </c>
      <c r="E207" s="9">
        <v>0</v>
      </c>
      <c r="F207" s="9">
        <v>1</v>
      </c>
      <c r="G207" s="9">
        <v>1</v>
      </c>
      <c r="H207" s="9">
        <v>0</v>
      </c>
      <c r="I207" s="29">
        <v>0</v>
      </c>
      <c r="J207" s="280">
        <v>1</v>
      </c>
      <c r="K207" s="9"/>
      <c r="L207" s="9"/>
      <c r="M207" s="29"/>
    </row>
    <row r="208" spans="1:13" hidden="1" x14ac:dyDescent="0.25">
      <c r="A208" s="631"/>
      <c r="B208" s="13">
        <v>41655</v>
      </c>
      <c r="C208" s="9" t="s">
        <v>14</v>
      </c>
      <c r="D208" s="9">
        <v>1</v>
      </c>
      <c r="E208" s="9">
        <v>0</v>
      </c>
      <c r="F208" s="9">
        <v>0</v>
      </c>
      <c r="G208" s="9">
        <v>0</v>
      </c>
      <c r="H208" s="9">
        <v>0</v>
      </c>
      <c r="I208" s="29">
        <v>0</v>
      </c>
      <c r="J208" s="280"/>
      <c r="K208" s="9">
        <v>1</v>
      </c>
      <c r="L208" s="9"/>
      <c r="M208" s="29"/>
    </row>
    <row r="209" spans="1:13" hidden="1" x14ac:dyDescent="0.25">
      <c r="A209" s="631"/>
      <c r="B209" s="13">
        <v>41648</v>
      </c>
      <c r="C209" s="9" t="s">
        <v>10</v>
      </c>
      <c r="D209" s="9">
        <v>1</v>
      </c>
      <c r="E209" s="9">
        <v>0</v>
      </c>
      <c r="F209" s="9">
        <v>0</v>
      </c>
      <c r="G209" s="9">
        <v>0</v>
      </c>
      <c r="H209" s="9">
        <v>0</v>
      </c>
      <c r="I209" s="29">
        <v>0</v>
      </c>
      <c r="J209" s="280">
        <v>1</v>
      </c>
      <c r="K209" s="9"/>
      <c r="L209" s="9"/>
      <c r="M209" s="29"/>
    </row>
    <row r="210" spans="1:13" hidden="1" x14ac:dyDescent="0.25">
      <c r="A210" s="631"/>
      <c r="B210" s="13">
        <v>41627</v>
      </c>
      <c r="C210" s="9" t="s">
        <v>7</v>
      </c>
      <c r="D210" s="9">
        <v>1</v>
      </c>
      <c r="E210" s="9">
        <v>0</v>
      </c>
      <c r="F210" s="9">
        <v>0</v>
      </c>
      <c r="G210" s="9">
        <v>0</v>
      </c>
      <c r="H210" s="9">
        <v>0</v>
      </c>
      <c r="I210" s="29">
        <v>0</v>
      </c>
      <c r="J210" s="280"/>
      <c r="K210" s="9">
        <v>1</v>
      </c>
      <c r="L210" s="9"/>
      <c r="M210" s="29"/>
    </row>
    <row r="211" spans="1:13" hidden="1" x14ac:dyDescent="0.25">
      <c r="A211" s="631"/>
      <c r="B211" s="13">
        <v>41620</v>
      </c>
      <c r="C211" s="9" t="s">
        <v>8</v>
      </c>
      <c r="D211" s="9">
        <v>1</v>
      </c>
      <c r="E211" s="9">
        <v>0</v>
      </c>
      <c r="F211" s="9">
        <v>0</v>
      </c>
      <c r="G211" s="9">
        <v>0</v>
      </c>
      <c r="H211" s="9">
        <v>0</v>
      </c>
      <c r="I211" s="29">
        <v>0</v>
      </c>
      <c r="J211" s="280">
        <v>1</v>
      </c>
      <c r="K211" s="9"/>
      <c r="L211" s="9"/>
      <c r="M211" s="29"/>
    </row>
    <row r="212" spans="1:13" hidden="1" x14ac:dyDescent="0.25">
      <c r="A212" s="631"/>
      <c r="B212" s="13">
        <v>41613</v>
      </c>
      <c r="C212" s="9" t="s">
        <v>12</v>
      </c>
      <c r="D212" s="9">
        <v>1</v>
      </c>
      <c r="E212" s="9">
        <v>0</v>
      </c>
      <c r="F212" s="9">
        <v>0</v>
      </c>
      <c r="G212" s="9">
        <v>0</v>
      </c>
      <c r="H212" s="9">
        <v>0</v>
      </c>
      <c r="I212" s="29">
        <v>0</v>
      </c>
      <c r="J212" s="280"/>
      <c r="K212" s="9">
        <v>1</v>
      </c>
      <c r="L212" s="9"/>
      <c r="M212" s="29"/>
    </row>
    <row r="213" spans="1:13" hidden="1" x14ac:dyDescent="0.25">
      <c r="A213" s="631"/>
      <c r="B213" s="13">
        <v>41606</v>
      </c>
      <c r="C213" s="9" t="s">
        <v>14</v>
      </c>
      <c r="D213" s="9">
        <v>1</v>
      </c>
      <c r="E213" s="9">
        <v>0</v>
      </c>
      <c r="F213" s="9">
        <v>0</v>
      </c>
      <c r="G213" s="9">
        <v>0</v>
      </c>
      <c r="H213" s="9">
        <v>0</v>
      </c>
      <c r="I213" s="29">
        <v>0</v>
      </c>
      <c r="J213" s="280"/>
      <c r="K213" s="9">
        <v>1</v>
      </c>
      <c r="L213" s="9"/>
      <c r="M213" s="29"/>
    </row>
    <row r="214" spans="1:13" hidden="1" x14ac:dyDescent="0.25">
      <c r="A214" s="631"/>
      <c r="B214" s="13">
        <v>41599</v>
      </c>
      <c r="C214" s="9" t="s">
        <v>10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29">
        <v>0</v>
      </c>
      <c r="J214" s="280"/>
      <c r="K214" s="9">
        <v>1</v>
      </c>
      <c r="L214" s="9"/>
      <c r="M214" s="29"/>
    </row>
    <row r="215" spans="1:13" hidden="1" x14ac:dyDescent="0.25">
      <c r="A215" s="631"/>
      <c r="B215" s="13">
        <v>41592</v>
      </c>
      <c r="C215" s="9" t="s">
        <v>7</v>
      </c>
      <c r="D215" s="9">
        <v>1</v>
      </c>
      <c r="E215" s="9">
        <v>0</v>
      </c>
      <c r="F215" s="9">
        <v>1</v>
      </c>
      <c r="G215" s="9">
        <v>1</v>
      </c>
      <c r="H215" s="9">
        <v>0</v>
      </c>
      <c r="I215" s="29">
        <v>0</v>
      </c>
      <c r="J215" s="280">
        <v>1</v>
      </c>
      <c r="K215" s="9"/>
      <c r="L215" s="9"/>
      <c r="M215" s="29"/>
    </row>
    <row r="216" spans="1:13" hidden="1" x14ac:dyDescent="0.25">
      <c r="A216" s="631"/>
      <c r="B216" s="13">
        <v>41585</v>
      </c>
      <c r="C216" s="9" t="s">
        <v>8</v>
      </c>
      <c r="D216" s="9">
        <v>1</v>
      </c>
      <c r="E216" s="9">
        <v>0</v>
      </c>
      <c r="F216" s="9">
        <v>0</v>
      </c>
      <c r="G216" s="9">
        <v>0</v>
      </c>
      <c r="H216" s="9">
        <v>0</v>
      </c>
      <c r="I216" s="29">
        <v>0</v>
      </c>
      <c r="J216" s="280"/>
      <c r="K216" s="9">
        <v>1</v>
      </c>
      <c r="L216" s="9"/>
      <c r="M216" s="29"/>
    </row>
    <row r="217" spans="1:13" hidden="1" x14ac:dyDescent="0.25">
      <c r="A217" s="631"/>
      <c r="B217" s="13">
        <v>41578</v>
      </c>
      <c r="C217" s="9" t="s">
        <v>12</v>
      </c>
      <c r="D217" s="9">
        <v>1</v>
      </c>
      <c r="E217" s="9">
        <v>0</v>
      </c>
      <c r="F217" s="9">
        <v>0</v>
      </c>
      <c r="G217" s="9">
        <v>0</v>
      </c>
      <c r="H217" s="9">
        <v>0</v>
      </c>
      <c r="I217" s="29">
        <v>0</v>
      </c>
      <c r="J217" s="280">
        <v>1</v>
      </c>
      <c r="K217" s="9"/>
      <c r="L217" s="9"/>
      <c r="M217" s="29"/>
    </row>
    <row r="218" spans="1:13" hidden="1" x14ac:dyDescent="0.25">
      <c r="A218" s="631"/>
      <c r="B218" s="13">
        <v>41571</v>
      </c>
      <c r="C218" s="9" t="s">
        <v>14</v>
      </c>
      <c r="D218" s="9">
        <v>1</v>
      </c>
      <c r="E218" s="9">
        <v>0</v>
      </c>
      <c r="F218" s="9">
        <v>0</v>
      </c>
      <c r="G218" s="9">
        <v>0</v>
      </c>
      <c r="H218" s="9">
        <v>0</v>
      </c>
      <c r="I218" s="29">
        <v>0</v>
      </c>
      <c r="J218" s="280"/>
      <c r="K218" s="9">
        <v>1</v>
      </c>
      <c r="L218" s="9"/>
      <c r="M218" s="29"/>
    </row>
    <row r="219" spans="1:13" hidden="1" x14ac:dyDescent="0.25">
      <c r="A219" s="631"/>
      <c r="B219" s="13">
        <v>41564</v>
      </c>
      <c r="C219" s="9" t="s">
        <v>10</v>
      </c>
      <c r="D219" s="9">
        <v>1</v>
      </c>
      <c r="E219" s="9">
        <v>0</v>
      </c>
      <c r="F219" s="9">
        <v>0</v>
      </c>
      <c r="G219" s="9">
        <v>0</v>
      </c>
      <c r="H219" s="9">
        <v>0</v>
      </c>
      <c r="I219" s="29">
        <v>0</v>
      </c>
      <c r="J219" s="280">
        <v>1</v>
      </c>
      <c r="K219" s="9"/>
      <c r="L219" s="9"/>
      <c r="M219" s="29"/>
    </row>
    <row r="220" spans="1:13" hidden="1" x14ac:dyDescent="0.25">
      <c r="A220" s="631"/>
      <c r="B220" s="13">
        <v>41557</v>
      </c>
      <c r="C220" s="9" t="s">
        <v>7</v>
      </c>
      <c r="D220" s="9">
        <v>1</v>
      </c>
      <c r="E220" s="9">
        <v>0</v>
      </c>
      <c r="F220" s="9">
        <v>0</v>
      </c>
      <c r="G220" s="9">
        <v>0</v>
      </c>
      <c r="H220" s="9">
        <v>0</v>
      </c>
      <c r="I220" s="29">
        <v>0</v>
      </c>
      <c r="J220" s="280">
        <v>1</v>
      </c>
      <c r="K220" s="9"/>
      <c r="L220" s="9"/>
      <c r="M220" s="29"/>
    </row>
    <row r="221" spans="1:13" hidden="1" x14ac:dyDescent="0.25">
      <c r="A221" s="631"/>
      <c r="B221" s="13">
        <v>41550</v>
      </c>
      <c r="C221" s="9" t="s">
        <v>8</v>
      </c>
      <c r="D221" s="9">
        <v>1</v>
      </c>
      <c r="E221" s="9">
        <v>0</v>
      </c>
      <c r="F221" s="9">
        <v>0</v>
      </c>
      <c r="G221" s="9">
        <v>0</v>
      </c>
      <c r="H221" s="9">
        <v>0</v>
      </c>
      <c r="I221" s="29">
        <v>0</v>
      </c>
      <c r="J221" s="280">
        <v>1</v>
      </c>
      <c r="K221" s="9"/>
      <c r="L221" s="9"/>
      <c r="M221" s="29"/>
    </row>
    <row r="222" spans="1:13" hidden="1" x14ac:dyDescent="0.25">
      <c r="A222" s="631"/>
      <c r="B222" s="13">
        <v>41543</v>
      </c>
      <c r="C222" s="9" t="s">
        <v>12</v>
      </c>
      <c r="D222" s="9">
        <v>1</v>
      </c>
      <c r="E222" s="9">
        <v>1</v>
      </c>
      <c r="F222" s="9">
        <v>0</v>
      </c>
      <c r="G222" s="9">
        <v>1</v>
      </c>
      <c r="H222" s="9">
        <v>0</v>
      </c>
      <c r="I222" s="29">
        <v>0</v>
      </c>
      <c r="J222" s="280"/>
      <c r="K222" s="9">
        <v>1</v>
      </c>
      <c r="L222" s="9"/>
      <c r="M222" s="29"/>
    </row>
    <row r="223" spans="1:13" hidden="1" x14ac:dyDescent="0.25">
      <c r="A223" s="631"/>
      <c r="B223" s="13">
        <v>41536</v>
      </c>
      <c r="C223" s="9" t="s">
        <v>14</v>
      </c>
      <c r="D223" s="9">
        <v>1</v>
      </c>
      <c r="E223" s="9">
        <v>0</v>
      </c>
      <c r="F223" s="9">
        <v>0</v>
      </c>
      <c r="G223" s="9">
        <v>0</v>
      </c>
      <c r="H223" s="9">
        <v>0</v>
      </c>
      <c r="I223" s="29">
        <v>0</v>
      </c>
      <c r="J223" s="280">
        <v>1</v>
      </c>
      <c r="K223" s="9"/>
      <c r="L223" s="9"/>
      <c r="M223" s="29"/>
    </row>
    <row r="224" spans="1:13" ht="18.75" hidden="1" thickBot="1" x14ac:dyDescent="0.3">
      <c r="A224" s="630"/>
      <c r="B224" s="30">
        <v>41529</v>
      </c>
      <c r="C224" s="31" t="s">
        <v>10</v>
      </c>
      <c r="D224" s="31">
        <v>1</v>
      </c>
      <c r="E224" s="31">
        <v>0</v>
      </c>
      <c r="F224" s="31">
        <v>0</v>
      </c>
      <c r="G224" s="31">
        <v>0</v>
      </c>
      <c r="H224" s="31">
        <v>0</v>
      </c>
      <c r="I224" s="32">
        <v>0</v>
      </c>
      <c r="J224" s="281">
        <v>1</v>
      </c>
      <c r="K224" s="23"/>
      <c r="L224" s="23"/>
      <c r="M224" s="48"/>
    </row>
    <row r="225" spans="1:13" s="1" customFormat="1" ht="19.5" thickTop="1" thickBot="1" x14ac:dyDescent="0.3">
      <c r="A225" s="142" t="s">
        <v>45</v>
      </c>
      <c r="B225" s="126" t="s">
        <v>15</v>
      </c>
      <c r="C225" s="247" t="s">
        <v>13</v>
      </c>
      <c r="D225" s="248">
        <f t="shared" ref="D225:I225" si="10">SUM(D202:D224)</f>
        <v>23</v>
      </c>
      <c r="E225" s="216">
        <f t="shared" si="10"/>
        <v>1</v>
      </c>
      <c r="F225" s="124">
        <f t="shared" si="10"/>
        <v>5</v>
      </c>
      <c r="G225" s="124">
        <f t="shared" si="10"/>
        <v>6</v>
      </c>
      <c r="H225" s="124">
        <f t="shared" si="10"/>
        <v>0</v>
      </c>
      <c r="I225" s="125">
        <f t="shared" si="10"/>
        <v>0</v>
      </c>
      <c r="J225" s="191">
        <f>SUM(J202:J224)</f>
        <v>14</v>
      </c>
      <c r="K225" s="124">
        <f>SUM(K202:K224)</f>
        <v>8</v>
      </c>
      <c r="L225" s="124">
        <f>SUM(L202:L224)</f>
        <v>1</v>
      </c>
      <c r="M225" s="294">
        <f>SUM(J225/(J225+K225))</f>
        <v>0.63636363636363635</v>
      </c>
    </row>
    <row r="226" spans="1:13" ht="18.75" hidden="1" thickTop="1" x14ac:dyDescent="0.25">
      <c r="A226" s="659" t="s">
        <v>22</v>
      </c>
      <c r="B226" s="26">
        <v>41333</v>
      </c>
      <c r="C226" s="27" t="s">
        <v>12</v>
      </c>
      <c r="D226" s="27">
        <v>1</v>
      </c>
      <c r="E226" s="27">
        <v>0</v>
      </c>
      <c r="F226" s="27">
        <v>0</v>
      </c>
      <c r="G226" s="27">
        <v>0</v>
      </c>
      <c r="H226" s="27">
        <v>0</v>
      </c>
      <c r="I226" s="28">
        <v>0</v>
      </c>
      <c r="J226" s="282">
        <v>1</v>
      </c>
      <c r="K226" s="8"/>
      <c r="L226" s="8"/>
      <c r="M226" s="113"/>
    </row>
    <row r="227" spans="1:13" hidden="1" x14ac:dyDescent="0.25">
      <c r="A227" s="631"/>
      <c r="B227" s="13">
        <v>41326</v>
      </c>
      <c r="C227" s="9" t="s">
        <v>21</v>
      </c>
      <c r="D227" s="9">
        <v>1</v>
      </c>
      <c r="E227" s="9">
        <v>0</v>
      </c>
      <c r="F227" s="9">
        <v>0</v>
      </c>
      <c r="G227" s="9">
        <v>0</v>
      </c>
      <c r="H227" s="9">
        <v>0</v>
      </c>
      <c r="I227" s="29">
        <v>0</v>
      </c>
      <c r="J227" s="280">
        <v>1</v>
      </c>
      <c r="K227" s="9"/>
      <c r="L227" s="9"/>
      <c r="M227" s="29"/>
    </row>
    <row r="228" spans="1:13" hidden="1" x14ac:dyDescent="0.25">
      <c r="A228" s="631"/>
      <c r="B228" s="13">
        <v>41319</v>
      </c>
      <c r="C228" s="9" t="s">
        <v>20</v>
      </c>
      <c r="D228" s="9">
        <v>1</v>
      </c>
      <c r="E228" s="9">
        <v>0</v>
      </c>
      <c r="F228" s="9">
        <v>1</v>
      </c>
      <c r="G228" s="9">
        <v>1</v>
      </c>
      <c r="H228" s="9">
        <v>0</v>
      </c>
      <c r="I228" s="29">
        <v>0</v>
      </c>
      <c r="J228" s="280"/>
      <c r="K228" s="9">
        <v>1</v>
      </c>
      <c r="L228" s="9"/>
      <c r="M228" s="29"/>
    </row>
    <row r="229" spans="1:13" hidden="1" x14ac:dyDescent="0.25">
      <c r="A229" s="631"/>
      <c r="B229" s="13">
        <v>41312</v>
      </c>
      <c r="C229" s="9" t="s">
        <v>7</v>
      </c>
      <c r="D229" s="9">
        <v>1</v>
      </c>
      <c r="E229" s="9">
        <v>0</v>
      </c>
      <c r="F229" s="9">
        <v>1</v>
      </c>
      <c r="G229" s="9">
        <v>1</v>
      </c>
      <c r="H229" s="9">
        <v>0</v>
      </c>
      <c r="I229" s="29">
        <v>0</v>
      </c>
      <c r="J229" s="280"/>
      <c r="K229" s="9">
        <v>1</v>
      </c>
      <c r="L229" s="9"/>
      <c r="M229" s="29"/>
    </row>
    <row r="230" spans="1:13" hidden="1" x14ac:dyDescent="0.25">
      <c r="A230" s="631"/>
      <c r="B230" s="13">
        <v>41305</v>
      </c>
      <c r="C230" s="9" t="s">
        <v>19</v>
      </c>
      <c r="D230" s="9">
        <v>1</v>
      </c>
      <c r="E230" s="9">
        <v>0</v>
      </c>
      <c r="F230" s="9">
        <v>1</v>
      </c>
      <c r="G230" s="9">
        <v>1</v>
      </c>
      <c r="H230" s="9">
        <v>0</v>
      </c>
      <c r="I230" s="29">
        <v>0</v>
      </c>
      <c r="J230" s="280">
        <v>1</v>
      </c>
      <c r="K230" s="9"/>
      <c r="L230" s="9"/>
      <c r="M230" s="29"/>
    </row>
    <row r="231" spans="1:13" hidden="1" x14ac:dyDescent="0.25">
      <c r="A231" s="631"/>
      <c r="B231" s="13">
        <v>41298</v>
      </c>
      <c r="C231" s="9" t="s">
        <v>12</v>
      </c>
      <c r="D231" s="9">
        <v>1</v>
      </c>
      <c r="E231" s="9">
        <v>0</v>
      </c>
      <c r="F231" s="9">
        <v>0</v>
      </c>
      <c r="G231" s="9">
        <v>0</v>
      </c>
      <c r="H231" s="9">
        <v>0</v>
      </c>
      <c r="I231" s="29">
        <v>0</v>
      </c>
      <c r="J231" s="280"/>
      <c r="K231" s="9">
        <v>1</v>
      </c>
      <c r="L231" s="9"/>
      <c r="M231" s="29"/>
    </row>
    <row r="232" spans="1:13" hidden="1" x14ac:dyDescent="0.25">
      <c r="A232" s="631"/>
      <c r="B232" s="13">
        <v>41291</v>
      </c>
      <c r="C232" s="9" t="s">
        <v>21</v>
      </c>
      <c r="D232" s="9">
        <v>1</v>
      </c>
      <c r="E232" s="9">
        <v>0</v>
      </c>
      <c r="F232" s="9">
        <v>0</v>
      </c>
      <c r="G232" s="9">
        <v>0</v>
      </c>
      <c r="H232" s="9">
        <v>0</v>
      </c>
      <c r="I232" s="29">
        <v>0</v>
      </c>
      <c r="J232" s="280">
        <v>1</v>
      </c>
      <c r="K232" s="9"/>
      <c r="L232" s="9"/>
      <c r="M232" s="29"/>
    </row>
    <row r="233" spans="1:13" hidden="1" x14ac:dyDescent="0.25">
      <c r="A233" s="631"/>
      <c r="B233" s="13">
        <v>41284</v>
      </c>
      <c r="C233" s="9" t="s">
        <v>20</v>
      </c>
      <c r="D233" s="9">
        <v>1</v>
      </c>
      <c r="E233" s="9">
        <v>0</v>
      </c>
      <c r="F233" s="9">
        <v>0</v>
      </c>
      <c r="G233" s="9">
        <v>0</v>
      </c>
      <c r="H233" s="9">
        <v>0</v>
      </c>
      <c r="I233" s="29">
        <v>0</v>
      </c>
      <c r="J233" s="280">
        <v>1</v>
      </c>
      <c r="K233" s="9"/>
      <c r="L233" s="9"/>
      <c r="M233" s="29"/>
    </row>
    <row r="234" spans="1:13" hidden="1" x14ac:dyDescent="0.25">
      <c r="A234" s="631"/>
      <c r="B234" s="13">
        <v>41263</v>
      </c>
      <c r="C234" s="9" t="s">
        <v>7</v>
      </c>
      <c r="D234" s="9">
        <v>1</v>
      </c>
      <c r="E234" s="9">
        <v>0</v>
      </c>
      <c r="F234" s="9">
        <v>0</v>
      </c>
      <c r="G234" s="9">
        <v>0</v>
      </c>
      <c r="H234" s="9">
        <v>0</v>
      </c>
      <c r="I234" s="29">
        <v>0</v>
      </c>
      <c r="J234" s="280"/>
      <c r="K234" s="9">
        <v>1</v>
      </c>
      <c r="L234" s="9"/>
      <c r="M234" s="29"/>
    </row>
    <row r="235" spans="1:13" hidden="1" x14ac:dyDescent="0.25">
      <c r="A235" s="631"/>
      <c r="B235" s="13">
        <v>41256</v>
      </c>
      <c r="C235" s="9" t="s">
        <v>19</v>
      </c>
      <c r="D235" s="9">
        <v>1</v>
      </c>
      <c r="E235" s="9">
        <v>0</v>
      </c>
      <c r="F235" s="9">
        <v>0</v>
      </c>
      <c r="G235" s="9">
        <v>0</v>
      </c>
      <c r="H235" s="9">
        <v>0</v>
      </c>
      <c r="I235" s="29">
        <v>0</v>
      </c>
      <c r="J235" s="280">
        <v>1</v>
      </c>
      <c r="K235" s="9"/>
      <c r="L235" s="9"/>
      <c r="M235" s="29"/>
    </row>
    <row r="236" spans="1:13" hidden="1" x14ac:dyDescent="0.25">
      <c r="A236" s="631"/>
      <c r="B236" s="13">
        <v>41249</v>
      </c>
      <c r="C236" s="9" t="s">
        <v>12</v>
      </c>
      <c r="D236" s="9">
        <v>1</v>
      </c>
      <c r="E236" s="9">
        <v>0</v>
      </c>
      <c r="F236" s="9">
        <v>0</v>
      </c>
      <c r="G236" s="9">
        <v>0</v>
      </c>
      <c r="H236" s="9">
        <v>0</v>
      </c>
      <c r="I236" s="29">
        <v>0</v>
      </c>
      <c r="J236" s="280">
        <v>1</v>
      </c>
      <c r="K236" s="9"/>
      <c r="L236" s="9"/>
      <c r="M236" s="29"/>
    </row>
    <row r="237" spans="1:13" hidden="1" x14ac:dyDescent="0.25">
      <c r="A237" s="631"/>
      <c r="B237" s="13">
        <v>41242</v>
      </c>
      <c r="C237" s="9" t="s">
        <v>21</v>
      </c>
      <c r="D237" s="9">
        <v>1</v>
      </c>
      <c r="E237" s="9">
        <v>1</v>
      </c>
      <c r="F237" s="9">
        <v>0</v>
      </c>
      <c r="G237" s="9">
        <v>1</v>
      </c>
      <c r="H237" s="9">
        <v>0</v>
      </c>
      <c r="I237" s="29">
        <v>0</v>
      </c>
      <c r="J237" s="280">
        <v>1</v>
      </c>
      <c r="K237" s="9"/>
      <c r="L237" s="9"/>
      <c r="M237" s="29"/>
    </row>
    <row r="238" spans="1:13" hidden="1" x14ac:dyDescent="0.25">
      <c r="A238" s="631"/>
      <c r="B238" s="13">
        <v>41235</v>
      </c>
      <c r="C238" s="9" t="s">
        <v>20</v>
      </c>
      <c r="D238" s="9">
        <v>1</v>
      </c>
      <c r="E238" s="9">
        <v>0</v>
      </c>
      <c r="F238" s="9">
        <v>0</v>
      </c>
      <c r="G238" s="9">
        <v>0</v>
      </c>
      <c r="H238" s="9">
        <v>0</v>
      </c>
      <c r="I238" s="29">
        <v>0</v>
      </c>
      <c r="J238" s="280">
        <v>1</v>
      </c>
      <c r="K238" s="9"/>
      <c r="L238" s="9"/>
      <c r="M238" s="29"/>
    </row>
    <row r="239" spans="1:13" hidden="1" x14ac:dyDescent="0.25">
      <c r="A239" s="631"/>
      <c r="B239" s="13">
        <v>41221</v>
      </c>
      <c r="C239" s="9" t="s">
        <v>19</v>
      </c>
      <c r="D239" s="9">
        <v>1</v>
      </c>
      <c r="E239" s="9">
        <v>0</v>
      </c>
      <c r="F239" s="9">
        <v>0</v>
      </c>
      <c r="G239" s="9">
        <v>0</v>
      </c>
      <c r="H239" s="9">
        <v>0</v>
      </c>
      <c r="I239" s="29">
        <v>0</v>
      </c>
      <c r="J239" s="280">
        <v>1</v>
      </c>
      <c r="K239" s="9"/>
      <c r="L239" s="9"/>
      <c r="M239" s="29"/>
    </row>
    <row r="240" spans="1:13" hidden="1" x14ac:dyDescent="0.25">
      <c r="A240" s="631"/>
      <c r="B240" s="13">
        <v>41214</v>
      </c>
      <c r="C240" s="9" t="s">
        <v>12</v>
      </c>
      <c r="D240" s="9">
        <v>1</v>
      </c>
      <c r="E240" s="9">
        <v>0</v>
      </c>
      <c r="F240" s="9">
        <v>0</v>
      </c>
      <c r="G240" s="9">
        <v>0</v>
      </c>
      <c r="H240" s="9">
        <v>0</v>
      </c>
      <c r="I240" s="29">
        <v>0</v>
      </c>
      <c r="J240" s="280"/>
      <c r="K240" s="9"/>
      <c r="L240" s="9">
        <v>1</v>
      </c>
      <c r="M240" s="29"/>
    </row>
    <row r="241" spans="1:13" hidden="1" x14ac:dyDescent="0.25">
      <c r="A241" s="631"/>
      <c r="B241" s="13">
        <v>41207</v>
      </c>
      <c r="C241" s="9" t="s">
        <v>21</v>
      </c>
      <c r="D241" s="9">
        <v>1</v>
      </c>
      <c r="E241" s="9">
        <v>0</v>
      </c>
      <c r="F241" s="9">
        <v>0</v>
      </c>
      <c r="G241" s="9">
        <v>0</v>
      </c>
      <c r="H241" s="9">
        <v>0</v>
      </c>
      <c r="I241" s="29">
        <v>0</v>
      </c>
      <c r="J241" s="280"/>
      <c r="K241" s="9">
        <v>1</v>
      </c>
      <c r="L241" s="9"/>
      <c r="M241" s="29"/>
    </row>
    <row r="242" spans="1:13" hidden="1" x14ac:dyDescent="0.25">
      <c r="A242" s="631"/>
      <c r="B242" s="13">
        <v>41200</v>
      </c>
      <c r="C242" s="9" t="s">
        <v>20</v>
      </c>
      <c r="D242" s="9">
        <v>1</v>
      </c>
      <c r="E242" s="9">
        <v>0</v>
      </c>
      <c r="F242" s="9">
        <v>1</v>
      </c>
      <c r="G242" s="9">
        <v>1</v>
      </c>
      <c r="H242" s="9">
        <v>0</v>
      </c>
      <c r="I242" s="29">
        <v>0</v>
      </c>
      <c r="J242" s="280">
        <v>1</v>
      </c>
      <c r="K242" s="9"/>
      <c r="L242" s="9"/>
      <c r="M242" s="29"/>
    </row>
    <row r="243" spans="1:13" hidden="1" x14ac:dyDescent="0.25">
      <c r="A243" s="631"/>
      <c r="B243" s="13">
        <v>41193</v>
      </c>
      <c r="C243" s="9" t="s">
        <v>7</v>
      </c>
      <c r="D243" s="9">
        <v>1</v>
      </c>
      <c r="E243" s="9">
        <v>0</v>
      </c>
      <c r="F243" s="9">
        <v>0</v>
      </c>
      <c r="G243" s="9">
        <v>0</v>
      </c>
      <c r="H243" s="9">
        <v>0</v>
      </c>
      <c r="I243" s="29">
        <v>0</v>
      </c>
      <c r="J243" s="280"/>
      <c r="K243" s="9">
        <v>1</v>
      </c>
      <c r="L243" s="9"/>
      <c r="M243" s="29"/>
    </row>
    <row r="244" spans="1:13" hidden="1" x14ac:dyDescent="0.25">
      <c r="A244" s="631"/>
      <c r="B244" s="13">
        <v>41186</v>
      </c>
      <c r="C244" s="9" t="s">
        <v>19</v>
      </c>
      <c r="D244" s="9">
        <v>1</v>
      </c>
      <c r="E244" s="9">
        <v>0</v>
      </c>
      <c r="F244" s="9">
        <v>1</v>
      </c>
      <c r="G244" s="9">
        <v>1</v>
      </c>
      <c r="H244" s="9">
        <v>0</v>
      </c>
      <c r="I244" s="29">
        <v>0</v>
      </c>
      <c r="J244" s="280">
        <v>1</v>
      </c>
      <c r="K244" s="9"/>
      <c r="L244" s="9"/>
      <c r="M244" s="29"/>
    </row>
    <row r="245" spans="1:13" hidden="1" x14ac:dyDescent="0.25">
      <c r="A245" s="631"/>
      <c r="B245" s="13">
        <v>41179</v>
      </c>
      <c r="C245" s="9" t="s">
        <v>12</v>
      </c>
      <c r="D245" s="9">
        <v>1</v>
      </c>
      <c r="E245" s="9">
        <v>0</v>
      </c>
      <c r="F245" s="9">
        <v>0</v>
      </c>
      <c r="G245" s="9">
        <v>0</v>
      </c>
      <c r="H245" s="9">
        <v>0</v>
      </c>
      <c r="I245" s="29">
        <v>0</v>
      </c>
      <c r="J245" s="280"/>
      <c r="K245" s="9">
        <v>1</v>
      </c>
      <c r="L245" s="9"/>
      <c r="M245" s="29"/>
    </row>
    <row r="246" spans="1:13" hidden="1" x14ac:dyDescent="0.25">
      <c r="A246" s="631"/>
      <c r="B246" s="13">
        <v>41172</v>
      </c>
      <c r="C246" s="9" t="s">
        <v>21</v>
      </c>
      <c r="D246" s="9">
        <v>1</v>
      </c>
      <c r="E246" s="9">
        <v>0</v>
      </c>
      <c r="F246" s="9">
        <v>1</v>
      </c>
      <c r="G246" s="9">
        <v>1</v>
      </c>
      <c r="H246" s="9">
        <v>0</v>
      </c>
      <c r="I246" s="29">
        <v>0</v>
      </c>
      <c r="J246" s="280">
        <v>1</v>
      </c>
      <c r="K246" s="9"/>
      <c r="L246" s="9"/>
      <c r="M246" s="29"/>
    </row>
    <row r="247" spans="1:13" ht="18.75" hidden="1" thickBot="1" x14ac:dyDescent="0.3">
      <c r="A247" s="630"/>
      <c r="B247" s="30">
        <v>41165</v>
      </c>
      <c r="C247" s="31" t="s">
        <v>20</v>
      </c>
      <c r="D247" s="31">
        <v>1</v>
      </c>
      <c r="E247" s="31">
        <v>0</v>
      </c>
      <c r="F247" s="31">
        <v>1</v>
      </c>
      <c r="G247" s="31">
        <v>1</v>
      </c>
      <c r="H247" s="31">
        <v>0</v>
      </c>
      <c r="I247" s="32">
        <v>0</v>
      </c>
      <c r="J247" s="281">
        <v>1</v>
      </c>
      <c r="K247" s="23"/>
      <c r="L247" s="23"/>
      <c r="M247" s="48"/>
    </row>
    <row r="248" spans="1:13" s="1" customFormat="1" ht="19.5" thickTop="1" thickBot="1" x14ac:dyDescent="0.3">
      <c r="A248" s="142" t="s">
        <v>45</v>
      </c>
      <c r="B248" s="126" t="s">
        <v>22</v>
      </c>
      <c r="C248" s="124" t="s">
        <v>13</v>
      </c>
      <c r="D248" s="124">
        <f t="shared" ref="D248:I248" si="11">SUM(D226:D247)</f>
        <v>22</v>
      </c>
      <c r="E248" s="124">
        <f t="shared" si="11"/>
        <v>1</v>
      </c>
      <c r="F248" s="124">
        <f t="shared" si="11"/>
        <v>7</v>
      </c>
      <c r="G248" s="124">
        <f t="shared" si="11"/>
        <v>8</v>
      </c>
      <c r="H248" s="124">
        <f t="shared" si="11"/>
        <v>0</v>
      </c>
      <c r="I248" s="125">
        <f t="shared" si="11"/>
        <v>0</v>
      </c>
      <c r="J248" s="191">
        <f>SUM(J226:J247)</f>
        <v>14</v>
      </c>
      <c r="K248" s="124">
        <f>SUM(K226:K247)</f>
        <v>7</v>
      </c>
      <c r="L248" s="124">
        <f>SUM(L226:L247)</f>
        <v>1</v>
      </c>
      <c r="M248" s="294">
        <f>SUM(J248/(J248+K248))</f>
        <v>0.66666666666666663</v>
      </c>
    </row>
    <row r="249" spans="1:13" ht="18.75" hidden="1" thickTop="1" x14ac:dyDescent="0.25">
      <c r="A249" s="659" t="s">
        <v>23</v>
      </c>
      <c r="B249" s="26">
        <v>40969</v>
      </c>
      <c r="C249" s="27" t="s">
        <v>21</v>
      </c>
      <c r="D249" s="27">
        <v>1</v>
      </c>
      <c r="E249" s="27">
        <v>0</v>
      </c>
      <c r="F249" s="27">
        <v>1</v>
      </c>
      <c r="G249" s="27">
        <v>1</v>
      </c>
      <c r="H249" s="27">
        <v>0</v>
      </c>
      <c r="I249" s="28">
        <v>0</v>
      </c>
      <c r="J249" s="282">
        <v>1</v>
      </c>
      <c r="K249" s="8"/>
      <c r="L249" s="8"/>
      <c r="M249" s="113"/>
    </row>
    <row r="250" spans="1:13" hidden="1" x14ac:dyDescent="0.25">
      <c r="A250" s="631"/>
      <c r="B250" s="13">
        <v>40962</v>
      </c>
      <c r="C250" s="9" t="s">
        <v>19</v>
      </c>
      <c r="D250" s="9">
        <v>1</v>
      </c>
      <c r="E250" s="9">
        <v>0</v>
      </c>
      <c r="F250" s="9">
        <v>0</v>
      </c>
      <c r="G250" s="9">
        <v>0</v>
      </c>
      <c r="H250" s="9">
        <v>0</v>
      </c>
      <c r="I250" s="29">
        <v>0</v>
      </c>
      <c r="J250" s="280"/>
      <c r="K250" s="9"/>
      <c r="L250" s="9">
        <v>1</v>
      </c>
      <c r="M250" s="29"/>
    </row>
    <row r="251" spans="1:13" hidden="1" x14ac:dyDescent="0.25">
      <c r="A251" s="631"/>
      <c r="B251" s="13">
        <v>40955</v>
      </c>
      <c r="C251" s="9" t="s">
        <v>12</v>
      </c>
      <c r="D251" s="9">
        <v>1</v>
      </c>
      <c r="E251" s="9">
        <v>0</v>
      </c>
      <c r="F251" s="9">
        <v>0</v>
      </c>
      <c r="G251" s="9">
        <v>0</v>
      </c>
      <c r="H251" s="9">
        <v>0</v>
      </c>
      <c r="I251" s="29">
        <v>0</v>
      </c>
      <c r="J251" s="280"/>
      <c r="K251" s="9">
        <v>1</v>
      </c>
      <c r="L251" s="9"/>
      <c r="M251" s="29"/>
    </row>
    <row r="252" spans="1:13" hidden="1" x14ac:dyDescent="0.25">
      <c r="A252" s="631"/>
      <c r="B252" s="13">
        <v>40948</v>
      </c>
      <c r="C252" s="9" t="s">
        <v>13</v>
      </c>
      <c r="D252" s="9">
        <v>1</v>
      </c>
      <c r="E252" s="9">
        <v>0</v>
      </c>
      <c r="F252" s="9">
        <v>0</v>
      </c>
      <c r="G252" s="9">
        <v>0</v>
      </c>
      <c r="H252" s="9">
        <v>0</v>
      </c>
      <c r="I252" s="29">
        <v>0</v>
      </c>
      <c r="J252" s="280">
        <v>1</v>
      </c>
      <c r="K252" s="9"/>
      <c r="L252" s="9"/>
      <c r="M252" s="29"/>
    </row>
    <row r="253" spans="1:13" hidden="1" x14ac:dyDescent="0.25">
      <c r="A253" s="631"/>
      <c r="B253" s="13">
        <v>40941</v>
      </c>
      <c r="C253" s="9" t="s">
        <v>20</v>
      </c>
      <c r="D253" s="9">
        <v>1</v>
      </c>
      <c r="E253" s="9">
        <v>0</v>
      </c>
      <c r="F253" s="9">
        <v>0</v>
      </c>
      <c r="G253" s="9">
        <v>0</v>
      </c>
      <c r="H253" s="9">
        <v>0</v>
      </c>
      <c r="I253" s="29">
        <v>0</v>
      </c>
      <c r="J253" s="280"/>
      <c r="K253" s="9">
        <v>1</v>
      </c>
      <c r="L253" s="9"/>
      <c r="M253" s="29"/>
    </row>
    <row r="254" spans="1:13" hidden="1" x14ac:dyDescent="0.25">
      <c r="A254" s="631"/>
      <c r="B254" s="13">
        <v>40934</v>
      </c>
      <c r="C254" s="9" t="s">
        <v>21</v>
      </c>
      <c r="D254" s="9">
        <v>1</v>
      </c>
      <c r="E254" s="9">
        <v>0</v>
      </c>
      <c r="F254" s="9">
        <v>1</v>
      </c>
      <c r="G254" s="9">
        <v>1</v>
      </c>
      <c r="H254" s="9">
        <v>0</v>
      </c>
      <c r="I254" s="29">
        <v>0</v>
      </c>
      <c r="J254" s="280"/>
      <c r="K254" s="9">
        <v>1</v>
      </c>
      <c r="L254" s="9"/>
      <c r="M254" s="29"/>
    </row>
    <row r="255" spans="1:13" hidden="1" x14ac:dyDescent="0.25">
      <c r="A255" s="631"/>
      <c r="B255" s="13">
        <v>40927</v>
      </c>
      <c r="C255" s="9" t="s">
        <v>19</v>
      </c>
      <c r="D255" s="9">
        <v>1</v>
      </c>
      <c r="E255" s="9">
        <v>0</v>
      </c>
      <c r="F255" s="9">
        <v>1</v>
      </c>
      <c r="G255" s="9">
        <v>1</v>
      </c>
      <c r="H255" s="9">
        <v>0</v>
      </c>
      <c r="I255" s="29">
        <v>0</v>
      </c>
      <c r="J255" s="280"/>
      <c r="K255" s="9">
        <v>1</v>
      </c>
      <c r="L255" s="9"/>
      <c r="M255" s="29"/>
    </row>
    <row r="256" spans="1:13" hidden="1" x14ac:dyDescent="0.25">
      <c r="A256" s="631"/>
      <c r="B256" s="13">
        <v>40920</v>
      </c>
      <c r="C256" s="9" t="s">
        <v>12</v>
      </c>
      <c r="D256" s="9">
        <v>1</v>
      </c>
      <c r="E256" s="9">
        <v>0</v>
      </c>
      <c r="F256" s="9">
        <v>0</v>
      </c>
      <c r="G256" s="9">
        <v>0</v>
      </c>
      <c r="H256" s="9">
        <v>0</v>
      </c>
      <c r="I256" s="29">
        <v>0</v>
      </c>
      <c r="J256" s="280"/>
      <c r="K256" s="9">
        <v>1</v>
      </c>
      <c r="L256" s="9"/>
      <c r="M256" s="29"/>
    </row>
    <row r="257" spans="1:13" hidden="1" x14ac:dyDescent="0.25">
      <c r="A257" s="631"/>
      <c r="B257" s="13">
        <v>40899</v>
      </c>
      <c r="C257" s="9" t="s">
        <v>13</v>
      </c>
      <c r="D257" s="9">
        <v>1</v>
      </c>
      <c r="E257" s="9">
        <v>0</v>
      </c>
      <c r="F257" s="9">
        <v>0</v>
      </c>
      <c r="G257" s="9">
        <v>0</v>
      </c>
      <c r="H257" s="9">
        <v>0</v>
      </c>
      <c r="I257" s="29">
        <v>0</v>
      </c>
      <c r="J257" s="280">
        <v>1</v>
      </c>
      <c r="K257" s="9"/>
      <c r="L257" s="9"/>
      <c r="M257" s="29"/>
    </row>
    <row r="258" spans="1:13" hidden="1" x14ac:dyDescent="0.25">
      <c r="A258" s="631"/>
      <c r="B258" s="13">
        <v>40892</v>
      </c>
      <c r="C258" s="9" t="s">
        <v>20</v>
      </c>
      <c r="D258" s="9">
        <v>1</v>
      </c>
      <c r="E258" s="9">
        <v>0</v>
      </c>
      <c r="F258" s="9">
        <v>0</v>
      </c>
      <c r="G258" s="9">
        <v>0</v>
      </c>
      <c r="H258" s="9">
        <v>0</v>
      </c>
      <c r="I258" s="29">
        <v>0</v>
      </c>
      <c r="J258" s="280"/>
      <c r="K258" s="9">
        <v>1</v>
      </c>
      <c r="L258" s="9"/>
      <c r="M258" s="29"/>
    </row>
    <row r="259" spans="1:13" hidden="1" x14ac:dyDescent="0.25">
      <c r="A259" s="631"/>
      <c r="B259" s="13">
        <v>40885</v>
      </c>
      <c r="C259" s="9" t="s">
        <v>21</v>
      </c>
      <c r="D259" s="9">
        <v>1</v>
      </c>
      <c r="E259" s="9">
        <v>0</v>
      </c>
      <c r="F259" s="9">
        <v>0</v>
      </c>
      <c r="G259" s="9">
        <v>0</v>
      </c>
      <c r="H259" s="9">
        <v>0</v>
      </c>
      <c r="I259" s="29">
        <v>0</v>
      </c>
      <c r="J259" s="280">
        <v>1</v>
      </c>
      <c r="K259" s="9"/>
      <c r="L259" s="9"/>
      <c r="M259" s="29"/>
    </row>
    <row r="260" spans="1:13" hidden="1" x14ac:dyDescent="0.25">
      <c r="A260" s="631"/>
      <c r="B260" s="13">
        <v>40878</v>
      </c>
      <c r="C260" s="9" t="s">
        <v>19</v>
      </c>
      <c r="D260" s="9">
        <v>1</v>
      </c>
      <c r="E260" s="9">
        <v>0</v>
      </c>
      <c r="F260" s="9">
        <v>1</v>
      </c>
      <c r="G260" s="9">
        <v>1</v>
      </c>
      <c r="H260" s="9">
        <v>0</v>
      </c>
      <c r="I260" s="29">
        <v>0</v>
      </c>
      <c r="J260" s="280"/>
      <c r="K260" s="9">
        <v>1</v>
      </c>
      <c r="L260" s="9"/>
      <c r="M260" s="29"/>
    </row>
    <row r="261" spans="1:13" hidden="1" x14ac:dyDescent="0.25">
      <c r="A261" s="631"/>
      <c r="B261" s="13">
        <v>40871</v>
      </c>
      <c r="C261" s="9" t="s">
        <v>12</v>
      </c>
      <c r="D261" s="9">
        <v>1</v>
      </c>
      <c r="E261" s="9">
        <v>0</v>
      </c>
      <c r="F261" s="9">
        <v>0</v>
      </c>
      <c r="G261" s="9">
        <v>0</v>
      </c>
      <c r="H261" s="9">
        <v>0</v>
      </c>
      <c r="I261" s="29">
        <v>0</v>
      </c>
      <c r="J261" s="280"/>
      <c r="K261" s="9">
        <v>1</v>
      </c>
      <c r="L261" s="9"/>
      <c r="M261" s="29"/>
    </row>
    <row r="262" spans="1:13" hidden="1" x14ac:dyDescent="0.25">
      <c r="A262" s="631"/>
      <c r="B262" s="13">
        <v>40864</v>
      </c>
      <c r="C262" s="9" t="s">
        <v>13</v>
      </c>
      <c r="D262" s="9">
        <v>1</v>
      </c>
      <c r="E262" s="9">
        <v>0</v>
      </c>
      <c r="F262" s="9">
        <v>0</v>
      </c>
      <c r="G262" s="9">
        <v>0</v>
      </c>
      <c r="H262" s="9">
        <v>0</v>
      </c>
      <c r="I262" s="29">
        <v>0</v>
      </c>
      <c r="J262" s="280">
        <v>1</v>
      </c>
      <c r="K262" s="9"/>
      <c r="L262" s="9"/>
      <c r="M262" s="29"/>
    </row>
    <row r="263" spans="1:13" hidden="1" x14ac:dyDescent="0.25">
      <c r="A263" s="631"/>
      <c r="B263" s="13">
        <v>40857</v>
      </c>
      <c r="C263" s="9" t="s">
        <v>20</v>
      </c>
      <c r="D263" s="9">
        <v>1</v>
      </c>
      <c r="E263" s="9">
        <v>0</v>
      </c>
      <c r="F263" s="9">
        <v>0</v>
      </c>
      <c r="G263" s="9">
        <v>0</v>
      </c>
      <c r="H263" s="9">
        <v>0</v>
      </c>
      <c r="I263" s="29">
        <v>0</v>
      </c>
      <c r="J263" s="280"/>
      <c r="K263" s="9">
        <v>1</v>
      </c>
      <c r="L263" s="9"/>
      <c r="M263" s="29"/>
    </row>
    <row r="264" spans="1:13" hidden="1" x14ac:dyDescent="0.25">
      <c r="A264" s="631"/>
      <c r="B264" s="13">
        <v>40850</v>
      </c>
      <c r="C264" s="9" t="s">
        <v>21</v>
      </c>
      <c r="D264" s="9">
        <v>1</v>
      </c>
      <c r="E264" s="9">
        <v>0</v>
      </c>
      <c r="F264" s="9">
        <v>0</v>
      </c>
      <c r="G264" s="9">
        <v>0</v>
      </c>
      <c r="H264" s="9">
        <v>0</v>
      </c>
      <c r="I264" s="29">
        <v>0</v>
      </c>
      <c r="J264" s="280"/>
      <c r="K264" s="9">
        <v>1</v>
      </c>
      <c r="L264" s="9"/>
      <c r="M264" s="29"/>
    </row>
    <row r="265" spans="1:13" hidden="1" x14ac:dyDescent="0.25">
      <c r="A265" s="631"/>
      <c r="B265" s="13">
        <v>40843</v>
      </c>
      <c r="C265" s="9" t="s">
        <v>19</v>
      </c>
      <c r="D265" s="9">
        <v>1</v>
      </c>
      <c r="E265" s="9">
        <v>0</v>
      </c>
      <c r="F265" s="9">
        <v>0</v>
      </c>
      <c r="G265" s="9">
        <v>0</v>
      </c>
      <c r="H265" s="9">
        <v>0</v>
      </c>
      <c r="I265" s="29">
        <v>0</v>
      </c>
      <c r="J265" s="280">
        <v>1</v>
      </c>
      <c r="K265" s="9"/>
      <c r="L265" s="9"/>
      <c r="M265" s="29"/>
    </row>
    <row r="266" spans="1:13" hidden="1" x14ac:dyDescent="0.25">
      <c r="A266" s="631"/>
      <c r="B266" s="13">
        <v>40836</v>
      </c>
      <c r="C266" s="9" t="s">
        <v>12</v>
      </c>
      <c r="D266" s="9">
        <v>1</v>
      </c>
      <c r="E266" s="9">
        <v>1</v>
      </c>
      <c r="F266" s="9">
        <v>0</v>
      </c>
      <c r="G266" s="9">
        <v>1</v>
      </c>
      <c r="H266" s="9">
        <v>0</v>
      </c>
      <c r="I266" s="29">
        <v>0</v>
      </c>
      <c r="J266" s="280">
        <v>1</v>
      </c>
      <c r="K266" s="9"/>
      <c r="L266" s="9"/>
      <c r="M266" s="29"/>
    </row>
    <row r="267" spans="1:13" hidden="1" x14ac:dyDescent="0.25">
      <c r="A267" s="631"/>
      <c r="B267" s="13">
        <v>40829</v>
      </c>
      <c r="C267" s="9" t="s">
        <v>13</v>
      </c>
      <c r="D267" s="9">
        <v>1</v>
      </c>
      <c r="E267" s="9">
        <v>0</v>
      </c>
      <c r="F267" s="9">
        <v>0</v>
      </c>
      <c r="G267" s="9">
        <v>0</v>
      </c>
      <c r="H267" s="9">
        <v>0</v>
      </c>
      <c r="I267" s="29">
        <v>0</v>
      </c>
      <c r="J267" s="280"/>
      <c r="K267" s="9">
        <v>1</v>
      </c>
      <c r="L267" s="9"/>
      <c r="M267" s="29"/>
    </row>
    <row r="268" spans="1:13" hidden="1" x14ac:dyDescent="0.25">
      <c r="A268" s="631"/>
      <c r="B268" s="13">
        <v>40822</v>
      </c>
      <c r="C268" s="9" t="s">
        <v>20</v>
      </c>
      <c r="D268" s="9">
        <v>1</v>
      </c>
      <c r="E268" s="9">
        <v>0</v>
      </c>
      <c r="F268" s="9">
        <v>0</v>
      </c>
      <c r="G268" s="9">
        <v>0</v>
      </c>
      <c r="H268" s="9">
        <v>0</v>
      </c>
      <c r="I268" s="29">
        <v>0</v>
      </c>
      <c r="J268" s="280"/>
      <c r="K268" s="9"/>
      <c r="L268" s="9">
        <v>1</v>
      </c>
      <c r="M268" s="29"/>
    </row>
    <row r="269" spans="1:13" hidden="1" x14ac:dyDescent="0.25">
      <c r="A269" s="631"/>
      <c r="B269" s="13">
        <v>40815</v>
      </c>
      <c r="C269" s="9" t="s">
        <v>21</v>
      </c>
      <c r="D269" s="9">
        <v>1</v>
      </c>
      <c r="E269" s="9">
        <v>0</v>
      </c>
      <c r="F269" s="9">
        <v>0</v>
      </c>
      <c r="G269" s="9">
        <v>0</v>
      </c>
      <c r="H269" s="9">
        <v>0</v>
      </c>
      <c r="I269" s="29">
        <v>0</v>
      </c>
      <c r="J269" s="280">
        <v>1</v>
      </c>
      <c r="K269" s="9"/>
      <c r="L269" s="9"/>
      <c r="M269" s="29"/>
    </row>
    <row r="270" spans="1:13" ht="18.75" hidden="1" thickBot="1" x14ac:dyDescent="0.3">
      <c r="A270" s="630"/>
      <c r="B270" s="30">
        <v>40801</v>
      </c>
      <c r="C270" s="31" t="s">
        <v>12</v>
      </c>
      <c r="D270" s="31">
        <v>1</v>
      </c>
      <c r="E270" s="31">
        <v>0</v>
      </c>
      <c r="F270" s="31">
        <v>0</v>
      </c>
      <c r="G270" s="31">
        <v>0</v>
      </c>
      <c r="H270" s="31">
        <v>0</v>
      </c>
      <c r="I270" s="32">
        <v>0</v>
      </c>
      <c r="J270" s="281"/>
      <c r="K270" s="23">
        <v>1</v>
      </c>
      <c r="L270" s="23"/>
      <c r="M270" s="48"/>
    </row>
    <row r="271" spans="1:13" s="1" customFormat="1" ht="19.5" thickTop="1" thickBot="1" x14ac:dyDescent="0.3">
      <c r="A271" s="142" t="s">
        <v>45</v>
      </c>
      <c r="B271" s="126" t="s">
        <v>23</v>
      </c>
      <c r="C271" s="124" t="s">
        <v>7</v>
      </c>
      <c r="D271" s="124">
        <f t="shared" ref="D271:I271" si="12">SUM(D249:D270)</f>
        <v>22</v>
      </c>
      <c r="E271" s="124">
        <f t="shared" si="12"/>
        <v>1</v>
      </c>
      <c r="F271" s="124">
        <f t="shared" si="12"/>
        <v>4</v>
      </c>
      <c r="G271" s="124">
        <f t="shared" si="12"/>
        <v>5</v>
      </c>
      <c r="H271" s="124">
        <f t="shared" si="12"/>
        <v>0</v>
      </c>
      <c r="I271" s="125">
        <f t="shared" si="12"/>
        <v>0</v>
      </c>
      <c r="J271" s="191">
        <f>SUM(J249:J270)</f>
        <v>8</v>
      </c>
      <c r="K271" s="124">
        <f>SUM(K249:K270)</f>
        <v>12</v>
      </c>
      <c r="L271" s="124">
        <f>SUM(L249:L270)</f>
        <v>2</v>
      </c>
      <c r="M271" s="294">
        <f>SUM(J271/(J271+K271))</f>
        <v>0.4</v>
      </c>
    </row>
    <row r="272" spans="1:13" ht="19.5" thickTop="1" thickBot="1" x14ac:dyDescent="0.3">
      <c r="C272" s="136" t="s">
        <v>24</v>
      </c>
      <c r="D272" s="137">
        <f t="shared" ref="D272:L272" si="13">SUM(D120+D138+D159+D181+D201+D225+D248+D271+D103+D80+D62+D46+D24)</f>
        <v>256</v>
      </c>
      <c r="E272" s="137">
        <f t="shared" si="13"/>
        <v>9</v>
      </c>
      <c r="F272" s="137">
        <f t="shared" si="13"/>
        <v>79</v>
      </c>
      <c r="G272" s="137">
        <f t="shared" si="13"/>
        <v>88</v>
      </c>
      <c r="H272" s="137">
        <f t="shared" si="13"/>
        <v>0</v>
      </c>
      <c r="I272" s="139">
        <f t="shared" si="13"/>
        <v>0</v>
      </c>
      <c r="J272" s="444">
        <f t="shared" si="13"/>
        <v>119</v>
      </c>
      <c r="K272" s="91">
        <f t="shared" si="13"/>
        <v>113</v>
      </c>
      <c r="L272" s="450">
        <f t="shared" si="13"/>
        <v>24</v>
      </c>
      <c r="M272" s="396">
        <f>SUM(J272/(J272+K272))</f>
        <v>0.51293103448275867</v>
      </c>
    </row>
    <row r="273" spans="1:13" ht="18.75" thickBot="1" x14ac:dyDescent="0.3">
      <c r="C273" s="143" t="s">
        <v>25</v>
      </c>
      <c r="D273" s="24"/>
      <c r="E273" s="25">
        <f>SUM(E272/D272)</f>
        <v>3.515625E-2</v>
      </c>
      <c r="F273" s="25">
        <f>SUM(F272/D272)</f>
        <v>0.30859375</v>
      </c>
      <c r="G273" s="144">
        <f>SUM(G272/D272)</f>
        <v>0.34375</v>
      </c>
      <c r="H273" s="20"/>
      <c r="I273" s="20"/>
      <c r="J273" s="273">
        <f>SUM(J272/D272)</f>
        <v>0.46484375</v>
      </c>
      <c r="K273" s="274">
        <f>SUM(K272/D272)</f>
        <v>0.44140625</v>
      </c>
      <c r="L273" s="275">
        <f>SUM(L272/D272)</f>
        <v>9.375E-2</v>
      </c>
      <c r="M273" s="7"/>
    </row>
    <row r="274" spans="1:13" ht="18.75" thickBot="1" x14ac:dyDescent="0.3">
      <c r="C274" s="133" t="s">
        <v>26</v>
      </c>
      <c r="D274" s="134">
        <f>SUM(D272/13)</f>
        <v>19.692307692307693</v>
      </c>
      <c r="E274" s="134">
        <f>SUM(E273*D274)</f>
        <v>0.69230769230769229</v>
      </c>
      <c r="F274" s="134">
        <f>SUM(F273*D274)</f>
        <v>6.0769230769230775</v>
      </c>
      <c r="G274" s="135">
        <f>SUM(G273*D274)</f>
        <v>6.7692307692307701</v>
      </c>
      <c r="J274" s="276">
        <f>SUM(J272/13)</f>
        <v>9.1538461538461533</v>
      </c>
      <c r="K274" s="277">
        <f>SUM(K272/13)</f>
        <v>8.6923076923076916</v>
      </c>
      <c r="L274" s="278">
        <f>SUM(L272/13)</f>
        <v>1.8461538461538463</v>
      </c>
      <c r="M274" s="7"/>
    </row>
    <row r="275" spans="1:13" ht="18.75" thickTop="1" x14ac:dyDescent="0.25">
      <c r="A275" s="665" t="s">
        <v>42</v>
      </c>
      <c r="B275" s="45" t="s">
        <v>36</v>
      </c>
      <c r="C275" s="46" t="s">
        <v>48</v>
      </c>
      <c r="D275" s="47"/>
      <c r="E275" s="27">
        <v>2</v>
      </c>
      <c r="F275" s="27">
        <v>4</v>
      </c>
      <c r="G275" s="28">
        <v>6</v>
      </c>
    </row>
    <row r="276" spans="1:13" x14ac:dyDescent="0.25">
      <c r="A276" s="666"/>
      <c r="B276" s="36" t="s">
        <v>37</v>
      </c>
      <c r="C276" s="5" t="s">
        <v>19</v>
      </c>
      <c r="D276" s="37"/>
      <c r="E276" s="9">
        <v>3</v>
      </c>
      <c r="F276" s="9">
        <v>7</v>
      </c>
      <c r="G276" s="29">
        <v>10</v>
      </c>
    </row>
    <row r="277" spans="1:13" x14ac:dyDescent="0.25">
      <c r="A277" s="666"/>
      <c r="B277" s="36" t="s">
        <v>38</v>
      </c>
      <c r="C277" s="5" t="s">
        <v>8</v>
      </c>
      <c r="D277" s="37"/>
      <c r="E277" s="9">
        <v>1</v>
      </c>
      <c r="F277" s="9">
        <v>4</v>
      </c>
      <c r="G277" s="29">
        <v>5</v>
      </c>
    </row>
    <row r="278" spans="1:13" x14ac:dyDescent="0.25">
      <c r="A278" s="666"/>
      <c r="B278" s="36" t="s">
        <v>39</v>
      </c>
      <c r="C278" s="36" t="s">
        <v>48</v>
      </c>
      <c r="D278" s="37"/>
      <c r="E278" s="9">
        <v>6</v>
      </c>
      <c r="F278" s="9">
        <v>8</v>
      </c>
      <c r="G278" s="29">
        <v>14</v>
      </c>
    </row>
    <row r="279" spans="1:13" x14ac:dyDescent="0.25">
      <c r="A279" s="666"/>
      <c r="B279" s="36" t="s">
        <v>40</v>
      </c>
      <c r="C279" s="5" t="s">
        <v>48</v>
      </c>
      <c r="D279" s="37"/>
      <c r="E279" s="9">
        <v>7</v>
      </c>
      <c r="F279" s="9">
        <v>12</v>
      </c>
      <c r="G279" s="29">
        <v>19</v>
      </c>
    </row>
    <row r="280" spans="1:13" ht="18.75" thickBot="1" x14ac:dyDescent="0.3">
      <c r="A280" s="667"/>
      <c r="B280" s="38" t="s">
        <v>41</v>
      </c>
      <c r="C280" s="39" t="s">
        <v>12</v>
      </c>
      <c r="D280" s="40"/>
      <c r="E280" s="23">
        <v>6</v>
      </c>
      <c r="F280" s="23">
        <v>4</v>
      </c>
      <c r="G280" s="48">
        <v>10</v>
      </c>
    </row>
    <row r="281" spans="1:13" ht="18.75" thickBot="1" x14ac:dyDescent="0.3">
      <c r="A281" s="49" t="s">
        <v>45</v>
      </c>
      <c r="B281" s="41" t="s">
        <v>42</v>
      </c>
      <c r="C281" s="42"/>
      <c r="D281" s="42"/>
      <c r="E281" s="43">
        <f>SUM(E275:E280)</f>
        <v>25</v>
      </c>
      <c r="F281" s="43">
        <f>SUM(F275:F280)</f>
        <v>39</v>
      </c>
      <c r="G281" s="50">
        <f>SUM(G275:G280)</f>
        <v>64</v>
      </c>
    </row>
    <row r="282" spans="1:13" ht="18.75" thickBot="1" x14ac:dyDescent="0.3">
      <c r="A282" s="51" t="s">
        <v>46</v>
      </c>
      <c r="B282" s="52" t="s">
        <v>581</v>
      </c>
      <c r="C282" s="53"/>
      <c r="D282" s="53"/>
      <c r="E282" s="54">
        <f>SUM(E272+E281)</f>
        <v>34</v>
      </c>
      <c r="F282" s="54">
        <f>SUM(F272+F281)</f>
        <v>118</v>
      </c>
      <c r="G282" s="55">
        <f>SUM(E282+F282)</f>
        <v>152</v>
      </c>
    </row>
    <row r="283" spans="1:13" ht="18.75" thickTop="1" x14ac:dyDescent="0.25"/>
  </sheetData>
  <autoFilter ref="A2:I282" xr:uid="{00000000-0009-0000-0000-00004B000000}"/>
  <mergeCells count="15">
    <mergeCell ref="A1:M1"/>
    <mergeCell ref="A121:A137"/>
    <mergeCell ref="A275:A280"/>
    <mergeCell ref="A249:A270"/>
    <mergeCell ref="A139:A158"/>
    <mergeCell ref="A160:A180"/>
    <mergeCell ref="A182:A200"/>
    <mergeCell ref="A202:A224"/>
    <mergeCell ref="A226:A247"/>
    <mergeCell ref="A104:A119"/>
    <mergeCell ref="A81:A102"/>
    <mergeCell ref="A63:A79"/>
    <mergeCell ref="A47:A61"/>
    <mergeCell ref="A25:A45"/>
    <mergeCell ref="A3:A23"/>
  </mergeCells>
  <printOptions horizontalCentered="1" verticalCentered="1"/>
  <pageMargins left="0.2" right="0.2" top="0.25" bottom="0.25" header="0.25" footer="0.3"/>
  <pageSetup scale="66" orientation="landscape" r:id="rId1"/>
  <rowBreaks count="2" manualBreakCount="2">
    <brk id="181" max="16383" man="1"/>
    <brk id="24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F0000"/>
    <pageSetUpPr fitToPage="1"/>
  </sheetPr>
  <dimension ref="A1:M26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28515625" style="16" bestFit="1" customWidth="1"/>
    <col min="2" max="2" width="25.28515625" style="17" bestFit="1" customWidth="1"/>
    <col min="3" max="3" width="17" style="16" bestFit="1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427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323" t="s">
        <v>29</v>
      </c>
      <c r="K2" s="201" t="s">
        <v>30</v>
      </c>
      <c r="L2" s="201" t="s">
        <v>31</v>
      </c>
      <c r="M2" s="202" t="s">
        <v>294</v>
      </c>
    </row>
    <row r="3" spans="1:13" ht="18.75" hidden="1" thickTop="1" x14ac:dyDescent="0.25">
      <c r="A3" s="638" t="s">
        <v>15</v>
      </c>
      <c r="B3" s="26">
        <v>41697</v>
      </c>
      <c r="C3" s="27" t="s">
        <v>10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279"/>
      <c r="K3" s="27">
        <v>1</v>
      </c>
      <c r="L3" s="27"/>
      <c r="M3" s="28"/>
    </row>
    <row r="4" spans="1:13" hidden="1" x14ac:dyDescent="0.25">
      <c r="A4" s="639"/>
      <c r="B4" s="13">
        <v>41683</v>
      </c>
      <c r="C4" s="9" t="s">
        <v>14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41676</v>
      </c>
      <c r="C5" s="9" t="s">
        <v>12</v>
      </c>
      <c r="D5" s="9">
        <v>1</v>
      </c>
      <c r="E5" s="9">
        <v>1</v>
      </c>
      <c r="F5" s="9">
        <v>0</v>
      </c>
      <c r="G5" s="9">
        <v>1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41655</v>
      </c>
      <c r="C6" s="9" t="s">
        <v>7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9"/>
      <c r="B7" s="13">
        <v>41648</v>
      </c>
      <c r="C7" s="9" t="s">
        <v>14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41627</v>
      </c>
      <c r="C8" s="9" t="s">
        <v>12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41620</v>
      </c>
      <c r="C9" s="9" t="s">
        <v>13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9"/>
      <c r="B10" s="13">
        <v>41613</v>
      </c>
      <c r="C10" s="9" t="s">
        <v>10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">
        <v>0</v>
      </c>
      <c r="J10" s="280"/>
      <c r="K10" s="9"/>
      <c r="L10" s="9">
        <v>1</v>
      </c>
      <c r="M10" s="29"/>
    </row>
    <row r="11" spans="1:13" hidden="1" x14ac:dyDescent="0.25">
      <c r="A11" s="639"/>
      <c r="B11" s="13">
        <v>41606</v>
      </c>
      <c r="C11" s="9" t="s">
        <v>7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9"/>
      <c r="B12" s="13">
        <v>41599</v>
      </c>
      <c r="C12" s="9" t="s">
        <v>14</v>
      </c>
      <c r="D12" s="9">
        <v>1</v>
      </c>
      <c r="E12" s="9">
        <v>1</v>
      </c>
      <c r="F12" s="9">
        <v>0</v>
      </c>
      <c r="G12" s="9">
        <v>1</v>
      </c>
      <c r="H12" s="9">
        <v>0</v>
      </c>
      <c r="I12" s="29">
        <v>0</v>
      </c>
      <c r="J12" s="280"/>
      <c r="K12" s="9"/>
      <c r="L12" s="9">
        <v>1</v>
      </c>
      <c r="M12" s="29"/>
    </row>
    <row r="13" spans="1:13" hidden="1" x14ac:dyDescent="0.25">
      <c r="A13" s="639"/>
      <c r="B13" s="13">
        <v>41585</v>
      </c>
      <c r="C13" s="9" t="s">
        <v>13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41578</v>
      </c>
      <c r="C14" s="9" t="s">
        <v>10</v>
      </c>
      <c r="D14" s="9">
        <v>1</v>
      </c>
      <c r="E14" s="9">
        <v>4</v>
      </c>
      <c r="F14" s="9">
        <v>0</v>
      </c>
      <c r="G14" s="9">
        <v>4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9"/>
      <c r="B15" s="13">
        <v>41571</v>
      </c>
      <c r="C15" s="9" t="s">
        <v>7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">
        <v>0</v>
      </c>
      <c r="J15" s="280"/>
      <c r="K15" s="9"/>
      <c r="L15" s="9">
        <v>1</v>
      </c>
      <c r="M15" s="29"/>
    </row>
    <row r="16" spans="1:13" hidden="1" x14ac:dyDescent="0.25">
      <c r="A16" s="639"/>
      <c r="B16" s="13">
        <v>41564</v>
      </c>
      <c r="C16" s="9" t="s">
        <v>14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/>
      <c r="K16" s="9">
        <v>1</v>
      </c>
      <c r="L16" s="9"/>
      <c r="M16" s="29"/>
    </row>
    <row r="17" spans="1:13" hidden="1" x14ac:dyDescent="0.25">
      <c r="A17" s="639"/>
      <c r="B17" s="13">
        <v>41557</v>
      </c>
      <c r="C17" s="9" t="s">
        <v>12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/>
      <c r="L17" s="9">
        <v>1</v>
      </c>
      <c r="M17" s="29"/>
    </row>
    <row r="18" spans="1:13" hidden="1" x14ac:dyDescent="0.25">
      <c r="A18" s="639"/>
      <c r="B18" s="13">
        <v>41550</v>
      </c>
      <c r="C18" s="9" t="s">
        <v>13</v>
      </c>
      <c r="D18" s="9">
        <v>1</v>
      </c>
      <c r="E18" s="9">
        <v>1</v>
      </c>
      <c r="F18" s="9">
        <v>0</v>
      </c>
      <c r="G18" s="9">
        <v>1</v>
      </c>
      <c r="H18" s="9">
        <v>0</v>
      </c>
      <c r="I18" s="29">
        <v>0</v>
      </c>
      <c r="J18" s="280"/>
      <c r="K18" s="9">
        <v>1</v>
      </c>
      <c r="L18" s="9"/>
      <c r="M18" s="29"/>
    </row>
    <row r="19" spans="1:13" hidden="1" x14ac:dyDescent="0.25">
      <c r="A19" s="639"/>
      <c r="B19" s="13">
        <v>41543</v>
      </c>
      <c r="C19" s="9" t="s">
        <v>10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9"/>
      <c r="B20" s="13">
        <v>41536</v>
      </c>
      <c r="C20" s="9" t="s">
        <v>7</v>
      </c>
      <c r="D20" s="9">
        <v>1</v>
      </c>
      <c r="E20" s="9">
        <v>1</v>
      </c>
      <c r="F20" s="9">
        <v>0</v>
      </c>
      <c r="G20" s="9">
        <v>1</v>
      </c>
      <c r="H20" s="9">
        <v>1</v>
      </c>
      <c r="I20" s="29">
        <v>0</v>
      </c>
      <c r="J20" s="280">
        <v>1</v>
      </c>
      <c r="K20" s="9"/>
      <c r="L20" s="9"/>
      <c r="M20" s="29"/>
    </row>
    <row r="21" spans="1:13" ht="18.75" hidden="1" thickBot="1" x14ac:dyDescent="0.3">
      <c r="A21" s="640"/>
      <c r="B21" s="30">
        <v>41529</v>
      </c>
      <c r="C21" s="31" t="s">
        <v>14</v>
      </c>
      <c r="D21" s="31">
        <v>1</v>
      </c>
      <c r="E21" s="31">
        <v>0</v>
      </c>
      <c r="F21" s="31">
        <v>2</v>
      </c>
      <c r="G21" s="31">
        <v>2</v>
      </c>
      <c r="H21" s="31">
        <v>0</v>
      </c>
      <c r="I21" s="32">
        <v>0</v>
      </c>
      <c r="J21" s="281"/>
      <c r="K21" s="23">
        <v>1</v>
      </c>
      <c r="L21" s="23"/>
      <c r="M21" s="48"/>
    </row>
    <row r="22" spans="1:13" ht="19.5" thickTop="1" thickBot="1" x14ac:dyDescent="0.3">
      <c r="A22" s="142" t="s">
        <v>45</v>
      </c>
      <c r="B22" s="126" t="s">
        <v>15</v>
      </c>
      <c r="C22" s="124" t="s">
        <v>8</v>
      </c>
      <c r="D22" s="124">
        <f t="shared" ref="D22:I22" si="0">SUM(D3:D21)</f>
        <v>19</v>
      </c>
      <c r="E22" s="124">
        <f t="shared" si="0"/>
        <v>9</v>
      </c>
      <c r="F22" s="124">
        <f t="shared" si="0"/>
        <v>10</v>
      </c>
      <c r="G22" s="124">
        <f t="shared" si="0"/>
        <v>19</v>
      </c>
      <c r="H22" s="124">
        <f t="shared" si="0"/>
        <v>1</v>
      </c>
      <c r="I22" s="125">
        <f t="shared" si="0"/>
        <v>0</v>
      </c>
      <c r="J22" s="191">
        <f>SUM(J3:J21)</f>
        <v>4</v>
      </c>
      <c r="K22" s="124">
        <f>SUM(K3:K21)</f>
        <v>11</v>
      </c>
      <c r="L22" s="124">
        <f>SUM(L3:L21)</f>
        <v>4</v>
      </c>
      <c r="M22" s="294">
        <f>SUM(J22/(J22+K22))</f>
        <v>0.26666666666666666</v>
      </c>
    </row>
    <row r="23" spans="1:13" ht="19.5" thickTop="1" thickBot="1" x14ac:dyDescent="0.3">
      <c r="C23" s="136" t="s">
        <v>24</v>
      </c>
      <c r="D23" s="137">
        <f t="shared" ref="D23:I23" si="1">SUM(D22)</f>
        <v>19</v>
      </c>
      <c r="E23" s="137">
        <f t="shared" si="1"/>
        <v>9</v>
      </c>
      <c r="F23" s="137">
        <f t="shared" si="1"/>
        <v>10</v>
      </c>
      <c r="G23" s="139">
        <f t="shared" si="1"/>
        <v>19</v>
      </c>
      <c r="H23" s="140">
        <f t="shared" si="1"/>
        <v>1</v>
      </c>
      <c r="I23" s="141">
        <f t="shared" si="1"/>
        <v>0</v>
      </c>
      <c r="J23" s="270">
        <f>SUM(J22)</f>
        <v>4</v>
      </c>
      <c r="K23" s="271">
        <f>SUM(K22)</f>
        <v>11</v>
      </c>
      <c r="L23" s="271">
        <f>SUM(L22)</f>
        <v>4</v>
      </c>
      <c r="M23" s="333">
        <f>SUM(J23/(J23+K23))</f>
        <v>0.26666666666666666</v>
      </c>
    </row>
    <row r="24" spans="1:13" ht="18.75" thickBot="1" x14ac:dyDescent="0.3">
      <c r="C24" s="143" t="s">
        <v>25</v>
      </c>
      <c r="D24" s="24"/>
      <c r="E24" s="25">
        <f>SUM(E23/D23)</f>
        <v>0.47368421052631576</v>
      </c>
      <c r="F24" s="25">
        <f>SUM(F23/D23)</f>
        <v>0.52631578947368418</v>
      </c>
      <c r="G24" s="144">
        <f>SUM(G23/D23)</f>
        <v>1</v>
      </c>
      <c r="H24" s="20"/>
      <c r="I24" s="20"/>
      <c r="J24" s="273">
        <f>SUM(J23/D23)</f>
        <v>0.21052631578947367</v>
      </c>
      <c r="K24" s="274">
        <f>SUM(K23/D23)</f>
        <v>0.57894736842105265</v>
      </c>
      <c r="L24" s="275">
        <f>SUM(L23/D23)</f>
        <v>0.21052631578947367</v>
      </c>
      <c r="M24" s="7"/>
    </row>
    <row r="25" spans="1:13" ht="18.75" thickBot="1" x14ac:dyDescent="0.3">
      <c r="C25" s="133" t="s">
        <v>26</v>
      </c>
      <c r="D25" s="134">
        <f>SUM(D23/1)</f>
        <v>19</v>
      </c>
      <c r="E25" s="134">
        <f>SUM(E24*D25)</f>
        <v>9</v>
      </c>
      <c r="F25" s="134">
        <f>SUM(F24*D25)</f>
        <v>10</v>
      </c>
      <c r="G25" s="135">
        <f>SUM(G24*D25)</f>
        <v>19</v>
      </c>
      <c r="J25" s="276">
        <f>SUM(J23/1)</f>
        <v>4</v>
      </c>
      <c r="K25" s="277">
        <f>SUM(K23/1)</f>
        <v>11</v>
      </c>
      <c r="L25" s="278">
        <f>SUM(L23/1)</f>
        <v>4</v>
      </c>
      <c r="M25" s="7"/>
    </row>
    <row r="26" spans="1:13" ht="18.75" thickTop="1" x14ac:dyDescent="0.25"/>
  </sheetData>
  <mergeCells count="2">
    <mergeCell ref="A3:A21"/>
    <mergeCell ref="A1:M1"/>
  </mergeCells>
  <printOptions horizontalCentered="1" verticalCentered="1"/>
  <pageMargins left="0.2" right="0.2" top="0.25" bottom="0.25" header="0.25" footer="0.3"/>
  <pageSetup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M21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4" width="9.28515625" style="16" customWidth="1"/>
    <col min="5" max="5" width="7.5703125" style="16" customWidth="1"/>
    <col min="6" max="6" width="8.140625" style="16" customWidth="1"/>
    <col min="7" max="7" width="10.7109375" style="16" customWidth="1"/>
    <col min="8" max="8" width="10.140625" style="16" customWidth="1"/>
    <col min="9" max="9" width="9.28515625" style="16" customWidth="1"/>
    <col min="10" max="12" width="9.140625" style="16"/>
    <col min="13" max="13" width="9.140625" style="285"/>
    <col min="14" max="16384" width="9.140625" style="16"/>
  </cols>
  <sheetData>
    <row r="1" spans="1:13" ht="19.5" thickTop="1" thickBot="1" x14ac:dyDescent="0.3">
      <c r="A1" s="626" t="s">
        <v>300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7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604" t="s">
        <v>294</v>
      </c>
    </row>
    <row r="3" spans="1:13" ht="18.75" hidden="1" thickTop="1" x14ac:dyDescent="0.25">
      <c r="A3" s="638" t="s">
        <v>554</v>
      </c>
      <c r="B3" s="26">
        <v>44966</v>
      </c>
      <c r="C3" s="27" t="s">
        <v>453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/>
      <c r="K3" s="27">
        <v>1</v>
      </c>
      <c r="L3" s="27"/>
      <c r="M3" s="378"/>
    </row>
    <row r="4" spans="1:13" hidden="1" x14ac:dyDescent="0.25">
      <c r="A4" s="639"/>
      <c r="B4" s="13">
        <v>44959</v>
      </c>
      <c r="C4" s="9" t="s">
        <v>552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/>
      <c r="K4" s="9"/>
      <c r="L4" s="9">
        <v>1</v>
      </c>
      <c r="M4" s="289"/>
    </row>
    <row r="5" spans="1:13" hidden="1" x14ac:dyDescent="0.25">
      <c r="A5" s="639"/>
      <c r="B5" s="13">
        <v>44952</v>
      </c>
      <c r="C5" s="9" t="s">
        <v>553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/>
      <c r="L5" s="9">
        <v>1</v>
      </c>
      <c r="M5" s="289"/>
    </row>
    <row r="6" spans="1:13" hidden="1" x14ac:dyDescent="0.25">
      <c r="A6" s="639"/>
      <c r="B6" s="13">
        <v>44945</v>
      </c>
      <c r="C6" s="9" t="s">
        <v>452</v>
      </c>
      <c r="D6" s="9">
        <v>1</v>
      </c>
      <c r="E6" s="9">
        <v>1</v>
      </c>
      <c r="F6" s="9">
        <v>0</v>
      </c>
      <c r="G6" s="9">
        <v>1</v>
      </c>
      <c r="H6" s="9">
        <v>0</v>
      </c>
      <c r="I6" s="298">
        <v>0</v>
      </c>
      <c r="J6" s="280"/>
      <c r="K6" s="9">
        <v>1</v>
      </c>
      <c r="L6" s="9"/>
      <c r="M6" s="289"/>
    </row>
    <row r="7" spans="1:13" hidden="1" x14ac:dyDescent="0.25">
      <c r="A7" s="639"/>
      <c r="B7" s="13">
        <v>44938</v>
      </c>
      <c r="C7" s="9" t="s">
        <v>555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8">
        <v>0</v>
      </c>
      <c r="J7" s="280">
        <v>1</v>
      </c>
      <c r="K7" s="9"/>
      <c r="L7" s="9"/>
      <c r="M7" s="289"/>
    </row>
    <row r="8" spans="1:13" hidden="1" x14ac:dyDescent="0.25">
      <c r="A8" s="639"/>
      <c r="B8" s="13">
        <v>44917</v>
      </c>
      <c r="C8" s="9" t="s">
        <v>453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8">
        <v>0</v>
      </c>
      <c r="J8" s="280"/>
      <c r="K8" s="9">
        <v>1</v>
      </c>
      <c r="L8" s="9"/>
      <c r="M8" s="289"/>
    </row>
    <row r="9" spans="1:13" hidden="1" x14ac:dyDescent="0.25">
      <c r="A9" s="639"/>
      <c r="B9" s="13">
        <v>44910</v>
      </c>
      <c r="C9" s="9" t="s">
        <v>552</v>
      </c>
      <c r="D9" s="9">
        <v>1</v>
      </c>
      <c r="E9" s="9">
        <v>1</v>
      </c>
      <c r="F9" s="9">
        <v>0</v>
      </c>
      <c r="G9" s="9">
        <v>1</v>
      </c>
      <c r="H9" s="9">
        <v>0</v>
      </c>
      <c r="I9" s="298">
        <v>0</v>
      </c>
      <c r="J9" s="280">
        <v>1</v>
      </c>
      <c r="K9" s="9"/>
      <c r="L9" s="9"/>
      <c r="M9" s="289"/>
    </row>
    <row r="10" spans="1:13" hidden="1" x14ac:dyDescent="0.25">
      <c r="A10" s="639"/>
      <c r="B10" s="13">
        <v>44903</v>
      </c>
      <c r="C10" s="9" t="s">
        <v>553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8">
        <v>0</v>
      </c>
      <c r="J10" s="280">
        <v>1</v>
      </c>
      <c r="K10" s="9"/>
      <c r="L10" s="9"/>
      <c r="M10" s="289"/>
    </row>
    <row r="11" spans="1:13" hidden="1" x14ac:dyDescent="0.25">
      <c r="A11" s="639"/>
      <c r="B11" s="13">
        <v>44896</v>
      </c>
      <c r="C11" s="9" t="s">
        <v>452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8">
        <v>0</v>
      </c>
      <c r="J11" s="280">
        <v>1</v>
      </c>
      <c r="K11" s="9"/>
      <c r="L11" s="9"/>
      <c r="M11" s="289"/>
    </row>
    <row r="12" spans="1:13" hidden="1" x14ac:dyDescent="0.25">
      <c r="A12" s="639"/>
      <c r="B12" s="13">
        <v>44861</v>
      </c>
      <c r="C12" s="9" t="s">
        <v>452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>
        <v>1</v>
      </c>
      <c r="K12" s="9"/>
      <c r="L12" s="9"/>
      <c r="M12" s="289"/>
    </row>
    <row r="13" spans="1:13" hidden="1" x14ac:dyDescent="0.25">
      <c r="A13" s="639"/>
      <c r="B13" s="13">
        <v>44854</v>
      </c>
      <c r="C13" s="9" t="s">
        <v>555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8">
        <v>0</v>
      </c>
      <c r="J13" s="280"/>
      <c r="K13" s="9">
        <v>1</v>
      </c>
      <c r="L13" s="9"/>
      <c r="M13" s="289"/>
    </row>
    <row r="14" spans="1:13" hidden="1" x14ac:dyDescent="0.25">
      <c r="A14" s="639"/>
      <c r="B14" s="13">
        <v>44847</v>
      </c>
      <c r="C14" s="9" t="s">
        <v>453</v>
      </c>
      <c r="D14" s="9">
        <v>1</v>
      </c>
      <c r="E14" s="9">
        <v>0</v>
      </c>
      <c r="F14" s="9">
        <v>1</v>
      </c>
      <c r="G14" s="9">
        <v>1</v>
      </c>
      <c r="H14" s="9">
        <v>0</v>
      </c>
      <c r="I14" s="298">
        <v>0</v>
      </c>
      <c r="J14" s="280"/>
      <c r="K14" s="9">
        <v>1</v>
      </c>
      <c r="L14" s="9"/>
      <c r="M14" s="289"/>
    </row>
    <row r="15" spans="1:13" hidden="1" x14ac:dyDescent="0.25">
      <c r="A15" s="639"/>
      <c r="B15" s="13">
        <v>44840</v>
      </c>
      <c r="C15" s="9" t="s">
        <v>552</v>
      </c>
      <c r="D15" s="9">
        <v>1</v>
      </c>
      <c r="E15" s="9">
        <v>0</v>
      </c>
      <c r="F15" s="9">
        <v>1</v>
      </c>
      <c r="G15" s="9">
        <v>1</v>
      </c>
      <c r="H15" s="9">
        <v>0</v>
      </c>
      <c r="I15" s="298">
        <v>0</v>
      </c>
      <c r="J15" s="280">
        <v>1</v>
      </c>
      <c r="K15" s="9"/>
      <c r="L15" s="9"/>
      <c r="M15" s="289"/>
    </row>
    <row r="16" spans="1:13" hidden="1" x14ac:dyDescent="0.25">
      <c r="A16" s="639"/>
      <c r="B16" s="13">
        <v>44833</v>
      </c>
      <c r="C16" s="9" t="s">
        <v>553</v>
      </c>
      <c r="D16" s="9">
        <v>1</v>
      </c>
      <c r="E16" s="9">
        <v>0</v>
      </c>
      <c r="F16" s="9">
        <v>0</v>
      </c>
      <c r="G16" s="9">
        <v>0</v>
      </c>
      <c r="H16" s="9">
        <v>0</v>
      </c>
      <c r="I16" s="298">
        <v>0</v>
      </c>
      <c r="J16" s="280">
        <v>1</v>
      </c>
      <c r="K16" s="9"/>
      <c r="L16" s="9"/>
      <c r="M16" s="289"/>
    </row>
    <row r="17" spans="1:13" ht="18.75" hidden="1" thickBot="1" x14ac:dyDescent="0.3">
      <c r="A17" s="640"/>
      <c r="B17" s="30">
        <v>44819</v>
      </c>
      <c r="C17" s="31" t="s">
        <v>555</v>
      </c>
      <c r="D17" s="31">
        <v>1</v>
      </c>
      <c r="E17" s="31">
        <v>0</v>
      </c>
      <c r="F17" s="31">
        <v>0</v>
      </c>
      <c r="G17" s="31">
        <v>0</v>
      </c>
      <c r="H17" s="31">
        <v>0</v>
      </c>
      <c r="I17" s="299">
        <v>0</v>
      </c>
      <c r="J17" s="341">
        <v>1</v>
      </c>
      <c r="K17" s="31"/>
      <c r="L17" s="31"/>
      <c r="M17" s="379"/>
    </row>
    <row r="18" spans="1:13" ht="19.5" thickTop="1" thickBot="1" x14ac:dyDescent="0.3">
      <c r="A18" s="433" t="s">
        <v>45</v>
      </c>
      <c r="B18" s="414" t="s">
        <v>554</v>
      </c>
      <c r="C18" s="355" t="s">
        <v>8</v>
      </c>
      <c r="D18" s="355">
        <f t="shared" ref="D18:L18" si="0">SUM(D3:D17)</f>
        <v>15</v>
      </c>
      <c r="E18" s="355">
        <f t="shared" si="0"/>
        <v>2</v>
      </c>
      <c r="F18" s="355">
        <f t="shared" si="0"/>
        <v>7</v>
      </c>
      <c r="G18" s="355">
        <f t="shared" si="0"/>
        <v>9</v>
      </c>
      <c r="H18" s="355">
        <f t="shared" si="0"/>
        <v>0</v>
      </c>
      <c r="I18" s="467">
        <f t="shared" si="0"/>
        <v>0</v>
      </c>
      <c r="J18" s="191">
        <f t="shared" si="0"/>
        <v>8</v>
      </c>
      <c r="K18" s="124">
        <f t="shared" si="0"/>
        <v>5</v>
      </c>
      <c r="L18" s="124">
        <f t="shared" si="0"/>
        <v>2</v>
      </c>
      <c r="M18" s="294">
        <f>SUM(J18/(J18+K18))</f>
        <v>0.61538461538461542</v>
      </c>
    </row>
    <row r="19" spans="1:13" ht="18.75" hidden="1" thickTop="1" x14ac:dyDescent="0.25">
      <c r="A19" s="659" t="s">
        <v>500</v>
      </c>
      <c r="B19" s="254">
        <v>43888</v>
      </c>
      <c r="C19" s="27" t="s">
        <v>453</v>
      </c>
      <c r="D19" s="27">
        <v>1</v>
      </c>
      <c r="E19" s="27">
        <v>0</v>
      </c>
      <c r="F19" s="27">
        <v>0</v>
      </c>
      <c r="G19" s="27">
        <v>0</v>
      </c>
      <c r="H19" s="27">
        <v>0</v>
      </c>
      <c r="I19" s="297">
        <v>0</v>
      </c>
      <c r="J19" s="279"/>
      <c r="K19" s="27">
        <v>1</v>
      </c>
      <c r="L19" s="27"/>
      <c r="M19" s="378"/>
    </row>
    <row r="20" spans="1:13" hidden="1" x14ac:dyDescent="0.25">
      <c r="A20" s="631"/>
      <c r="B20" s="255">
        <v>43874</v>
      </c>
      <c r="C20" s="9" t="s">
        <v>9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8">
        <v>0</v>
      </c>
      <c r="J20" s="280"/>
      <c r="K20" s="9"/>
      <c r="L20" s="9">
        <v>1</v>
      </c>
      <c r="M20" s="289"/>
    </row>
    <row r="21" spans="1:13" hidden="1" x14ac:dyDescent="0.25">
      <c r="A21" s="631"/>
      <c r="B21" s="255">
        <v>43867</v>
      </c>
      <c r="C21" s="9" t="s">
        <v>455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/>
      <c r="K21" s="9">
        <v>1</v>
      </c>
      <c r="L21" s="9"/>
      <c r="M21" s="289"/>
    </row>
    <row r="22" spans="1:13" hidden="1" x14ac:dyDescent="0.25">
      <c r="A22" s="631"/>
      <c r="B22" s="255">
        <v>43839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8">
        <v>0</v>
      </c>
      <c r="J22" s="280"/>
      <c r="K22" s="9">
        <v>1</v>
      </c>
      <c r="L22" s="9"/>
      <c r="M22" s="289"/>
    </row>
    <row r="23" spans="1:13" hidden="1" x14ac:dyDescent="0.25">
      <c r="A23" s="631"/>
      <c r="B23" s="255">
        <v>43832</v>
      </c>
      <c r="C23" s="9" t="s">
        <v>9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/>
      <c r="K23" s="9">
        <v>1</v>
      </c>
      <c r="L23" s="9"/>
      <c r="M23" s="289"/>
    </row>
    <row r="24" spans="1:13" hidden="1" x14ac:dyDescent="0.25">
      <c r="A24" s="631"/>
      <c r="B24" s="255">
        <v>43811</v>
      </c>
      <c r="C24" s="9" t="s">
        <v>48</v>
      </c>
      <c r="D24" s="9">
        <v>1</v>
      </c>
      <c r="E24" s="9">
        <v>0</v>
      </c>
      <c r="F24" s="9">
        <v>1</v>
      </c>
      <c r="G24" s="9">
        <v>1</v>
      </c>
      <c r="H24" s="9">
        <v>0</v>
      </c>
      <c r="I24" s="298">
        <v>0</v>
      </c>
      <c r="J24" s="280"/>
      <c r="K24" s="9">
        <v>1</v>
      </c>
      <c r="L24" s="9"/>
      <c r="M24" s="289"/>
    </row>
    <row r="25" spans="1:13" hidden="1" x14ac:dyDescent="0.25">
      <c r="A25" s="631"/>
      <c r="B25" s="255">
        <v>43804</v>
      </c>
      <c r="C25" s="9" t="s">
        <v>453</v>
      </c>
      <c r="D25" s="9">
        <v>1</v>
      </c>
      <c r="E25" s="9">
        <v>0</v>
      </c>
      <c r="F25" s="9">
        <v>0</v>
      </c>
      <c r="G25" s="9">
        <v>0</v>
      </c>
      <c r="H25" s="9">
        <v>0</v>
      </c>
      <c r="I25" s="298">
        <v>0</v>
      </c>
      <c r="J25" s="280"/>
      <c r="K25" s="9">
        <v>1</v>
      </c>
      <c r="L25" s="9"/>
      <c r="M25" s="289"/>
    </row>
    <row r="26" spans="1:13" hidden="1" x14ac:dyDescent="0.25">
      <c r="A26" s="631"/>
      <c r="B26" s="255">
        <v>43797</v>
      </c>
      <c r="C26" s="9" t="s">
        <v>8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8">
        <v>0</v>
      </c>
      <c r="J26" s="280"/>
      <c r="K26" s="9">
        <v>1</v>
      </c>
      <c r="L26" s="9"/>
      <c r="M26" s="289"/>
    </row>
    <row r="27" spans="1:13" hidden="1" x14ac:dyDescent="0.25">
      <c r="A27" s="631"/>
      <c r="B27" s="255">
        <v>43790</v>
      </c>
      <c r="C27" s="9" t="s">
        <v>9</v>
      </c>
      <c r="D27" s="9">
        <v>1</v>
      </c>
      <c r="E27" s="9">
        <v>1</v>
      </c>
      <c r="F27" s="9">
        <v>1</v>
      </c>
      <c r="G27" s="9">
        <v>2</v>
      </c>
      <c r="H27" s="9">
        <v>0</v>
      </c>
      <c r="I27" s="298">
        <v>0</v>
      </c>
      <c r="J27" s="280">
        <v>1</v>
      </c>
      <c r="K27" s="9"/>
      <c r="L27" s="9"/>
      <c r="M27" s="289"/>
    </row>
    <row r="28" spans="1:13" hidden="1" x14ac:dyDescent="0.25">
      <c r="A28" s="631"/>
      <c r="B28" s="255">
        <v>43783</v>
      </c>
      <c r="C28" s="9" t="s">
        <v>455</v>
      </c>
      <c r="D28" s="9">
        <v>1</v>
      </c>
      <c r="E28" s="9">
        <v>1</v>
      </c>
      <c r="F28" s="9">
        <v>0</v>
      </c>
      <c r="G28" s="9">
        <v>1</v>
      </c>
      <c r="H28" s="9">
        <v>0</v>
      </c>
      <c r="I28" s="298">
        <v>0</v>
      </c>
      <c r="J28" s="280"/>
      <c r="K28" s="9">
        <v>1</v>
      </c>
      <c r="L28" s="9"/>
      <c r="M28" s="289"/>
    </row>
    <row r="29" spans="1:13" hidden="1" x14ac:dyDescent="0.25">
      <c r="A29" s="631"/>
      <c r="B29" s="255">
        <v>43762</v>
      </c>
      <c r="C29" s="9" t="s">
        <v>8</v>
      </c>
      <c r="D29" s="9">
        <v>1</v>
      </c>
      <c r="E29" s="9">
        <v>0</v>
      </c>
      <c r="F29" s="9">
        <v>0</v>
      </c>
      <c r="G29" s="9">
        <v>0</v>
      </c>
      <c r="H29" s="9">
        <v>0</v>
      </c>
      <c r="I29" s="298">
        <v>0</v>
      </c>
      <c r="J29" s="280"/>
      <c r="K29" s="9"/>
      <c r="L29" s="9">
        <v>1</v>
      </c>
      <c r="M29" s="289"/>
    </row>
    <row r="30" spans="1:13" hidden="1" x14ac:dyDescent="0.25">
      <c r="A30" s="631"/>
      <c r="B30" s="255">
        <v>43755</v>
      </c>
      <c r="C30" s="9" t="s">
        <v>9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8">
        <v>0</v>
      </c>
      <c r="J30" s="280"/>
      <c r="K30" s="9"/>
      <c r="L30" s="9">
        <v>1</v>
      </c>
      <c r="M30" s="289"/>
    </row>
    <row r="31" spans="1:13" hidden="1" x14ac:dyDescent="0.25">
      <c r="A31" s="631"/>
      <c r="B31" s="255">
        <v>43748</v>
      </c>
      <c r="C31" s="9" t="s">
        <v>455</v>
      </c>
      <c r="D31" s="9">
        <v>1</v>
      </c>
      <c r="E31" s="9">
        <v>1</v>
      </c>
      <c r="F31" s="9">
        <v>0</v>
      </c>
      <c r="G31" s="15">
        <v>1</v>
      </c>
      <c r="H31" s="9">
        <v>0</v>
      </c>
      <c r="I31" s="298">
        <v>0</v>
      </c>
      <c r="J31" s="280">
        <v>1</v>
      </c>
      <c r="K31" s="9"/>
      <c r="L31" s="9"/>
      <c r="M31" s="289"/>
    </row>
    <row r="32" spans="1:13" hidden="1" x14ac:dyDescent="0.25">
      <c r="A32" s="631"/>
      <c r="B32" s="255">
        <v>43741</v>
      </c>
      <c r="C32" s="9" t="s">
        <v>48</v>
      </c>
      <c r="D32" s="9">
        <v>1</v>
      </c>
      <c r="E32" s="9">
        <v>0</v>
      </c>
      <c r="F32" s="9">
        <v>1</v>
      </c>
      <c r="G32" s="15">
        <v>1</v>
      </c>
      <c r="H32" s="9">
        <v>0</v>
      </c>
      <c r="I32" s="298">
        <v>0</v>
      </c>
      <c r="J32" s="280">
        <v>1</v>
      </c>
      <c r="K32" s="9"/>
      <c r="L32" s="9"/>
      <c r="M32" s="289"/>
    </row>
    <row r="33" spans="1:13" hidden="1" x14ac:dyDescent="0.25">
      <c r="A33" s="631"/>
      <c r="B33" s="255">
        <v>43734</v>
      </c>
      <c r="C33" s="9" t="s">
        <v>453</v>
      </c>
      <c r="D33" s="9">
        <v>1</v>
      </c>
      <c r="E33" s="9">
        <v>0</v>
      </c>
      <c r="F33" s="9">
        <v>1</v>
      </c>
      <c r="G33" s="15">
        <v>1</v>
      </c>
      <c r="H33" s="9">
        <v>0</v>
      </c>
      <c r="I33" s="298">
        <v>0</v>
      </c>
      <c r="J33" s="280">
        <v>1</v>
      </c>
      <c r="K33" s="9"/>
      <c r="L33" s="9"/>
      <c r="M33" s="289"/>
    </row>
    <row r="34" spans="1:13" hidden="1" x14ac:dyDescent="0.25">
      <c r="A34" s="631"/>
      <c r="B34" s="255">
        <v>43727</v>
      </c>
      <c r="C34" s="9" t="s">
        <v>8</v>
      </c>
      <c r="D34" s="9">
        <v>1</v>
      </c>
      <c r="E34" s="9">
        <v>0</v>
      </c>
      <c r="F34" s="9">
        <v>1</v>
      </c>
      <c r="G34" s="15">
        <v>1</v>
      </c>
      <c r="H34" s="9">
        <v>0</v>
      </c>
      <c r="I34" s="298">
        <v>0</v>
      </c>
      <c r="J34" s="280"/>
      <c r="K34" s="9">
        <v>1</v>
      </c>
      <c r="L34" s="9"/>
      <c r="M34" s="289"/>
    </row>
    <row r="35" spans="1:13" ht="18.75" hidden="1" thickBot="1" x14ac:dyDescent="0.3">
      <c r="A35" s="630"/>
      <c r="B35" s="256">
        <v>43720</v>
      </c>
      <c r="C35" s="31" t="s">
        <v>9</v>
      </c>
      <c r="D35" s="31">
        <v>1</v>
      </c>
      <c r="E35" s="31">
        <v>1</v>
      </c>
      <c r="F35" s="31">
        <v>1</v>
      </c>
      <c r="G35" s="33">
        <v>2</v>
      </c>
      <c r="H35" s="31">
        <v>0</v>
      </c>
      <c r="I35" s="299">
        <v>0</v>
      </c>
      <c r="J35" s="341"/>
      <c r="K35" s="31">
        <v>1</v>
      </c>
      <c r="L35" s="31"/>
      <c r="M35" s="379"/>
    </row>
    <row r="36" spans="1:13" s="1" customFormat="1" ht="18" customHeight="1" thickTop="1" thickBot="1" x14ac:dyDescent="0.3">
      <c r="A36" s="142" t="s">
        <v>45</v>
      </c>
      <c r="B36" s="126" t="s">
        <v>500</v>
      </c>
      <c r="C36" s="124" t="s">
        <v>452</v>
      </c>
      <c r="D36" s="124">
        <f t="shared" ref="D36:L36" si="1">SUM(D19:D35)</f>
        <v>17</v>
      </c>
      <c r="E36" s="124">
        <f t="shared" si="1"/>
        <v>5</v>
      </c>
      <c r="F36" s="124">
        <f t="shared" si="1"/>
        <v>7</v>
      </c>
      <c r="G36" s="124">
        <f t="shared" si="1"/>
        <v>12</v>
      </c>
      <c r="H36" s="124">
        <f t="shared" si="1"/>
        <v>0</v>
      </c>
      <c r="I36" s="247">
        <f t="shared" si="1"/>
        <v>0</v>
      </c>
      <c r="J36" s="191">
        <f t="shared" si="1"/>
        <v>4</v>
      </c>
      <c r="K36" s="124">
        <f t="shared" si="1"/>
        <v>10</v>
      </c>
      <c r="L36" s="124">
        <f t="shared" si="1"/>
        <v>3</v>
      </c>
      <c r="M36" s="294">
        <f>SUM(J36/(J36+K36))</f>
        <v>0.2857142857142857</v>
      </c>
    </row>
    <row r="37" spans="1:13" ht="18.75" hidden="1" thickTop="1" x14ac:dyDescent="0.25">
      <c r="A37" s="659" t="s">
        <v>454</v>
      </c>
      <c r="B37" s="26">
        <v>43524</v>
      </c>
      <c r="C37" s="27" t="s">
        <v>453</v>
      </c>
      <c r="D37" s="27">
        <v>1</v>
      </c>
      <c r="E37" s="27">
        <v>0</v>
      </c>
      <c r="F37" s="27">
        <v>1</v>
      </c>
      <c r="G37" s="34">
        <v>1</v>
      </c>
      <c r="H37" s="27">
        <v>0</v>
      </c>
      <c r="I37" s="297">
        <v>0</v>
      </c>
      <c r="J37" s="279"/>
      <c r="K37" s="27">
        <v>1</v>
      </c>
      <c r="L37" s="27"/>
      <c r="M37" s="378"/>
    </row>
    <row r="38" spans="1:13" hidden="1" x14ac:dyDescent="0.25">
      <c r="A38" s="631"/>
      <c r="B38" s="13">
        <v>43517</v>
      </c>
      <c r="C38" s="9" t="s">
        <v>8</v>
      </c>
      <c r="D38" s="9">
        <v>1</v>
      </c>
      <c r="E38" s="9">
        <v>0</v>
      </c>
      <c r="F38" s="9">
        <v>2</v>
      </c>
      <c r="G38" s="15">
        <v>2</v>
      </c>
      <c r="H38" s="9">
        <v>0</v>
      </c>
      <c r="I38" s="298">
        <v>0</v>
      </c>
      <c r="J38" s="280">
        <v>1</v>
      </c>
      <c r="K38" s="9"/>
      <c r="L38" s="9"/>
      <c r="M38" s="289"/>
    </row>
    <row r="39" spans="1:13" hidden="1" x14ac:dyDescent="0.25">
      <c r="A39" s="631"/>
      <c r="B39" s="13">
        <v>43510</v>
      </c>
      <c r="C39" s="9" t="s">
        <v>9</v>
      </c>
      <c r="D39" s="9">
        <v>1</v>
      </c>
      <c r="E39" s="9">
        <v>0</v>
      </c>
      <c r="F39" s="9">
        <v>2</v>
      </c>
      <c r="G39" s="15">
        <v>2</v>
      </c>
      <c r="H39" s="9">
        <v>0</v>
      </c>
      <c r="I39" s="298">
        <v>0</v>
      </c>
      <c r="J39" s="280">
        <v>1</v>
      </c>
      <c r="K39" s="9"/>
      <c r="L39" s="9"/>
      <c r="M39" s="289"/>
    </row>
    <row r="40" spans="1:13" hidden="1" x14ac:dyDescent="0.25">
      <c r="A40" s="631"/>
      <c r="B40" s="13">
        <v>43503</v>
      </c>
      <c r="C40" s="9" t="s">
        <v>455</v>
      </c>
      <c r="D40" s="9">
        <v>1</v>
      </c>
      <c r="E40" s="9">
        <v>0</v>
      </c>
      <c r="F40" s="9">
        <v>1</v>
      </c>
      <c r="G40" s="15">
        <v>1</v>
      </c>
      <c r="H40" s="9">
        <v>0</v>
      </c>
      <c r="I40" s="298">
        <v>0</v>
      </c>
      <c r="J40" s="280">
        <v>1</v>
      </c>
      <c r="K40" s="9"/>
      <c r="L40" s="9"/>
      <c r="M40" s="289"/>
    </row>
    <row r="41" spans="1:13" hidden="1" x14ac:dyDescent="0.25">
      <c r="A41" s="631"/>
      <c r="B41" s="13">
        <v>43489</v>
      </c>
      <c r="C41" s="9" t="s">
        <v>453</v>
      </c>
      <c r="D41" s="9">
        <v>1</v>
      </c>
      <c r="E41" s="9">
        <v>2</v>
      </c>
      <c r="F41" s="9">
        <v>0</v>
      </c>
      <c r="G41" s="15">
        <v>2</v>
      </c>
      <c r="H41" s="9">
        <v>0</v>
      </c>
      <c r="I41" s="298">
        <v>0</v>
      </c>
      <c r="J41" s="280">
        <v>1</v>
      </c>
      <c r="K41" s="9"/>
      <c r="L41" s="9"/>
      <c r="M41" s="289"/>
    </row>
    <row r="42" spans="1:13" hidden="1" x14ac:dyDescent="0.25">
      <c r="A42" s="631"/>
      <c r="B42" s="13">
        <v>43475</v>
      </c>
      <c r="C42" s="9" t="s">
        <v>8</v>
      </c>
      <c r="D42" s="9">
        <v>1</v>
      </c>
      <c r="E42" s="9">
        <v>1</v>
      </c>
      <c r="F42" s="9">
        <v>0</v>
      </c>
      <c r="G42" s="15">
        <v>1</v>
      </c>
      <c r="H42" s="9">
        <v>0</v>
      </c>
      <c r="I42" s="298">
        <v>0</v>
      </c>
      <c r="J42" s="280"/>
      <c r="K42" s="9">
        <v>1</v>
      </c>
      <c r="L42" s="9"/>
      <c r="M42" s="289"/>
    </row>
    <row r="43" spans="1:13" hidden="1" x14ac:dyDescent="0.25">
      <c r="A43" s="631"/>
      <c r="B43" s="13">
        <v>43468</v>
      </c>
      <c r="C43" s="9" t="s">
        <v>9</v>
      </c>
      <c r="D43" s="9">
        <v>1</v>
      </c>
      <c r="E43" s="9">
        <v>0</v>
      </c>
      <c r="F43" s="9">
        <v>1</v>
      </c>
      <c r="G43" s="15">
        <v>1</v>
      </c>
      <c r="H43" s="9">
        <v>0</v>
      </c>
      <c r="I43" s="298">
        <v>0</v>
      </c>
      <c r="J43" s="280">
        <v>1</v>
      </c>
      <c r="K43" s="9"/>
      <c r="L43" s="9"/>
      <c r="M43" s="289"/>
    </row>
    <row r="44" spans="1:13" hidden="1" x14ac:dyDescent="0.25">
      <c r="A44" s="631"/>
      <c r="B44" s="13">
        <v>43454</v>
      </c>
      <c r="C44" s="9" t="s">
        <v>455</v>
      </c>
      <c r="D44" s="9">
        <v>1</v>
      </c>
      <c r="E44" s="9">
        <v>0</v>
      </c>
      <c r="F44" s="9">
        <v>0</v>
      </c>
      <c r="G44" s="9">
        <v>0</v>
      </c>
      <c r="H44" s="9">
        <v>0</v>
      </c>
      <c r="I44" s="298">
        <v>0</v>
      </c>
      <c r="J44" s="280">
        <v>1</v>
      </c>
      <c r="K44" s="9"/>
      <c r="L44" s="9"/>
      <c r="M44" s="289"/>
    </row>
    <row r="45" spans="1:13" hidden="1" x14ac:dyDescent="0.25">
      <c r="A45" s="631"/>
      <c r="B45" s="13">
        <v>43447</v>
      </c>
      <c r="C45" s="9" t="s">
        <v>48</v>
      </c>
      <c r="D45" s="9">
        <v>1</v>
      </c>
      <c r="E45" s="9">
        <v>0</v>
      </c>
      <c r="F45" s="9">
        <v>1</v>
      </c>
      <c r="G45" s="9">
        <v>1</v>
      </c>
      <c r="H45" s="9">
        <v>0</v>
      </c>
      <c r="I45" s="298">
        <v>0</v>
      </c>
      <c r="J45" s="280"/>
      <c r="K45" s="9">
        <v>1</v>
      </c>
      <c r="L45" s="9"/>
      <c r="M45" s="289"/>
    </row>
    <row r="46" spans="1:13" hidden="1" x14ac:dyDescent="0.25">
      <c r="A46" s="631"/>
      <c r="B46" s="13">
        <v>43440</v>
      </c>
      <c r="C46" s="9" t="s">
        <v>453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>
        <v>1</v>
      </c>
      <c r="L46" s="9"/>
      <c r="M46" s="289"/>
    </row>
    <row r="47" spans="1:13" hidden="1" x14ac:dyDescent="0.25">
      <c r="A47" s="631"/>
      <c r="B47" s="13">
        <v>43433</v>
      </c>
      <c r="C47" s="9" t="s">
        <v>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8">
        <v>0</v>
      </c>
      <c r="J47" s="280">
        <v>1</v>
      </c>
      <c r="K47" s="9"/>
      <c r="L47" s="9"/>
      <c r="M47" s="289"/>
    </row>
    <row r="48" spans="1:13" hidden="1" x14ac:dyDescent="0.25">
      <c r="A48" s="631"/>
      <c r="B48" s="13">
        <v>43426</v>
      </c>
      <c r="C48" s="9" t="s">
        <v>9</v>
      </c>
      <c r="D48" s="9">
        <v>1</v>
      </c>
      <c r="E48" s="9">
        <v>0</v>
      </c>
      <c r="F48" s="9">
        <v>2</v>
      </c>
      <c r="G48" s="9">
        <v>2</v>
      </c>
      <c r="H48" s="9">
        <v>0</v>
      </c>
      <c r="I48" s="298">
        <v>0</v>
      </c>
      <c r="J48" s="280">
        <v>1</v>
      </c>
      <c r="K48" s="9"/>
      <c r="L48" s="9"/>
      <c r="M48" s="289"/>
    </row>
    <row r="49" spans="1:13" hidden="1" x14ac:dyDescent="0.25">
      <c r="A49" s="631"/>
      <c r="B49" s="13">
        <v>43419</v>
      </c>
      <c r="C49" s="9" t="s">
        <v>455</v>
      </c>
      <c r="D49" s="9">
        <v>1</v>
      </c>
      <c r="E49" s="9">
        <v>0</v>
      </c>
      <c r="F49" s="9">
        <v>1</v>
      </c>
      <c r="G49" s="9">
        <v>1</v>
      </c>
      <c r="H49" s="9">
        <v>0</v>
      </c>
      <c r="I49" s="298">
        <v>0</v>
      </c>
      <c r="J49" s="280">
        <v>1</v>
      </c>
      <c r="K49" s="9"/>
      <c r="L49" s="9"/>
      <c r="M49" s="289"/>
    </row>
    <row r="50" spans="1:13" hidden="1" x14ac:dyDescent="0.25">
      <c r="A50" s="631"/>
      <c r="B50" s="13">
        <v>43412</v>
      </c>
      <c r="C50" s="9" t="s">
        <v>48</v>
      </c>
      <c r="D50" s="9">
        <v>1</v>
      </c>
      <c r="E50" s="9">
        <v>0</v>
      </c>
      <c r="F50" s="9">
        <v>3</v>
      </c>
      <c r="G50" s="9">
        <v>3</v>
      </c>
      <c r="H50" s="9">
        <v>0</v>
      </c>
      <c r="I50" s="298">
        <v>0</v>
      </c>
      <c r="J50" s="280">
        <v>1</v>
      </c>
      <c r="K50" s="9"/>
      <c r="L50" s="9"/>
      <c r="M50" s="289"/>
    </row>
    <row r="51" spans="1:13" hidden="1" x14ac:dyDescent="0.25">
      <c r="A51" s="631"/>
      <c r="B51" s="13">
        <v>43398</v>
      </c>
      <c r="C51" s="9" t="s">
        <v>8</v>
      </c>
      <c r="D51" s="9">
        <v>1</v>
      </c>
      <c r="E51" s="9">
        <v>1</v>
      </c>
      <c r="F51" s="9">
        <v>0</v>
      </c>
      <c r="G51" s="9">
        <v>1</v>
      </c>
      <c r="H51" s="9">
        <v>0</v>
      </c>
      <c r="I51" s="298">
        <v>0</v>
      </c>
      <c r="J51" s="280">
        <v>1</v>
      </c>
      <c r="K51" s="9"/>
      <c r="L51" s="9"/>
      <c r="M51" s="289"/>
    </row>
    <row r="52" spans="1:13" hidden="1" x14ac:dyDescent="0.25">
      <c r="A52" s="631"/>
      <c r="B52" s="13">
        <v>43391</v>
      </c>
      <c r="C52" s="9" t="s">
        <v>9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8">
        <v>0</v>
      </c>
      <c r="J52" s="280"/>
      <c r="K52" s="9">
        <v>1</v>
      </c>
      <c r="L52" s="9"/>
      <c r="M52" s="289"/>
    </row>
    <row r="53" spans="1:13" hidden="1" x14ac:dyDescent="0.25">
      <c r="A53" s="631"/>
      <c r="B53" s="13">
        <v>43384</v>
      </c>
      <c r="C53" s="9" t="s">
        <v>455</v>
      </c>
      <c r="D53" s="9">
        <v>1</v>
      </c>
      <c r="E53" s="9">
        <v>0</v>
      </c>
      <c r="F53" s="9">
        <v>2</v>
      </c>
      <c r="G53" s="9">
        <v>2</v>
      </c>
      <c r="H53" s="9">
        <v>0</v>
      </c>
      <c r="I53" s="298">
        <v>0</v>
      </c>
      <c r="J53" s="280"/>
      <c r="K53" s="9"/>
      <c r="L53" s="9">
        <v>1</v>
      </c>
      <c r="M53" s="289"/>
    </row>
    <row r="54" spans="1:13" hidden="1" x14ac:dyDescent="0.25">
      <c r="A54" s="631"/>
      <c r="B54" s="13">
        <v>43363</v>
      </c>
      <c r="C54" s="9" t="s">
        <v>8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8">
        <v>0</v>
      </c>
      <c r="J54" s="280">
        <v>1</v>
      </c>
      <c r="K54" s="9"/>
      <c r="L54" s="9"/>
      <c r="M54" s="289"/>
    </row>
    <row r="55" spans="1:13" ht="18.75" hidden="1" thickBot="1" x14ac:dyDescent="0.3">
      <c r="A55" s="630"/>
      <c r="B55" s="30">
        <v>43356</v>
      </c>
      <c r="C55" s="31" t="s">
        <v>9</v>
      </c>
      <c r="D55" s="31">
        <v>1</v>
      </c>
      <c r="E55" s="31">
        <v>0</v>
      </c>
      <c r="F55" s="31">
        <v>0</v>
      </c>
      <c r="G55" s="31">
        <v>0</v>
      </c>
      <c r="H55" s="31">
        <v>0</v>
      </c>
      <c r="I55" s="299">
        <v>0</v>
      </c>
      <c r="J55" s="341"/>
      <c r="K55" s="31"/>
      <c r="L55" s="31">
        <v>1</v>
      </c>
      <c r="M55" s="379"/>
    </row>
    <row r="56" spans="1:13" s="1" customFormat="1" ht="18" customHeight="1" thickTop="1" thickBot="1" x14ac:dyDescent="0.3">
      <c r="A56" s="142" t="s">
        <v>45</v>
      </c>
      <c r="B56" s="126" t="s">
        <v>454</v>
      </c>
      <c r="C56" s="124" t="s">
        <v>452</v>
      </c>
      <c r="D56" s="124">
        <f t="shared" ref="D56:I56" si="2">SUM(D37:D55)</f>
        <v>19</v>
      </c>
      <c r="E56" s="124">
        <f t="shared" si="2"/>
        <v>4</v>
      </c>
      <c r="F56" s="124">
        <f t="shared" si="2"/>
        <v>18</v>
      </c>
      <c r="G56" s="124">
        <f t="shared" si="2"/>
        <v>22</v>
      </c>
      <c r="H56" s="124">
        <f t="shared" si="2"/>
        <v>0</v>
      </c>
      <c r="I56" s="124">
        <f t="shared" si="2"/>
        <v>0</v>
      </c>
      <c r="J56" s="191">
        <f>SUM(J37:J55)</f>
        <v>12</v>
      </c>
      <c r="K56" s="124">
        <f>SUM(K37:K55)</f>
        <v>5</v>
      </c>
      <c r="L56" s="124">
        <f>SUM(L37:L55)</f>
        <v>2</v>
      </c>
      <c r="M56" s="294">
        <f>SUM(J56/(J56+K56))</f>
        <v>0.70588235294117652</v>
      </c>
    </row>
    <row r="57" spans="1:13" ht="19.5" hidden="1" thickTop="1" thickBot="1" x14ac:dyDescent="0.3">
      <c r="A57" s="629" t="s">
        <v>285</v>
      </c>
      <c r="B57" s="26">
        <v>43160</v>
      </c>
      <c r="C57" s="27" t="s">
        <v>9</v>
      </c>
      <c r="D57" s="27">
        <v>1</v>
      </c>
      <c r="E57" s="27">
        <v>0</v>
      </c>
      <c r="F57" s="27">
        <v>0</v>
      </c>
      <c r="G57" s="27">
        <v>0</v>
      </c>
      <c r="H57" s="27">
        <v>0</v>
      </c>
      <c r="I57" s="28">
        <v>0</v>
      </c>
      <c r="J57" s="282"/>
      <c r="K57" s="8">
        <v>1</v>
      </c>
      <c r="L57" s="8"/>
      <c r="M57" s="300"/>
    </row>
    <row r="58" spans="1:13" ht="19.5" hidden="1" thickTop="1" thickBot="1" x14ac:dyDescent="0.3">
      <c r="A58" s="629"/>
      <c r="B58" s="13">
        <v>43153</v>
      </c>
      <c r="C58" s="9" t="s">
        <v>11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/>
      <c r="K58" s="9">
        <v>1</v>
      </c>
      <c r="L58" s="9"/>
      <c r="M58" s="289"/>
    </row>
    <row r="59" spans="1:13" ht="19.5" hidden="1" thickTop="1" thickBot="1" x14ac:dyDescent="0.3">
      <c r="A59" s="629"/>
      <c r="B59" s="13">
        <v>43146</v>
      </c>
      <c r="C59" s="9" t="s">
        <v>8</v>
      </c>
      <c r="D59" s="9">
        <v>1</v>
      </c>
      <c r="E59" s="9">
        <v>0</v>
      </c>
      <c r="F59" s="9">
        <v>2</v>
      </c>
      <c r="G59" s="9">
        <v>2</v>
      </c>
      <c r="H59" s="9">
        <v>0</v>
      </c>
      <c r="I59" s="29">
        <v>0</v>
      </c>
      <c r="J59" s="280">
        <v>1</v>
      </c>
      <c r="K59" s="9"/>
      <c r="L59" s="9"/>
      <c r="M59" s="289"/>
    </row>
    <row r="60" spans="1:13" ht="19.5" hidden="1" thickTop="1" thickBot="1" x14ac:dyDescent="0.3">
      <c r="A60" s="629"/>
      <c r="B60" s="13">
        <v>43139</v>
      </c>
      <c r="C60" s="9" t="s">
        <v>27</v>
      </c>
      <c r="D60" s="9">
        <v>1</v>
      </c>
      <c r="E60" s="9">
        <v>0</v>
      </c>
      <c r="F60" s="9">
        <v>1</v>
      </c>
      <c r="G60" s="9">
        <v>1</v>
      </c>
      <c r="H60" s="9">
        <v>0</v>
      </c>
      <c r="I60" s="29">
        <v>0</v>
      </c>
      <c r="J60" s="280">
        <v>1</v>
      </c>
      <c r="K60" s="9"/>
      <c r="L60" s="9"/>
      <c r="M60" s="289"/>
    </row>
    <row r="61" spans="1:13" ht="19.5" hidden="1" thickTop="1" thickBot="1" x14ac:dyDescent="0.3">
      <c r="A61" s="629"/>
      <c r="B61" s="13">
        <v>43132</v>
      </c>
      <c r="C61" s="9" t="s">
        <v>7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>
        <v>1</v>
      </c>
      <c r="L61" s="9"/>
      <c r="M61" s="289"/>
    </row>
    <row r="62" spans="1:13" ht="19.5" hidden="1" thickTop="1" thickBot="1" x14ac:dyDescent="0.3">
      <c r="A62" s="629"/>
      <c r="B62" s="13">
        <v>43125</v>
      </c>
      <c r="C62" s="9" t="s">
        <v>9</v>
      </c>
      <c r="D62" s="9">
        <v>1</v>
      </c>
      <c r="E62" s="9">
        <v>1</v>
      </c>
      <c r="F62" s="9">
        <v>0</v>
      </c>
      <c r="G62" s="9">
        <v>1</v>
      </c>
      <c r="H62" s="9">
        <v>0</v>
      </c>
      <c r="I62" s="29">
        <v>0</v>
      </c>
      <c r="J62" s="280"/>
      <c r="K62" s="9">
        <v>1</v>
      </c>
      <c r="L62" s="9"/>
      <c r="M62" s="289"/>
    </row>
    <row r="63" spans="1:13" ht="19.5" hidden="1" thickTop="1" thickBot="1" x14ac:dyDescent="0.3">
      <c r="A63" s="629"/>
      <c r="B63" s="13">
        <v>43118</v>
      </c>
      <c r="C63" s="9" t="s">
        <v>11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>
        <v>1</v>
      </c>
      <c r="L63" s="9"/>
      <c r="M63" s="289"/>
    </row>
    <row r="64" spans="1:13" ht="19.5" hidden="1" thickTop="1" thickBot="1" x14ac:dyDescent="0.3">
      <c r="A64" s="629"/>
      <c r="B64" s="13">
        <v>43104</v>
      </c>
      <c r="C64" s="9" t="s">
        <v>8</v>
      </c>
      <c r="D64" s="9">
        <v>1</v>
      </c>
      <c r="E64" s="9">
        <v>1</v>
      </c>
      <c r="F64" s="9">
        <v>0</v>
      </c>
      <c r="G64" s="9">
        <v>1</v>
      </c>
      <c r="H64" s="9">
        <v>0</v>
      </c>
      <c r="I64" s="29">
        <v>0</v>
      </c>
      <c r="J64" s="280"/>
      <c r="K64" s="9">
        <v>1</v>
      </c>
      <c r="L64" s="9"/>
      <c r="M64" s="289"/>
    </row>
    <row r="65" spans="1:13" ht="19.5" hidden="1" thickTop="1" thickBot="1" x14ac:dyDescent="0.3">
      <c r="A65" s="629"/>
      <c r="B65" s="13">
        <v>43090</v>
      </c>
      <c r="C65" s="9" t="s">
        <v>27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">
        <v>0</v>
      </c>
      <c r="J65" s="280">
        <v>1</v>
      </c>
      <c r="K65" s="9"/>
      <c r="L65" s="9"/>
      <c r="M65" s="289"/>
    </row>
    <row r="66" spans="1:13" ht="19.5" hidden="1" thickTop="1" thickBot="1" x14ac:dyDescent="0.3">
      <c r="A66" s="629"/>
      <c r="B66" s="13">
        <v>43083</v>
      </c>
      <c r="C66" s="9" t="s">
        <v>7</v>
      </c>
      <c r="D66" s="9">
        <v>1</v>
      </c>
      <c r="E66" s="9">
        <v>0</v>
      </c>
      <c r="F66" s="9">
        <v>1</v>
      </c>
      <c r="G66" s="9">
        <v>1</v>
      </c>
      <c r="H66" s="9">
        <v>0</v>
      </c>
      <c r="I66" s="29">
        <v>0</v>
      </c>
      <c r="J66" s="280">
        <v>1</v>
      </c>
      <c r="K66" s="9"/>
      <c r="L66" s="9"/>
      <c r="M66" s="289"/>
    </row>
    <row r="67" spans="1:13" ht="19.5" hidden="1" thickTop="1" thickBot="1" x14ac:dyDescent="0.3">
      <c r="A67" s="629"/>
      <c r="B67" s="13">
        <v>43069</v>
      </c>
      <c r="C67" s="9" t="s">
        <v>11</v>
      </c>
      <c r="D67" s="9">
        <v>1</v>
      </c>
      <c r="E67" s="9">
        <v>1</v>
      </c>
      <c r="F67" s="9">
        <v>0</v>
      </c>
      <c r="G67" s="9">
        <v>1</v>
      </c>
      <c r="H67" s="9">
        <v>0</v>
      </c>
      <c r="I67" s="29">
        <v>0</v>
      </c>
      <c r="J67" s="280"/>
      <c r="K67" s="9">
        <v>1</v>
      </c>
      <c r="L67" s="9"/>
      <c r="M67" s="289"/>
    </row>
    <row r="68" spans="1:13" ht="19.5" hidden="1" thickTop="1" thickBot="1" x14ac:dyDescent="0.3">
      <c r="A68" s="629"/>
      <c r="B68" s="13">
        <v>43062</v>
      </c>
      <c r="C68" s="9" t="s">
        <v>8</v>
      </c>
      <c r="D68" s="9">
        <v>1</v>
      </c>
      <c r="E68" s="9">
        <v>1</v>
      </c>
      <c r="F68" s="9">
        <v>1</v>
      </c>
      <c r="G68" s="9">
        <v>2</v>
      </c>
      <c r="H68" s="9">
        <v>0</v>
      </c>
      <c r="I68" s="29">
        <v>0</v>
      </c>
      <c r="J68" s="280"/>
      <c r="K68" s="9">
        <v>1</v>
      </c>
      <c r="L68" s="9"/>
      <c r="M68" s="289"/>
    </row>
    <row r="69" spans="1:13" ht="19.5" hidden="1" thickTop="1" thickBot="1" x14ac:dyDescent="0.3">
      <c r="A69" s="629"/>
      <c r="B69" s="13">
        <v>43055</v>
      </c>
      <c r="C69" s="9" t="s">
        <v>27</v>
      </c>
      <c r="D69" s="9">
        <v>1</v>
      </c>
      <c r="E69" s="9">
        <v>1</v>
      </c>
      <c r="F69" s="9">
        <v>1</v>
      </c>
      <c r="G69" s="9">
        <v>2</v>
      </c>
      <c r="H69" s="9">
        <v>0</v>
      </c>
      <c r="I69" s="29">
        <v>0</v>
      </c>
      <c r="J69" s="280"/>
      <c r="K69" s="9"/>
      <c r="L69" s="9">
        <v>1</v>
      </c>
      <c r="M69" s="289"/>
    </row>
    <row r="70" spans="1:13" ht="19.5" hidden="1" thickTop="1" thickBot="1" x14ac:dyDescent="0.3">
      <c r="A70" s="629"/>
      <c r="B70" s="13">
        <v>43048</v>
      </c>
      <c r="C70" s="9" t="s">
        <v>7</v>
      </c>
      <c r="D70" s="9">
        <v>1</v>
      </c>
      <c r="E70" s="9">
        <v>1</v>
      </c>
      <c r="F70" s="9">
        <v>0</v>
      </c>
      <c r="G70" s="9">
        <v>1</v>
      </c>
      <c r="H70" s="9">
        <v>0</v>
      </c>
      <c r="I70" s="29">
        <v>0</v>
      </c>
      <c r="J70" s="280">
        <v>1</v>
      </c>
      <c r="K70" s="9"/>
      <c r="L70" s="9"/>
      <c r="M70" s="289"/>
    </row>
    <row r="71" spans="1:13" ht="19.5" hidden="1" thickTop="1" thickBot="1" x14ac:dyDescent="0.3">
      <c r="A71" s="629"/>
      <c r="B71" s="13">
        <v>43041</v>
      </c>
      <c r="C71" s="9" t="s">
        <v>9</v>
      </c>
      <c r="D71" s="9">
        <v>1</v>
      </c>
      <c r="E71" s="9">
        <v>0</v>
      </c>
      <c r="F71" s="9">
        <v>3</v>
      </c>
      <c r="G71" s="9">
        <v>3</v>
      </c>
      <c r="H71" s="9">
        <v>0</v>
      </c>
      <c r="I71" s="29">
        <v>0</v>
      </c>
      <c r="J71" s="280"/>
      <c r="K71" s="9">
        <v>1</v>
      </c>
      <c r="L71" s="9"/>
      <c r="M71" s="289"/>
    </row>
    <row r="72" spans="1:13" ht="19.5" hidden="1" thickTop="1" thickBot="1" x14ac:dyDescent="0.3">
      <c r="A72" s="629"/>
      <c r="B72" s="13">
        <v>43034</v>
      </c>
      <c r="C72" s="9" t="s">
        <v>11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/>
      <c r="K72" s="9">
        <v>1</v>
      </c>
      <c r="L72" s="9"/>
      <c r="M72" s="289"/>
    </row>
    <row r="73" spans="1:13" ht="19.5" hidden="1" thickTop="1" thickBot="1" x14ac:dyDescent="0.3">
      <c r="A73" s="629"/>
      <c r="B73" s="13">
        <v>43027</v>
      </c>
      <c r="C73" s="9" t="s">
        <v>8</v>
      </c>
      <c r="D73" s="9">
        <v>1</v>
      </c>
      <c r="E73" s="9">
        <v>0</v>
      </c>
      <c r="F73" s="9">
        <v>2</v>
      </c>
      <c r="G73" s="9">
        <v>2</v>
      </c>
      <c r="H73" s="9">
        <v>0</v>
      </c>
      <c r="I73" s="29">
        <v>0</v>
      </c>
      <c r="J73" s="280">
        <v>1</v>
      </c>
      <c r="K73" s="9"/>
      <c r="L73" s="9"/>
      <c r="M73" s="289"/>
    </row>
    <row r="74" spans="1:13" ht="19.5" hidden="1" thickTop="1" thickBot="1" x14ac:dyDescent="0.3">
      <c r="A74" s="629"/>
      <c r="B74" s="13">
        <v>43020</v>
      </c>
      <c r="C74" s="9" t="s">
        <v>27</v>
      </c>
      <c r="D74" s="9">
        <v>1</v>
      </c>
      <c r="E74" s="9">
        <v>0</v>
      </c>
      <c r="F74" s="9">
        <v>1</v>
      </c>
      <c r="G74" s="9">
        <v>1</v>
      </c>
      <c r="H74" s="9">
        <v>0</v>
      </c>
      <c r="I74" s="29">
        <v>0</v>
      </c>
      <c r="J74" s="280">
        <v>1</v>
      </c>
      <c r="K74" s="9"/>
      <c r="L74" s="9"/>
      <c r="M74" s="289"/>
    </row>
    <row r="75" spans="1:13" ht="19.5" hidden="1" thickTop="1" thickBot="1" x14ac:dyDescent="0.3">
      <c r="A75" s="629"/>
      <c r="B75" s="13">
        <v>43013</v>
      </c>
      <c r="C75" s="9" t="s">
        <v>7</v>
      </c>
      <c r="D75" s="9">
        <v>1</v>
      </c>
      <c r="E75" s="9">
        <v>0</v>
      </c>
      <c r="F75" s="9">
        <v>2</v>
      </c>
      <c r="G75" s="9">
        <v>2</v>
      </c>
      <c r="H75" s="9">
        <v>0</v>
      </c>
      <c r="I75" s="29">
        <v>0</v>
      </c>
      <c r="J75" s="280"/>
      <c r="K75" s="9">
        <v>1</v>
      </c>
      <c r="L75" s="9"/>
      <c r="M75" s="289"/>
    </row>
    <row r="76" spans="1:13" ht="19.5" hidden="1" thickTop="1" thickBot="1" x14ac:dyDescent="0.3">
      <c r="A76" s="629"/>
      <c r="B76" s="30">
        <v>42992</v>
      </c>
      <c r="C76" s="31" t="s">
        <v>8</v>
      </c>
      <c r="D76" s="31">
        <v>1</v>
      </c>
      <c r="E76" s="31">
        <v>0</v>
      </c>
      <c r="F76" s="31">
        <v>0</v>
      </c>
      <c r="G76" s="31">
        <v>0</v>
      </c>
      <c r="H76" s="31">
        <v>0</v>
      </c>
      <c r="I76" s="32">
        <v>0</v>
      </c>
      <c r="J76" s="281"/>
      <c r="K76" s="23">
        <v>1</v>
      </c>
      <c r="L76" s="23"/>
      <c r="M76" s="301"/>
    </row>
    <row r="77" spans="1:13" s="1" customFormat="1" ht="19.5" thickTop="1" thickBot="1" x14ac:dyDescent="0.3">
      <c r="A77" s="142" t="s">
        <v>45</v>
      </c>
      <c r="B77" s="126" t="s">
        <v>285</v>
      </c>
      <c r="C77" s="124" t="s">
        <v>10</v>
      </c>
      <c r="D77" s="124">
        <f t="shared" ref="D77:L77" si="3">SUM(D57:D76)</f>
        <v>20</v>
      </c>
      <c r="E77" s="124">
        <f t="shared" si="3"/>
        <v>6</v>
      </c>
      <c r="F77" s="124">
        <f t="shared" si="3"/>
        <v>15</v>
      </c>
      <c r="G77" s="124">
        <f t="shared" si="3"/>
        <v>21</v>
      </c>
      <c r="H77" s="124">
        <f t="shared" si="3"/>
        <v>0</v>
      </c>
      <c r="I77" s="124">
        <f t="shared" si="3"/>
        <v>0</v>
      </c>
      <c r="J77" s="191">
        <f t="shared" si="3"/>
        <v>7</v>
      </c>
      <c r="K77" s="124">
        <f t="shared" si="3"/>
        <v>12</v>
      </c>
      <c r="L77" s="124">
        <f t="shared" si="3"/>
        <v>1</v>
      </c>
      <c r="M77" s="294">
        <f>SUM(J77/(J77+K77))</f>
        <v>0.36842105263157893</v>
      </c>
    </row>
    <row r="78" spans="1:13" ht="19.5" hidden="1" thickTop="1" thickBot="1" x14ac:dyDescent="0.3">
      <c r="A78" s="629" t="s">
        <v>18</v>
      </c>
      <c r="B78" s="26">
        <v>42789</v>
      </c>
      <c r="C78" s="27" t="s">
        <v>11</v>
      </c>
      <c r="D78" s="27">
        <v>1</v>
      </c>
      <c r="E78" s="27">
        <v>0</v>
      </c>
      <c r="F78" s="27">
        <v>0</v>
      </c>
      <c r="G78" s="27">
        <v>0</v>
      </c>
      <c r="H78" s="27">
        <v>0</v>
      </c>
      <c r="I78" s="28">
        <v>0</v>
      </c>
      <c r="J78" s="280"/>
      <c r="K78" s="9">
        <v>1</v>
      </c>
      <c r="L78" s="9"/>
      <c r="M78" s="289"/>
    </row>
    <row r="79" spans="1:13" ht="19.5" hidden="1" thickTop="1" thickBot="1" x14ac:dyDescent="0.3">
      <c r="A79" s="629"/>
      <c r="B79" s="13">
        <v>42782</v>
      </c>
      <c r="C79" s="9" t="s">
        <v>8</v>
      </c>
      <c r="D79" s="9">
        <v>1</v>
      </c>
      <c r="E79" s="9">
        <v>0</v>
      </c>
      <c r="F79" s="9">
        <v>2</v>
      </c>
      <c r="G79" s="9">
        <v>2</v>
      </c>
      <c r="H79" s="9">
        <v>0</v>
      </c>
      <c r="I79" s="29">
        <v>0</v>
      </c>
      <c r="J79" s="280"/>
      <c r="K79" s="9">
        <v>1</v>
      </c>
      <c r="L79" s="9"/>
      <c r="M79" s="289"/>
    </row>
    <row r="80" spans="1:13" ht="19.5" hidden="1" thickTop="1" thickBot="1" x14ac:dyDescent="0.3">
      <c r="A80" s="629"/>
      <c r="B80" s="13">
        <v>42775</v>
      </c>
      <c r="C80" s="9" t="s">
        <v>27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>
        <v>1</v>
      </c>
      <c r="L80" s="9"/>
      <c r="M80" s="289"/>
    </row>
    <row r="81" spans="1:13" ht="19.5" hidden="1" thickTop="1" thickBot="1" x14ac:dyDescent="0.3">
      <c r="A81" s="629"/>
      <c r="B81" s="13">
        <v>42768</v>
      </c>
      <c r="C81" s="9" t="s">
        <v>7</v>
      </c>
      <c r="D81" s="9">
        <v>1</v>
      </c>
      <c r="E81" s="9">
        <v>0</v>
      </c>
      <c r="F81" s="9">
        <v>1</v>
      </c>
      <c r="G81" s="9">
        <v>1</v>
      </c>
      <c r="H81" s="9">
        <v>0</v>
      </c>
      <c r="I81" s="29">
        <v>0</v>
      </c>
      <c r="J81" s="280"/>
      <c r="K81" s="9">
        <v>1</v>
      </c>
      <c r="L81" s="9"/>
      <c r="M81" s="289"/>
    </row>
    <row r="82" spans="1:13" ht="19.5" hidden="1" thickTop="1" thickBot="1" x14ac:dyDescent="0.3">
      <c r="A82" s="629"/>
      <c r="B82" s="13">
        <v>42761</v>
      </c>
      <c r="C82" s="9" t="s">
        <v>9</v>
      </c>
      <c r="D82" s="9">
        <v>1</v>
      </c>
      <c r="E82" s="9">
        <v>0</v>
      </c>
      <c r="F82" s="9">
        <v>1</v>
      </c>
      <c r="G82" s="9">
        <v>1</v>
      </c>
      <c r="H82" s="9">
        <v>0</v>
      </c>
      <c r="I82" s="29">
        <v>0</v>
      </c>
      <c r="J82" s="280"/>
      <c r="K82" s="9">
        <v>1</v>
      </c>
      <c r="L82" s="9"/>
      <c r="M82" s="289"/>
    </row>
    <row r="83" spans="1:13" ht="19.5" hidden="1" thickTop="1" thickBot="1" x14ac:dyDescent="0.3">
      <c r="A83" s="629"/>
      <c r="B83" s="13">
        <v>42754</v>
      </c>
      <c r="C83" s="9" t="s">
        <v>11</v>
      </c>
      <c r="D83" s="9">
        <v>1</v>
      </c>
      <c r="E83" s="9">
        <v>1</v>
      </c>
      <c r="F83" s="9">
        <v>0</v>
      </c>
      <c r="G83" s="9">
        <v>1</v>
      </c>
      <c r="H83" s="9">
        <v>0</v>
      </c>
      <c r="I83" s="29">
        <v>0</v>
      </c>
      <c r="J83" s="280">
        <v>1</v>
      </c>
      <c r="K83" s="9"/>
      <c r="L83" s="9"/>
      <c r="M83" s="289"/>
    </row>
    <row r="84" spans="1:13" ht="19.5" hidden="1" thickTop="1" thickBot="1" x14ac:dyDescent="0.3">
      <c r="A84" s="629"/>
      <c r="B84" s="13">
        <v>42747</v>
      </c>
      <c r="C84" s="9" t="s">
        <v>8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280"/>
      <c r="K84" s="9">
        <v>1</v>
      </c>
      <c r="L84" s="9"/>
      <c r="M84" s="289"/>
    </row>
    <row r="85" spans="1:13" ht="19.5" hidden="1" thickTop="1" thickBot="1" x14ac:dyDescent="0.3">
      <c r="A85" s="629"/>
      <c r="B85" s="13">
        <v>42740</v>
      </c>
      <c r="C85" s="9" t="s">
        <v>27</v>
      </c>
      <c r="D85" s="9">
        <v>1</v>
      </c>
      <c r="E85" s="9">
        <v>1</v>
      </c>
      <c r="F85" s="9">
        <v>0</v>
      </c>
      <c r="G85" s="9">
        <v>1</v>
      </c>
      <c r="H85" s="9">
        <v>0</v>
      </c>
      <c r="I85" s="29">
        <v>0</v>
      </c>
      <c r="J85" s="280">
        <v>1</v>
      </c>
      <c r="K85" s="9"/>
      <c r="L85" s="9"/>
      <c r="M85" s="289"/>
    </row>
    <row r="86" spans="1:13" ht="19.5" hidden="1" thickTop="1" thickBot="1" x14ac:dyDescent="0.3">
      <c r="A86" s="629"/>
      <c r="B86" s="13">
        <v>42712</v>
      </c>
      <c r="C86" s="9" t="s">
        <v>9</v>
      </c>
      <c r="D86" s="9">
        <v>1</v>
      </c>
      <c r="E86" s="9">
        <v>1</v>
      </c>
      <c r="F86" s="9">
        <v>2</v>
      </c>
      <c r="G86" s="9">
        <v>3</v>
      </c>
      <c r="H86" s="9">
        <v>0</v>
      </c>
      <c r="I86" s="29">
        <v>0</v>
      </c>
      <c r="J86" s="280">
        <v>1</v>
      </c>
      <c r="K86" s="9"/>
      <c r="L86" s="9"/>
      <c r="M86" s="289"/>
    </row>
    <row r="87" spans="1:13" ht="19.5" hidden="1" thickTop="1" thickBot="1" x14ac:dyDescent="0.3">
      <c r="A87" s="629"/>
      <c r="B87" s="13">
        <v>42705</v>
      </c>
      <c r="C87" s="9" t="s">
        <v>11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/>
      <c r="K87" s="9">
        <v>1</v>
      </c>
      <c r="L87" s="9"/>
      <c r="M87" s="289"/>
    </row>
    <row r="88" spans="1:13" ht="19.5" hidden="1" thickTop="1" thickBot="1" x14ac:dyDescent="0.3">
      <c r="A88" s="629"/>
      <c r="B88" s="13">
        <v>42698</v>
      </c>
      <c r="C88" s="9" t="s">
        <v>8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/>
      <c r="K88" s="9">
        <v>1</v>
      </c>
      <c r="L88" s="9"/>
      <c r="M88" s="289"/>
    </row>
    <row r="89" spans="1:13" ht="19.5" hidden="1" thickTop="1" thickBot="1" x14ac:dyDescent="0.3">
      <c r="A89" s="629"/>
      <c r="B89" s="13">
        <v>42691</v>
      </c>
      <c r="C89" s="9" t="s">
        <v>27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280">
        <v>1</v>
      </c>
      <c r="K89" s="9"/>
      <c r="L89" s="9"/>
      <c r="M89" s="289"/>
    </row>
    <row r="90" spans="1:13" ht="19.5" hidden="1" thickTop="1" thickBot="1" x14ac:dyDescent="0.3">
      <c r="A90" s="629"/>
      <c r="B90" s="13">
        <v>42684</v>
      </c>
      <c r="C90" s="9" t="s">
        <v>7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89"/>
    </row>
    <row r="91" spans="1:13" ht="19.5" hidden="1" thickTop="1" thickBot="1" x14ac:dyDescent="0.3">
      <c r="A91" s="629"/>
      <c r="B91" s="13">
        <v>42677</v>
      </c>
      <c r="C91" s="9" t="s">
        <v>9</v>
      </c>
      <c r="D91" s="9">
        <v>1</v>
      </c>
      <c r="E91" s="9">
        <v>0</v>
      </c>
      <c r="F91" s="9">
        <v>0</v>
      </c>
      <c r="G91" s="9">
        <v>0</v>
      </c>
      <c r="H91" s="9">
        <v>0</v>
      </c>
      <c r="I91" s="29">
        <v>0</v>
      </c>
      <c r="J91" s="280"/>
      <c r="K91" s="9"/>
      <c r="L91" s="9">
        <v>1</v>
      </c>
      <c r="M91" s="289"/>
    </row>
    <row r="92" spans="1:13" ht="19.5" hidden="1" thickTop="1" thickBot="1" x14ac:dyDescent="0.3">
      <c r="A92" s="629"/>
      <c r="B92" s="13">
        <v>42670</v>
      </c>
      <c r="C92" s="9" t="s">
        <v>11</v>
      </c>
      <c r="D92" s="9">
        <v>1</v>
      </c>
      <c r="E92" s="9">
        <v>1</v>
      </c>
      <c r="F92" s="9">
        <v>0</v>
      </c>
      <c r="G92" s="9">
        <v>1</v>
      </c>
      <c r="H92" s="9">
        <v>0</v>
      </c>
      <c r="I92" s="29">
        <v>0</v>
      </c>
      <c r="J92" s="280"/>
      <c r="K92" s="9">
        <v>1</v>
      </c>
      <c r="L92" s="9"/>
      <c r="M92" s="289"/>
    </row>
    <row r="93" spans="1:13" ht="19.5" hidden="1" thickTop="1" thickBot="1" x14ac:dyDescent="0.3">
      <c r="A93" s="629"/>
      <c r="B93" s="13">
        <v>42656</v>
      </c>
      <c r="C93" s="9" t="s">
        <v>27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29">
        <v>0</v>
      </c>
      <c r="J93" s="280"/>
      <c r="K93" s="9">
        <v>1</v>
      </c>
      <c r="L93" s="9"/>
      <c r="M93" s="289"/>
    </row>
    <row r="94" spans="1:13" ht="19.5" hidden="1" thickTop="1" thickBot="1" x14ac:dyDescent="0.3">
      <c r="A94" s="629"/>
      <c r="B94" s="13">
        <v>42649</v>
      </c>
      <c r="C94" s="9" t="s">
        <v>7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29">
        <v>0</v>
      </c>
      <c r="J94" s="280"/>
      <c r="K94" s="9">
        <v>1</v>
      </c>
      <c r="L94" s="9"/>
      <c r="M94" s="289"/>
    </row>
    <row r="95" spans="1:13" ht="19.5" hidden="1" thickTop="1" thickBot="1" x14ac:dyDescent="0.3">
      <c r="A95" s="629"/>
      <c r="B95" s="13">
        <v>42642</v>
      </c>
      <c r="C95" s="9" t="s">
        <v>9</v>
      </c>
      <c r="D95" s="9">
        <v>1</v>
      </c>
      <c r="E95" s="9">
        <v>0</v>
      </c>
      <c r="F95" s="9">
        <v>2</v>
      </c>
      <c r="G95" s="9">
        <v>2</v>
      </c>
      <c r="H95" s="9">
        <v>0</v>
      </c>
      <c r="I95" s="29">
        <v>0</v>
      </c>
      <c r="J95" s="280">
        <v>1</v>
      </c>
      <c r="K95" s="9"/>
      <c r="L95" s="9"/>
      <c r="M95" s="289"/>
    </row>
    <row r="96" spans="1:13" ht="19.5" hidden="1" thickTop="1" thickBot="1" x14ac:dyDescent="0.3">
      <c r="A96" s="629"/>
      <c r="B96" s="30">
        <v>42635</v>
      </c>
      <c r="C96" s="31" t="s">
        <v>11</v>
      </c>
      <c r="D96" s="31">
        <v>1</v>
      </c>
      <c r="E96" s="31">
        <v>0</v>
      </c>
      <c r="F96" s="31">
        <v>1</v>
      </c>
      <c r="G96" s="31">
        <v>1</v>
      </c>
      <c r="H96" s="31">
        <v>0</v>
      </c>
      <c r="I96" s="32">
        <v>0</v>
      </c>
      <c r="J96" s="281">
        <v>1</v>
      </c>
      <c r="K96" s="23"/>
      <c r="L96" s="23"/>
      <c r="M96" s="301"/>
    </row>
    <row r="97" spans="1:13" s="1" customFormat="1" ht="19.5" thickTop="1" thickBot="1" x14ac:dyDescent="0.3">
      <c r="A97" s="142" t="s">
        <v>45</v>
      </c>
      <c r="B97" s="126" t="s">
        <v>18</v>
      </c>
      <c r="C97" s="124" t="s">
        <v>10</v>
      </c>
      <c r="D97" s="124">
        <f t="shared" ref="D97:I97" si="4">SUM(D78:D96)</f>
        <v>19</v>
      </c>
      <c r="E97" s="124">
        <f t="shared" si="4"/>
        <v>4</v>
      </c>
      <c r="F97" s="124">
        <f t="shared" si="4"/>
        <v>10</v>
      </c>
      <c r="G97" s="124">
        <f t="shared" si="4"/>
        <v>14</v>
      </c>
      <c r="H97" s="124">
        <f t="shared" si="4"/>
        <v>0</v>
      </c>
      <c r="I97" s="125">
        <f t="shared" si="4"/>
        <v>0</v>
      </c>
      <c r="J97" s="191">
        <f>SUM(J78:J96)</f>
        <v>6</v>
      </c>
      <c r="K97" s="124">
        <f>SUM(K78:K96)</f>
        <v>12</v>
      </c>
      <c r="L97" s="124">
        <f>SUM(L78:L96)</f>
        <v>1</v>
      </c>
      <c r="M97" s="294">
        <f>SUM(J97/(J97+K97))</f>
        <v>0.33333333333333331</v>
      </c>
    </row>
    <row r="98" spans="1:13" ht="19.5" hidden="1" thickTop="1" thickBot="1" x14ac:dyDescent="0.3">
      <c r="A98" s="629" t="s">
        <v>17</v>
      </c>
      <c r="B98" s="26">
        <v>42432</v>
      </c>
      <c r="C98" s="27" t="s">
        <v>8</v>
      </c>
      <c r="D98" s="27">
        <v>1</v>
      </c>
      <c r="E98" s="27">
        <v>0</v>
      </c>
      <c r="F98" s="27">
        <v>1</v>
      </c>
      <c r="G98" s="27">
        <v>1</v>
      </c>
      <c r="H98" s="27">
        <v>0</v>
      </c>
      <c r="I98" s="28">
        <v>0</v>
      </c>
      <c r="J98" s="280">
        <v>1</v>
      </c>
      <c r="K98" s="9"/>
      <c r="L98" s="9"/>
      <c r="M98" s="289"/>
    </row>
    <row r="99" spans="1:13" ht="19.5" hidden="1" thickTop="1" thickBot="1" x14ac:dyDescent="0.3">
      <c r="A99" s="629"/>
      <c r="B99" s="13">
        <v>42425</v>
      </c>
      <c r="C99" s="9" t="s">
        <v>12</v>
      </c>
      <c r="D99" s="9">
        <v>1</v>
      </c>
      <c r="E99" s="9">
        <v>0</v>
      </c>
      <c r="F99" s="9">
        <v>1</v>
      </c>
      <c r="G99" s="9">
        <v>1</v>
      </c>
      <c r="H99" s="9">
        <v>0</v>
      </c>
      <c r="I99" s="29">
        <v>0</v>
      </c>
      <c r="J99" s="280"/>
      <c r="K99" s="9"/>
      <c r="L99" s="9">
        <v>1</v>
      </c>
      <c r="M99" s="289"/>
    </row>
    <row r="100" spans="1:13" ht="19.5" hidden="1" thickTop="1" thickBot="1" x14ac:dyDescent="0.3">
      <c r="A100" s="629"/>
      <c r="B100" s="13">
        <v>42411</v>
      </c>
      <c r="C100" s="9" t="s">
        <v>14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>
        <v>1</v>
      </c>
      <c r="K100" s="9"/>
      <c r="L100" s="9"/>
      <c r="M100" s="289"/>
    </row>
    <row r="101" spans="1:13" ht="19.5" hidden="1" thickTop="1" thickBot="1" x14ac:dyDescent="0.3">
      <c r="A101" s="629"/>
      <c r="B101" s="13">
        <v>42404</v>
      </c>
      <c r="C101" s="9" t="s">
        <v>7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">
        <v>0</v>
      </c>
      <c r="J101" s="280"/>
      <c r="K101" s="9"/>
      <c r="L101" s="9">
        <v>1</v>
      </c>
      <c r="M101" s="289"/>
    </row>
    <row r="102" spans="1:13" ht="19.5" hidden="1" thickTop="1" thickBot="1" x14ac:dyDescent="0.3">
      <c r="A102" s="629"/>
      <c r="B102" s="13">
        <v>42397</v>
      </c>
      <c r="C102" s="9" t="s">
        <v>8</v>
      </c>
      <c r="D102" s="9">
        <v>1</v>
      </c>
      <c r="E102" s="9">
        <v>0</v>
      </c>
      <c r="F102" s="9">
        <v>1</v>
      </c>
      <c r="G102" s="9">
        <v>1</v>
      </c>
      <c r="H102" s="9">
        <v>0</v>
      </c>
      <c r="I102" s="29">
        <v>0</v>
      </c>
      <c r="J102" s="280">
        <v>1</v>
      </c>
      <c r="K102" s="9"/>
      <c r="L102" s="9"/>
      <c r="M102" s="289"/>
    </row>
    <row r="103" spans="1:13" ht="19.5" hidden="1" thickTop="1" thickBot="1" x14ac:dyDescent="0.3">
      <c r="A103" s="629"/>
      <c r="B103" s="13">
        <v>42390</v>
      </c>
      <c r="C103" s="9" t="s">
        <v>12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280"/>
      <c r="K103" s="9">
        <v>1</v>
      </c>
      <c r="L103" s="9"/>
      <c r="M103" s="289"/>
    </row>
    <row r="104" spans="1:13" ht="19.5" hidden="1" thickTop="1" thickBot="1" x14ac:dyDescent="0.3">
      <c r="A104" s="629"/>
      <c r="B104" s="13">
        <v>42383</v>
      </c>
      <c r="C104" s="9" t="s">
        <v>7</v>
      </c>
      <c r="D104" s="9">
        <v>1</v>
      </c>
      <c r="E104" s="9">
        <v>0</v>
      </c>
      <c r="F104" s="9">
        <v>2</v>
      </c>
      <c r="G104" s="9">
        <v>2</v>
      </c>
      <c r="H104" s="9">
        <v>0</v>
      </c>
      <c r="I104" s="29">
        <v>0</v>
      </c>
      <c r="J104" s="280"/>
      <c r="K104" s="9">
        <v>1</v>
      </c>
      <c r="L104" s="9"/>
      <c r="M104" s="289"/>
    </row>
    <row r="105" spans="1:13" ht="19.5" hidden="1" thickTop="1" thickBot="1" x14ac:dyDescent="0.3">
      <c r="A105" s="629"/>
      <c r="B105" s="13">
        <v>42376</v>
      </c>
      <c r="C105" s="9" t="s">
        <v>14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>
        <v>1</v>
      </c>
      <c r="K105" s="9"/>
      <c r="L105" s="9"/>
      <c r="M105" s="289"/>
    </row>
    <row r="106" spans="1:13" ht="19.5" hidden="1" thickTop="1" thickBot="1" x14ac:dyDescent="0.3">
      <c r="A106" s="629"/>
      <c r="B106" s="13">
        <v>42355</v>
      </c>
      <c r="C106" s="9" t="s">
        <v>7</v>
      </c>
      <c r="D106" s="9">
        <v>1</v>
      </c>
      <c r="E106" s="9">
        <v>2</v>
      </c>
      <c r="F106" s="9">
        <v>0</v>
      </c>
      <c r="G106" s="9">
        <v>2</v>
      </c>
      <c r="H106" s="9">
        <v>0</v>
      </c>
      <c r="I106" s="29">
        <v>0</v>
      </c>
      <c r="J106" s="280"/>
      <c r="K106" s="9"/>
      <c r="L106" s="9">
        <v>1</v>
      </c>
      <c r="M106" s="289"/>
    </row>
    <row r="107" spans="1:13" ht="19.5" hidden="1" thickTop="1" thickBot="1" x14ac:dyDescent="0.3">
      <c r="A107" s="629"/>
      <c r="B107" s="13">
        <v>42348</v>
      </c>
      <c r="C107" s="9" t="s">
        <v>8</v>
      </c>
      <c r="D107" s="9">
        <v>1</v>
      </c>
      <c r="E107" s="9">
        <v>1</v>
      </c>
      <c r="F107" s="9">
        <v>0</v>
      </c>
      <c r="G107" s="9">
        <v>1</v>
      </c>
      <c r="H107" s="9">
        <v>0</v>
      </c>
      <c r="I107" s="29">
        <v>0</v>
      </c>
      <c r="J107" s="280"/>
      <c r="K107" s="9">
        <v>1</v>
      </c>
      <c r="L107" s="9"/>
      <c r="M107" s="289"/>
    </row>
    <row r="108" spans="1:13" ht="19.5" hidden="1" thickTop="1" thickBot="1" x14ac:dyDescent="0.3">
      <c r="A108" s="629"/>
      <c r="B108" s="13">
        <v>42341</v>
      </c>
      <c r="C108" s="9" t="s">
        <v>12</v>
      </c>
      <c r="D108" s="9">
        <v>1</v>
      </c>
      <c r="E108" s="9">
        <v>0</v>
      </c>
      <c r="F108" s="9">
        <v>3</v>
      </c>
      <c r="G108" s="9">
        <v>3</v>
      </c>
      <c r="H108" s="9">
        <v>0</v>
      </c>
      <c r="I108" s="29">
        <v>0</v>
      </c>
      <c r="J108" s="280">
        <v>1</v>
      </c>
      <c r="K108" s="9"/>
      <c r="L108" s="9"/>
      <c r="M108" s="289"/>
    </row>
    <row r="109" spans="1:13" ht="19.5" hidden="1" thickTop="1" thickBot="1" x14ac:dyDescent="0.3">
      <c r="A109" s="629"/>
      <c r="B109" s="13">
        <v>42334</v>
      </c>
      <c r="C109" s="9" t="s">
        <v>13</v>
      </c>
      <c r="D109" s="9">
        <v>1</v>
      </c>
      <c r="E109" s="9">
        <v>0</v>
      </c>
      <c r="F109" s="9">
        <v>2</v>
      </c>
      <c r="G109" s="9">
        <v>2</v>
      </c>
      <c r="H109" s="9">
        <v>0</v>
      </c>
      <c r="I109" s="29">
        <v>0</v>
      </c>
      <c r="J109" s="280">
        <v>1</v>
      </c>
      <c r="K109" s="9"/>
      <c r="L109" s="9"/>
      <c r="M109" s="289"/>
    </row>
    <row r="110" spans="1:13" ht="19.5" hidden="1" thickTop="1" thickBot="1" x14ac:dyDescent="0.3">
      <c r="A110" s="629"/>
      <c r="B110" s="13">
        <v>42327</v>
      </c>
      <c r="C110" s="9" t="s">
        <v>14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280"/>
      <c r="K110" s="9"/>
      <c r="L110" s="9">
        <v>1</v>
      </c>
      <c r="M110" s="289"/>
    </row>
    <row r="111" spans="1:13" ht="19.5" hidden="1" thickTop="1" thickBot="1" x14ac:dyDescent="0.3">
      <c r="A111" s="629"/>
      <c r="B111" s="13">
        <v>42320</v>
      </c>
      <c r="C111" s="9" t="s">
        <v>7</v>
      </c>
      <c r="D111" s="9">
        <v>1</v>
      </c>
      <c r="E111" s="9">
        <v>0</v>
      </c>
      <c r="F111" s="9">
        <v>1</v>
      </c>
      <c r="G111" s="9">
        <v>1</v>
      </c>
      <c r="H111" s="9">
        <v>0</v>
      </c>
      <c r="I111" s="29">
        <v>0</v>
      </c>
      <c r="J111" s="280"/>
      <c r="K111" s="9"/>
      <c r="L111" s="9">
        <v>1</v>
      </c>
      <c r="M111" s="289"/>
    </row>
    <row r="112" spans="1:13" ht="19.5" hidden="1" thickTop="1" thickBot="1" x14ac:dyDescent="0.3">
      <c r="A112" s="629"/>
      <c r="B112" s="13">
        <v>42313</v>
      </c>
      <c r="C112" s="9" t="s">
        <v>8</v>
      </c>
      <c r="D112" s="9">
        <v>1</v>
      </c>
      <c r="E112" s="9">
        <v>0</v>
      </c>
      <c r="F112" s="9">
        <v>2</v>
      </c>
      <c r="G112" s="9">
        <v>2</v>
      </c>
      <c r="H112" s="9">
        <v>0</v>
      </c>
      <c r="I112" s="29">
        <v>0</v>
      </c>
      <c r="J112" s="280">
        <v>1</v>
      </c>
      <c r="K112" s="9"/>
      <c r="L112" s="9"/>
      <c r="M112" s="289"/>
    </row>
    <row r="113" spans="1:13" ht="19.5" hidden="1" thickTop="1" thickBot="1" x14ac:dyDescent="0.3">
      <c r="A113" s="629"/>
      <c r="B113" s="13">
        <v>42306</v>
      </c>
      <c r="C113" s="9" t="s">
        <v>12</v>
      </c>
      <c r="D113" s="9">
        <v>1</v>
      </c>
      <c r="E113" s="9">
        <v>1</v>
      </c>
      <c r="F113" s="9">
        <v>1</v>
      </c>
      <c r="G113" s="9">
        <v>2</v>
      </c>
      <c r="H113" s="9">
        <v>0</v>
      </c>
      <c r="I113" s="29">
        <v>0</v>
      </c>
      <c r="J113" s="280">
        <v>1</v>
      </c>
      <c r="K113" s="9"/>
      <c r="L113" s="9"/>
      <c r="M113" s="289"/>
    </row>
    <row r="114" spans="1:13" ht="19.5" hidden="1" thickTop="1" thickBot="1" x14ac:dyDescent="0.3">
      <c r="A114" s="629"/>
      <c r="B114" s="13">
        <v>42299</v>
      </c>
      <c r="C114" s="9" t="s">
        <v>13</v>
      </c>
      <c r="D114" s="9">
        <v>1</v>
      </c>
      <c r="E114" s="9">
        <v>0</v>
      </c>
      <c r="F114" s="9">
        <v>4</v>
      </c>
      <c r="G114" s="9">
        <v>4</v>
      </c>
      <c r="H114" s="9">
        <v>0</v>
      </c>
      <c r="I114" s="29">
        <v>0</v>
      </c>
      <c r="J114" s="280">
        <v>1</v>
      </c>
      <c r="K114" s="9"/>
      <c r="L114" s="9"/>
      <c r="M114" s="289"/>
    </row>
    <row r="115" spans="1:13" ht="19.5" hidden="1" thickTop="1" thickBot="1" x14ac:dyDescent="0.3">
      <c r="A115" s="629"/>
      <c r="B115" s="13">
        <v>42292</v>
      </c>
      <c r="C115" s="9" t="s">
        <v>14</v>
      </c>
      <c r="D115" s="9">
        <v>1</v>
      </c>
      <c r="E115" s="9">
        <v>0</v>
      </c>
      <c r="F115" s="9">
        <v>0</v>
      </c>
      <c r="G115" s="9">
        <v>0</v>
      </c>
      <c r="H115" s="9">
        <v>0</v>
      </c>
      <c r="I115" s="29">
        <v>0</v>
      </c>
      <c r="J115" s="280">
        <v>1</v>
      </c>
      <c r="K115" s="9"/>
      <c r="L115" s="9"/>
      <c r="M115" s="289"/>
    </row>
    <row r="116" spans="1:13" ht="19.5" hidden="1" thickTop="1" thickBot="1" x14ac:dyDescent="0.3">
      <c r="A116" s="629"/>
      <c r="B116" s="13">
        <v>42285</v>
      </c>
      <c r="C116" s="9" t="s">
        <v>7</v>
      </c>
      <c r="D116" s="9">
        <v>1</v>
      </c>
      <c r="E116" s="9">
        <v>0</v>
      </c>
      <c r="F116" s="9">
        <v>0</v>
      </c>
      <c r="G116" s="9">
        <v>0</v>
      </c>
      <c r="H116" s="9">
        <v>0</v>
      </c>
      <c r="I116" s="29">
        <v>0</v>
      </c>
      <c r="J116" s="280"/>
      <c r="K116" s="9">
        <v>1</v>
      </c>
      <c r="L116" s="9"/>
      <c r="M116" s="289"/>
    </row>
    <row r="117" spans="1:13" ht="19.5" hidden="1" thickTop="1" thickBot="1" x14ac:dyDescent="0.3">
      <c r="A117" s="629"/>
      <c r="B117" s="13">
        <v>42278</v>
      </c>
      <c r="C117" s="9" t="s">
        <v>8</v>
      </c>
      <c r="D117" s="9">
        <v>1</v>
      </c>
      <c r="E117" s="9">
        <v>1</v>
      </c>
      <c r="F117" s="9">
        <v>1</v>
      </c>
      <c r="G117" s="9">
        <v>2</v>
      </c>
      <c r="H117" s="9">
        <v>0</v>
      </c>
      <c r="I117" s="29">
        <v>0</v>
      </c>
      <c r="J117" s="280">
        <v>1</v>
      </c>
      <c r="K117" s="9"/>
      <c r="L117" s="9"/>
      <c r="M117" s="289"/>
    </row>
    <row r="118" spans="1:13" ht="19.5" hidden="1" thickTop="1" thickBot="1" x14ac:dyDescent="0.3">
      <c r="A118" s="629"/>
      <c r="B118" s="13">
        <v>42271</v>
      </c>
      <c r="C118" s="9" t="s">
        <v>12</v>
      </c>
      <c r="D118" s="9">
        <v>1</v>
      </c>
      <c r="E118" s="9">
        <v>2</v>
      </c>
      <c r="F118" s="9">
        <v>0</v>
      </c>
      <c r="G118" s="9">
        <v>2</v>
      </c>
      <c r="H118" s="9">
        <v>1</v>
      </c>
      <c r="I118" s="29">
        <v>0</v>
      </c>
      <c r="J118" s="280">
        <v>1</v>
      </c>
      <c r="K118" s="9"/>
      <c r="L118" s="9"/>
      <c r="M118" s="289"/>
    </row>
    <row r="119" spans="1:13" ht="19.5" hidden="1" thickTop="1" thickBot="1" x14ac:dyDescent="0.3">
      <c r="A119" s="629"/>
      <c r="B119" s="30">
        <v>42264</v>
      </c>
      <c r="C119" s="31" t="s">
        <v>13</v>
      </c>
      <c r="D119" s="31">
        <v>1</v>
      </c>
      <c r="E119" s="31">
        <v>0</v>
      </c>
      <c r="F119" s="31">
        <v>0</v>
      </c>
      <c r="G119" s="31">
        <v>0</v>
      </c>
      <c r="H119" s="31">
        <v>0</v>
      </c>
      <c r="I119" s="32">
        <v>0</v>
      </c>
      <c r="J119" s="281"/>
      <c r="K119" s="23">
        <v>1</v>
      </c>
      <c r="L119" s="23"/>
      <c r="M119" s="301"/>
    </row>
    <row r="120" spans="1:13" s="1" customFormat="1" ht="19.5" thickTop="1" thickBot="1" x14ac:dyDescent="0.3">
      <c r="A120" s="142" t="s">
        <v>45</v>
      </c>
      <c r="B120" s="126" t="s">
        <v>17</v>
      </c>
      <c r="C120" s="124" t="s">
        <v>10</v>
      </c>
      <c r="D120" s="124">
        <f t="shared" ref="D120:I120" si="5">SUM(D98:D119)</f>
        <v>22</v>
      </c>
      <c r="E120" s="124">
        <f t="shared" si="5"/>
        <v>7</v>
      </c>
      <c r="F120" s="124">
        <f t="shared" si="5"/>
        <v>22</v>
      </c>
      <c r="G120" s="124">
        <f t="shared" si="5"/>
        <v>29</v>
      </c>
      <c r="H120" s="124">
        <f t="shared" si="5"/>
        <v>1</v>
      </c>
      <c r="I120" s="125">
        <f t="shared" si="5"/>
        <v>0</v>
      </c>
      <c r="J120" s="191">
        <f>SUM(J98:J119)</f>
        <v>12</v>
      </c>
      <c r="K120" s="124">
        <f>SUM(K98:K119)</f>
        <v>5</v>
      </c>
      <c r="L120" s="124">
        <f>SUM(L98:L119)</f>
        <v>5</v>
      </c>
      <c r="M120" s="294">
        <f>SUM(J120/(J120+K120))</f>
        <v>0.70588235294117652</v>
      </c>
    </row>
    <row r="121" spans="1:13" ht="19.5" hidden="1" thickTop="1" thickBot="1" x14ac:dyDescent="0.3">
      <c r="A121" s="629" t="s">
        <v>16</v>
      </c>
      <c r="B121" s="26">
        <v>42061</v>
      </c>
      <c r="C121" s="27" t="s">
        <v>8</v>
      </c>
      <c r="D121" s="27">
        <v>1</v>
      </c>
      <c r="E121" s="27">
        <v>0</v>
      </c>
      <c r="F121" s="27">
        <v>1</v>
      </c>
      <c r="G121" s="27">
        <v>1</v>
      </c>
      <c r="H121" s="27">
        <v>0</v>
      </c>
      <c r="I121" s="28">
        <v>0</v>
      </c>
      <c r="J121" s="280"/>
      <c r="K121" s="9">
        <v>1</v>
      </c>
      <c r="L121" s="9"/>
      <c r="M121" s="289"/>
    </row>
    <row r="122" spans="1:13" ht="19.5" hidden="1" thickTop="1" thickBot="1" x14ac:dyDescent="0.3">
      <c r="A122" s="629"/>
      <c r="B122" s="13">
        <v>42054</v>
      </c>
      <c r="C122" s="9" t="s">
        <v>12</v>
      </c>
      <c r="D122" s="9">
        <v>1</v>
      </c>
      <c r="E122" s="9">
        <v>2</v>
      </c>
      <c r="F122" s="9">
        <v>1</v>
      </c>
      <c r="G122" s="9">
        <v>3</v>
      </c>
      <c r="H122" s="9">
        <v>0</v>
      </c>
      <c r="I122" s="29">
        <v>0</v>
      </c>
      <c r="J122" s="280"/>
      <c r="K122" s="9"/>
      <c r="L122" s="9">
        <v>1</v>
      </c>
      <c r="M122" s="289"/>
    </row>
    <row r="123" spans="1:13" ht="19.5" hidden="1" thickTop="1" thickBot="1" x14ac:dyDescent="0.3">
      <c r="A123" s="629"/>
      <c r="B123" s="13">
        <v>42047</v>
      </c>
      <c r="C123" s="9" t="s">
        <v>13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/>
      <c r="K123" s="9">
        <v>1</v>
      </c>
      <c r="L123" s="9"/>
      <c r="M123" s="289"/>
    </row>
    <row r="124" spans="1:13" ht="19.5" hidden="1" thickTop="1" thickBot="1" x14ac:dyDescent="0.3">
      <c r="A124" s="629"/>
      <c r="B124" s="13">
        <v>42040</v>
      </c>
      <c r="C124" s="9" t="s">
        <v>14</v>
      </c>
      <c r="D124" s="9">
        <v>1</v>
      </c>
      <c r="E124" s="9">
        <v>1</v>
      </c>
      <c r="F124" s="9">
        <v>1</v>
      </c>
      <c r="G124" s="9">
        <v>2</v>
      </c>
      <c r="H124" s="9">
        <v>0</v>
      </c>
      <c r="I124" s="29">
        <v>0</v>
      </c>
      <c r="J124" s="280"/>
      <c r="K124" s="9"/>
      <c r="L124" s="9">
        <v>1</v>
      </c>
      <c r="M124" s="289"/>
    </row>
    <row r="125" spans="1:13" ht="19.5" hidden="1" thickTop="1" thickBot="1" x14ac:dyDescent="0.3">
      <c r="A125" s="629"/>
      <c r="B125" s="13">
        <v>42033</v>
      </c>
      <c r="C125" s="9" t="s">
        <v>7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>
        <v>1</v>
      </c>
      <c r="K125" s="9"/>
      <c r="L125" s="9"/>
      <c r="M125" s="289"/>
    </row>
    <row r="126" spans="1:13" ht="19.5" hidden="1" thickTop="1" thickBot="1" x14ac:dyDescent="0.3">
      <c r="A126" s="629"/>
      <c r="B126" s="13">
        <v>42026</v>
      </c>
      <c r="C126" s="9" t="s">
        <v>8</v>
      </c>
      <c r="D126" s="9">
        <v>1</v>
      </c>
      <c r="E126" s="9">
        <v>1</v>
      </c>
      <c r="F126" s="9">
        <v>2</v>
      </c>
      <c r="G126" s="9">
        <v>3</v>
      </c>
      <c r="H126" s="9">
        <v>0</v>
      </c>
      <c r="I126" s="29">
        <v>0</v>
      </c>
      <c r="J126" s="280">
        <v>1</v>
      </c>
      <c r="K126" s="9"/>
      <c r="L126" s="9"/>
      <c r="M126" s="289"/>
    </row>
    <row r="127" spans="1:13" ht="19.5" hidden="1" thickTop="1" thickBot="1" x14ac:dyDescent="0.3">
      <c r="A127" s="629"/>
      <c r="B127" s="13">
        <v>42019</v>
      </c>
      <c r="C127" s="9" t="s">
        <v>12</v>
      </c>
      <c r="D127" s="9">
        <v>1</v>
      </c>
      <c r="E127" s="9">
        <v>0</v>
      </c>
      <c r="F127" s="9">
        <v>2</v>
      </c>
      <c r="G127" s="9">
        <v>2</v>
      </c>
      <c r="H127" s="9">
        <v>0</v>
      </c>
      <c r="I127" s="29">
        <v>0</v>
      </c>
      <c r="J127" s="280">
        <v>1</v>
      </c>
      <c r="K127" s="9"/>
      <c r="L127" s="9"/>
      <c r="M127" s="289"/>
    </row>
    <row r="128" spans="1:13" ht="19.5" hidden="1" thickTop="1" thickBot="1" x14ac:dyDescent="0.3">
      <c r="A128" s="629"/>
      <c r="B128" s="13">
        <v>42012</v>
      </c>
      <c r="C128" s="9" t="s">
        <v>13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/>
      <c r="K128" s="9">
        <v>1</v>
      </c>
      <c r="L128" s="9"/>
      <c r="M128" s="289"/>
    </row>
    <row r="129" spans="1:13" ht="19.5" hidden="1" thickTop="1" thickBot="1" x14ac:dyDescent="0.3">
      <c r="A129" s="629"/>
      <c r="B129" s="13">
        <v>41991</v>
      </c>
      <c r="C129" s="9" t="s">
        <v>14</v>
      </c>
      <c r="D129" s="9">
        <v>1</v>
      </c>
      <c r="E129" s="9">
        <v>1</v>
      </c>
      <c r="F129" s="9">
        <v>2</v>
      </c>
      <c r="G129" s="9">
        <v>3</v>
      </c>
      <c r="H129" s="9">
        <v>0</v>
      </c>
      <c r="I129" s="29">
        <v>0</v>
      </c>
      <c r="J129" s="280"/>
      <c r="K129" s="9"/>
      <c r="L129" s="9">
        <v>1</v>
      </c>
      <c r="M129" s="289"/>
    </row>
    <row r="130" spans="1:13" ht="19.5" hidden="1" thickTop="1" thickBot="1" x14ac:dyDescent="0.3">
      <c r="A130" s="629"/>
      <c r="B130" s="13">
        <v>41977</v>
      </c>
      <c r="C130" s="9" t="s">
        <v>8</v>
      </c>
      <c r="D130" s="9">
        <v>1</v>
      </c>
      <c r="E130" s="9">
        <v>0</v>
      </c>
      <c r="F130" s="9">
        <v>0</v>
      </c>
      <c r="G130" s="9">
        <v>0</v>
      </c>
      <c r="H130" s="9">
        <v>0</v>
      </c>
      <c r="I130" s="29">
        <v>0</v>
      </c>
      <c r="J130" s="280">
        <v>1</v>
      </c>
      <c r="K130" s="9"/>
      <c r="L130" s="9"/>
      <c r="M130" s="289"/>
    </row>
    <row r="131" spans="1:13" ht="19.5" hidden="1" thickTop="1" thickBot="1" x14ac:dyDescent="0.3">
      <c r="A131" s="629"/>
      <c r="B131" s="13">
        <v>41970</v>
      </c>
      <c r="C131" s="9" t="s">
        <v>12</v>
      </c>
      <c r="D131" s="9">
        <v>1</v>
      </c>
      <c r="E131" s="9">
        <v>0</v>
      </c>
      <c r="F131" s="9">
        <v>0</v>
      </c>
      <c r="G131" s="9">
        <v>0</v>
      </c>
      <c r="H131" s="9">
        <v>0</v>
      </c>
      <c r="I131" s="29">
        <v>0</v>
      </c>
      <c r="J131" s="280"/>
      <c r="K131" s="9">
        <v>1</v>
      </c>
      <c r="L131" s="9"/>
      <c r="M131" s="289"/>
    </row>
    <row r="132" spans="1:13" ht="19.5" hidden="1" thickTop="1" thickBot="1" x14ac:dyDescent="0.3">
      <c r="A132" s="629"/>
      <c r="B132" s="13">
        <v>41963</v>
      </c>
      <c r="C132" s="9" t="s">
        <v>13</v>
      </c>
      <c r="D132" s="9">
        <v>1</v>
      </c>
      <c r="E132" s="9">
        <v>0</v>
      </c>
      <c r="F132" s="9">
        <v>3</v>
      </c>
      <c r="G132" s="9">
        <v>3</v>
      </c>
      <c r="H132" s="9">
        <v>0</v>
      </c>
      <c r="I132" s="29">
        <v>0</v>
      </c>
      <c r="J132" s="280">
        <v>1</v>
      </c>
      <c r="K132" s="9"/>
      <c r="L132" s="9"/>
      <c r="M132" s="289"/>
    </row>
    <row r="133" spans="1:13" ht="19.5" hidden="1" thickTop="1" thickBot="1" x14ac:dyDescent="0.3">
      <c r="A133" s="629"/>
      <c r="B133" s="13">
        <v>41956</v>
      </c>
      <c r="C133" s="9" t="s">
        <v>14</v>
      </c>
      <c r="D133" s="9">
        <v>1</v>
      </c>
      <c r="E133" s="9">
        <v>0</v>
      </c>
      <c r="F133" s="9">
        <v>2</v>
      </c>
      <c r="G133" s="9">
        <v>2</v>
      </c>
      <c r="H133" s="9">
        <v>0</v>
      </c>
      <c r="I133" s="29">
        <v>0</v>
      </c>
      <c r="J133" s="280"/>
      <c r="K133" s="9"/>
      <c r="L133" s="9">
        <v>1</v>
      </c>
      <c r="M133" s="289"/>
    </row>
    <row r="134" spans="1:13" ht="19.5" hidden="1" thickTop="1" thickBot="1" x14ac:dyDescent="0.3">
      <c r="A134" s="629"/>
      <c r="B134" s="13">
        <v>41942</v>
      </c>
      <c r="C134" s="9" t="s">
        <v>8</v>
      </c>
      <c r="D134" s="9">
        <v>1</v>
      </c>
      <c r="E134" s="9">
        <v>1</v>
      </c>
      <c r="F134" s="9">
        <v>0</v>
      </c>
      <c r="G134" s="9">
        <v>1</v>
      </c>
      <c r="H134" s="9">
        <v>0</v>
      </c>
      <c r="I134" s="29">
        <v>0</v>
      </c>
      <c r="J134" s="280"/>
      <c r="K134" s="9">
        <v>1</v>
      </c>
      <c r="L134" s="9"/>
      <c r="M134" s="289"/>
    </row>
    <row r="135" spans="1:13" ht="19.5" hidden="1" thickTop="1" thickBot="1" x14ac:dyDescent="0.3">
      <c r="A135" s="629"/>
      <c r="B135" s="13">
        <v>41935</v>
      </c>
      <c r="C135" s="9" t="s">
        <v>12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>
        <v>1</v>
      </c>
      <c r="K135" s="9"/>
      <c r="L135" s="9"/>
      <c r="M135" s="289"/>
    </row>
    <row r="136" spans="1:13" ht="19.5" hidden="1" thickTop="1" thickBot="1" x14ac:dyDescent="0.3">
      <c r="A136" s="629"/>
      <c r="B136" s="13">
        <v>41928</v>
      </c>
      <c r="C136" s="9" t="s">
        <v>13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89"/>
    </row>
    <row r="137" spans="1:13" ht="19.5" hidden="1" thickTop="1" thickBot="1" x14ac:dyDescent="0.3">
      <c r="A137" s="629"/>
      <c r="B137" s="13">
        <v>41921</v>
      </c>
      <c r="C137" s="9" t="s">
        <v>14</v>
      </c>
      <c r="D137" s="9">
        <v>1</v>
      </c>
      <c r="E137" s="9">
        <v>1</v>
      </c>
      <c r="F137" s="9">
        <v>0</v>
      </c>
      <c r="G137" s="9">
        <v>1</v>
      </c>
      <c r="H137" s="9">
        <v>1</v>
      </c>
      <c r="I137" s="29">
        <v>0</v>
      </c>
      <c r="J137" s="280">
        <v>1</v>
      </c>
      <c r="K137" s="9"/>
      <c r="L137" s="9"/>
      <c r="M137" s="289"/>
    </row>
    <row r="138" spans="1:13" ht="19.5" hidden="1" thickTop="1" thickBot="1" x14ac:dyDescent="0.3">
      <c r="A138" s="629"/>
      <c r="B138" s="13">
        <v>41914</v>
      </c>
      <c r="C138" s="9" t="s">
        <v>7</v>
      </c>
      <c r="D138" s="9">
        <v>1</v>
      </c>
      <c r="E138" s="9">
        <v>0</v>
      </c>
      <c r="F138" s="9">
        <v>0</v>
      </c>
      <c r="G138" s="9">
        <v>0</v>
      </c>
      <c r="H138" s="9">
        <v>0</v>
      </c>
      <c r="I138" s="29">
        <v>0</v>
      </c>
      <c r="J138" s="280">
        <v>1</v>
      </c>
      <c r="K138" s="9"/>
      <c r="L138" s="9"/>
      <c r="M138" s="289"/>
    </row>
    <row r="139" spans="1:13" ht="19.5" hidden="1" thickTop="1" thickBot="1" x14ac:dyDescent="0.3">
      <c r="A139" s="629"/>
      <c r="B139" s="13">
        <v>41907</v>
      </c>
      <c r="C139" s="9" t="s">
        <v>8</v>
      </c>
      <c r="D139" s="9">
        <v>1</v>
      </c>
      <c r="E139" s="9">
        <v>0</v>
      </c>
      <c r="F139" s="9">
        <v>1</v>
      </c>
      <c r="G139" s="9">
        <v>1</v>
      </c>
      <c r="H139" s="9">
        <v>0</v>
      </c>
      <c r="I139" s="29">
        <v>0</v>
      </c>
      <c r="J139" s="280">
        <v>1</v>
      </c>
      <c r="K139" s="9"/>
      <c r="L139" s="9"/>
      <c r="M139" s="289"/>
    </row>
    <row r="140" spans="1:13" ht="19.5" hidden="1" thickTop="1" thickBot="1" x14ac:dyDescent="0.3">
      <c r="A140" s="629"/>
      <c r="B140" s="30">
        <v>41893</v>
      </c>
      <c r="C140" s="31" t="s">
        <v>13</v>
      </c>
      <c r="D140" s="31">
        <v>1</v>
      </c>
      <c r="E140" s="31">
        <v>0</v>
      </c>
      <c r="F140" s="31">
        <v>1</v>
      </c>
      <c r="G140" s="31">
        <v>1</v>
      </c>
      <c r="H140" s="31">
        <v>0</v>
      </c>
      <c r="I140" s="32">
        <v>0</v>
      </c>
      <c r="J140" s="281">
        <v>1</v>
      </c>
      <c r="K140" s="23"/>
      <c r="L140" s="23"/>
      <c r="M140" s="301"/>
    </row>
    <row r="141" spans="1:13" s="1" customFormat="1" ht="19.5" thickTop="1" thickBot="1" x14ac:dyDescent="0.3">
      <c r="A141" s="142" t="s">
        <v>45</v>
      </c>
      <c r="B141" s="126" t="s">
        <v>16</v>
      </c>
      <c r="C141" s="124" t="s">
        <v>10</v>
      </c>
      <c r="D141" s="124">
        <f t="shared" ref="D141:I141" si="6">SUM(D121:D140)</f>
        <v>20</v>
      </c>
      <c r="E141" s="124">
        <f t="shared" si="6"/>
        <v>7</v>
      </c>
      <c r="F141" s="124">
        <f t="shared" si="6"/>
        <v>17</v>
      </c>
      <c r="G141" s="124">
        <f t="shared" si="6"/>
        <v>24</v>
      </c>
      <c r="H141" s="124">
        <f t="shared" si="6"/>
        <v>1</v>
      </c>
      <c r="I141" s="125">
        <f t="shared" si="6"/>
        <v>0</v>
      </c>
      <c r="J141" s="191">
        <f>SUM(J121:J140)</f>
        <v>11</v>
      </c>
      <c r="K141" s="124">
        <f>SUM(K121:K140)</f>
        <v>5</v>
      </c>
      <c r="L141" s="124">
        <f>SUM(L121:L140)</f>
        <v>4</v>
      </c>
      <c r="M141" s="294">
        <f>SUM(J141/(J141+K141))</f>
        <v>0.6875</v>
      </c>
    </row>
    <row r="142" spans="1:13" ht="19.5" hidden="1" thickTop="1" thickBot="1" x14ac:dyDescent="0.3">
      <c r="A142" s="629" t="s">
        <v>15</v>
      </c>
      <c r="B142" s="26">
        <v>41697</v>
      </c>
      <c r="C142" s="27" t="s">
        <v>8</v>
      </c>
      <c r="D142" s="27">
        <v>1</v>
      </c>
      <c r="E142" s="27">
        <v>0</v>
      </c>
      <c r="F142" s="27">
        <v>0</v>
      </c>
      <c r="G142" s="27">
        <v>0</v>
      </c>
      <c r="H142" s="27">
        <v>0</v>
      </c>
      <c r="I142" s="28">
        <v>0</v>
      </c>
      <c r="J142" s="280">
        <v>1</v>
      </c>
      <c r="K142" s="9"/>
      <c r="L142" s="9"/>
      <c r="M142" s="289"/>
    </row>
    <row r="143" spans="1:13" ht="19.5" hidden="1" thickTop="1" thickBot="1" x14ac:dyDescent="0.3">
      <c r="A143" s="629"/>
      <c r="B143" s="13">
        <v>41683</v>
      </c>
      <c r="C143" s="9" t="s">
        <v>13</v>
      </c>
      <c r="D143" s="9">
        <v>1</v>
      </c>
      <c r="E143" s="9">
        <v>0</v>
      </c>
      <c r="F143" s="9">
        <v>0</v>
      </c>
      <c r="G143" s="9">
        <v>0</v>
      </c>
      <c r="H143" s="9">
        <v>0</v>
      </c>
      <c r="I143" s="29">
        <v>0</v>
      </c>
      <c r="J143" s="280"/>
      <c r="K143" s="9">
        <v>1</v>
      </c>
      <c r="L143" s="9"/>
      <c r="M143" s="289"/>
    </row>
    <row r="144" spans="1:13" ht="19.5" hidden="1" thickTop="1" thickBot="1" x14ac:dyDescent="0.3">
      <c r="A144" s="629"/>
      <c r="B144" s="13">
        <v>41676</v>
      </c>
      <c r="C144" s="9" t="s">
        <v>14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/>
      <c r="K144" s="9">
        <v>1</v>
      </c>
      <c r="L144" s="9"/>
      <c r="M144" s="289"/>
    </row>
    <row r="145" spans="1:13" ht="19.5" hidden="1" thickTop="1" thickBot="1" x14ac:dyDescent="0.3">
      <c r="A145" s="629"/>
      <c r="B145" s="13">
        <v>41669</v>
      </c>
      <c r="C145" s="9" t="s">
        <v>7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/>
      <c r="K145" s="9">
        <v>1</v>
      </c>
      <c r="L145" s="9"/>
      <c r="M145" s="289"/>
    </row>
    <row r="146" spans="1:13" ht="19.5" hidden="1" thickTop="1" thickBot="1" x14ac:dyDescent="0.3">
      <c r="A146" s="629"/>
      <c r="B146" s="13">
        <v>41662</v>
      </c>
      <c r="C146" s="9" t="s">
        <v>8</v>
      </c>
      <c r="D146" s="9">
        <v>1</v>
      </c>
      <c r="E146" s="9">
        <v>0</v>
      </c>
      <c r="F146" s="9">
        <v>0</v>
      </c>
      <c r="G146" s="9">
        <v>0</v>
      </c>
      <c r="H146" s="9">
        <v>0</v>
      </c>
      <c r="I146" s="29">
        <v>0</v>
      </c>
      <c r="J146" s="280">
        <v>1</v>
      </c>
      <c r="K146" s="9"/>
      <c r="L146" s="9"/>
      <c r="M146" s="289"/>
    </row>
    <row r="147" spans="1:13" ht="19.5" hidden="1" thickTop="1" thickBot="1" x14ac:dyDescent="0.3">
      <c r="A147" s="629"/>
      <c r="B147" s="13">
        <v>41655</v>
      </c>
      <c r="C147" s="9" t="s">
        <v>12</v>
      </c>
      <c r="D147" s="9">
        <v>1</v>
      </c>
      <c r="E147" s="9">
        <v>0</v>
      </c>
      <c r="F147" s="9">
        <v>1</v>
      </c>
      <c r="G147" s="9">
        <v>1</v>
      </c>
      <c r="H147" s="9">
        <v>0</v>
      </c>
      <c r="I147" s="29">
        <v>0</v>
      </c>
      <c r="J147" s="280"/>
      <c r="K147" s="9">
        <v>1</v>
      </c>
      <c r="L147" s="9"/>
      <c r="M147" s="289"/>
    </row>
    <row r="148" spans="1:13" ht="19.5" hidden="1" thickTop="1" thickBot="1" x14ac:dyDescent="0.3">
      <c r="A148" s="629"/>
      <c r="B148" s="13">
        <v>41648</v>
      </c>
      <c r="C148" s="9" t="s">
        <v>13</v>
      </c>
      <c r="D148" s="9">
        <v>1</v>
      </c>
      <c r="E148" s="9">
        <v>0</v>
      </c>
      <c r="F148" s="9">
        <v>0</v>
      </c>
      <c r="G148" s="9">
        <v>0</v>
      </c>
      <c r="H148" s="9">
        <v>0</v>
      </c>
      <c r="I148" s="29">
        <v>0</v>
      </c>
      <c r="J148" s="280"/>
      <c r="K148" s="9">
        <v>1</v>
      </c>
      <c r="L148" s="9"/>
      <c r="M148" s="289"/>
    </row>
    <row r="149" spans="1:13" ht="19.5" hidden="1" thickTop="1" thickBot="1" x14ac:dyDescent="0.3">
      <c r="A149" s="629"/>
      <c r="B149" s="13">
        <v>41627</v>
      </c>
      <c r="C149" s="9" t="s">
        <v>14</v>
      </c>
      <c r="D149" s="9">
        <v>1</v>
      </c>
      <c r="E149" s="9">
        <v>0</v>
      </c>
      <c r="F149" s="9">
        <v>0</v>
      </c>
      <c r="G149" s="9">
        <v>0</v>
      </c>
      <c r="H149" s="9">
        <v>0</v>
      </c>
      <c r="I149" s="29">
        <v>0</v>
      </c>
      <c r="J149" s="280"/>
      <c r="K149" s="9">
        <v>1</v>
      </c>
      <c r="L149" s="9"/>
      <c r="M149" s="289"/>
    </row>
    <row r="150" spans="1:13" ht="19.5" hidden="1" thickTop="1" thickBot="1" x14ac:dyDescent="0.3">
      <c r="A150" s="629"/>
      <c r="B150" s="13">
        <v>41620</v>
      </c>
      <c r="C150" s="9" t="s">
        <v>7</v>
      </c>
      <c r="D150" s="9">
        <v>1</v>
      </c>
      <c r="E150" s="9">
        <v>0</v>
      </c>
      <c r="F150" s="9">
        <v>1</v>
      </c>
      <c r="G150" s="9">
        <v>1</v>
      </c>
      <c r="H150" s="9">
        <v>0</v>
      </c>
      <c r="I150" s="29">
        <v>0</v>
      </c>
      <c r="J150" s="280"/>
      <c r="K150" s="9">
        <v>1</v>
      </c>
      <c r="L150" s="9"/>
      <c r="M150" s="289"/>
    </row>
    <row r="151" spans="1:13" ht="19.5" hidden="1" thickTop="1" thickBot="1" x14ac:dyDescent="0.3">
      <c r="A151" s="629"/>
      <c r="B151" s="13">
        <v>41613</v>
      </c>
      <c r="C151" s="9" t="s">
        <v>8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/>
      <c r="K151" s="9"/>
      <c r="L151" s="9">
        <v>1</v>
      </c>
      <c r="M151" s="289"/>
    </row>
    <row r="152" spans="1:13" ht="19.5" hidden="1" thickTop="1" thickBot="1" x14ac:dyDescent="0.3">
      <c r="A152" s="629"/>
      <c r="B152" s="13">
        <v>41606</v>
      </c>
      <c r="C152" s="9" t="s">
        <v>12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/>
      <c r="K152" s="9">
        <v>1</v>
      </c>
      <c r="L152" s="9"/>
      <c r="M152" s="289"/>
    </row>
    <row r="153" spans="1:13" ht="19.5" hidden="1" thickTop="1" thickBot="1" x14ac:dyDescent="0.3">
      <c r="A153" s="629"/>
      <c r="B153" s="13">
        <v>41599</v>
      </c>
      <c r="C153" s="9" t="s">
        <v>13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>
        <v>1</v>
      </c>
      <c r="K153" s="9"/>
      <c r="L153" s="9"/>
      <c r="M153" s="289"/>
    </row>
    <row r="154" spans="1:13" ht="19.5" hidden="1" thickTop="1" thickBot="1" x14ac:dyDescent="0.3">
      <c r="A154" s="629"/>
      <c r="B154" s="13">
        <v>41592</v>
      </c>
      <c r="C154" s="9" t="s">
        <v>14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>
        <v>1</v>
      </c>
      <c r="K154" s="9"/>
      <c r="L154" s="9"/>
      <c r="M154" s="289"/>
    </row>
    <row r="155" spans="1:13" ht="19.5" hidden="1" thickTop="1" thickBot="1" x14ac:dyDescent="0.3">
      <c r="A155" s="629"/>
      <c r="B155" s="13">
        <v>41585</v>
      </c>
      <c r="C155" s="9" t="s">
        <v>7</v>
      </c>
      <c r="D155" s="9">
        <v>1</v>
      </c>
      <c r="E155" s="9">
        <v>0</v>
      </c>
      <c r="F155" s="9">
        <v>0</v>
      </c>
      <c r="G155" s="9">
        <v>0</v>
      </c>
      <c r="H155" s="9">
        <v>0</v>
      </c>
      <c r="I155" s="29">
        <v>0</v>
      </c>
      <c r="J155" s="280"/>
      <c r="K155" s="9">
        <v>1</v>
      </c>
      <c r="L155" s="9"/>
      <c r="M155" s="289"/>
    </row>
    <row r="156" spans="1:13" ht="19.5" hidden="1" thickTop="1" thickBot="1" x14ac:dyDescent="0.3">
      <c r="A156" s="629"/>
      <c r="B156" s="13">
        <v>41578</v>
      </c>
      <c r="C156" s="9" t="s">
        <v>8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>
        <v>1</v>
      </c>
      <c r="K156" s="9"/>
      <c r="L156" s="9"/>
      <c r="M156" s="289"/>
    </row>
    <row r="157" spans="1:13" ht="19.5" hidden="1" thickTop="1" thickBot="1" x14ac:dyDescent="0.3">
      <c r="A157" s="629"/>
      <c r="B157" s="13">
        <v>41571</v>
      </c>
      <c r="C157" s="9" t="s">
        <v>12</v>
      </c>
      <c r="D157" s="9">
        <v>1</v>
      </c>
      <c r="E157" s="9">
        <v>1</v>
      </c>
      <c r="F157" s="9">
        <v>0</v>
      </c>
      <c r="G157" s="9">
        <v>1</v>
      </c>
      <c r="H157" s="9">
        <v>1</v>
      </c>
      <c r="I157" s="29">
        <v>0</v>
      </c>
      <c r="J157" s="280">
        <v>1</v>
      </c>
      <c r="K157" s="9"/>
      <c r="L157" s="9"/>
      <c r="M157" s="289"/>
    </row>
    <row r="158" spans="1:13" ht="19.5" hidden="1" thickTop="1" thickBot="1" x14ac:dyDescent="0.3">
      <c r="A158" s="629"/>
      <c r="B158" s="13">
        <v>41564</v>
      </c>
      <c r="C158" s="9" t="s">
        <v>13</v>
      </c>
      <c r="D158" s="9">
        <v>1</v>
      </c>
      <c r="E158" s="9">
        <v>0</v>
      </c>
      <c r="F158" s="9">
        <v>0</v>
      </c>
      <c r="G158" s="9">
        <v>0</v>
      </c>
      <c r="H158" s="9">
        <v>0</v>
      </c>
      <c r="I158" s="29">
        <v>0</v>
      </c>
      <c r="J158" s="280"/>
      <c r="K158" s="9">
        <v>1</v>
      </c>
      <c r="L158" s="9"/>
      <c r="M158" s="289"/>
    </row>
    <row r="159" spans="1:13" ht="19.5" hidden="1" thickTop="1" thickBot="1" x14ac:dyDescent="0.3">
      <c r="A159" s="629"/>
      <c r="B159" s="13">
        <v>41557</v>
      </c>
      <c r="C159" s="9" t="s">
        <v>14</v>
      </c>
      <c r="D159" s="9">
        <v>1</v>
      </c>
      <c r="E159" s="9">
        <v>0</v>
      </c>
      <c r="F159" s="9">
        <v>1</v>
      </c>
      <c r="G159" s="9">
        <v>1</v>
      </c>
      <c r="H159" s="9">
        <v>0</v>
      </c>
      <c r="I159" s="29">
        <v>0</v>
      </c>
      <c r="J159" s="280">
        <v>1</v>
      </c>
      <c r="K159" s="9"/>
      <c r="L159" s="9"/>
      <c r="M159" s="289"/>
    </row>
    <row r="160" spans="1:13" ht="19.5" hidden="1" thickTop="1" thickBot="1" x14ac:dyDescent="0.3">
      <c r="A160" s="629"/>
      <c r="B160" s="13">
        <v>41550</v>
      </c>
      <c r="C160" s="9" t="s">
        <v>7</v>
      </c>
      <c r="D160" s="9">
        <v>1</v>
      </c>
      <c r="E160" s="9">
        <v>0</v>
      </c>
      <c r="F160" s="9">
        <v>1</v>
      </c>
      <c r="G160" s="9">
        <v>1</v>
      </c>
      <c r="H160" s="9">
        <v>0</v>
      </c>
      <c r="I160" s="29">
        <v>0</v>
      </c>
      <c r="J160" s="280"/>
      <c r="K160" s="9">
        <v>1</v>
      </c>
      <c r="L160" s="9"/>
      <c r="M160" s="289"/>
    </row>
    <row r="161" spans="1:13" ht="19.5" hidden="1" thickTop="1" thickBot="1" x14ac:dyDescent="0.3">
      <c r="A161" s="629"/>
      <c r="B161" s="13">
        <v>41536</v>
      </c>
      <c r="C161" s="9" t="s">
        <v>12</v>
      </c>
      <c r="D161" s="9">
        <v>1</v>
      </c>
      <c r="E161" s="9">
        <v>1</v>
      </c>
      <c r="F161" s="9">
        <v>1</v>
      </c>
      <c r="G161" s="9">
        <v>2</v>
      </c>
      <c r="H161" s="9">
        <v>0</v>
      </c>
      <c r="I161" s="29">
        <v>0</v>
      </c>
      <c r="J161" s="280"/>
      <c r="K161" s="9"/>
      <c r="L161" s="9">
        <v>1</v>
      </c>
      <c r="M161" s="289"/>
    </row>
    <row r="162" spans="1:13" ht="19.5" hidden="1" thickTop="1" thickBot="1" x14ac:dyDescent="0.3">
      <c r="A162" s="629"/>
      <c r="B162" s="30">
        <v>41529</v>
      </c>
      <c r="C162" s="31" t="s">
        <v>13</v>
      </c>
      <c r="D162" s="31">
        <v>1</v>
      </c>
      <c r="E162" s="31">
        <v>0</v>
      </c>
      <c r="F162" s="31">
        <v>0</v>
      </c>
      <c r="G162" s="31">
        <v>0</v>
      </c>
      <c r="H162" s="31">
        <v>0</v>
      </c>
      <c r="I162" s="32">
        <v>0</v>
      </c>
      <c r="J162" s="281"/>
      <c r="K162" s="23">
        <v>1</v>
      </c>
      <c r="L162" s="23"/>
      <c r="M162" s="301"/>
    </row>
    <row r="163" spans="1:13" s="1" customFormat="1" ht="19.5" thickTop="1" thickBot="1" x14ac:dyDescent="0.3">
      <c r="A163" s="142" t="s">
        <v>45</v>
      </c>
      <c r="B163" s="126" t="s">
        <v>15</v>
      </c>
      <c r="C163" s="124" t="s">
        <v>10</v>
      </c>
      <c r="D163" s="124">
        <f t="shared" ref="D163:I163" si="7">SUM(D142:D162)</f>
        <v>21</v>
      </c>
      <c r="E163" s="124">
        <f t="shared" si="7"/>
        <v>2</v>
      </c>
      <c r="F163" s="124">
        <f t="shared" si="7"/>
        <v>5</v>
      </c>
      <c r="G163" s="124">
        <f t="shared" si="7"/>
        <v>7</v>
      </c>
      <c r="H163" s="124">
        <f t="shared" si="7"/>
        <v>1</v>
      </c>
      <c r="I163" s="125">
        <f t="shared" si="7"/>
        <v>0</v>
      </c>
      <c r="J163" s="191">
        <f>SUM(J142:J162)</f>
        <v>7</v>
      </c>
      <c r="K163" s="124">
        <f>SUM(K142:K162)</f>
        <v>12</v>
      </c>
      <c r="L163" s="124">
        <f>SUM(L142:L162)</f>
        <v>2</v>
      </c>
      <c r="M163" s="294">
        <f>SUM(J163/(J163+K163))</f>
        <v>0.36842105263157893</v>
      </c>
    </row>
    <row r="164" spans="1:13" ht="19.5" hidden="1" thickTop="1" thickBot="1" x14ac:dyDescent="0.3">
      <c r="A164" s="629" t="s">
        <v>22</v>
      </c>
      <c r="B164" s="26">
        <v>41333</v>
      </c>
      <c r="C164" s="27" t="s">
        <v>20</v>
      </c>
      <c r="D164" s="27">
        <v>1</v>
      </c>
      <c r="E164" s="27">
        <v>0</v>
      </c>
      <c r="F164" s="27">
        <v>0</v>
      </c>
      <c r="G164" s="27">
        <v>0</v>
      </c>
      <c r="H164" s="27">
        <v>0</v>
      </c>
      <c r="I164" s="28">
        <v>0</v>
      </c>
      <c r="J164" s="280"/>
      <c r="K164" s="9">
        <v>1</v>
      </c>
      <c r="L164" s="9"/>
      <c r="M164" s="289"/>
    </row>
    <row r="165" spans="1:13" ht="19.5" hidden="1" thickTop="1" thickBot="1" x14ac:dyDescent="0.3">
      <c r="A165" s="629"/>
      <c r="B165" s="13">
        <v>41326</v>
      </c>
      <c r="C165" s="9" t="s">
        <v>7</v>
      </c>
      <c r="D165" s="9">
        <v>1</v>
      </c>
      <c r="E165" s="9">
        <v>1</v>
      </c>
      <c r="F165" s="9">
        <v>1</v>
      </c>
      <c r="G165" s="9">
        <v>2</v>
      </c>
      <c r="H165" s="9">
        <v>0</v>
      </c>
      <c r="I165" s="29">
        <v>0</v>
      </c>
      <c r="J165" s="280"/>
      <c r="K165" s="9">
        <v>1</v>
      </c>
      <c r="L165" s="9"/>
      <c r="M165" s="289"/>
    </row>
    <row r="166" spans="1:13" ht="19.5" hidden="1" thickTop="1" thickBot="1" x14ac:dyDescent="0.3">
      <c r="A166" s="629"/>
      <c r="B166" s="13">
        <v>41319</v>
      </c>
      <c r="C166" s="9" t="s">
        <v>21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89"/>
    </row>
    <row r="167" spans="1:13" ht="19.5" hidden="1" thickTop="1" thickBot="1" x14ac:dyDescent="0.3">
      <c r="A167" s="629"/>
      <c r="B167" s="13">
        <v>41312</v>
      </c>
      <c r="C167" s="9" t="s">
        <v>12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>
        <v>1</v>
      </c>
      <c r="L167" s="9"/>
      <c r="M167" s="289"/>
    </row>
    <row r="168" spans="1:13" ht="19.5" hidden="1" thickTop="1" thickBot="1" x14ac:dyDescent="0.3">
      <c r="A168" s="629"/>
      <c r="B168" s="13">
        <v>41305</v>
      </c>
      <c r="C168" s="9" t="s">
        <v>13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/>
      <c r="K168" s="9">
        <v>1</v>
      </c>
      <c r="L168" s="9"/>
      <c r="M168" s="289"/>
    </row>
    <row r="169" spans="1:13" ht="19.5" hidden="1" thickTop="1" thickBot="1" x14ac:dyDescent="0.3">
      <c r="A169" s="629"/>
      <c r="B169" s="13">
        <v>41284</v>
      </c>
      <c r="C169" s="9" t="s">
        <v>21</v>
      </c>
      <c r="D169" s="9">
        <v>1</v>
      </c>
      <c r="E169" s="9">
        <v>0</v>
      </c>
      <c r="F169" s="9">
        <v>2</v>
      </c>
      <c r="G169" s="9">
        <v>2</v>
      </c>
      <c r="H169" s="9">
        <v>0</v>
      </c>
      <c r="I169" s="29">
        <v>0</v>
      </c>
      <c r="J169" s="280">
        <v>1</v>
      </c>
      <c r="K169" s="9"/>
      <c r="L169" s="9"/>
      <c r="M169" s="289"/>
    </row>
    <row r="170" spans="1:13" ht="19.5" hidden="1" thickTop="1" thickBot="1" x14ac:dyDescent="0.3">
      <c r="A170" s="629"/>
      <c r="B170" s="13">
        <v>41263</v>
      </c>
      <c r="C170" s="9" t="s">
        <v>12</v>
      </c>
      <c r="D170" s="9">
        <v>1</v>
      </c>
      <c r="E170" s="9">
        <v>0</v>
      </c>
      <c r="F170" s="9">
        <v>2</v>
      </c>
      <c r="G170" s="9">
        <v>2</v>
      </c>
      <c r="H170" s="9">
        <v>0</v>
      </c>
      <c r="I170" s="29">
        <v>0</v>
      </c>
      <c r="J170" s="280">
        <v>1</v>
      </c>
      <c r="K170" s="9"/>
      <c r="L170" s="9"/>
      <c r="M170" s="289"/>
    </row>
    <row r="171" spans="1:13" ht="19.5" hidden="1" thickTop="1" thickBot="1" x14ac:dyDescent="0.3">
      <c r="A171" s="629"/>
      <c r="B171" s="13">
        <v>41256</v>
      </c>
      <c r="C171" s="9" t="s">
        <v>13</v>
      </c>
      <c r="D171" s="9">
        <v>1</v>
      </c>
      <c r="E171" s="9">
        <v>0</v>
      </c>
      <c r="F171" s="9">
        <v>0</v>
      </c>
      <c r="G171" s="9">
        <v>0</v>
      </c>
      <c r="H171" s="9">
        <v>0</v>
      </c>
      <c r="I171" s="29">
        <v>0</v>
      </c>
      <c r="J171" s="280"/>
      <c r="K171" s="9">
        <v>1</v>
      </c>
      <c r="L171" s="9"/>
      <c r="M171" s="289"/>
    </row>
    <row r="172" spans="1:13" ht="19.5" hidden="1" thickTop="1" thickBot="1" x14ac:dyDescent="0.3">
      <c r="A172" s="629"/>
      <c r="B172" s="13">
        <v>41242</v>
      </c>
      <c r="C172" s="9" t="s">
        <v>7</v>
      </c>
      <c r="D172" s="9">
        <v>1</v>
      </c>
      <c r="E172" s="9">
        <v>0</v>
      </c>
      <c r="F172" s="9">
        <v>0</v>
      </c>
      <c r="G172" s="9">
        <v>0</v>
      </c>
      <c r="H172" s="9">
        <v>0</v>
      </c>
      <c r="I172" s="29">
        <v>0</v>
      </c>
      <c r="J172" s="280"/>
      <c r="K172" s="9">
        <v>1</v>
      </c>
      <c r="L172" s="9"/>
      <c r="M172" s="289"/>
    </row>
    <row r="173" spans="1:13" ht="19.5" hidden="1" thickTop="1" thickBot="1" x14ac:dyDescent="0.3">
      <c r="A173" s="629"/>
      <c r="B173" s="13">
        <v>41235</v>
      </c>
      <c r="C173" s="9" t="s">
        <v>21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>
        <v>1</v>
      </c>
      <c r="K173" s="9"/>
      <c r="L173" s="9"/>
      <c r="M173" s="289"/>
    </row>
    <row r="174" spans="1:13" ht="19.5" hidden="1" thickTop="1" thickBot="1" x14ac:dyDescent="0.3">
      <c r="A174" s="629"/>
      <c r="B174" s="13">
        <v>41228</v>
      </c>
      <c r="C174" s="9" t="s">
        <v>12</v>
      </c>
      <c r="D174" s="9">
        <v>1</v>
      </c>
      <c r="E174" s="9">
        <v>0</v>
      </c>
      <c r="F174" s="9">
        <v>2</v>
      </c>
      <c r="G174" s="9">
        <v>2</v>
      </c>
      <c r="H174" s="9">
        <v>0</v>
      </c>
      <c r="I174" s="29">
        <v>0</v>
      </c>
      <c r="J174" s="280">
        <v>1</v>
      </c>
      <c r="K174" s="9"/>
      <c r="L174" s="9"/>
      <c r="M174" s="289"/>
    </row>
    <row r="175" spans="1:13" ht="19.5" hidden="1" thickTop="1" thickBot="1" x14ac:dyDescent="0.3">
      <c r="A175" s="629"/>
      <c r="B175" s="13">
        <v>41221</v>
      </c>
      <c r="C175" s="9" t="s">
        <v>13</v>
      </c>
      <c r="D175" s="9">
        <v>1</v>
      </c>
      <c r="E175" s="9">
        <v>1</v>
      </c>
      <c r="F175" s="9">
        <v>2</v>
      </c>
      <c r="G175" s="9">
        <v>3</v>
      </c>
      <c r="H175" s="9">
        <v>0</v>
      </c>
      <c r="I175" s="29">
        <v>0</v>
      </c>
      <c r="J175" s="280"/>
      <c r="K175" s="9">
        <v>1</v>
      </c>
      <c r="L175" s="9"/>
      <c r="M175" s="289"/>
    </row>
    <row r="176" spans="1:13" ht="19.5" hidden="1" thickTop="1" thickBot="1" x14ac:dyDescent="0.3">
      <c r="A176" s="629"/>
      <c r="B176" s="13">
        <v>41214</v>
      </c>
      <c r="C176" s="9" t="s">
        <v>20</v>
      </c>
      <c r="D176" s="9">
        <v>1</v>
      </c>
      <c r="E176" s="9">
        <v>0</v>
      </c>
      <c r="F176" s="9">
        <v>0</v>
      </c>
      <c r="G176" s="9">
        <v>0</v>
      </c>
      <c r="H176" s="9">
        <v>0</v>
      </c>
      <c r="I176" s="29">
        <v>0</v>
      </c>
      <c r="J176" s="280"/>
      <c r="K176" s="9"/>
      <c r="L176" s="9">
        <v>1</v>
      </c>
      <c r="M176" s="289"/>
    </row>
    <row r="177" spans="1:13" ht="19.5" hidden="1" thickTop="1" thickBot="1" x14ac:dyDescent="0.3">
      <c r="A177" s="629"/>
      <c r="B177" s="13">
        <v>41207</v>
      </c>
      <c r="C177" s="9" t="s">
        <v>7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29">
        <v>0</v>
      </c>
      <c r="J177" s="280"/>
      <c r="K177" s="9">
        <v>1</v>
      </c>
      <c r="L177" s="9"/>
      <c r="M177" s="289"/>
    </row>
    <row r="178" spans="1:13" ht="19.5" hidden="1" thickTop="1" thickBot="1" x14ac:dyDescent="0.3">
      <c r="A178" s="629"/>
      <c r="B178" s="13">
        <v>41200</v>
      </c>
      <c r="C178" s="9" t="s">
        <v>21</v>
      </c>
      <c r="D178" s="9">
        <v>1</v>
      </c>
      <c r="E178" s="9">
        <v>0</v>
      </c>
      <c r="F178" s="9">
        <v>0</v>
      </c>
      <c r="G178" s="9">
        <v>0</v>
      </c>
      <c r="H178" s="9">
        <v>0</v>
      </c>
      <c r="I178" s="29">
        <v>0</v>
      </c>
      <c r="J178" s="280"/>
      <c r="K178" s="9">
        <v>1</v>
      </c>
      <c r="L178" s="9"/>
      <c r="M178" s="289"/>
    </row>
    <row r="179" spans="1:13" ht="19.5" hidden="1" thickTop="1" thickBot="1" x14ac:dyDescent="0.3">
      <c r="A179" s="629"/>
      <c r="B179" s="13">
        <v>41193</v>
      </c>
      <c r="C179" s="9" t="s">
        <v>12</v>
      </c>
      <c r="D179" s="9">
        <v>1</v>
      </c>
      <c r="E179" s="9">
        <v>0</v>
      </c>
      <c r="F179" s="9">
        <v>0</v>
      </c>
      <c r="G179" s="9">
        <v>0</v>
      </c>
      <c r="H179" s="9">
        <v>0</v>
      </c>
      <c r="I179" s="29">
        <v>0</v>
      </c>
      <c r="J179" s="280">
        <v>1</v>
      </c>
      <c r="K179" s="9"/>
      <c r="L179" s="9"/>
      <c r="M179" s="289"/>
    </row>
    <row r="180" spans="1:13" ht="19.5" hidden="1" thickTop="1" thickBot="1" x14ac:dyDescent="0.3">
      <c r="A180" s="629"/>
      <c r="B180" s="13">
        <v>41186</v>
      </c>
      <c r="C180" s="9" t="s">
        <v>13</v>
      </c>
      <c r="D180" s="9">
        <v>1</v>
      </c>
      <c r="E180" s="9">
        <v>0</v>
      </c>
      <c r="F180" s="9">
        <v>0</v>
      </c>
      <c r="G180" s="9">
        <v>0</v>
      </c>
      <c r="H180" s="9">
        <v>0</v>
      </c>
      <c r="I180" s="29">
        <v>0</v>
      </c>
      <c r="J180" s="280"/>
      <c r="K180" s="9">
        <v>1</v>
      </c>
      <c r="L180" s="9"/>
      <c r="M180" s="289"/>
    </row>
    <row r="181" spans="1:13" ht="19.5" hidden="1" thickTop="1" thickBot="1" x14ac:dyDescent="0.3">
      <c r="A181" s="629"/>
      <c r="B181" s="13">
        <v>41179</v>
      </c>
      <c r="C181" s="9" t="s">
        <v>20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29">
        <v>0</v>
      </c>
      <c r="J181" s="280"/>
      <c r="K181" s="9">
        <v>1</v>
      </c>
      <c r="L181" s="9"/>
      <c r="M181" s="289"/>
    </row>
    <row r="182" spans="1:13" ht="19.5" hidden="1" thickTop="1" thickBot="1" x14ac:dyDescent="0.3">
      <c r="A182" s="629"/>
      <c r="B182" s="13">
        <v>41172</v>
      </c>
      <c r="C182" s="9" t="s">
        <v>7</v>
      </c>
      <c r="D182" s="9">
        <v>1</v>
      </c>
      <c r="E182" s="9">
        <v>1</v>
      </c>
      <c r="F182" s="9">
        <v>1</v>
      </c>
      <c r="G182" s="9">
        <v>2</v>
      </c>
      <c r="H182" s="9">
        <v>0</v>
      </c>
      <c r="I182" s="29">
        <v>0</v>
      </c>
      <c r="J182" s="280"/>
      <c r="K182" s="9">
        <v>1</v>
      </c>
      <c r="L182" s="9"/>
      <c r="M182" s="289"/>
    </row>
    <row r="183" spans="1:13" ht="19.5" hidden="1" thickTop="1" thickBot="1" x14ac:dyDescent="0.3">
      <c r="A183" s="629"/>
      <c r="B183" s="30">
        <v>41165</v>
      </c>
      <c r="C183" s="31" t="s">
        <v>21</v>
      </c>
      <c r="D183" s="31">
        <v>1</v>
      </c>
      <c r="E183" s="31">
        <v>1</v>
      </c>
      <c r="F183" s="31">
        <v>0</v>
      </c>
      <c r="G183" s="31">
        <v>1</v>
      </c>
      <c r="H183" s="31">
        <v>0</v>
      </c>
      <c r="I183" s="32">
        <v>0</v>
      </c>
      <c r="J183" s="281"/>
      <c r="K183" s="23"/>
      <c r="L183" s="23">
        <v>1</v>
      </c>
      <c r="M183" s="301"/>
    </row>
    <row r="184" spans="1:13" s="1" customFormat="1" ht="19.5" thickTop="1" thickBot="1" x14ac:dyDescent="0.3">
      <c r="A184" s="142" t="s">
        <v>45</v>
      </c>
      <c r="B184" s="126" t="s">
        <v>22</v>
      </c>
      <c r="C184" s="124" t="s">
        <v>19</v>
      </c>
      <c r="D184" s="124">
        <f t="shared" ref="D184:I184" si="8">SUM(D164:D183)</f>
        <v>20</v>
      </c>
      <c r="E184" s="124">
        <f t="shared" si="8"/>
        <v>4</v>
      </c>
      <c r="F184" s="124">
        <f t="shared" si="8"/>
        <v>10</v>
      </c>
      <c r="G184" s="124">
        <f t="shared" si="8"/>
        <v>14</v>
      </c>
      <c r="H184" s="124">
        <f t="shared" si="8"/>
        <v>0</v>
      </c>
      <c r="I184" s="125">
        <f t="shared" si="8"/>
        <v>0</v>
      </c>
      <c r="J184" s="191">
        <f>SUM(J164:J183)</f>
        <v>5</v>
      </c>
      <c r="K184" s="124">
        <f>SUM(K164:K183)</f>
        <v>13</v>
      </c>
      <c r="L184" s="124">
        <f>SUM(L164:L183)</f>
        <v>2</v>
      </c>
      <c r="M184" s="294">
        <f>SUM(J184/(J184+K184))</f>
        <v>0.27777777777777779</v>
      </c>
    </row>
    <row r="185" spans="1:13" ht="19.5" hidden="1" thickTop="1" thickBot="1" x14ac:dyDescent="0.3">
      <c r="A185" s="629" t="s">
        <v>23</v>
      </c>
      <c r="B185" s="26">
        <v>40969</v>
      </c>
      <c r="C185" s="27" t="s">
        <v>20</v>
      </c>
      <c r="D185" s="27">
        <v>1</v>
      </c>
      <c r="E185" s="27">
        <v>0</v>
      </c>
      <c r="F185" s="27">
        <v>1</v>
      </c>
      <c r="G185" s="27">
        <v>1</v>
      </c>
      <c r="H185" s="27">
        <v>0</v>
      </c>
      <c r="I185" s="28">
        <v>0</v>
      </c>
      <c r="J185" s="280">
        <v>1</v>
      </c>
      <c r="K185" s="9"/>
      <c r="L185" s="9"/>
      <c r="M185" s="289"/>
    </row>
    <row r="186" spans="1:13" ht="19.5" hidden="1" thickTop="1" thickBot="1" x14ac:dyDescent="0.3">
      <c r="A186" s="629"/>
      <c r="B186" s="13">
        <v>40962</v>
      </c>
      <c r="C186" s="9" t="s">
        <v>7</v>
      </c>
      <c r="D186" s="9">
        <v>1</v>
      </c>
      <c r="E186" s="9">
        <v>0</v>
      </c>
      <c r="F186" s="9">
        <v>1</v>
      </c>
      <c r="G186" s="9">
        <v>1</v>
      </c>
      <c r="H186" s="9">
        <v>0</v>
      </c>
      <c r="I186" s="29">
        <v>0</v>
      </c>
      <c r="J186" s="280"/>
      <c r="K186" s="9"/>
      <c r="L186" s="9">
        <v>1</v>
      </c>
      <c r="M186" s="289"/>
    </row>
    <row r="187" spans="1:13" ht="19.5" hidden="1" thickTop="1" thickBot="1" x14ac:dyDescent="0.3">
      <c r="A187" s="629"/>
      <c r="B187" s="13">
        <v>40955</v>
      </c>
      <c r="C187" s="9" t="s">
        <v>21</v>
      </c>
      <c r="D187" s="9">
        <v>1</v>
      </c>
      <c r="E187" s="9">
        <v>2</v>
      </c>
      <c r="F187" s="9">
        <v>2</v>
      </c>
      <c r="G187" s="9">
        <v>4</v>
      </c>
      <c r="H187" s="9">
        <v>1</v>
      </c>
      <c r="I187" s="29">
        <v>0</v>
      </c>
      <c r="J187" s="280">
        <v>1</v>
      </c>
      <c r="K187" s="9"/>
      <c r="L187" s="9"/>
      <c r="M187" s="289"/>
    </row>
    <row r="188" spans="1:13" ht="19.5" hidden="1" thickTop="1" thickBot="1" x14ac:dyDescent="0.3">
      <c r="A188" s="629"/>
      <c r="B188" s="13">
        <v>40948</v>
      </c>
      <c r="C188" s="9" t="s">
        <v>12</v>
      </c>
      <c r="D188" s="9">
        <v>1</v>
      </c>
      <c r="E188" s="9">
        <v>1</v>
      </c>
      <c r="F188" s="9">
        <v>1</v>
      </c>
      <c r="G188" s="9">
        <v>2</v>
      </c>
      <c r="H188" s="9">
        <v>0</v>
      </c>
      <c r="I188" s="29">
        <v>0</v>
      </c>
      <c r="J188" s="280">
        <v>1</v>
      </c>
      <c r="K188" s="9"/>
      <c r="L188" s="9"/>
      <c r="M188" s="289"/>
    </row>
    <row r="189" spans="1:13" ht="19.5" hidden="1" thickTop="1" thickBot="1" x14ac:dyDescent="0.3">
      <c r="A189" s="629"/>
      <c r="B189" s="13">
        <v>40941</v>
      </c>
      <c r="C189" s="9" t="s">
        <v>13</v>
      </c>
      <c r="D189" s="9">
        <v>1</v>
      </c>
      <c r="E189" s="9">
        <v>2</v>
      </c>
      <c r="F189" s="9">
        <v>2</v>
      </c>
      <c r="G189" s="9">
        <v>4</v>
      </c>
      <c r="H189" s="9">
        <v>0</v>
      </c>
      <c r="I189" s="29">
        <v>0</v>
      </c>
      <c r="J189" s="280">
        <v>1</v>
      </c>
      <c r="K189" s="9"/>
      <c r="L189" s="9"/>
      <c r="M189" s="289"/>
    </row>
    <row r="190" spans="1:13" ht="19.5" hidden="1" thickTop="1" thickBot="1" x14ac:dyDescent="0.3">
      <c r="A190" s="629"/>
      <c r="B190" s="13">
        <v>40934</v>
      </c>
      <c r="C190" s="9" t="s">
        <v>20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>
        <v>1</v>
      </c>
      <c r="K190" s="9"/>
      <c r="L190" s="9"/>
      <c r="M190" s="289"/>
    </row>
    <row r="191" spans="1:13" ht="19.5" hidden="1" thickTop="1" thickBot="1" x14ac:dyDescent="0.3">
      <c r="A191" s="629"/>
      <c r="B191" s="13">
        <v>40927</v>
      </c>
      <c r="C191" s="9" t="s">
        <v>7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89"/>
    </row>
    <row r="192" spans="1:13" ht="19.5" hidden="1" thickTop="1" thickBot="1" x14ac:dyDescent="0.3">
      <c r="A192" s="629"/>
      <c r="B192" s="13">
        <v>40920</v>
      </c>
      <c r="C192" s="9" t="s">
        <v>21</v>
      </c>
      <c r="D192" s="9">
        <v>1</v>
      </c>
      <c r="E192" s="9">
        <v>0</v>
      </c>
      <c r="F192" s="9">
        <v>1</v>
      </c>
      <c r="G192" s="9">
        <v>1</v>
      </c>
      <c r="H192" s="9">
        <v>0</v>
      </c>
      <c r="I192" s="29">
        <v>0</v>
      </c>
      <c r="J192" s="280">
        <v>1</v>
      </c>
      <c r="K192" s="9"/>
      <c r="L192" s="9"/>
      <c r="M192" s="289"/>
    </row>
    <row r="193" spans="1:13" ht="19.5" hidden="1" thickTop="1" thickBot="1" x14ac:dyDescent="0.3">
      <c r="A193" s="629"/>
      <c r="B193" s="13">
        <v>40899</v>
      </c>
      <c r="C193" s="9" t="s">
        <v>12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>
        <v>1</v>
      </c>
      <c r="K193" s="9"/>
      <c r="L193" s="9"/>
      <c r="M193" s="289"/>
    </row>
    <row r="194" spans="1:13" ht="19.5" hidden="1" thickTop="1" thickBot="1" x14ac:dyDescent="0.3">
      <c r="A194" s="629"/>
      <c r="B194" s="13">
        <v>40892</v>
      </c>
      <c r="C194" s="9" t="s">
        <v>13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/>
      <c r="K194" s="9">
        <v>1</v>
      </c>
      <c r="L194" s="9"/>
      <c r="M194" s="289"/>
    </row>
    <row r="195" spans="1:13" ht="19.5" hidden="1" thickTop="1" thickBot="1" x14ac:dyDescent="0.3">
      <c r="A195" s="629"/>
      <c r="B195" s="13">
        <v>40885</v>
      </c>
      <c r="C195" s="9" t="s">
        <v>20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89"/>
    </row>
    <row r="196" spans="1:13" ht="19.5" hidden="1" thickTop="1" thickBot="1" x14ac:dyDescent="0.3">
      <c r="A196" s="629"/>
      <c r="B196" s="13">
        <v>40878</v>
      </c>
      <c r="C196" s="9" t="s">
        <v>7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>
        <v>1</v>
      </c>
      <c r="K196" s="9"/>
      <c r="L196" s="9"/>
      <c r="M196" s="289"/>
    </row>
    <row r="197" spans="1:13" ht="19.5" hidden="1" thickTop="1" thickBot="1" x14ac:dyDescent="0.3">
      <c r="A197" s="629"/>
      <c r="B197" s="13">
        <v>40871</v>
      </c>
      <c r="C197" s="9" t="s">
        <v>21</v>
      </c>
      <c r="D197" s="9">
        <v>1</v>
      </c>
      <c r="E197" s="9">
        <v>0</v>
      </c>
      <c r="F197" s="9">
        <v>2</v>
      </c>
      <c r="G197" s="9">
        <v>2</v>
      </c>
      <c r="H197" s="9">
        <v>0</v>
      </c>
      <c r="I197" s="29">
        <v>0</v>
      </c>
      <c r="J197" s="280">
        <v>1</v>
      </c>
      <c r="K197" s="9"/>
      <c r="L197" s="9"/>
      <c r="M197" s="289"/>
    </row>
    <row r="198" spans="1:13" ht="19.5" hidden="1" thickTop="1" thickBot="1" x14ac:dyDescent="0.3">
      <c r="A198" s="629"/>
      <c r="B198" s="13">
        <v>40864</v>
      </c>
      <c r="C198" s="9" t="s">
        <v>12</v>
      </c>
      <c r="D198" s="9">
        <v>1</v>
      </c>
      <c r="E198" s="9">
        <v>0</v>
      </c>
      <c r="F198" s="9">
        <v>1</v>
      </c>
      <c r="G198" s="9">
        <v>1</v>
      </c>
      <c r="H198" s="9">
        <v>0</v>
      </c>
      <c r="I198" s="29">
        <v>0</v>
      </c>
      <c r="J198" s="280"/>
      <c r="K198" s="9">
        <v>1</v>
      </c>
      <c r="L198" s="9"/>
      <c r="M198" s="289"/>
    </row>
    <row r="199" spans="1:13" ht="19.5" hidden="1" thickTop="1" thickBot="1" x14ac:dyDescent="0.3">
      <c r="A199" s="629"/>
      <c r="B199" s="13">
        <v>40857</v>
      </c>
      <c r="C199" s="9" t="s">
        <v>13</v>
      </c>
      <c r="D199" s="9">
        <v>1</v>
      </c>
      <c r="E199" s="9">
        <v>0</v>
      </c>
      <c r="F199" s="9">
        <v>1</v>
      </c>
      <c r="G199" s="9">
        <v>1</v>
      </c>
      <c r="H199" s="9">
        <v>0</v>
      </c>
      <c r="I199" s="29">
        <v>0</v>
      </c>
      <c r="J199" s="280"/>
      <c r="K199" s="9"/>
      <c r="L199" s="9">
        <v>1</v>
      </c>
      <c r="M199" s="289"/>
    </row>
    <row r="200" spans="1:13" ht="19.5" hidden="1" thickTop="1" thickBot="1" x14ac:dyDescent="0.3">
      <c r="A200" s="629"/>
      <c r="B200" s="13">
        <v>40850</v>
      </c>
      <c r="C200" s="9" t="s">
        <v>20</v>
      </c>
      <c r="D200" s="9">
        <v>1</v>
      </c>
      <c r="E200" s="9">
        <v>1</v>
      </c>
      <c r="F200" s="9">
        <v>0</v>
      </c>
      <c r="G200" s="9">
        <v>1</v>
      </c>
      <c r="H200" s="9">
        <v>0</v>
      </c>
      <c r="I200" s="29">
        <v>0</v>
      </c>
      <c r="J200" s="280"/>
      <c r="K200" s="9">
        <v>1</v>
      </c>
      <c r="L200" s="9"/>
      <c r="M200" s="289"/>
    </row>
    <row r="201" spans="1:13" ht="19.5" hidden="1" thickTop="1" thickBot="1" x14ac:dyDescent="0.3">
      <c r="A201" s="629"/>
      <c r="B201" s="13">
        <v>40843</v>
      </c>
      <c r="C201" s="9" t="s">
        <v>7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29">
        <v>0</v>
      </c>
      <c r="J201" s="280"/>
      <c r="K201" s="9">
        <v>1</v>
      </c>
      <c r="L201" s="9"/>
      <c r="M201" s="289"/>
    </row>
    <row r="202" spans="1:13" ht="19.5" hidden="1" thickTop="1" thickBot="1" x14ac:dyDescent="0.3">
      <c r="A202" s="629"/>
      <c r="B202" s="13">
        <v>40836</v>
      </c>
      <c r="C202" s="9" t="s">
        <v>21</v>
      </c>
      <c r="D202" s="9">
        <v>1</v>
      </c>
      <c r="E202" s="9">
        <v>0</v>
      </c>
      <c r="F202" s="9">
        <v>0</v>
      </c>
      <c r="G202" s="9">
        <v>0</v>
      </c>
      <c r="H202" s="9">
        <v>0</v>
      </c>
      <c r="I202" s="29">
        <v>0</v>
      </c>
      <c r="J202" s="280"/>
      <c r="K202" s="9">
        <v>1</v>
      </c>
      <c r="L202" s="9"/>
      <c r="M202" s="289"/>
    </row>
    <row r="203" spans="1:13" ht="19.5" hidden="1" thickTop="1" thickBot="1" x14ac:dyDescent="0.3">
      <c r="A203" s="629"/>
      <c r="B203" s="13">
        <v>40829</v>
      </c>
      <c r="C203" s="9" t="s">
        <v>12</v>
      </c>
      <c r="D203" s="9">
        <v>1</v>
      </c>
      <c r="E203" s="9">
        <v>0</v>
      </c>
      <c r="F203" s="9">
        <v>0</v>
      </c>
      <c r="G203" s="9">
        <v>0</v>
      </c>
      <c r="H203" s="9">
        <v>0</v>
      </c>
      <c r="I203" s="29">
        <v>0</v>
      </c>
      <c r="J203" s="280"/>
      <c r="K203" s="9">
        <v>1</v>
      </c>
      <c r="L203" s="9"/>
      <c r="M203" s="289"/>
    </row>
    <row r="204" spans="1:13" ht="19.5" hidden="1" thickTop="1" thickBot="1" x14ac:dyDescent="0.3">
      <c r="A204" s="629"/>
      <c r="B204" s="13">
        <v>40822</v>
      </c>
      <c r="C204" s="9" t="s">
        <v>13</v>
      </c>
      <c r="D204" s="9">
        <v>1</v>
      </c>
      <c r="E204" s="9">
        <v>0</v>
      </c>
      <c r="F204" s="9">
        <v>0</v>
      </c>
      <c r="G204" s="9">
        <v>0</v>
      </c>
      <c r="H204" s="9">
        <v>0</v>
      </c>
      <c r="I204" s="29">
        <v>0</v>
      </c>
      <c r="J204" s="280">
        <v>1</v>
      </c>
      <c r="K204" s="9"/>
      <c r="L204" s="9"/>
      <c r="M204" s="289"/>
    </row>
    <row r="205" spans="1:13" ht="19.5" hidden="1" thickTop="1" thickBot="1" x14ac:dyDescent="0.3">
      <c r="A205" s="629"/>
      <c r="B205" s="13">
        <v>40808</v>
      </c>
      <c r="C205" s="9" t="s">
        <v>7</v>
      </c>
      <c r="D205" s="9">
        <v>1</v>
      </c>
      <c r="E205" s="9">
        <v>0</v>
      </c>
      <c r="F205" s="9">
        <v>1</v>
      </c>
      <c r="G205" s="9">
        <v>1</v>
      </c>
      <c r="H205" s="9">
        <v>0</v>
      </c>
      <c r="I205" s="29">
        <v>0</v>
      </c>
      <c r="J205" s="280">
        <v>1</v>
      </c>
      <c r="K205" s="9"/>
      <c r="L205" s="9"/>
      <c r="M205" s="289"/>
    </row>
    <row r="206" spans="1:13" ht="19.5" hidden="1" thickTop="1" thickBot="1" x14ac:dyDescent="0.3">
      <c r="A206" s="629"/>
      <c r="B206" s="30">
        <v>40801</v>
      </c>
      <c r="C206" s="31" t="s">
        <v>21</v>
      </c>
      <c r="D206" s="31">
        <v>1</v>
      </c>
      <c r="E206" s="31">
        <v>0</v>
      </c>
      <c r="F206" s="31">
        <v>0</v>
      </c>
      <c r="G206" s="31">
        <v>0</v>
      </c>
      <c r="H206" s="31">
        <v>0</v>
      </c>
      <c r="I206" s="32">
        <v>0</v>
      </c>
      <c r="J206" s="281"/>
      <c r="K206" s="23">
        <v>1</v>
      </c>
      <c r="L206" s="23"/>
      <c r="M206" s="301"/>
    </row>
    <row r="207" spans="1:13" s="1" customFormat="1" ht="19.5" thickTop="1" thickBot="1" x14ac:dyDescent="0.3">
      <c r="A207" s="142" t="s">
        <v>45</v>
      </c>
      <c r="B207" s="126" t="s">
        <v>23</v>
      </c>
      <c r="C207" s="124" t="s">
        <v>19</v>
      </c>
      <c r="D207" s="124">
        <f t="shared" ref="D207:I207" si="9">SUM(D185:D206)</f>
        <v>22</v>
      </c>
      <c r="E207" s="124">
        <f t="shared" si="9"/>
        <v>6</v>
      </c>
      <c r="F207" s="124">
        <f t="shared" si="9"/>
        <v>13</v>
      </c>
      <c r="G207" s="124">
        <f t="shared" si="9"/>
        <v>19</v>
      </c>
      <c r="H207" s="124">
        <f t="shared" si="9"/>
        <v>1</v>
      </c>
      <c r="I207" s="125">
        <f t="shared" si="9"/>
        <v>0</v>
      </c>
      <c r="J207" s="191">
        <f>SUM(J185:J206)</f>
        <v>12</v>
      </c>
      <c r="K207" s="124">
        <f>SUM(K185:K206)</f>
        <v>8</v>
      </c>
      <c r="L207" s="124">
        <f>SUM(L185:L206)</f>
        <v>2</v>
      </c>
      <c r="M207" s="294">
        <f>SUM(J207/(J207+K207))</f>
        <v>0.6</v>
      </c>
    </row>
    <row r="208" spans="1:13" ht="19.5" thickTop="1" thickBot="1" x14ac:dyDescent="0.3">
      <c r="C208" s="136" t="s">
        <v>24</v>
      </c>
      <c r="D208" s="137">
        <f t="shared" ref="D208:L208" si="10">SUM(D56+D77+D97+D120+D141+D163+D184+D207+D36+D18)</f>
        <v>195</v>
      </c>
      <c r="E208" s="137">
        <f t="shared" si="10"/>
        <v>47</v>
      </c>
      <c r="F208" s="137">
        <f t="shared" si="10"/>
        <v>124</v>
      </c>
      <c r="G208" s="137">
        <f t="shared" si="10"/>
        <v>171</v>
      </c>
      <c r="H208" s="137">
        <f t="shared" si="10"/>
        <v>4</v>
      </c>
      <c r="I208" s="139">
        <f t="shared" si="10"/>
        <v>0</v>
      </c>
      <c r="J208" s="392">
        <f t="shared" si="10"/>
        <v>84</v>
      </c>
      <c r="K208" s="137">
        <f t="shared" si="10"/>
        <v>87</v>
      </c>
      <c r="L208" s="137">
        <f t="shared" si="10"/>
        <v>24</v>
      </c>
      <c r="M208" s="344">
        <f>SUM(J208/(J208+K208))</f>
        <v>0.49122807017543857</v>
      </c>
    </row>
    <row r="209" spans="3:12" ht="18.75" thickBot="1" x14ac:dyDescent="0.3">
      <c r="C209" s="131" t="s">
        <v>25</v>
      </c>
      <c r="D209" s="18"/>
      <c r="E209" s="19">
        <f>SUM(E208/D208)</f>
        <v>0.24102564102564103</v>
      </c>
      <c r="F209" s="19">
        <f>SUM(F208/D208)</f>
        <v>0.63589743589743586</v>
      </c>
      <c r="G209" s="138">
        <f>SUM(G208/D208)</f>
        <v>0.87692307692307692</v>
      </c>
      <c r="H209" s="20"/>
      <c r="I209" s="20"/>
      <c r="J209" s="283">
        <f>SUM(J208/D208)</f>
        <v>0.43076923076923079</v>
      </c>
      <c r="K209" s="21">
        <f>SUM(K208/D208)</f>
        <v>0.44615384615384618</v>
      </c>
      <c r="L209" s="132">
        <f>SUM(L208/D208)</f>
        <v>0.12307692307692308</v>
      </c>
    </row>
    <row r="210" spans="3:12" ht="18.75" thickBot="1" x14ac:dyDescent="0.3">
      <c r="C210" s="133" t="s">
        <v>26</v>
      </c>
      <c r="D210" s="134">
        <f>SUM(D208/10)</f>
        <v>19.5</v>
      </c>
      <c r="E210" s="134">
        <f>SUM(E209*D210)</f>
        <v>4.7</v>
      </c>
      <c r="F210" s="134">
        <f>SUM(F209*D210)</f>
        <v>12.399999999999999</v>
      </c>
      <c r="G210" s="135">
        <f>SUM(G209*D210)</f>
        <v>17.100000000000001</v>
      </c>
      <c r="J210" s="284">
        <f>SUM(J208/10)</f>
        <v>8.4</v>
      </c>
      <c r="K210" s="134">
        <f>SUM(K208/10)</f>
        <v>8.6999999999999993</v>
      </c>
      <c r="L210" s="135">
        <f>SUM(L208/10)</f>
        <v>2.4</v>
      </c>
    </row>
    <row r="211" spans="3:12" ht="18.75" thickTop="1" x14ac:dyDescent="0.25"/>
  </sheetData>
  <autoFilter ref="A2:I210" xr:uid="{00000000-0009-0000-0000-000006000000}"/>
  <mergeCells count="11">
    <mergeCell ref="A1:M1"/>
    <mergeCell ref="A57:A76"/>
    <mergeCell ref="A78:A96"/>
    <mergeCell ref="A185:A206"/>
    <mergeCell ref="A98:A119"/>
    <mergeCell ref="A121:A140"/>
    <mergeCell ref="A142:A162"/>
    <mergeCell ref="A164:A183"/>
    <mergeCell ref="A37:A55"/>
    <mergeCell ref="A19:A35"/>
    <mergeCell ref="A3:A17"/>
  </mergeCells>
  <printOptions horizontalCentered="1" verticalCentered="1"/>
  <pageMargins left="0.2" right="0.2" top="0.25" bottom="0.25" header="0.25" footer="0.3"/>
  <pageSetup scale="88" orientation="landscape" r:id="rId1"/>
  <rowBreaks count="2" manualBreakCount="2">
    <brk id="120" max="12" man="1"/>
    <brk id="184" max="12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F0000"/>
    <pageSetUpPr fitToPage="1"/>
  </sheetPr>
  <dimension ref="A1:M116"/>
  <sheetViews>
    <sheetView zoomScale="75" zoomScaleNormal="75" workbookViewId="0">
      <selection activeCell="K118" sqref="K118"/>
    </sheetView>
  </sheetViews>
  <sheetFormatPr defaultColWidth="9.140625" defaultRowHeight="18" x14ac:dyDescent="0.25"/>
  <cols>
    <col min="1" max="1" width="15.42578125" style="7" bestFit="1" customWidth="1"/>
    <col min="2" max="2" width="25.28515625" style="35" bestFit="1" customWidth="1"/>
    <col min="3" max="3" width="21" style="7" bestFit="1" customWidth="1"/>
    <col min="4" max="9" width="9.5703125" style="7" bestFit="1" customWidth="1"/>
    <col min="10" max="12" width="9.28515625" style="6" bestFit="1" customWidth="1"/>
    <col min="13" max="13" width="11.42578125" style="6" bestFit="1" customWidth="1"/>
    <col min="14" max="16384" width="9.140625" style="7"/>
  </cols>
  <sheetData>
    <row r="1" spans="1:13" ht="19.5" thickTop="1" thickBot="1" x14ac:dyDescent="0.3">
      <c r="A1" s="626" t="s">
        <v>333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296" t="s">
        <v>31</v>
      </c>
      <c r="M2" s="199" t="s">
        <v>294</v>
      </c>
    </row>
    <row r="3" spans="1:13" ht="18.75" hidden="1" thickTop="1" x14ac:dyDescent="0.25">
      <c r="A3" s="632" t="s">
        <v>554</v>
      </c>
      <c r="B3" s="254">
        <v>44966</v>
      </c>
      <c r="C3" s="27" t="s">
        <v>555</v>
      </c>
      <c r="D3" s="27">
        <v>1</v>
      </c>
      <c r="E3" s="27">
        <v>0</v>
      </c>
      <c r="F3" s="27">
        <v>1</v>
      </c>
      <c r="G3" s="34">
        <v>1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3"/>
      <c r="B4" s="255">
        <v>44959</v>
      </c>
      <c r="C4" s="9" t="s">
        <v>553</v>
      </c>
      <c r="D4" s="9">
        <v>1</v>
      </c>
      <c r="E4" s="9">
        <v>1</v>
      </c>
      <c r="F4" s="9">
        <v>0</v>
      </c>
      <c r="G4" s="15">
        <v>1</v>
      </c>
      <c r="H4" s="9">
        <v>0</v>
      </c>
      <c r="I4" s="298">
        <v>0</v>
      </c>
      <c r="J4" s="280"/>
      <c r="K4" s="9"/>
      <c r="L4" s="9">
        <v>1</v>
      </c>
      <c r="M4" s="29"/>
    </row>
    <row r="5" spans="1:13" hidden="1" x14ac:dyDescent="0.25">
      <c r="A5" s="633"/>
      <c r="B5" s="255">
        <v>44952</v>
      </c>
      <c r="C5" s="9" t="s">
        <v>453</v>
      </c>
      <c r="D5" s="9">
        <v>1</v>
      </c>
      <c r="E5" s="9">
        <v>0</v>
      </c>
      <c r="F5" s="15">
        <v>3</v>
      </c>
      <c r="G5" s="15">
        <v>3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idden="1" x14ac:dyDescent="0.25">
      <c r="A6" s="633"/>
      <c r="B6" s="255">
        <v>44945</v>
      </c>
      <c r="C6" s="9" t="s">
        <v>8</v>
      </c>
      <c r="D6" s="9">
        <v>1</v>
      </c>
      <c r="E6" s="9">
        <v>2</v>
      </c>
      <c r="F6" s="15">
        <v>4</v>
      </c>
      <c r="G6" s="15">
        <v>6</v>
      </c>
      <c r="H6" s="9">
        <v>1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3"/>
      <c r="B7" s="255">
        <v>44938</v>
      </c>
      <c r="C7" s="9" t="s">
        <v>552</v>
      </c>
      <c r="D7" s="9">
        <v>1</v>
      </c>
      <c r="E7" s="9">
        <v>1</v>
      </c>
      <c r="F7" s="15">
        <v>2</v>
      </c>
      <c r="G7" s="15">
        <v>3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3"/>
      <c r="B8" s="255">
        <v>44917</v>
      </c>
      <c r="C8" s="9" t="s">
        <v>555</v>
      </c>
      <c r="D8" s="9">
        <v>1</v>
      </c>
      <c r="E8" s="9">
        <v>2</v>
      </c>
      <c r="F8" s="15">
        <v>3</v>
      </c>
      <c r="G8" s="15">
        <v>5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idden="1" x14ac:dyDescent="0.25">
      <c r="A9" s="633"/>
      <c r="B9" s="255">
        <v>44910</v>
      </c>
      <c r="C9" s="9" t="s">
        <v>553</v>
      </c>
      <c r="D9" s="9">
        <v>1</v>
      </c>
      <c r="E9" s="9">
        <v>1</v>
      </c>
      <c r="F9" s="15">
        <v>6</v>
      </c>
      <c r="G9" s="15">
        <v>7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idden="1" x14ac:dyDescent="0.25">
      <c r="A10" s="633"/>
      <c r="B10" s="255">
        <v>44903</v>
      </c>
      <c r="C10" s="9" t="s">
        <v>453</v>
      </c>
      <c r="D10" s="9">
        <v>1</v>
      </c>
      <c r="E10" s="9">
        <v>0</v>
      </c>
      <c r="F10" s="15">
        <v>2</v>
      </c>
      <c r="G10" s="15">
        <v>2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idden="1" x14ac:dyDescent="0.25">
      <c r="A11" s="633"/>
      <c r="B11" s="255">
        <v>44896</v>
      </c>
      <c r="C11" s="9" t="s">
        <v>8</v>
      </c>
      <c r="D11" s="9">
        <v>1</v>
      </c>
      <c r="E11" s="9">
        <v>1</v>
      </c>
      <c r="F11" s="15">
        <v>3</v>
      </c>
      <c r="G11" s="15">
        <v>4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3"/>
      <c r="B12" s="255">
        <v>44882</v>
      </c>
      <c r="C12" s="9" t="s">
        <v>555</v>
      </c>
      <c r="D12" s="9">
        <v>1</v>
      </c>
      <c r="E12" s="9">
        <v>0</v>
      </c>
      <c r="F12" s="15">
        <v>1</v>
      </c>
      <c r="G12" s="15">
        <v>1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idden="1" x14ac:dyDescent="0.25">
      <c r="A13" s="633"/>
      <c r="B13" s="255">
        <v>44875</v>
      </c>
      <c r="C13" s="9" t="s">
        <v>553</v>
      </c>
      <c r="D13" s="9">
        <v>1</v>
      </c>
      <c r="E13" s="9">
        <v>0</v>
      </c>
      <c r="F13" s="15">
        <v>2</v>
      </c>
      <c r="G13" s="15">
        <v>2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idden="1" x14ac:dyDescent="0.25">
      <c r="A14" s="633"/>
      <c r="B14" s="255">
        <v>44868</v>
      </c>
      <c r="C14" s="9" t="s">
        <v>453</v>
      </c>
      <c r="D14" s="9">
        <v>1</v>
      </c>
      <c r="E14" s="9">
        <v>2</v>
      </c>
      <c r="F14" s="15">
        <v>1</v>
      </c>
      <c r="G14" s="15">
        <v>3</v>
      </c>
      <c r="H14" s="9">
        <v>0</v>
      </c>
      <c r="I14" s="298">
        <v>0</v>
      </c>
      <c r="J14" s="280"/>
      <c r="K14" s="9">
        <v>1</v>
      </c>
      <c r="L14" s="9"/>
      <c r="M14" s="29"/>
    </row>
    <row r="15" spans="1:13" hidden="1" x14ac:dyDescent="0.25">
      <c r="A15" s="633"/>
      <c r="B15" s="255">
        <v>44861</v>
      </c>
      <c r="C15" s="9" t="s">
        <v>8</v>
      </c>
      <c r="D15" s="9">
        <v>1</v>
      </c>
      <c r="E15" s="9">
        <v>1</v>
      </c>
      <c r="F15" s="9">
        <v>0</v>
      </c>
      <c r="G15" s="15">
        <v>1</v>
      </c>
      <c r="H15" s="9">
        <v>0</v>
      </c>
      <c r="I15" s="298">
        <v>0</v>
      </c>
      <c r="J15" s="280"/>
      <c r="K15" s="9">
        <v>1</v>
      </c>
      <c r="L15" s="9"/>
      <c r="M15" s="29"/>
    </row>
    <row r="16" spans="1:13" hidden="1" x14ac:dyDescent="0.25">
      <c r="A16" s="633"/>
      <c r="B16" s="255">
        <v>44854</v>
      </c>
      <c r="C16" s="9" t="s">
        <v>552</v>
      </c>
      <c r="D16" s="9">
        <v>1</v>
      </c>
      <c r="E16" s="9">
        <v>0</v>
      </c>
      <c r="F16" s="9">
        <v>1</v>
      </c>
      <c r="G16" s="15">
        <v>1</v>
      </c>
      <c r="H16" s="9">
        <v>0</v>
      </c>
      <c r="I16" s="298">
        <v>0</v>
      </c>
      <c r="J16" s="280"/>
      <c r="K16" s="9">
        <v>1</v>
      </c>
      <c r="L16" s="9"/>
      <c r="M16" s="29"/>
    </row>
    <row r="17" spans="1:13" hidden="1" x14ac:dyDescent="0.25">
      <c r="A17" s="633"/>
      <c r="B17" s="255">
        <v>44847</v>
      </c>
      <c r="C17" s="9" t="s">
        <v>555</v>
      </c>
      <c r="D17" s="9">
        <v>1</v>
      </c>
      <c r="E17" s="9">
        <v>0</v>
      </c>
      <c r="F17" s="9">
        <v>2</v>
      </c>
      <c r="G17" s="15">
        <v>2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idden="1" x14ac:dyDescent="0.25">
      <c r="A18" s="633"/>
      <c r="B18" s="255">
        <v>44840</v>
      </c>
      <c r="C18" s="9" t="s">
        <v>553</v>
      </c>
      <c r="D18" s="9">
        <v>1</v>
      </c>
      <c r="E18" s="9">
        <v>0</v>
      </c>
      <c r="F18" s="9">
        <v>2</v>
      </c>
      <c r="G18" s="15">
        <v>2</v>
      </c>
      <c r="H18" s="9">
        <v>0</v>
      </c>
      <c r="I18" s="298">
        <v>0</v>
      </c>
      <c r="J18" s="280">
        <v>1</v>
      </c>
      <c r="K18" s="9"/>
      <c r="L18" s="9"/>
      <c r="M18" s="29"/>
    </row>
    <row r="19" spans="1:13" hidden="1" x14ac:dyDescent="0.25">
      <c r="A19" s="633"/>
      <c r="B19" s="255">
        <v>44833</v>
      </c>
      <c r="C19" s="9" t="s">
        <v>453</v>
      </c>
      <c r="D19" s="9">
        <v>1</v>
      </c>
      <c r="E19" s="9">
        <v>1</v>
      </c>
      <c r="F19" s="9">
        <v>0</v>
      </c>
      <c r="G19" s="15">
        <v>1</v>
      </c>
      <c r="H19" s="9">
        <v>0</v>
      </c>
      <c r="I19" s="298">
        <v>0</v>
      </c>
      <c r="J19" s="280"/>
      <c r="K19" s="9">
        <v>1</v>
      </c>
      <c r="L19" s="9"/>
      <c r="M19" s="29"/>
    </row>
    <row r="20" spans="1:13" hidden="1" x14ac:dyDescent="0.25">
      <c r="A20" s="633"/>
      <c r="B20" s="255">
        <v>44826</v>
      </c>
      <c r="C20" s="9" t="s">
        <v>8</v>
      </c>
      <c r="D20" s="9">
        <v>1</v>
      </c>
      <c r="E20" s="9">
        <v>1</v>
      </c>
      <c r="F20" s="9">
        <v>1</v>
      </c>
      <c r="G20" s="15">
        <v>2</v>
      </c>
      <c r="H20" s="9">
        <v>0</v>
      </c>
      <c r="I20" s="298">
        <v>0</v>
      </c>
      <c r="J20" s="280">
        <v>1</v>
      </c>
      <c r="K20" s="9"/>
      <c r="L20" s="9"/>
      <c r="M20" s="29"/>
    </row>
    <row r="21" spans="1:13" ht="18.75" hidden="1" thickBot="1" x14ac:dyDescent="0.3">
      <c r="A21" s="634"/>
      <c r="B21" s="256">
        <v>44819</v>
      </c>
      <c r="C21" s="31" t="s">
        <v>552</v>
      </c>
      <c r="D21" s="31">
        <v>1</v>
      </c>
      <c r="E21" s="31">
        <v>2</v>
      </c>
      <c r="F21" s="31">
        <v>1</v>
      </c>
      <c r="G21" s="33">
        <v>3</v>
      </c>
      <c r="H21" s="31">
        <v>0</v>
      </c>
      <c r="I21" s="299">
        <v>0</v>
      </c>
      <c r="J21" s="341"/>
      <c r="K21" s="31">
        <v>1</v>
      </c>
      <c r="L21" s="31"/>
      <c r="M21" s="32"/>
    </row>
    <row r="22" spans="1:13" ht="19.5" thickTop="1" thickBot="1" x14ac:dyDescent="0.3">
      <c r="A22" s="433" t="s">
        <v>45</v>
      </c>
      <c r="B22" s="414" t="s">
        <v>554</v>
      </c>
      <c r="C22" s="355" t="s">
        <v>452</v>
      </c>
      <c r="D22" s="355">
        <f t="shared" ref="D22:L22" si="0">SUM(D3:D21)</f>
        <v>19</v>
      </c>
      <c r="E22" s="355">
        <f t="shared" si="0"/>
        <v>15</v>
      </c>
      <c r="F22" s="355">
        <f t="shared" si="0"/>
        <v>35</v>
      </c>
      <c r="G22" s="355">
        <f t="shared" si="0"/>
        <v>50</v>
      </c>
      <c r="H22" s="355">
        <f t="shared" si="0"/>
        <v>1</v>
      </c>
      <c r="I22" s="467">
        <f t="shared" si="0"/>
        <v>0</v>
      </c>
      <c r="J22" s="191">
        <f t="shared" si="0"/>
        <v>10</v>
      </c>
      <c r="K22" s="124">
        <f t="shared" si="0"/>
        <v>8</v>
      </c>
      <c r="L22" s="124">
        <f t="shared" si="0"/>
        <v>1</v>
      </c>
      <c r="M22" s="294">
        <f>SUM(J22/(J22+K22))</f>
        <v>0.55555555555555558</v>
      </c>
    </row>
    <row r="23" spans="1:13" ht="18.75" hidden="1" thickTop="1" x14ac:dyDescent="0.25">
      <c r="A23" s="659" t="s">
        <v>285</v>
      </c>
      <c r="B23" s="26">
        <v>43160</v>
      </c>
      <c r="C23" s="27" t="s">
        <v>7</v>
      </c>
      <c r="D23" s="27">
        <v>1</v>
      </c>
      <c r="E23" s="27">
        <v>2</v>
      </c>
      <c r="F23" s="27">
        <v>3</v>
      </c>
      <c r="G23" s="34">
        <v>5</v>
      </c>
      <c r="H23" s="27">
        <v>0</v>
      </c>
      <c r="I23" s="28">
        <v>0</v>
      </c>
      <c r="J23" s="265">
        <v>1</v>
      </c>
      <c r="K23" s="46"/>
      <c r="L23" s="46"/>
      <c r="M23" s="85"/>
    </row>
    <row r="24" spans="1:13" hidden="1" x14ac:dyDescent="0.25">
      <c r="A24" s="631"/>
      <c r="B24" s="13">
        <v>43153</v>
      </c>
      <c r="C24" s="9" t="s">
        <v>8</v>
      </c>
      <c r="D24" s="9">
        <v>1</v>
      </c>
      <c r="E24" s="9">
        <v>0</v>
      </c>
      <c r="F24" s="9">
        <v>3</v>
      </c>
      <c r="G24" s="15">
        <v>3</v>
      </c>
      <c r="H24" s="9">
        <v>0</v>
      </c>
      <c r="I24" s="29">
        <v>0</v>
      </c>
      <c r="J24" s="266"/>
      <c r="K24" s="5">
        <v>1</v>
      </c>
      <c r="L24" s="5"/>
      <c r="M24" s="86"/>
    </row>
    <row r="25" spans="1:13" hidden="1" x14ac:dyDescent="0.25">
      <c r="A25" s="631"/>
      <c r="B25" s="13">
        <v>43146</v>
      </c>
      <c r="C25" s="9" t="s">
        <v>9</v>
      </c>
      <c r="D25" s="9">
        <v>1</v>
      </c>
      <c r="E25" s="9">
        <v>1</v>
      </c>
      <c r="F25" s="9">
        <v>1</v>
      </c>
      <c r="G25" s="15">
        <v>2</v>
      </c>
      <c r="H25" s="9">
        <v>0</v>
      </c>
      <c r="I25" s="29">
        <v>0</v>
      </c>
      <c r="J25" s="266">
        <v>1</v>
      </c>
      <c r="K25" s="5"/>
      <c r="L25" s="5"/>
      <c r="M25" s="86"/>
    </row>
    <row r="26" spans="1:13" hidden="1" x14ac:dyDescent="0.25">
      <c r="A26" s="631"/>
      <c r="B26" s="13">
        <v>43132</v>
      </c>
      <c r="C26" s="9" t="s">
        <v>11</v>
      </c>
      <c r="D26" s="9">
        <v>1</v>
      </c>
      <c r="E26" s="9">
        <v>2</v>
      </c>
      <c r="F26" s="9">
        <v>1</v>
      </c>
      <c r="G26" s="15">
        <v>3</v>
      </c>
      <c r="H26" s="9">
        <v>0</v>
      </c>
      <c r="I26" s="29">
        <v>0</v>
      </c>
      <c r="J26" s="266">
        <v>1</v>
      </c>
      <c r="K26" s="5"/>
      <c r="L26" s="5"/>
      <c r="M26" s="86"/>
    </row>
    <row r="27" spans="1:13" hidden="1" x14ac:dyDescent="0.25">
      <c r="A27" s="631"/>
      <c r="B27" s="13">
        <v>43125</v>
      </c>
      <c r="C27" s="9" t="s">
        <v>7</v>
      </c>
      <c r="D27" s="9">
        <v>1</v>
      </c>
      <c r="E27" s="9">
        <v>1</v>
      </c>
      <c r="F27" s="9">
        <v>1</v>
      </c>
      <c r="G27" s="15">
        <v>2</v>
      </c>
      <c r="H27" s="9">
        <v>0</v>
      </c>
      <c r="I27" s="29">
        <v>0</v>
      </c>
      <c r="J27" s="266"/>
      <c r="K27" s="5">
        <v>1</v>
      </c>
      <c r="L27" s="5"/>
      <c r="M27" s="86"/>
    </row>
    <row r="28" spans="1:13" hidden="1" x14ac:dyDescent="0.25">
      <c r="A28" s="631"/>
      <c r="B28" s="13">
        <v>43118</v>
      </c>
      <c r="C28" s="9" t="s">
        <v>8</v>
      </c>
      <c r="D28" s="9">
        <v>1</v>
      </c>
      <c r="E28" s="9">
        <v>0</v>
      </c>
      <c r="F28" s="9">
        <v>1</v>
      </c>
      <c r="G28" s="15">
        <v>1</v>
      </c>
      <c r="H28" s="9">
        <v>0</v>
      </c>
      <c r="I28" s="29">
        <v>0</v>
      </c>
      <c r="J28" s="266"/>
      <c r="K28" s="5">
        <v>1</v>
      </c>
      <c r="L28" s="5"/>
      <c r="M28" s="86"/>
    </row>
    <row r="29" spans="1:13" hidden="1" x14ac:dyDescent="0.25">
      <c r="A29" s="631"/>
      <c r="B29" s="13">
        <v>43104</v>
      </c>
      <c r="C29" s="9" t="s">
        <v>9</v>
      </c>
      <c r="D29" s="9">
        <v>1</v>
      </c>
      <c r="E29" s="9">
        <v>1</v>
      </c>
      <c r="F29" s="9">
        <v>1</v>
      </c>
      <c r="G29" s="15">
        <v>2</v>
      </c>
      <c r="H29" s="9">
        <v>0</v>
      </c>
      <c r="I29" s="29">
        <v>0</v>
      </c>
      <c r="J29" s="266"/>
      <c r="K29" s="5">
        <v>1</v>
      </c>
      <c r="L29" s="5"/>
      <c r="M29" s="86"/>
    </row>
    <row r="30" spans="1:13" hidden="1" x14ac:dyDescent="0.25">
      <c r="A30" s="631"/>
      <c r="B30" s="13">
        <v>43090</v>
      </c>
      <c r="C30" s="9" t="s">
        <v>10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66"/>
      <c r="K30" s="5">
        <v>1</v>
      </c>
      <c r="L30" s="5"/>
      <c r="M30" s="86"/>
    </row>
    <row r="31" spans="1:13" hidden="1" x14ac:dyDescent="0.25">
      <c r="A31" s="631"/>
      <c r="B31" s="13">
        <v>43083</v>
      </c>
      <c r="C31" s="9" t="s">
        <v>11</v>
      </c>
      <c r="D31" s="9">
        <v>1</v>
      </c>
      <c r="E31" s="9">
        <v>0</v>
      </c>
      <c r="F31" s="9">
        <v>3</v>
      </c>
      <c r="G31" s="9">
        <v>3</v>
      </c>
      <c r="H31" s="9">
        <v>0</v>
      </c>
      <c r="I31" s="29">
        <v>0</v>
      </c>
      <c r="J31" s="266"/>
      <c r="K31" s="5"/>
      <c r="L31" s="5">
        <v>1</v>
      </c>
      <c r="M31" s="86"/>
    </row>
    <row r="32" spans="1:13" hidden="1" x14ac:dyDescent="0.25">
      <c r="A32" s="631"/>
      <c r="B32" s="13">
        <v>43076</v>
      </c>
      <c r="C32" s="9" t="s">
        <v>7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66"/>
      <c r="K32" s="5">
        <v>1</v>
      </c>
      <c r="L32" s="5"/>
      <c r="M32" s="86"/>
    </row>
    <row r="33" spans="1:13" hidden="1" x14ac:dyDescent="0.25">
      <c r="A33" s="631"/>
      <c r="B33" s="13">
        <v>43069</v>
      </c>
      <c r="C33" s="9" t="s">
        <v>8</v>
      </c>
      <c r="D33" s="9">
        <v>1</v>
      </c>
      <c r="E33" s="9">
        <v>2</v>
      </c>
      <c r="F33" s="9">
        <v>1</v>
      </c>
      <c r="G33" s="9">
        <v>3</v>
      </c>
      <c r="H33" s="9">
        <v>1</v>
      </c>
      <c r="I33" s="29">
        <v>0</v>
      </c>
      <c r="J33" s="266">
        <v>1</v>
      </c>
      <c r="K33" s="5"/>
      <c r="L33" s="5"/>
      <c r="M33" s="86"/>
    </row>
    <row r="34" spans="1:13" hidden="1" x14ac:dyDescent="0.25">
      <c r="A34" s="631"/>
      <c r="B34" s="13">
        <v>43062</v>
      </c>
      <c r="C34" s="9" t="s">
        <v>9</v>
      </c>
      <c r="D34" s="9">
        <v>1</v>
      </c>
      <c r="E34" s="9">
        <v>2</v>
      </c>
      <c r="F34" s="9">
        <v>3</v>
      </c>
      <c r="G34" s="9">
        <v>5</v>
      </c>
      <c r="H34" s="9">
        <v>0</v>
      </c>
      <c r="I34" s="29">
        <v>0</v>
      </c>
      <c r="J34" s="266"/>
      <c r="K34" s="5">
        <v>1</v>
      </c>
      <c r="L34" s="5"/>
      <c r="M34" s="86"/>
    </row>
    <row r="35" spans="1:13" hidden="1" x14ac:dyDescent="0.25">
      <c r="A35" s="631"/>
      <c r="B35" s="13">
        <v>43055</v>
      </c>
      <c r="C35" s="9" t="s">
        <v>10</v>
      </c>
      <c r="D35" s="9">
        <v>1</v>
      </c>
      <c r="E35" s="9">
        <v>4</v>
      </c>
      <c r="F35" s="9">
        <v>1</v>
      </c>
      <c r="G35" s="9">
        <v>5</v>
      </c>
      <c r="H35" s="9">
        <v>0</v>
      </c>
      <c r="I35" s="29">
        <v>1</v>
      </c>
      <c r="J35" s="266"/>
      <c r="K35" s="5"/>
      <c r="L35" s="5">
        <v>1</v>
      </c>
      <c r="M35" s="86"/>
    </row>
    <row r="36" spans="1:13" hidden="1" x14ac:dyDescent="0.25">
      <c r="A36" s="631"/>
      <c r="B36" s="13">
        <v>43048</v>
      </c>
      <c r="C36" s="9" t="s">
        <v>11</v>
      </c>
      <c r="D36" s="9">
        <v>1</v>
      </c>
      <c r="E36" s="9">
        <v>1</v>
      </c>
      <c r="F36" s="9">
        <v>2</v>
      </c>
      <c r="G36" s="9">
        <v>3</v>
      </c>
      <c r="H36" s="9">
        <v>0</v>
      </c>
      <c r="I36" s="29">
        <v>0</v>
      </c>
      <c r="J36" s="266">
        <v>1</v>
      </c>
      <c r="K36" s="5"/>
      <c r="L36" s="5"/>
      <c r="M36" s="86"/>
    </row>
    <row r="37" spans="1:13" hidden="1" x14ac:dyDescent="0.25">
      <c r="A37" s="631"/>
      <c r="B37" s="13">
        <v>43041</v>
      </c>
      <c r="C37" s="9" t="s">
        <v>7</v>
      </c>
      <c r="D37" s="9">
        <v>1</v>
      </c>
      <c r="E37" s="9">
        <v>0</v>
      </c>
      <c r="F37" s="9">
        <v>1</v>
      </c>
      <c r="G37" s="9">
        <v>1</v>
      </c>
      <c r="H37" s="9">
        <v>0</v>
      </c>
      <c r="I37" s="29">
        <v>0</v>
      </c>
      <c r="J37" s="266"/>
      <c r="K37" s="5"/>
      <c r="L37" s="5">
        <v>1</v>
      </c>
      <c r="M37" s="86"/>
    </row>
    <row r="38" spans="1:13" hidden="1" x14ac:dyDescent="0.25">
      <c r="A38" s="631"/>
      <c r="B38" s="13">
        <v>43034</v>
      </c>
      <c r="C38" s="9" t="s">
        <v>8</v>
      </c>
      <c r="D38" s="9">
        <v>1</v>
      </c>
      <c r="E38" s="9">
        <v>0</v>
      </c>
      <c r="F38" s="9">
        <v>2</v>
      </c>
      <c r="G38" s="9">
        <v>2</v>
      </c>
      <c r="H38" s="9">
        <v>0</v>
      </c>
      <c r="I38" s="29">
        <v>0</v>
      </c>
      <c r="J38" s="266"/>
      <c r="K38" s="5"/>
      <c r="L38" s="5">
        <v>1</v>
      </c>
      <c r="M38" s="86"/>
    </row>
    <row r="39" spans="1:13" hidden="1" x14ac:dyDescent="0.25">
      <c r="A39" s="631"/>
      <c r="B39" s="13">
        <v>43027</v>
      </c>
      <c r="C39" s="9" t="s">
        <v>9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266"/>
      <c r="K39" s="5"/>
      <c r="L39" s="5">
        <v>1</v>
      </c>
      <c r="M39" s="86"/>
    </row>
    <row r="40" spans="1:13" hidden="1" x14ac:dyDescent="0.25">
      <c r="A40" s="631"/>
      <c r="B40" s="13">
        <v>43020</v>
      </c>
      <c r="C40" s="9" t="s">
        <v>10</v>
      </c>
      <c r="D40" s="9">
        <v>1</v>
      </c>
      <c r="E40" s="9">
        <v>2</v>
      </c>
      <c r="F40" s="9">
        <v>0</v>
      </c>
      <c r="G40" s="9">
        <v>2</v>
      </c>
      <c r="H40" s="9">
        <v>0</v>
      </c>
      <c r="I40" s="29">
        <v>0</v>
      </c>
      <c r="J40" s="266"/>
      <c r="K40" s="5">
        <v>1</v>
      </c>
      <c r="L40" s="5"/>
      <c r="M40" s="86"/>
    </row>
    <row r="41" spans="1:13" hidden="1" x14ac:dyDescent="0.25">
      <c r="A41" s="631"/>
      <c r="B41" s="13">
        <v>43013</v>
      </c>
      <c r="C41" s="9" t="s">
        <v>11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66"/>
      <c r="K41" s="5">
        <v>1</v>
      </c>
      <c r="L41" s="5"/>
      <c r="M41" s="86"/>
    </row>
    <row r="42" spans="1:13" hidden="1" x14ac:dyDescent="0.25">
      <c r="A42" s="631"/>
      <c r="B42" s="13">
        <v>43006</v>
      </c>
      <c r="C42" s="9" t="s">
        <v>7</v>
      </c>
      <c r="D42" s="9">
        <v>1</v>
      </c>
      <c r="E42" s="9">
        <v>3</v>
      </c>
      <c r="F42" s="9">
        <v>1</v>
      </c>
      <c r="G42" s="9">
        <v>4</v>
      </c>
      <c r="H42" s="9">
        <v>0</v>
      </c>
      <c r="I42" s="29">
        <v>0</v>
      </c>
      <c r="J42" s="266">
        <v>1</v>
      </c>
      <c r="K42" s="5"/>
      <c r="L42" s="5"/>
      <c r="M42" s="86"/>
    </row>
    <row r="43" spans="1:13" hidden="1" x14ac:dyDescent="0.25">
      <c r="A43" s="631"/>
      <c r="B43" s="13">
        <v>42999</v>
      </c>
      <c r="C43" s="9" t="s">
        <v>8</v>
      </c>
      <c r="D43" s="9">
        <v>1</v>
      </c>
      <c r="E43" s="9">
        <v>2</v>
      </c>
      <c r="F43" s="9">
        <v>0</v>
      </c>
      <c r="G43" s="9">
        <v>2</v>
      </c>
      <c r="H43" s="9">
        <v>0</v>
      </c>
      <c r="I43" s="29">
        <v>0</v>
      </c>
      <c r="J43" s="266"/>
      <c r="K43" s="5">
        <v>1</v>
      </c>
      <c r="L43" s="5"/>
      <c r="M43" s="86"/>
    </row>
    <row r="44" spans="1:13" ht="18.75" hidden="1" thickBot="1" x14ac:dyDescent="0.3">
      <c r="A44" s="630"/>
      <c r="B44" s="30">
        <v>42992</v>
      </c>
      <c r="C44" s="31" t="s">
        <v>9</v>
      </c>
      <c r="D44" s="31">
        <v>1</v>
      </c>
      <c r="E44" s="31">
        <v>2</v>
      </c>
      <c r="F44" s="31">
        <v>3</v>
      </c>
      <c r="G44" s="31">
        <v>5</v>
      </c>
      <c r="H44" s="31">
        <v>0</v>
      </c>
      <c r="I44" s="32">
        <v>0</v>
      </c>
      <c r="J44" s="269">
        <v>1</v>
      </c>
      <c r="K44" s="39"/>
      <c r="L44" s="39"/>
      <c r="M44" s="187"/>
    </row>
    <row r="45" spans="1:13" s="1" customFormat="1" ht="19.5" thickTop="1" thickBot="1" x14ac:dyDescent="0.3">
      <c r="A45" s="142" t="s">
        <v>45</v>
      </c>
      <c r="B45" s="126" t="s">
        <v>285</v>
      </c>
      <c r="C45" s="124" t="s">
        <v>27</v>
      </c>
      <c r="D45" s="124">
        <f t="shared" ref="D45:I45" si="1">SUM(D23:D44)</f>
        <v>22</v>
      </c>
      <c r="E45" s="124">
        <f t="shared" si="1"/>
        <v>25</v>
      </c>
      <c r="F45" s="124">
        <f t="shared" si="1"/>
        <v>28</v>
      </c>
      <c r="G45" s="124">
        <f t="shared" si="1"/>
        <v>53</v>
      </c>
      <c r="H45" s="124">
        <f t="shared" si="1"/>
        <v>1</v>
      </c>
      <c r="I45" s="125">
        <f t="shared" si="1"/>
        <v>1</v>
      </c>
      <c r="J45" s="191">
        <f>SUM(J23:J44)</f>
        <v>7</v>
      </c>
      <c r="K45" s="124">
        <f>SUM(K23:K44)</f>
        <v>10</v>
      </c>
      <c r="L45" s="124">
        <f>SUM(L23:L44)</f>
        <v>5</v>
      </c>
      <c r="M45" s="294">
        <f>SUM(J45/(J45+K45))</f>
        <v>0.41176470588235292</v>
      </c>
    </row>
    <row r="46" spans="1:13" ht="18.75" hidden="1" thickTop="1" x14ac:dyDescent="0.25">
      <c r="A46" s="659" t="s">
        <v>18</v>
      </c>
      <c r="B46" s="26">
        <v>42789</v>
      </c>
      <c r="C46" s="27" t="s">
        <v>8</v>
      </c>
      <c r="D46" s="27">
        <v>1</v>
      </c>
      <c r="E46" s="73">
        <v>1</v>
      </c>
      <c r="F46" s="73">
        <v>0</v>
      </c>
      <c r="G46" s="73">
        <v>1</v>
      </c>
      <c r="H46" s="27">
        <v>0</v>
      </c>
      <c r="I46" s="28">
        <v>0</v>
      </c>
      <c r="J46" s="272"/>
      <c r="K46" s="4">
        <v>1</v>
      </c>
      <c r="L46" s="4"/>
      <c r="M46" s="190"/>
    </row>
    <row r="47" spans="1:13" hidden="1" x14ac:dyDescent="0.25">
      <c r="A47" s="631"/>
      <c r="B47" s="13">
        <v>42782</v>
      </c>
      <c r="C47" s="9" t="s">
        <v>9</v>
      </c>
      <c r="D47" s="9">
        <v>1</v>
      </c>
      <c r="E47" s="71">
        <v>3</v>
      </c>
      <c r="F47" s="71">
        <v>1</v>
      </c>
      <c r="G47" s="71">
        <v>4</v>
      </c>
      <c r="H47" s="9">
        <v>0</v>
      </c>
      <c r="I47" s="29">
        <v>0</v>
      </c>
      <c r="J47" s="266">
        <v>1</v>
      </c>
      <c r="K47" s="5"/>
      <c r="L47" s="5"/>
      <c r="M47" s="86"/>
    </row>
    <row r="48" spans="1:13" hidden="1" x14ac:dyDescent="0.25">
      <c r="A48" s="631"/>
      <c r="B48" s="13">
        <v>42775</v>
      </c>
      <c r="C48" s="9" t="s">
        <v>10</v>
      </c>
      <c r="D48" s="9">
        <v>1</v>
      </c>
      <c r="E48" s="71">
        <v>0</v>
      </c>
      <c r="F48" s="71">
        <v>0</v>
      </c>
      <c r="G48" s="71">
        <v>0</v>
      </c>
      <c r="H48" s="9">
        <v>0</v>
      </c>
      <c r="I48" s="29">
        <v>0</v>
      </c>
      <c r="J48" s="266">
        <v>1</v>
      </c>
      <c r="K48" s="5"/>
      <c r="L48" s="5"/>
      <c r="M48" s="86"/>
    </row>
    <row r="49" spans="1:13" hidden="1" x14ac:dyDescent="0.25">
      <c r="A49" s="631"/>
      <c r="B49" s="13">
        <v>42768</v>
      </c>
      <c r="C49" s="9" t="s">
        <v>11</v>
      </c>
      <c r="D49" s="9">
        <v>1</v>
      </c>
      <c r="E49" s="71">
        <v>0</v>
      </c>
      <c r="F49" s="71">
        <v>2</v>
      </c>
      <c r="G49" s="71">
        <v>2</v>
      </c>
      <c r="H49" s="9">
        <v>0</v>
      </c>
      <c r="I49" s="29">
        <v>0</v>
      </c>
      <c r="J49" s="266">
        <v>1</v>
      </c>
      <c r="K49" s="5"/>
      <c r="L49" s="5"/>
      <c r="M49" s="86"/>
    </row>
    <row r="50" spans="1:13" hidden="1" x14ac:dyDescent="0.25">
      <c r="A50" s="631"/>
      <c r="B50" s="13">
        <v>42761</v>
      </c>
      <c r="C50" s="9" t="s">
        <v>7</v>
      </c>
      <c r="D50" s="9">
        <v>1</v>
      </c>
      <c r="E50" s="71">
        <v>1</v>
      </c>
      <c r="F50" s="71">
        <v>2</v>
      </c>
      <c r="G50" s="71">
        <v>3</v>
      </c>
      <c r="H50" s="9">
        <v>0</v>
      </c>
      <c r="I50" s="29">
        <v>0</v>
      </c>
      <c r="J50" s="266">
        <v>1</v>
      </c>
      <c r="K50" s="5"/>
      <c r="L50" s="5"/>
      <c r="M50" s="86"/>
    </row>
    <row r="51" spans="1:13" hidden="1" x14ac:dyDescent="0.25">
      <c r="A51" s="631"/>
      <c r="B51" s="13">
        <v>42754</v>
      </c>
      <c r="C51" s="9" t="s">
        <v>8</v>
      </c>
      <c r="D51" s="9">
        <v>1</v>
      </c>
      <c r="E51" s="71">
        <v>0</v>
      </c>
      <c r="F51" s="71">
        <v>0</v>
      </c>
      <c r="G51" s="71">
        <v>0</v>
      </c>
      <c r="H51" s="9">
        <v>0</v>
      </c>
      <c r="I51" s="29">
        <v>0</v>
      </c>
      <c r="J51" s="266"/>
      <c r="K51" s="5">
        <v>1</v>
      </c>
      <c r="L51" s="5"/>
      <c r="M51" s="86"/>
    </row>
    <row r="52" spans="1:13" hidden="1" x14ac:dyDescent="0.25">
      <c r="A52" s="631"/>
      <c r="B52" s="13">
        <v>42740</v>
      </c>
      <c r="C52" s="9" t="s">
        <v>10</v>
      </c>
      <c r="D52" s="9">
        <v>1</v>
      </c>
      <c r="E52" s="71">
        <v>1</v>
      </c>
      <c r="F52" s="71">
        <v>0</v>
      </c>
      <c r="G52" s="71">
        <v>1</v>
      </c>
      <c r="H52" s="9">
        <v>0</v>
      </c>
      <c r="I52" s="29">
        <v>0</v>
      </c>
      <c r="J52" s="266"/>
      <c r="K52" s="5">
        <v>1</v>
      </c>
      <c r="L52" s="5"/>
      <c r="M52" s="86"/>
    </row>
    <row r="53" spans="1:13" hidden="1" x14ac:dyDescent="0.25">
      <c r="A53" s="631"/>
      <c r="B53" s="13">
        <v>42712</v>
      </c>
      <c r="C53" s="9" t="s">
        <v>7</v>
      </c>
      <c r="D53" s="9">
        <v>1</v>
      </c>
      <c r="E53" s="71">
        <v>1</v>
      </c>
      <c r="F53" s="71">
        <v>2</v>
      </c>
      <c r="G53" s="71">
        <v>3</v>
      </c>
      <c r="H53" s="9">
        <v>0</v>
      </c>
      <c r="I53" s="29">
        <v>0</v>
      </c>
      <c r="J53" s="266"/>
      <c r="K53" s="5">
        <v>1</v>
      </c>
      <c r="L53" s="5"/>
      <c r="M53" s="86"/>
    </row>
    <row r="54" spans="1:13" hidden="1" x14ac:dyDescent="0.25">
      <c r="A54" s="631"/>
      <c r="B54" s="13">
        <v>42705</v>
      </c>
      <c r="C54" s="9" t="s">
        <v>8</v>
      </c>
      <c r="D54" s="9">
        <v>1</v>
      </c>
      <c r="E54" s="71">
        <v>1</v>
      </c>
      <c r="F54" s="71">
        <v>1</v>
      </c>
      <c r="G54" s="71">
        <v>2</v>
      </c>
      <c r="H54" s="9">
        <v>0</v>
      </c>
      <c r="I54" s="29">
        <v>0</v>
      </c>
      <c r="J54" s="266"/>
      <c r="K54" s="5">
        <v>1</v>
      </c>
      <c r="L54" s="5"/>
      <c r="M54" s="86"/>
    </row>
    <row r="55" spans="1:13" hidden="1" x14ac:dyDescent="0.25">
      <c r="A55" s="631"/>
      <c r="B55" s="13">
        <v>42698</v>
      </c>
      <c r="C55" s="9" t="s">
        <v>9</v>
      </c>
      <c r="D55" s="9">
        <v>1</v>
      </c>
      <c r="E55" s="71">
        <v>0</v>
      </c>
      <c r="F55" s="71">
        <v>2</v>
      </c>
      <c r="G55" s="71">
        <v>2</v>
      </c>
      <c r="H55" s="9">
        <v>0</v>
      </c>
      <c r="I55" s="29">
        <v>0</v>
      </c>
      <c r="J55" s="266">
        <v>1</v>
      </c>
      <c r="K55" s="5"/>
      <c r="L55" s="5"/>
      <c r="M55" s="86"/>
    </row>
    <row r="56" spans="1:13" hidden="1" x14ac:dyDescent="0.25">
      <c r="A56" s="631"/>
      <c r="B56" s="13">
        <v>42691</v>
      </c>
      <c r="C56" s="9" t="s">
        <v>10</v>
      </c>
      <c r="D56" s="9">
        <v>1</v>
      </c>
      <c r="E56" s="71">
        <v>0</v>
      </c>
      <c r="F56" s="71">
        <v>0</v>
      </c>
      <c r="G56" s="71">
        <v>0</v>
      </c>
      <c r="H56" s="9">
        <v>0</v>
      </c>
      <c r="I56" s="29">
        <v>0</v>
      </c>
      <c r="J56" s="266"/>
      <c r="K56" s="5">
        <v>1</v>
      </c>
      <c r="L56" s="5"/>
      <c r="M56" s="86"/>
    </row>
    <row r="57" spans="1:13" hidden="1" x14ac:dyDescent="0.25">
      <c r="A57" s="631"/>
      <c r="B57" s="13">
        <v>42684</v>
      </c>
      <c r="C57" s="9" t="s">
        <v>11</v>
      </c>
      <c r="D57" s="9">
        <v>1</v>
      </c>
      <c r="E57" s="71">
        <v>2</v>
      </c>
      <c r="F57" s="71">
        <v>0</v>
      </c>
      <c r="G57" s="71">
        <v>2</v>
      </c>
      <c r="H57" s="9">
        <v>1</v>
      </c>
      <c r="I57" s="29">
        <v>0</v>
      </c>
      <c r="J57" s="266">
        <v>1</v>
      </c>
      <c r="K57" s="5"/>
      <c r="L57" s="5"/>
      <c r="M57" s="86"/>
    </row>
    <row r="58" spans="1:13" hidden="1" x14ac:dyDescent="0.25">
      <c r="A58" s="631"/>
      <c r="B58" s="13">
        <v>42677</v>
      </c>
      <c r="C58" s="9" t="s">
        <v>7</v>
      </c>
      <c r="D58" s="9">
        <v>1</v>
      </c>
      <c r="E58" s="71">
        <v>0</v>
      </c>
      <c r="F58" s="71">
        <v>0</v>
      </c>
      <c r="G58" s="71">
        <v>0</v>
      </c>
      <c r="H58" s="9">
        <v>0</v>
      </c>
      <c r="I58" s="29">
        <v>0</v>
      </c>
      <c r="J58" s="266"/>
      <c r="K58" s="5">
        <v>1</v>
      </c>
      <c r="L58" s="5"/>
      <c r="M58" s="86"/>
    </row>
    <row r="59" spans="1:13" hidden="1" x14ac:dyDescent="0.25">
      <c r="A59" s="631"/>
      <c r="B59" s="13">
        <v>42670</v>
      </c>
      <c r="C59" s="9" t="s">
        <v>8</v>
      </c>
      <c r="D59" s="9">
        <v>1</v>
      </c>
      <c r="E59" s="71">
        <v>1</v>
      </c>
      <c r="F59" s="71">
        <v>0</v>
      </c>
      <c r="G59" s="71">
        <v>1</v>
      </c>
      <c r="H59" s="9">
        <v>1</v>
      </c>
      <c r="I59" s="29">
        <v>0</v>
      </c>
      <c r="J59" s="266">
        <v>1</v>
      </c>
      <c r="K59" s="5"/>
      <c r="L59" s="5"/>
      <c r="M59" s="86"/>
    </row>
    <row r="60" spans="1:13" hidden="1" x14ac:dyDescent="0.25">
      <c r="A60" s="631"/>
      <c r="B60" s="13">
        <v>42656</v>
      </c>
      <c r="C60" s="9" t="s">
        <v>10</v>
      </c>
      <c r="D60" s="9">
        <v>1</v>
      </c>
      <c r="E60" s="71">
        <v>0</v>
      </c>
      <c r="F60" s="71">
        <v>0</v>
      </c>
      <c r="G60" s="71">
        <v>0</v>
      </c>
      <c r="H60" s="9">
        <v>0</v>
      </c>
      <c r="I60" s="29">
        <v>0</v>
      </c>
      <c r="J60" s="266">
        <v>1</v>
      </c>
      <c r="K60" s="5"/>
      <c r="L60" s="5"/>
      <c r="M60" s="86"/>
    </row>
    <row r="61" spans="1:13" hidden="1" x14ac:dyDescent="0.25">
      <c r="A61" s="631"/>
      <c r="B61" s="13">
        <v>42649</v>
      </c>
      <c r="C61" s="9" t="s">
        <v>11</v>
      </c>
      <c r="D61" s="9">
        <v>1</v>
      </c>
      <c r="E61" s="71">
        <v>0</v>
      </c>
      <c r="F61" s="71">
        <v>0</v>
      </c>
      <c r="G61" s="71">
        <v>0</v>
      </c>
      <c r="H61" s="9">
        <v>0</v>
      </c>
      <c r="I61" s="29">
        <v>0</v>
      </c>
      <c r="J61" s="266"/>
      <c r="K61" s="5">
        <v>1</v>
      </c>
      <c r="L61" s="5"/>
      <c r="M61" s="86"/>
    </row>
    <row r="62" spans="1:13" hidden="1" x14ac:dyDescent="0.25">
      <c r="A62" s="631"/>
      <c r="B62" s="13">
        <v>42642</v>
      </c>
      <c r="C62" s="9" t="s">
        <v>7</v>
      </c>
      <c r="D62" s="9">
        <v>1</v>
      </c>
      <c r="E62" s="71">
        <v>1</v>
      </c>
      <c r="F62" s="71">
        <v>1</v>
      </c>
      <c r="G62" s="71">
        <v>2</v>
      </c>
      <c r="H62" s="9">
        <v>0</v>
      </c>
      <c r="I62" s="29">
        <v>0</v>
      </c>
      <c r="J62" s="266"/>
      <c r="K62" s="5">
        <v>1</v>
      </c>
      <c r="L62" s="5"/>
      <c r="M62" s="86"/>
    </row>
    <row r="63" spans="1:13" hidden="1" x14ac:dyDescent="0.25">
      <c r="A63" s="631"/>
      <c r="B63" s="13">
        <v>42635</v>
      </c>
      <c r="C63" s="9" t="s">
        <v>8</v>
      </c>
      <c r="D63" s="9">
        <v>1</v>
      </c>
      <c r="E63" s="71">
        <v>2</v>
      </c>
      <c r="F63" s="71">
        <v>0</v>
      </c>
      <c r="G63" s="71">
        <v>2</v>
      </c>
      <c r="H63" s="9">
        <v>0</v>
      </c>
      <c r="I63" s="29">
        <v>0</v>
      </c>
      <c r="J63" s="266"/>
      <c r="K63" s="5">
        <v>1</v>
      </c>
      <c r="L63" s="5"/>
      <c r="M63" s="86"/>
    </row>
    <row r="64" spans="1:13" ht="18.75" hidden="1" thickBot="1" x14ac:dyDescent="0.3">
      <c r="A64" s="630"/>
      <c r="B64" s="30">
        <v>42628</v>
      </c>
      <c r="C64" s="31" t="s">
        <v>9</v>
      </c>
      <c r="D64" s="31">
        <v>1</v>
      </c>
      <c r="E64" s="82">
        <v>0</v>
      </c>
      <c r="F64" s="82">
        <v>1</v>
      </c>
      <c r="G64" s="82">
        <v>1</v>
      </c>
      <c r="H64" s="31">
        <v>0</v>
      </c>
      <c r="I64" s="32">
        <v>0</v>
      </c>
      <c r="J64" s="269"/>
      <c r="K64" s="39">
        <v>1</v>
      </c>
      <c r="L64" s="39"/>
      <c r="M64" s="187"/>
    </row>
    <row r="65" spans="1:13" s="1" customFormat="1" ht="19.5" thickTop="1" thickBot="1" x14ac:dyDescent="0.3">
      <c r="A65" s="142" t="s">
        <v>45</v>
      </c>
      <c r="B65" s="126" t="s">
        <v>18</v>
      </c>
      <c r="C65" s="124" t="s">
        <v>27</v>
      </c>
      <c r="D65" s="124">
        <f t="shared" ref="D65:I65" si="2">SUM(D46:D64)</f>
        <v>19</v>
      </c>
      <c r="E65" s="124">
        <f t="shared" si="2"/>
        <v>14</v>
      </c>
      <c r="F65" s="124">
        <f t="shared" si="2"/>
        <v>12</v>
      </c>
      <c r="G65" s="124">
        <f t="shared" si="2"/>
        <v>26</v>
      </c>
      <c r="H65" s="124">
        <f t="shared" si="2"/>
        <v>2</v>
      </c>
      <c r="I65" s="125">
        <f t="shared" si="2"/>
        <v>0</v>
      </c>
      <c r="J65" s="191">
        <f>SUM(J46:J64)</f>
        <v>8</v>
      </c>
      <c r="K65" s="124">
        <f>SUM(K46:K64)</f>
        <v>11</v>
      </c>
      <c r="L65" s="124">
        <f>SUM(L46:L64)</f>
        <v>0</v>
      </c>
      <c r="M65" s="294">
        <f>SUM(J65/(J65+K65))</f>
        <v>0.42105263157894735</v>
      </c>
    </row>
    <row r="66" spans="1:13" ht="18.75" hidden="1" thickTop="1" x14ac:dyDescent="0.25">
      <c r="A66" s="659" t="s">
        <v>17</v>
      </c>
      <c r="B66" s="26">
        <v>42432</v>
      </c>
      <c r="C66" s="27" t="s">
        <v>7</v>
      </c>
      <c r="D66" s="27">
        <v>1</v>
      </c>
      <c r="E66" s="73">
        <v>1</v>
      </c>
      <c r="F66" s="73">
        <v>3</v>
      </c>
      <c r="G66" s="73">
        <v>4</v>
      </c>
      <c r="H66" s="27">
        <v>0</v>
      </c>
      <c r="I66" s="28">
        <v>0</v>
      </c>
      <c r="J66" s="272">
        <v>1</v>
      </c>
      <c r="K66" s="4"/>
      <c r="L66" s="4"/>
      <c r="M66" s="190"/>
    </row>
    <row r="67" spans="1:13" hidden="1" x14ac:dyDescent="0.25">
      <c r="A67" s="631"/>
      <c r="B67" s="13">
        <v>42425</v>
      </c>
      <c r="C67" s="9" t="s">
        <v>13</v>
      </c>
      <c r="D67" s="9">
        <v>1</v>
      </c>
      <c r="E67" s="71">
        <v>0</v>
      </c>
      <c r="F67" s="71">
        <v>0</v>
      </c>
      <c r="G67" s="71">
        <v>0</v>
      </c>
      <c r="H67" s="9">
        <v>0</v>
      </c>
      <c r="I67" s="29">
        <v>0</v>
      </c>
      <c r="J67" s="266"/>
      <c r="K67" s="5">
        <v>1</v>
      </c>
      <c r="L67" s="5"/>
      <c r="M67" s="86"/>
    </row>
    <row r="68" spans="1:13" hidden="1" x14ac:dyDescent="0.25">
      <c r="A68" s="631"/>
      <c r="B68" s="13">
        <v>42390</v>
      </c>
      <c r="C68" s="9" t="s">
        <v>13</v>
      </c>
      <c r="D68" s="9">
        <v>1</v>
      </c>
      <c r="E68" s="71">
        <v>0</v>
      </c>
      <c r="F68" s="71">
        <v>1</v>
      </c>
      <c r="G68" s="71">
        <v>1</v>
      </c>
      <c r="H68" s="9">
        <v>0</v>
      </c>
      <c r="I68" s="29">
        <v>0</v>
      </c>
      <c r="J68" s="266"/>
      <c r="K68" s="5">
        <v>1</v>
      </c>
      <c r="L68" s="5"/>
      <c r="M68" s="86"/>
    </row>
    <row r="69" spans="1:13" hidden="1" x14ac:dyDescent="0.25">
      <c r="A69" s="631"/>
      <c r="B69" s="13">
        <v>42376</v>
      </c>
      <c r="C69" s="9" t="s">
        <v>10</v>
      </c>
      <c r="D69" s="9">
        <v>1</v>
      </c>
      <c r="E69" s="71">
        <v>1</v>
      </c>
      <c r="F69" s="71">
        <v>0</v>
      </c>
      <c r="G69" s="71">
        <v>1</v>
      </c>
      <c r="H69" s="9">
        <v>0</v>
      </c>
      <c r="I69" s="29">
        <v>0</v>
      </c>
      <c r="J69" s="266"/>
      <c r="K69" s="5">
        <v>1</v>
      </c>
      <c r="L69" s="5"/>
      <c r="M69" s="86"/>
    </row>
    <row r="70" spans="1:13" hidden="1" x14ac:dyDescent="0.25">
      <c r="A70" s="631"/>
      <c r="B70" s="13">
        <v>42348</v>
      </c>
      <c r="C70" s="9" t="s">
        <v>7</v>
      </c>
      <c r="D70" s="9">
        <v>1</v>
      </c>
      <c r="E70" s="71">
        <v>2</v>
      </c>
      <c r="F70" s="71">
        <v>2</v>
      </c>
      <c r="G70" s="71">
        <v>4</v>
      </c>
      <c r="H70" s="9">
        <v>0</v>
      </c>
      <c r="I70" s="29">
        <v>0</v>
      </c>
      <c r="J70" s="266">
        <v>1</v>
      </c>
      <c r="K70" s="5"/>
      <c r="L70" s="5"/>
      <c r="M70" s="86"/>
    </row>
    <row r="71" spans="1:13" hidden="1" x14ac:dyDescent="0.25">
      <c r="A71" s="631"/>
      <c r="B71" s="13">
        <v>42327</v>
      </c>
      <c r="C71" s="9" t="s">
        <v>10</v>
      </c>
      <c r="D71" s="9">
        <v>1</v>
      </c>
      <c r="E71" s="71">
        <v>0</v>
      </c>
      <c r="F71" s="71">
        <v>1</v>
      </c>
      <c r="G71" s="71">
        <v>1</v>
      </c>
      <c r="H71" s="9">
        <v>0</v>
      </c>
      <c r="I71" s="29">
        <v>0</v>
      </c>
      <c r="J71" s="266"/>
      <c r="K71" s="5"/>
      <c r="L71" s="5">
        <v>1</v>
      </c>
      <c r="M71" s="86"/>
    </row>
    <row r="72" spans="1:13" hidden="1" x14ac:dyDescent="0.25">
      <c r="A72" s="631"/>
      <c r="B72" s="13">
        <v>42313</v>
      </c>
      <c r="C72" s="9" t="s">
        <v>7</v>
      </c>
      <c r="D72" s="9">
        <v>1</v>
      </c>
      <c r="E72" s="71">
        <v>2</v>
      </c>
      <c r="F72" s="71">
        <v>2</v>
      </c>
      <c r="G72" s="71">
        <v>4</v>
      </c>
      <c r="H72" s="9">
        <v>0</v>
      </c>
      <c r="I72" s="29">
        <v>0</v>
      </c>
      <c r="J72" s="266"/>
      <c r="K72" s="5">
        <v>1</v>
      </c>
      <c r="L72" s="5"/>
      <c r="M72" s="86"/>
    </row>
    <row r="73" spans="1:13" hidden="1" x14ac:dyDescent="0.25">
      <c r="A73" s="631"/>
      <c r="B73" s="13">
        <v>42306</v>
      </c>
      <c r="C73" s="9" t="s">
        <v>13</v>
      </c>
      <c r="D73" s="9">
        <v>1</v>
      </c>
      <c r="E73" s="71">
        <v>1</v>
      </c>
      <c r="F73" s="71">
        <v>0</v>
      </c>
      <c r="G73" s="71">
        <v>1</v>
      </c>
      <c r="H73" s="9">
        <v>0</v>
      </c>
      <c r="I73" s="29">
        <v>0</v>
      </c>
      <c r="J73" s="266"/>
      <c r="K73" s="5">
        <v>1</v>
      </c>
      <c r="L73" s="5"/>
      <c r="M73" s="86"/>
    </row>
    <row r="74" spans="1:13" hidden="1" x14ac:dyDescent="0.25">
      <c r="A74" s="631"/>
      <c r="B74" s="13">
        <v>42299</v>
      </c>
      <c r="C74" s="9" t="s">
        <v>8</v>
      </c>
      <c r="D74" s="9">
        <v>1</v>
      </c>
      <c r="E74" s="71">
        <v>5</v>
      </c>
      <c r="F74" s="71">
        <v>0</v>
      </c>
      <c r="G74" s="71">
        <v>5</v>
      </c>
      <c r="H74" s="9">
        <v>0</v>
      </c>
      <c r="I74" s="29">
        <v>0</v>
      </c>
      <c r="J74" s="266">
        <v>1</v>
      </c>
      <c r="K74" s="5"/>
      <c r="L74" s="5"/>
      <c r="M74" s="86"/>
    </row>
    <row r="75" spans="1:13" hidden="1" x14ac:dyDescent="0.25">
      <c r="A75" s="631"/>
      <c r="B75" s="13">
        <v>42271</v>
      </c>
      <c r="C75" s="9" t="s">
        <v>13</v>
      </c>
      <c r="D75" s="9">
        <v>1</v>
      </c>
      <c r="E75" s="71">
        <v>1</v>
      </c>
      <c r="F75" s="71">
        <v>1</v>
      </c>
      <c r="G75" s="71">
        <v>2</v>
      </c>
      <c r="H75" s="9">
        <v>0</v>
      </c>
      <c r="I75" s="29">
        <v>0</v>
      </c>
      <c r="J75" s="266">
        <v>1</v>
      </c>
      <c r="K75" s="5"/>
      <c r="L75" s="5"/>
      <c r="M75" s="86"/>
    </row>
    <row r="76" spans="1:13" ht="18.75" hidden="1" thickBot="1" x14ac:dyDescent="0.3">
      <c r="A76" s="630"/>
      <c r="B76" s="30">
        <v>42264</v>
      </c>
      <c r="C76" s="31" t="s">
        <v>8</v>
      </c>
      <c r="D76" s="31">
        <v>1</v>
      </c>
      <c r="E76" s="82">
        <v>0</v>
      </c>
      <c r="F76" s="82">
        <v>0</v>
      </c>
      <c r="G76" s="82">
        <v>0</v>
      </c>
      <c r="H76" s="31">
        <v>0</v>
      </c>
      <c r="I76" s="32">
        <v>0</v>
      </c>
      <c r="J76" s="269"/>
      <c r="K76" s="39">
        <v>1</v>
      </c>
      <c r="L76" s="39"/>
      <c r="M76" s="187"/>
    </row>
    <row r="77" spans="1:13" s="1" customFormat="1" ht="19.5" thickTop="1" thickBot="1" x14ac:dyDescent="0.3">
      <c r="A77" s="142" t="s">
        <v>45</v>
      </c>
      <c r="B77" s="126" t="s">
        <v>17</v>
      </c>
      <c r="C77" s="124" t="s">
        <v>14</v>
      </c>
      <c r="D77" s="124">
        <f t="shared" ref="D77:I77" si="3">SUM(D66:D76)</f>
        <v>11</v>
      </c>
      <c r="E77" s="124">
        <f t="shared" si="3"/>
        <v>13</v>
      </c>
      <c r="F77" s="124">
        <f t="shared" si="3"/>
        <v>10</v>
      </c>
      <c r="G77" s="124">
        <f t="shared" si="3"/>
        <v>23</v>
      </c>
      <c r="H77" s="124">
        <f t="shared" si="3"/>
        <v>0</v>
      </c>
      <c r="I77" s="125">
        <f t="shared" si="3"/>
        <v>0</v>
      </c>
      <c r="J77" s="191">
        <f>SUM(J66:J76)</f>
        <v>4</v>
      </c>
      <c r="K77" s="124">
        <f>SUM(K66:K76)</f>
        <v>6</v>
      </c>
      <c r="L77" s="124">
        <f>SUM(L66:L76)</f>
        <v>1</v>
      </c>
      <c r="M77" s="294">
        <f>SUM(J77/(J77+K77))</f>
        <v>0.4</v>
      </c>
    </row>
    <row r="78" spans="1:13" ht="18.75" hidden="1" thickTop="1" x14ac:dyDescent="0.25">
      <c r="A78" s="659" t="s">
        <v>16</v>
      </c>
      <c r="B78" s="26">
        <v>42068</v>
      </c>
      <c r="C78" s="27" t="s">
        <v>12</v>
      </c>
      <c r="D78" s="27">
        <v>1</v>
      </c>
      <c r="E78" s="73">
        <v>1</v>
      </c>
      <c r="F78" s="73">
        <v>1</v>
      </c>
      <c r="G78" s="73">
        <v>2</v>
      </c>
      <c r="H78" s="27">
        <v>1</v>
      </c>
      <c r="I78" s="28">
        <v>0</v>
      </c>
      <c r="J78" s="272">
        <v>1</v>
      </c>
      <c r="K78" s="4"/>
      <c r="L78" s="4"/>
      <c r="M78" s="190"/>
    </row>
    <row r="79" spans="1:13" hidden="1" x14ac:dyDescent="0.25">
      <c r="A79" s="631"/>
      <c r="B79" s="13">
        <v>42061</v>
      </c>
      <c r="C79" s="9" t="s">
        <v>7</v>
      </c>
      <c r="D79" s="9">
        <v>1</v>
      </c>
      <c r="E79" s="71">
        <v>0</v>
      </c>
      <c r="F79" s="71">
        <v>0</v>
      </c>
      <c r="G79" s="71">
        <v>0</v>
      </c>
      <c r="H79" s="9">
        <v>0</v>
      </c>
      <c r="I79" s="29">
        <v>0</v>
      </c>
      <c r="J79" s="266">
        <v>1</v>
      </c>
      <c r="K79" s="5"/>
      <c r="L79" s="5"/>
      <c r="M79" s="86"/>
    </row>
    <row r="80" spans="1:13" hidden="1" x14ac:dyDescent="0.25">
      <c r="A80" s="631"/>
      <c r="B80" s="13">
        <v>42054</v>
      </c>
      <c r="C80" s="9" t="s">
        <v>13</v>
      </c>
      <c r="D80" s="9">
        <v>1</v>
      </c>
      <c r="E80" s="71">
        <v>1</v>
      </c>
      <c r="F80" s="72">
        <v>1</v>
      </c>
      <c r="G80" s="72">
        <v>2</v>
      </c>
      <c r="H80" s="9">
        <v>0</v>
      </c>
      <c r="I80" s="29">
        <v>0</v>
      </c>
      <c r="J80" s="266">
        <v>1</v>
      </c>
      <c r="K80" s="5"/>
      <c r="L80" s="5"/>
      <c r="M80" s="86"/>
    </row>
    <row r="81" spans="1:13" hidden="1" x14ac:dyDescent="0.25">
      <c r="A81" s="631"/>
      <c r="B81" s="13">
        <v>42047</v>
      </c>
      <c r="C81" s="9" t="s">
        <v>8</v>
      </c>
      <c r="D81" s="9">
        <v>1</v>
      </c>
      <c r="E81" s="71">
        <v>2</v>
      </c>
      <c r="F81" s="72">
        <v>1</v>
      </c>
      <c r="G81" s="72">
        <v>3</v>
      </c>
      <c r="H81" s="9">
        <v>0</v>
      </c>
      <c r="I81" s="29">
        <v>0</v>
      </c>
      <c r="J81" s="266">
        <v>1</v>
      </c>
      <c r="K81" s="5"/>
      <c r="L81" s="5"/>
      <c r="M81" s="86"/>
    </row>
    <row r="82" spans="1:13" hidden="1" x14ac:dyDescent="0.25">
      <c r="A82" s="631"/>
      <c r="B82" s="13">
        <v>42040</v>
      </c>
      <c r="C82" s="9" t="s">
        <v>10</v>
      </c>
      <c r="D82" s="9">
        <v>1</v>
      </c>
      <c r="E82" s="71">
        <v>0</v>
      </c>
      <c r="F82" s="72">
        <v>2</v>
      </c>
      <c r="G82" s="72">
        <v>2</v>
      </c>
      <c r="H82" s="9">
        <v>0</v>
      </c>
      <c r="I82" s="29">
        <v>0</v>
      </c>
      <c r="J82" s="266"/>
      <c r="K82" s="5"/>
      <c r="L82" s="5">
        <v>1</v>
      </c>
      <c r="M82" s="86"/>
    </row>
    <row r="83" spans="1:13" hidden="1" x14ac:dyDescent="0.25">
      <c r="A83" s="631"/>
      <c r="B83" s="13">
        <v>42033</v>
      </c>
      <c r="C83" s="9" t="s">
        <v>12</v>
      </c>
      <c r="D83" s="9">
        <v>1</v>
      </c>
      <c r="E83" s="71">
        <v>2</v>
      </c>
      <c r="F83" s="72">
        <v>2</v>
      </c>
      <c r="G83" s="72">
        <v>4</v>
      </c>
      <c r="H83" s="9">
        <v>0</v>
      </c>
      <c r="I83" s="29">
        <v>0</v>
      </c>
      <c r="J83" s="266">
        <v>1</v>
      </c>
      <c r="K83" s="5"/>
      <c r="L83" s="5"/>
      <c r="M83" s="86"/>
    </row>
    <row r="84" spans="1:13" hidden="1" x14ac:dyDescent="0.25">
      <c r="A84" s="631"/>
      <c r="B84" s="13">
        <v>42026</v>
      </c>
      <c r="C84" s="9" t="s">
        <v>7</v>
      </c>
      <c r="D84" s="9">
        <v>1</v>
      </c>
      <c r="E84" s="71">
        <v>0</v>
      </c>
      <c r="F84" s="72">
        <v>2</v>
      </c>
      <c r="G84" s="72">
        <v>2</v>
      </c>
      <c r="H84" s="9">
        <v>0</v>
      </c>
      <c r="I84" s="29">
        <v>0</v>
      </c>
      <c r="J84" s="266"/>
      <c r="K84" s="5">
        <v>1</v>
      </c>
      <c r="L84" s="5"/>
      <c r="M84" s="86"/>
    </row>
    <row r="85" spans="1:13" hidden="1" x14ac:dyDescent="0.25">
      <c r="A85" s="631"/>
      <c r="B85" s="13">
        <v>42012</v>
      </c>
      <c r="C85" s="9" t="s">
        <v>8</v>
      </c>
      <c r="D85" s="9">
        <v>1</v>
      </c>
      <c r="E85" s="71">
        <v>1</v>
      </c>
      <c r="F85" s="72">
        <v>1</v>
      </c>
      <c r="G85" s="72">
        <v>2</v>
      </c>
      <c r="H85" s="9">
        <v>0</v>
      </c>
      <c r="I85" s="29">
        <v>1</v>
      </c>
      <c r="J85" s="266"/>
      <c r="K85" s="5"/>
      <c r="L85" s="5">
        <v>1</v>
      </c>
      <c r="M85" s="86"/>
    </row>
    <row r="86" spans="1:13" hidden="1" x14ac:dyDescent="0.25">
      <c r="A86" s="631"/>
      <c r="B86" s="13">
        <v>41991</v>
      </c>
      <c r="C86" s="9" t="s">
        <v>10</v>
      </c>
      <c r="D86" s="9">
        <v>1</v>
      </c>
      <c r="E86" s="71">
        <v>1</v>
      </c>
      <c r="F86" s="72">
        <v>2</v>
      </c>
      <c r="G86" s="72">
        <v>3</v>
      </c>
      <c r="H86" s="9">
        <v>0</v>
      </c>
      <c r="I86" s="29">
        <v>1</v>
      </c>
      <c r="J86" s="266"/>
      <c r="K86" s="5"/>
      <c r="L86" s="5">
        <v>1</v>
      </c>
      <c r="M86" s="86"/>
    </row>
    <row r="87" spans="1:13" hidden="1" x14ac:dyDescent="0.25">
      <c r="A87" s="631"/>
      <c r="B87" s="13">
        <v>41977</v>
      </c>
      <c r="C87" s="9" t="s">
        <v>7</v>
      </c>
      <c r="D87" s="9">
        <v>1</v>
      </c>
      <c r="E87" s="71">
        <v>2</v>
      </c>
      <c r="F87" s="72">
        <v>1</v>
      </c>
      <c r="G87" s="72">
        <v>3</v>
      </c>
      <c r="H87" s="9">
        <v>0</v>
      </c>
      <c r="I87" s="29">
        <v>0</v>
      </c>
      <c r="J87" s="266">
        <v>1</v>
      </c>
      <c r="K87" s="5"/>
      <c r="L87" s="5"/>
      <c r="M87" s="86"/>
    </row>
    <row r="88" spans="1:13" hidden="1" x14ac:dyDescent="0.25">
      <c r="A88" s="631"/>
      <c r="B88" s="13">
        <v>41970</v>
      </c>
      <c r="C88" s="9" t="s">
        <v>13</v>
      </c>
      <c r="D88" s="9">
        <v>1</v>
      </c>
      <c r="E88" s="71">
        <v>0</v>
      </c>
      <c r="F88" s="72">
        <v>1</v>
      </c>
      <c r="G88" s="72">
        <v>1</v>
      </c>
      <c r="H88" s="9">
        <v>0</v>
      </c>
      <c r="I88" s="29">
        <v>0</v>
      </c>
      <c r="J88" s="266"/>
      <c r="K88" s="5">
        <v>1</v>
      </c>
      <c r="L88" s="5"/>
      <c r="M88" s="86"/>
    </row>
    <row r="89" spans="1:13" hidden="1" x14ac:dyDescent="0.25">
      <c r="A89" s="631"/>
      <c r="B89" s="13">
        <v>41963</v>
      </c>
      <c r="C89" s="9" t="s">
        <v>8</v>
      </c>
      <c r="D89" s="9">
        <v>1</v>
      </c>
      <c r="E89" s="71">
        <v>0</v>
      </c>
      <c r="F89" s="72">
        <v>3</v>
      </c>
      <c r="G89" s="72">
        <v>3</v>
      </c>
      <c r="H89" s="9">
        <v>0</v>
      </c>
      <c r="I89" s="29">
        <v>0</v>
      </c>
      <c r="J89" s="266">
        <v>1</v>
      </c>
      <c r="K89" s="5"/>
      <c r="L89" s="5"/>
      <c r="M89" s="86"/>
    </row>
    <row r="90" spans="1:13" hidden="1" x14ac:dyDescent="0.25">
      <c r="A90" s="631"/>
      <c r="B90" s="13">
        <v>41956</v>
      </c>
      <c r="C90" s="9" t="s">
        <v>10</v>
      </c>
      <c r="D90" s="9">
        <v>1</v>
      </c>
      <c r="E90" s="71">
        <v>0</v>
      </c>
      <c r="F90" s="71">
        <v>0</v>
      </c>
      <c r="G90" s="71">
        <v>0</v>
      </c>
      <c r="H90" s="9">
        <v>0</v>
      </c>
      <c r="I90" s="29">
        <v>0</v>
      </c>
      <c r="J90" s="266"/>
      <c r="K90" s="5"/>
      <c r="L90" s="5">
        <v>1</v>
      </c>
      <c r="M90" s="86"/>
    </row>
    <row r="91" spans="1:13" hidden="1" x14ac:dyDescent="0.25">
      <c r="A91" s="631"/>
      <c r="B91" s="13">
        <v>41949</v>
      </c>
      <c r="C91" s="9" t="s">
        <v>12</v>
      </c>
      <c r="D91" s="9">
        <v>1</v>
      </c>
      <c r="E91" s="71">
        <v>1</v>
      </c>
      <c r="F91" s="71">
        <v>1</v>
      </c>
      <c r="G91" s="71">
        <v>2</v>
      </c>
      <c r="H91" s="9">
        <v>1</v>
      </c>
      <c r="I91" s="29">
        <v>0</v>
      </c>
      <c r="J91" s="266">
        <v>1</v>
      </c>
      <c r="K91" s="5"/>
      <c r="L91" s="5"/>
      <c r="M91" s="86"/>
    </row>
    <row r="92" spans="1:13" ht="18.75" hidden="1" thickBot="1" x14ac:dyDescent="0.3">
      <c r="A92" s="630"/>
      <c r="B92" s="30">
        <v>41893</v>
      </c>
      <c r="C92" s="31" t="s">
        <v>8</v>
      </c>
      <c r="D92" s="31">
        <v>1</v>
      </c>
      <c r="E92" s="82">
        <v>1</v>
      </c>
      <c r="F92" s="82">
        <v>0</v>
      </c>
      <c r="G92" s="82">
        <v>1</v>
      </c>
      <c r="H92" s="31">
        <v>0</v>
      </c>
      <c r="I92" s="32">
        <v>0</v>
      </c>
      <c r="J92" s="269"/>
      <c r="K92" s="39">
        <v>1</v>
      </c>
      <c r="L92" s="39"/>
      <c r="M92" s="187"/>
    </row>
    <row r="93" spans="1:13" s="1" customFormat="1" ht="19.5" thickTop="1" thickBot="1" x14ac:dyDescent="0.3">
      <c r="A93" s="142" t="s">
        <v>45</v>
      </c>
      <c r="B93" s="126" t="s">
        <v>16</v>
      </c>
      <c r="C93" s="124" t="s">
        <v>14</v>
      </c>
      <c r="D93" s="124">
        <f t="shared" ref="D93:I93" si="4">SUM(D78:D92)</f>
        <v>15</v>
      </c>
      <c r="E93" s="124">
        <f t="shared" si="4"/>
        <v>12</v>
      </c>
      <c r="F93" s="124">
        <f t="shared" si="4"/>
        <v>18</v>
      </c>
      <c r="G93" s="124">
        <f t="shared" si="4"/>
        <v>30</v>
      </c>
      <c r="H93" s="124">
        <f t="shared" si="4"/>
        <v>2</v>
      </c>
      <c r="I93" s="125">
        <f t="shared" si="4"/>
        <v>2</v>
      </c>
      <c r="J93" s="191">
        <f>SUM(J78:J92)</f>
        <v>8</v>
      </c>
      <c r="K93" s="124">
        <f>SUM(K78:K92)</f>
        <v>3</v>
      </c>
      <c r="L93" s="124">
        <f>SUM(L78:L92)</f>
        <v>4</v>
      </c>
      <c r="M93" s="294">
        <f>SUM(J93/(J93+K93))</f>
        <v>0.72727272727272729</v>
      </c>
    </row>
    <row r="94" spans="1:13" ht="18.75" hidden="1" thickTop="1" x14ac:dyDescent="0.25">
      <c r="A94" s="659" t="s">
        <v>15</v>
      </c>
      <c r="B94" s="26">
        <v>41697</v>
      </c>
      <c r="C94" s="27" t="s">
        <v>7</v>
      </c>
      <c r="D94" s="27">
        <v>1</v>
      </c>
      <c r="E94" s="73">
        <v>2</v>
      </c>
      <c r="F94" s="73">
        <v>0</v>
      </c>
      <c r="G94" s="73">
        <v>2</v>
      </c>
      <c r="H94" s="27">
        <v>0</v>
      </c>
      <c r="I94" s="28">
        <v>0</v>
      </c>
      <c r="J94" s="272"/>
      <c r="K94" s="4">
        <v>1</v>
      </c>
      <c r="L94" s="4"/>
      <c r="M94" s="190"/>
    </row>
    <row r="95" spans="1:13" hidden="1" x14ac:dyDescent="0.25">
      <c r="A95" s="631"/>
      <c r="B95" s="13">
        <v>41690</v>
      </c>
      <c r="C95" s="9" t="s">
        <v>13</v>
      </c>
      <c r="D95" s="9">
        <v>1</v>
      </c>
      <c r="E95" s="71">
        <v>0</v>
      </c>
      <c r="F95" s="71">
        <v>0</v>
      </c>
      <c r="G95" s="71">
        <v>0</v>
      </c>
      <c r="H95" s="9">
        <v>0</v>
      </c>
      <c r="I95" s="29">
        <v>0</v>
      </c>
      <c r="J95" s="266"/>
      <c r="K95" s="5">
        <v>1</v>
      </c>
      <c r="L95" s="5"/>
      <c r="M95" s="86"/>
    </row>
    <row r="96" spans="1:13" hidden="1" x14ac:dyDescent="0.25">
      <c r="A96" s="631"/>
      <c r="B96" s="13">
        <v>41683</v>
      </c>
      <c r="C96" s="9" t="s">
        <v>8</v>
      </c>
      <c r="D96" s="9">
        <v>1</v>
      </c>
      <c r="E96" s="72">
        <v>1</v>
      </c>
      <c r="F96" s="71">
        <v>2</v>
      </c>
      <c r="G96" s="72">
        <v>3</v>
      </c>
      <c r="H96" s="9">
        <v>0</v>
      </c>
      <c r="I96" s="29">
        <v>0</v>
      </c>
      <c r="J96" s="266">
        <v>1</v>
      </c>
      <c r="K96" s="5"/>
      <c r="L96" s="5"/>
      <c r="M96" s="86"/>
    </row>
    <row r="97" spans="1:13" hidden="1" x14ac:dyDescent="0.25">
      <c r="A97" s="631"/>
      <c r="B97" s="13">
        <v>41676</v>
      </c>
      <c r="C97" s="9" t="s">
        <v>10</v>
      </c>
      <c r="D97" s="9">
        <v>1</v>
      </c>
      <c r="E97" s="72">
        <v>2</v>
      </c>
      <c r="F97" s="71">
        <v>2</v>
      </c>
      <c r="G97" s="72">
        <v>4</v>
      </c>
      <c r="H97" s="9">
        <v>0</v>
      </c>
      <c r="I97" s="29">
        <v>0</v>
      </c>
      <c r="J97" s="266">
        <v>1</v>
      </c>
      <c r="K97" s="5"/>
      <c r="L97" s="5"/>
      <c r="M97" s="86"/>
    </row>
    <row r="98" spans="1:13" hidden="1" x14ac:dyDescent="0.25">
      <c r="A98" s="631"/>
      <c r="B98" s="13">
        <v>41669</v>
      </c>
      <c r="C98" s="9" t="s">
        <v>12</v>
      </c>
      <c r="D98" s="9">
        <v>1</v>
      </c>
      <c r="E98" s="72">
        <v>1</v>
      </c>
      <c r="F98" s="71">
        <v>0</v>
      </c>
      <c r="G98" s="72">
        <v>1</v>
      </c>
      <c r="H98" s="9">
        <v>0</v>
      </c>
      <c r="I98" s="29">
        <v>0</v>
      </c>
      <c r="J98" s="266">
        <v>1</v>
      </c>
      <c r="K98" s="5"/>
      <c r="L98" s="5"/>
      <c r="M98" s="86"/>
    </row>
    <row r="99" spans="1:13" hidden="1" x14ac:dyDescent="0.25">
      <c r="A99" s="631"/>
      <c r="B99" s="13">
        <v>41662</v>
      </c>
      <c r="C99" s="9" t="s">
        <v>7</v>
      </c>
      <c r="D99" s="9">
        <v>1</v>
      </c>
      <c r="E99" s="72">
        <v>1</v>
      </c>
      <c r="F99" s="71">
        <v>3</v>
      </c>
      <c r="G99" s="72">
        <v>4</v>
      </c>
      <c r="H99" s="9">
        <v>0</v>
      </c>
      <c r="I99" s="29">
        <v>0</v>
      </c>
      <c r="J99" s="266">
        <v>1</v>
      </c>
      <c r="K99" s="5"/>
      <c r="L99" s="5"/>
      <c r="M99" s="86"/>
    </row>
    <row r="100" spans="1:13" hidden="1" x14ac:dyDescent="0.25">
      <c r="A100" s="631"/>
      <c r="B100" s="13">
        <v>41655</v>
      </c>
      <c r="C100" s="9" t="s">
        <v>13</v>
      </c>
      <c r="D100" s="9">
        <v>1</v>
      </c>
      <c r="E100" s="72">
        <v>1</v>
      </c>
      <c r="F100" s="71">
        <v>1</v>
      </c>
      <c r="G100" s="72">
        <v>2</v>
      </c>
      <c r="H100" s="9">
        <v>1</v>
      </c>
      <c r="I100" s="29">
        <v>0</v>
      </c>
      <c r="J100" s="266">
        <v>1</v>
      </c>
      <c r="K100" s="5"/>
      <c r="L100" s="5"/>
      <c r="M100" s="86"/>
    </row>
    <row r="101" spans="1:13" hidden="1" x14ac:dyDescent="0.25">
      <c r="A101" s="631"/>
      <c r="B101" s="13">
        <v>41648</v>
      </c>
      <c r="C101" s="9" t="s">
        <v>8</v>
      </c>
      <c r="D101" s="9">
        <v>1</v>
      </c>
      <c r="E101" s="72">
        <v>1</v>
      </c>
      <c r="F101" s="71">
        <v>3</v>
      </c>
      <c r="G101" s="72">
        <v>4</v>
      </c>
      <c r="H101" s="9">
        <v>0</v>
      </c>
      <c r="I101" s="29">
        <v>0</v>
      </c>
      <c r="J101" s="266">
        <v>1</v>
      </c>
      <c r="K101" s="5"/>
      <c r="L101" s="5"/>
      <c r="M101" s="86"/>
    </row>
    <row r="102" spans="1:13" hidden="1" x14ac:dyDescent="0.25">
      <c r="A102" s="631"/>
      <c r="B102" s="13">
        <v>41627</v>
      </c>
      <c r="C102" s="9" t="s">
        <v>10</v>
      </c>
      <c r="D102" s="9">
        <v>1</v>
      </c>
      <c r="E102" s="72">
        <v>2</v>
      </c>
      <c r="F102" s="71">
        <v>1</v>
      </c>
      <c r="G102" s="72">
        <v>3</v>
      </c>
      <c r="H102" s="9">
        <v>0</v>
      </c>
      <c r="I102" s="29">
        <v>0</v>
      </c>
      <c r="J102" s="266">
        <v>1</v>
      </c>
      <c r="K102" s="5"/>
      <c r="L102" s="5"/>
      <c r="M102" s="86"/>
    </row>
    <row r="103" spans="1:13" hidden="1" x14ac:dyDescent="0.25">
      <c r="A103" s="631"/>
      <c r="B103" s="13">
        <v>41620</v>
      </c>
      <c r="C103" s="9" t="s">
        <v>12</v>
      </c>
      <c r="D103" s="9">
        <v>1</v>
      </c>
      <c r="E103" s="72">
        <v>2</v>
      </c>
      <c r="F103" s="71">
        <v>0</v>
      </c>
      <c r="G103" s="72">
        <v>2</v>
      </c>
      <c r="H103" s="9">
        <v>0</v>
      </c>
      <c r="I103" s="29">
        <v>0</v>
      </c>
      <c r="J103" s="266"/>
      <c r="K103" s="5">
        <v>1</v>
      </c>
      <c r="L103" s="5"/>
      <c r="M103" s="86"/>
    </row>
    <row r="104" spans="1:13" hidden="1" x14ac:dyDescent="0.25">
      <c r="A104" s="631"/>
      <c r="B104" s="13">
        <v>41613</v>
      </c>
      <c r="C104" s="9" t="s">
        <v>7</v>
      </c>
      <c r="D104" s="9">
        <v>1</v>
      </c>
      <c r="E104" s="72">
        <v>2</v>
      </c>
      <c r="F104" s="71">
        <v>1</v>
      </c>
      <c r="G104" s="72">
        <v>3</v>
      </c>
      <c r="H104" s="9">
        <v>0</v>
      </c>
      <c r="I104" s="29">
        <v>0</v>
      </c>
      <c r="J104" s="266">
        <v>1</v>
      </c>
      <c r="K104" s="5"/>
      <c r="L104" s="5"/>
      <c r="M104" s="86"/>
    </row>
    <row r="105" spans="1:13" hidden="1" x14ac:dyDescent="0.25">
      <c r="A105" s="631"/>
      <c r="B105" s="13">
        <v>41606</v>
      </c>
      <c r="C105" s="9" t="s">
        <v>13</v>
      </c>
      <c r="D105" s="9">
        <v>1</v>
      </c>
      <c r="E105" s="72">
        <v>3</v>
      </c>
      <c r="F105" s="71">
        <v>0</v>
      </c>
      <c r="G105" s="72">
        <v>3</v>
      </c>
      <c r="H105" s="9">
        <v>0</v>
      </c>
      <c r="I105" s="29">
        <v>0</v>
      </c>
      <c r="J105" s="266">
        <v>1</v>
      </c>
      <c r="K105" s="5"/>
      <c r="L105" s="5"/>
      <c r="M105" s="86"/>
    </row>
    <row r="106" spans="1:13" hidden="1" x14ac:dyDescent="0.25">
      <c r="A106" s="631"/>
      <c r="B106" s="13">
        <v>41599</v>
      </c>
      <c r="C106" s="9" t="s">
        <v>8</v>
      </c>
      <c r="D106" s="9">
        <v>1</v>
      </c>
      <c r="E106" s="72">
        <v>2</v>
      </c>
      <c r="F106" s="71">
        <v>1</v>
      </c>
      <c r="G106" s="72">
        <v>3</v>
      </c>
      <c r="H106" s="9">
        <v>0</v>
      </c>
      <c r="I106" s="29">
        <v>1</v>
      </c>
      <c r="J106" s="266"/>
      <c r="K106" s="5"/>
      <c r="L106" s="5">
        <v>1</v>
      </c>
      <c r="M106" s="86"/>
    </row>
    <row r="107" spans="1:13" hidden="1" x14ac:dyDescent="0.25">
      <c r="A107" s="631"/>
      <c r="B107" s="13">
        <v>41592</v>
      </c>
      <c r="C107" s="9" t="s">
        <v>10</v>
      </c>
      <c r="D107" s="9">
        <v>1</v>
      </c>
      <c r="E107" s="72">
        <v>2</v>
      </c>
      <c r="F107" s="71">
        <v>0</v>
      </c>
      <c r="G107" s="72">
        <v>2</v>
      </c>
      <c r="H107" s="9">
        <v>0</v>
      </c>
      <c r="I107" s="29">
        <v>0</v>
      </c>
      <c r="J107" s="266"/>
      <c r="K107" s="5">
        <v>1</v>
      </c>
      <c r="L107" s="5"/>
      <c r="M107" s="86"/>
    </row>
    <row r="108" spans="1:13" hidden="1" x14ac:dyDescent="0.25">
      <c r="A108" s="631"/>
      <c r="B108" s="13">
        <v>41585</v>
      </c>
      <c r="C108" s="9" t="s">
        <v>12</v>
      </c>
      <c r="D108" s="9">
        <v>1</v>
      </c>
      <c r="E108" s="72">
        <v>1</v>
      </c>
      <c r="F108" s="71">
        <v>1</v>
      </c>
      <c r="G108" s="72">
        <v>2</v>
      </c>
      <c r="H108" s="9">
        <v>0</v>
      </c>
      <c r="I108" s="29">
        <v>0</v>
      </c>
      <c r="J108" s="266">
        <v>1</v>
      </c>
      <c r="K108" s="5"/>
      <c r="L108" s="5"/>
      <c r="M108" s="86"/>
    </row>
    <row r="109" spans="1:13" hidden="1" x14ac:dyDescent="0.25">
      <c r="A109" s="631"/>
      <c r="B109" s="13">
        <v>41578</v>
      </c>
      <c r="C109" s="9" t="s">
        <v>7</v>
      </c>
      <c r="D109" s="9">
        <v>1</v>
      </c>
      <c r="E109" s="71">
        <v>0</v>
      </c>
      <c r="F109" s="71">
        <v>1</v>
      </c>
      <c r="G109" s="72">
        <v>1</v>
      </c>
      <c r="H109" s="9">
        <v>0</v>
      </c>
      <c r="I109" s="29">
        <v>0</v>
      </c>
      <c r="J109" s="266"/>
      <c r="K109" s="5"/>
      <c r="L109" s="5">
        <v>1</v>
      </c>
      <c r="M109" s="86"/>
    </row>
    <row r="110" spans="1:13" hidden="1" x14ac:dyDescent="0.25">
      <c r="A110" s="631"/>
      <c r="B110" s="13">
        <v>41550</v>
      </c>
      <c r="C110" s="9" t="s">
        <v>12</v>
      </c>
      <c r="D110" s="9">
        <v>1</v>
      </c>
      <c r="E110" s="71">
        <v>0</v>
      </c>
      <c r="F110" s="71">
        <v>1</v>
      </c>
      <c r="G110" s="72">
        <v>1</v>
      </c>
      <c r="H110" s="9">
        <v>0</v>
      </c>
      <c r="I110" s="29">
        <v>0</v>
      </c>
      <c r="J110" s="266"/>
      <c r="K110" s="5"/>
      <c r="L110" s="5">
        <v>1</v>
      </c>
      <c r="M110" s="86"/>
    </row>
    <row r="111" spans="1:13" ht="18.75" hidden="1" thickBot="1" x14ac:dyDescent="0.3">
      <c r="A111" s="630"/>
      <c r="B111" s="30">
        <v>41529</v>
      </c>
      <c r="C111" s="31" t="s">
        <v>8</v>
      </c>
      <c r="D111" s="31">
        <v>1</v>
      </c>
      <c r="E111" s="82">
        <v>1</v>
      </c>
      <c r="F111" s="82">
        <v>2</v>
      </c>
      <c r="G111" s="110">
        <v>3</v>
      </c>
      <c r="H111" s="31">
        <v>0</v>
      </c>
      <c r="I111" s="32">
        <v>0</v>
      </c>
      <c r="J111" s="269">
        <v>1</v>
      </c>
      <c r="K111" s="39"/>
      <c r="L111" s="39"/>
      <c r="M111" s="187"/>
    </row>
    <row r="112" spans="1:13" s="1" customFormat="1" ht="19.5" thickTop="1" thickBot="1" x14ac:dyDescent="0.3">
      <c r="A112" s="142" t="s">
        <v>45</v>
      </c>
      <c r="B112" s="126" t="s">
        <v>15</v>
      </c>
      <c r="C112" s="124" t="s">
        <v>14</v>
      </c>
      <c r="D112" s="247">
        <f t="shared" ref="D112:I112" si="5">SUM(D94:D111)</f>
        <v>18</v>
      </c>
      <c r="E112" s="248">
        <f t="shared" si="5"/>
        <v>24</v>
      </c>
      <c r="F112" s="216">
        <f t="shared" si="5"/>
        <v>19</v>
      </c>
      <c r="G112" s="124">
        <f t="shared" si="5"/>
        <v>43</v>
      </c>
      <c r="H112" s="124">
        <f t="shared" si="5"/>
        <v>1</v>
      </c>
      <c r="I112" s="125">
        <f t="shared" si="5"/>
        <v>1</v>
      </c>
      <c r="J112" s="191">
        <f>SUM(J94:J111)</f>
        <v>11</v>
      </c>
      <c r="K112" s="124">
        <f>SUM(K94:K111)</f>
        <v>4</v>
      </c>
      <c r="L112" s="124">
        <f>SUM(L94:L111)</f>
        <v>3</v>
      </c>
      <c r="M112" s="294">
        <f>SUM(J112/(J112+K112))</f>
        <v>0.73333333333333328</v>
      </c>
    </row>
    <row r="113" spans="3:13" ht="19.5" thickTop="1" thickBot="1" x14ac:dyDescent="0.3">
      <c r="C113" s="136" t="s">
        <v>24</v>
      </c>
      <c r="D113" s="170">
        <f t="shared" ref="D113:I113" si="6">SUM(D45+D65+D77+D93+D112+D22)</f>
        <v>104</v>
      </c>
      <c r="E113" s="170">
        <f t="shared" si="6"/>
        <v>103</v>
      </c>
      <c r="F113" s="170">
        <f t="shared" si="6"/>
        <v>122</v>
      </c>
      <c r="G113" s="170">
        <f t="shared" si="6"/>
        <v>225</v>
      </c>
      <c r="H113" s="170">
        <f t="shared" si="6"/>
        <v>7</v>
      </c>
      <c r="I113" s="170">
        <f t="shared" si="6"/>
        <v>4</v>
      </c>
      <c r="J113" s="90">
        <f>SUM(J45+J65+J77+J93+J112+J22)</f>
        <v>48</v>
      </c>
      <c r="K113" s="306">
        <f>SUM(K45+K65+K77+K93+K112+K22)</f>
        <v>42</v>
      </c>
      <c r="L113" s="306">
        <f>SUM(L45+L65+L77+L93+L112+L22)</f>
        <v>14</v>
      </c>
      <c r="M113" s="333">
        <f>SUM(J113/(J113+K113))</f>
        <v>0.53333333333333333</v>
      </c>
    </row>
    <row r="114" spans="3:13" ht="18.75" thickBot="1" x14ac:dyDescent="0.3">
      <c r="C114" s="171" t="s">
        <v>25</v>
      </c>
      <c r="D114" s="109"/>
      <c r="E114" s="109">
        <f>SUM(E113/D113)</f>
        <v>0.99038461538461542</v>
      </c>
      <c r="F114" s="109">
        <f>SUM(F113/D113)</f>
        <v>1.1730769230769231</v>
      </c>
      <c r="G114" s="172">
        <f>SUM(G113/D113)</f>
        <v>2.1634615384615383</v>
      </c>
      <c r="H114" s="6"/>
      <c r="I114" s="6"/>
      <c r="J114" s="307">
        <f>SUM(J113/D113)</f>
        <v>0.46153846153846156</v>
      </c>
      <c r="K114" s="77">
        <f>SUM(K113/D113)</f>
        <v>0.40384615384615385</v>
      </c>
      <c r="L114" s="95">
        <f>SUM(L113/D113)</f>
        <v>0.13461538461538461</v>
      </c>
      <c r="M114" s="16"/>
    </row>
    <row r="115" spans="3:13" ht="18.75" thickBot="1" x14ac:dyDescent="0.3">
      <c r="C115" s="133" t="s">
        <v>26</v>
      </c>
      <c r="D115" s="134">
        <f>SUM(D113/6)</f>
        <v>17.333333333333332</v>
      </c>
      <c r="E115" s="134">
        <f>SUM(E114*D115)</f>
        <v>17.166666666666668</v>
      </c>
      <c r="F115" s="134">
        <f>SUM(F114*D115)</f>
        <v>20.333333333333332</v>
      </c>
      <c r="G115" s="135">
        <f>SUM(G114*D115)</f>
        <v>37.499999999999993</v>
      </c>
      <c r="J115" s="308">
        <f>SUM(J113/6)</f>
        <v>8</v>
      </c>
      <c r="K115" s="97">
        <f>SUM(K113/6)</f>
        <v>7</v>
      </c>
      <c r="L115" s="98">
        <f>SUM(L113/6)</f>
        <v>2.3333333333333335</v>
      </c>
      <c r="M115" s="16"/>
    </row>
    <row r="116" spans="3:13" ht="18.75" thickTop="1" x14ac:dyDescent="0.25"/>
  </sheetData>
  <autoFilter ref="A2:I115" xr:uid="{00000000-0009-0000-0000-00004D000000}"/>
  <mergeCells count="7">
    <mergeCell ref="A1:M1"/>
    <mergeCell ref="A66:A76"/>
    <mergeCell ref="A78:A92"/>
    <mergeCell ref="A94:A111"/>
    <mergeCell ref="A46:A64"/>
    <mergeCell ref="A23:A44"/>
    <mergeCell ref="A3:A21"/>
  </mergeCells>
  <printOptions horizontalCentered="1" verticalCentered="1"/>
  <pageMargins left="0.2" right="0.2" top="0.25" bottom="0.25" header="0.25" footer="0.3"/>
  <pageSetup scale="86" orientation="landscape" r:id="rId1"/>
  <rowBreaks count="1" manualBreakCount="1">
    <brk id="77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F0000"/>
    <pageSetUpPr fitToPage="1"/>
  </sheetPr>
  <dimension ref="A1:M212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334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59" t="s">
        <v>500</v>
      </c>
      <c r="B3" s="254">
        <v>43888</v>
      </c>
      <c r="C3" s="27" t="s">
        <v>48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1"/>
      <c r="B4" s="255">
        <v>43881</v>
      </c>
      <c r="C4" s="9" t="s">
        <v>452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>
        <v>1</v>
      </c>
      <c r="K4" s="9"/>
      <c r="L4" s="9"/>
      <c r="M4" s="29"/>
    </row>
    <row r="5" spans="1:13" hidden="1" x14ac:dyDescent="0.25">
      <c r="A5" s="631"/>
      <c r="B5" s="255">
        <v>43874</v>
      </c>
      <c r="C5" s="9" t="s">
        <v>455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/>
      <c r="L5" s="9">
        <v>1</v>
      </c>
      <c r="M5" s="29"/>
    </row>
    <row r="6" spans="1:13" hidden="1" x14ac:dyDescent="0.25">
      <c r="A6" s="631"/>
      <c r="B6" s="255">
        <v>43867</v>
      </c>
      <c r="C6" s="9" t="s">
        <v>453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/>
      <c r="K6" s="9"/>
      <c r="L6" s="9">
        <v>1</v>
      </c>
      <c r="M6" s="29"/>
    </row>
    <row r="7" spans="1:13" hidden="1" x14ac:dyDescent="0.25">
      <c r="A7" s="631"/>
      <c r="B7" s="255">
        <v>43860</v>
      </c>
      <c r="C7" s="9" t="s">
        <v>9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1"/>
      <c r="B8" s="255">
        <v>43853</v>
      </c>
      <c r="C8" s="9" t="s">
        <v>48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idden="1" x14ac:dyDescent="0.25">
      <c r="A9" s="631"/>
      <c r="B9" s="255">
        <v>43839</v>
      </c>
      <c r="C9" s="9" t="s">
        <v>452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8">
        <v>0</v>
      </c>
      <c r="J9" s="280">
        <v>1</v>
      </c>
      <c r="K9" s="9"/>
      <c r="L9" s="9"/>
      <c r="M9" s="29"/>
    </row>
    <row r="10" spans="1:13" hidden="1" x14ac:dyDescent="0.25">
      <c r="A10" s="631"/>
      <c r="B10" s="255">
        <v>43832</v>
      </c>
      <c r="C10" s="9" t="s">
        <v>455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idden="1" x14ac:dyDescent="0.25">
      <c r="A11" s="631"/>
      <c r="B11" s="255">
        <v>43818</v>
      </c>
      <c r="C11" s="9" t="s">
        <v>453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8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255">
        <v>43811</v>
      </c>
      <c r="C12" s="9" t="s">
        <v>9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8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255">
        <v>43804</v>
      </c>
      <c r="C13" s="9" t="s">
        <v>48</v>
      </c>
      <c r="D13" s="9">
        <v>1</v>
      </c>
      <c r="E13" s="9">
        <v>0</v>
      </c>
      <c r="F13" s="9">
        <v>2</v>
      </c>
      <c r="G13" s="9">
        <v>2</v>
      </c>
      <c r="H13" s="9">
        <v>0</v>
      </c>
      <c r="I13" s="298">
        <v>0</v>
      </c>
      <c r="J13" s="280">
        <v>1</v>
      </c>
      <c r="K13" s="9"/>
      <c r="L13" s="9"/>
      <c r="M13" s="29"/>
    </row>
    <row r="14" spans="1:13" hidden="1" x14ac:dyDescent="0.25">
      <c r="A14" s="631"/>
      <c r="B14" s="255">
        <v>43797</v>
      </c>
      <c r="C14" s="9" t="s">
        <v>452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8">
        <v>0</v>
      </c>
      <c r="J14" s="280">
        <v>1</v>
      </c>
      <c r="K14" s="9"/>
      <c r="L14" s="9"/>
      <c r="M14" s="29"/>
    </row>
    <row r="15" spans="1:13" hidden="1" x14ac:dyDescent="0.25">
      <c r="A15" s="631"/>
      <c r="B15" s="255">
        <v>43790</v>
      </c>
      <c r="C15" s="9" t="s">
        <v>455</v>
      </c>
      <c r="D15" s="9">
        <v>1</v>
      </c>
      <c r="E15" s="9">
        <v>0</v>
      </c>
      <c r="F15" s="9">
        <v>0</v>
      </c>
      <c r="G15" s="9">
        <v>0</v>
      </c>
      <c r="H15" s="9">
        <v>0</v>
      </c>
      <c r="I15" s="298">
        <v>0</v>
      </c>
      <c r="J15" s="280">
        <v>1</v>
      </c>
      <c r="K15" s="9"/>
      <c r="L15" s="9"/>
      <c r="M15" s="29"/>
    </row>
    <row r="16" spans="1:13" hidden="1" x14ac:dyDescent="0.25">
      <c r="A16" s="631"/>
      <c r="B16" s="255">
        <v>43783</v>
      </c>
      <c r="C16" s="9" t="s">
        <v>453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8">
        <v>0</v>
      </c>
      <c r="J16" s="280"/>
      <c r="K16" s="9">
        <v>1</v>
      </c>
      <c r="L16" s="9"/>
      <c r="M16" s="29"/>
    </row>
    <row r="17" spans="1:13" hidden="1" x14ac:dyDescent="0.25">
      <c r="A17" s="631"/>
      <c r="B17" s="255">
        <v>43776</v>
      </c>
      <c r="C17" s="9" t="s">
        <v>9</v>
      </c>
      <c r="D17" s="9">
        <v>1</v>
      </c>
      <c r="E17" s="9">
        <v>0</v>
      </c>
      <c r="F17" s="9">
        <v>1</v>
      </c>
      <c r="G17" s="9">
        <v>1</v>
      </c>
      <c r="H17" s="9">
        <v>0</v>
      </c>
      <c r="I17" s="298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255">
        <v>43769</v>
      </c>
      <c r="C18" s="9" t="s">
        <v>48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8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255">
        <v>43762</v>
      </c>
      <c r="C19" s="9" t="s">
        <v>452</v>
      </c>
      <c r="D19" s="9">
        <v>1</v>
      </c>
      <c r="E19" s="9">
        <v>0</v>
      </c>
      <c r="F19" s="9">
        <v>1</v>
      </c>
      <c r="G19" s="9">
        <v>1</v>
      </c>
      <c r="H19" s="9">
        <v>0</v>
      </c>
      <c r="I19" s="298">
        <v>0</v>
      </c>
      <c r="J19" s="280"/>
      <c r="K19" s="9"/>
      <c r="L19" s="9">
        <v>1</v>
      </c>
      <c r="M19" s="29"/>
    </row>
    <row r="20" spans="1:13" hidden="1" x14ac:dyDescent="0.25">
      <c r="A20" s="631"/>
      <c r="B20" s="255">
        <v>43755</v>
      </c>
      <c r="C20" s="9" t="s">
        <v>455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8">
        <v>0</v>
      </c>
      <c r="J20" s="280">
        <v>1</v>
      </c>
      <c r="K20" s="9"/>
      <c r="L20" s="9"/>
      <c r="M20" s="29"/>
    </row>
    <row r="21" spans="1:13" hidden="1" x14ac:dyDescent="0.25">
      <c r="A21" s="631"/>
      <c r="B21" s="255">
        <v>43748</v>
      </c>
      <c r="C21" s="9" t="s">
        <v>453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8">
        <v>0</v>
      </c>
      <c r="J21" s="280"/>
      <c r="K21" s="9">
        <v>1</v>
      </c>
      <c r="L21" s="9"/>
      <c r="M21" s="29"/>
    </row>
    <row r="22" spans="1:13" hidden="1" x14ac:dyDescent="0.25">
      <c r="A22" s="631"/>
      <c r="B22" s="255">
        <v>43741</v>
      </c>
      <c r="C22" s="9" t="s">
        <v>9</v>
      </c>
      <c r="D22" s="9">
        <v>1</v>
      </c>
      <c r="E22" s="9">
        <v>0</v>
      </c>
      <c r="F22" s="9">
        <v>2</v>
      </c>
      <c r="G22" s="9">
        <v>2</v>
      </c>
      <c r="H22" s="9">
        <v>0</v>
      </c>
      <c r="I22" s="298">
        <v>0</v>
      </c>
      <c r="J22" s="280">
        <v>1</v>
      </c>
      <c r="K22" s="9"/>
      <c r="L22" s="9"/>
      <c r="M22" s="29"/>
    </row>
    <row r="23" spans="1:13" hidden="1" x14ac:dyDescent="0.25">
      <c r="A23" s="631"/>
      <c r="B23" s="255">
        <v>43734</v>
      </c>
      <c r="C23" s="9" t="s">
        <v>48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8">
        <v>0</v>
      </c>
      <c r="J23" s="280">
        <v>1</v>
      </c>
      <c r="K23" s="9"/>
      <c r="L23" s="9"/>
      <c r="M23" s="29"/>
    </row>
    <row r="24" spans="1:13" hidden="1" x14ac:dyDescent="0.25">
      <c r="A24" s="631"/>
      <c r="B24" s="255">
        <v>43727</v>
      </c>
      <c r="C24" s="9" t="s">
        <v>452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8">
        <v>0</v>
      </c>
      <c r="J24" s="280">
        <v>1</v>
      </c>
      <c r="K24" s="9"/>
      <c r="L24" s="9"/>
      <c r="M24" s="29"/>
    </row>
    <row r="25" spans="1:13" ht="18.75" hidden="1" thickBot="1" x14ac:dyDescent="0.3">
      <c r="A25" s="630"/>
      <c r="B25" s="256">
        <v>43720</v>
      </c>
      <c r="C25" s="31" t="s">
        <v>455</v>
      </c>
      <c r="D25" s="31">
        <v>1</v>
      </c>
      <c r="E25" s="31">
        <v>0</v>
      </c>
      <c r="F25" s="31">
        <v>0</v>
      </c>
      <c r="G25" s="31">
        <v>0</v>
      </c>
      <c r="H25" s="31">
        <v>0</v>
      </c>
      <c r="I25" s="299">
        <v>0</v>
      </c>
      <c r="J25" s="341">
        <v>1</v>
      </c>
      <c r="K25" s="31"/>
      <c r="L25" s="31"/>
      <c r="M25" s="32"/>
    </row>
    <row r="26" spans="1:13" s="1" customFormat="1" ht="19.5" thickTop="1" thickBot="1" x14ac:dyDescent="0.3">
      <c r="A26" s="142" t="s">
        <v>45</v>
      </c>
      <c r="B26" s="126" t="s">
        <v>500</v>
      </c>
      <c r="C26" s="247" t="s">
        <v>8</v>
      </c>
      <c r="D26" s="248">
        <f t="shared" ref="D26:I26" si="0">SUM(D3:D25)</f>
        <v>23</v>
      </c>
      <c r="E26" s="216">
        <f t="shared" si="0"/>
        <v>1</v>
      </c>
      <c r="F26" s="124">
        <f t="shared" si="0"/>
        <v>10</v>
      </c>
      <c r="G26" s="124">
        <f t="shared" si="0"/>
        <v>11</v>
      </c>
      <c r="H26" s="124">
        <f t="shared" si="0"/>
        <v>0</v>
      </c>
      <c r="I26" s="124">
        <f t="shared" si="0"/>
        <v>0</v>
      </c>
      <c r="J26" s="191">
        <f>SUM(J3:J25)</f>
        <v>16</v>
      </c>
      <c r="K26" s="124">
        <f>SUM(K3:K25)</f>
        <v>4</v>
      </c>
      <c r="L26" s="124">
        <f>SUM(L3:L25)</f>
        <v>3</v>
      </c>
      <c r="M26" s="294">
        <f>SUM(J26/(J26+K26))</f>
        <v>0.8</v>
      </c>
    </row>
    <row r="27" spans="1:13" ht="18.75" hidden="1" thickTop="1" x14ac:dyDescent="0.25">
      <c r="A27" s="659" t="s">
        <v>454</v>
      </c>
      <c r="B27" s="254">
        <v>43524</v>
      </c>
      <c r="C27" s="27" t="s">
        <v>48</v>
      </c>
      <c r="D27" s="27">
        <v>1</v>
      </c>
      <c r="E27" s="27">
        <v>0</v>
      </c>
      <c r="F27" s="27">
        <v>0</v>
      </c>
      <c r="G27" s="27">
        <v>0</v>
      </c>
      <c r="H27" s="27">
        <v>0</v>
      </c>
      <c r="I27" s="28">
        <v>0</v>
      </c>
      <c r="J27" s="364">
        <v>1</v>
      </c>
      <c r="K27" s="27"/>
      <c r="L27" s="27"/>
      <c r="M27" s="28"/>
    </row>
    <row r="28" spans="1:13" hidden="1" x14ac:dyDescent="0.25">
      <c r="A28" s="631"/>
      <c r="B28" s="255">
        <v>43517</v>
      </c>
      <c r="C28" s="9" t="s">
        <v>452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/>
      <c r="K28" s="9">
        <v>1</v>
      </c>
      <c r="L28" s="9"/>
      <c r="M28" s="29"/>
    </row>
    <row r="29" spans="1:13" hidden="1" x14ac:dyDescent="0.25">
      <c r="A29" s="631"/>
      <c r="B29" s="255">
        <v>43510</v>
      </c>
      <c r="C29" s="9" t="s">
        <v>455</v>
      </c>
      <c r="D29" s="9">
        <v>1</v>
      </c>
      <c r="E29" s="9">
        <v>1</v>
      </c>
      <c r="F29" s="9">
        <v>2</v>
      </c>
      <c r="G29" s="9">
        <v>3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43503</v>
      </c>
      <c r="C30" s="9" t="s">
        <v>453</v>
      </c>
      <c r="D30" s="9">
        <v>1</v>
      </c>
      <c r="E30" s="9">
        <v>1</v>
      </c>
      <c r="F30" s="9">
        <v>1</v>
      </c>
      <c r="G30" s="9">
        <v>2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1"/>
      <c r="B31" s="255">
        <v>43496</v>
      </c>
      <c r="C31" s="9" t="s">
        <v>9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1"/>
      <c r="B32" s="255">
        <v>43489</v>
      </c>
      <c r="C32" s="9" t="s">
        <v>48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365">
        <v>1</v>
      </c>
      <c r="K32" s="9"/>
      <c r="L32" s="9"/>
      <c r="M32" s="29"/>
    </row>
    <row r="33" spans="1:13" hidden="1" x14ac:dyDescent="0.25">
      <c r="A33" s="631"/>
      <c r="B33" s="255">
        <v>43475</v>
      </c>
      <c r="C33" s="9" t="s">
        <v>452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1"/>
      <c r="B34" s="255">
        <v>43468</v>
      </c>
      <c r="C34" s="9" t="s">
        <v>455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>
        <v>1</v>
      </c>
      <c r="K34" s="9"/>
      <c r="L34" s="9"/>
      <c r="M34" s="29"/>
    </row>
    <row r="35" spans="1:13" hidden="1" x14ac:dyDescent="0.25">
      <c r="A35" s="631"/>
      <c r="B35" s="255">
        <v>43454</v>
      </c>
      <c r="C35" s="9" t="s">
        <v>453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idden="1" x14ac:dyDescent="0.25">
      <c r="A36" s="631"/>
      <c r="B36" s="255">
        <v>43447</v>
      </c>
      <c r="C36" s="9" t="s">
        <v>9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365"/>
      <c r="K36" s="9">
        <v>1</v>
      </c>
      <c r="L36" s="9"/>
      <c r="M36" s="29"/>
    </row>
    <row r="37" spans="1:13" hidden="1" x14ac:dyDescent="0.25">
      <c r="A37" s="631"/>
      <c r="B37" s="255">
        <v>43440</v>
      </c>
      <c r="C37" s="9" t="s">
        <v>48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365"/>
      <c r="K37" s="9">
        <v>1</v>
      </c>
      <c r="L37" s="9"/>
      <c r="M37" s="29"/>
    </row>
    <row r="38" spans="1:13" hidden="1" x14ac:dyDescent="0.25">
      <c r="A38" s="631"/>
      <c r="B38" s="255">
        <v>43433</v>
      </c>
      <c r="C38" s="9" t="s">
        <v>452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365"/>
      <c r="K38" s="9">
        <v>1</v>
      </c>
      <c r="L38" s="9"/>
      <c r="M38" s="29"/>
    </row>
    <row r="39" spans="1:13" hidden="1" x14ac:dyDescent="0.25">
      <c r="A39" s="631"/>
      <c r="B39" s="255">
        <v>43426</v>
      </c>
      <c r="C39" s="9" t="s">
        <v>455</v>
      </c>
      <c r="D39" s="9">
        <v>1</v>
      </c>
      <c r="E39" s="9">
        <v>0</v>
      </c>
      <c r="F39" s="9">
        <v>0</v>
      </c>
      <c r="G39" s="9">
        <v>0</v>
      </c>
      <c r="H39" s="9">
        <v>0</v>
      </c>
      <c r="I39" s="29">
        <v>0</v>
      </c>
      <c r="J39" s="365"/>
      <c r="K39" s="9">
        <v>1</v>
      </c>
      <c r="L39" s="9"/>
      <c r="M39" s="29"/>
    </row>
    <row r="40" spans="1:13" hidden="1" x14ac:dyDescent="0.25">
      <c r="A40" s="631"/>
      <c r="B40" s="255">
        <v>43419</v>
      </c>
      <c r="C40" s="9" t="s">
        <v>453</v>
      </c>
      <c r="D40" s="9">
        <v>1</v>
      </c>
      <c r="E40" s="9">
        <v>0</v>
      </c>
      <c r="F40" s="9">
        <v>0</v>
      </c>
      <c r="G40" s="9">
        <v>0</v>
      </c>
      <c r="H40" s="9">
        <v>0</v>
      </c>
      <c r="I40" s="29">
        <v>0</v>
      </c>
      <c r="J40" s="365"/>
      <c r="K40" s="9">
        <v>1</v>
      </c>
      <c r="L40" s="9"/>
      <c r="M40" s="29"/>
    </row>
    <row r="41" spans="1:13" hidden="1" x14ac:dyDescent="0.25">
      <c r="A41" s="631"/>
      <c r="B41" s="255">
        <v>43412</v>
      </c>
      <c r="C41" s="9" t="s">
        <v>9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365">
        <v>1</v>
      </c>
      <c r="K41" s="9"/>
      <c r="L41" s="9"/>
      <c r="M41" s="29"/>
    </row>
    <row r="42" spans="1:13" hidden="1" x14ac:dyDescent="0.25">
      <c r="A42" s="631"/>
      <c r="B42" s="255">
        <v>43405</v>
      </c>
      <c r="C42" s="9" t="s">
        <v>48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365"/>
      <c r="K42" s="9">
        <v>1</v>
      </c>
      <c r="L42" s="9"/>
      <c r="M42" s="29"/>
    </row>
    <row r="43" spans="1:13" hidden="1" x14ac:dyDescent="0.25">
      <c r="A43" s="631"/>
      <c r="B43" s="255">
        <v>43398</v>
      </c>
      <c r="C43" s="9" t="s">
        <v>452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365"/>
      <c r="K43" s="9">
        <v>1</v>
      </c>
      <c r="L43" s="9"/>
      <c r="M43" s="29"/>
    </row>
    <row r="44" spans="1:13" hidden="1" x14ac:dyDescent="0.25">
      <c r="A44" s="631"/>
      <c r="B44" s="255">
        <v>43391</v>
      </c>
      <c r="C44" s="9" t="s">
        <v>455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365">
        <v>1</v>
      </c>
      <c r="K44" s="9"/>
      <c r="L44" s="9"/>
      <c r="M44" s="29"/>
    </row>
    <row r="45" spans="1:13" hidden="1" x14ac:dyDescent="0.25">
      <c r="A45" s="631"/>
      <c r="B45" s="255">
        <v>43384</v>
      </c>
      <c r="C45" s="9" t="s">
        <v>453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365"/>
      <c r="K45" s="9">
        <v>1</v>
      </c>
      <c r="L45" s="9"/>
      <c r="M45" s="29"/>
    </row>
    <row r="46" spans="1:13" hidden="1" x14ac:dyDescent="0.25">
      <c r="A46" s="631"/>
      <c r="B46" s="255">
        <v>43377</v>
      </c>
      <c r="C46" s="9" t="s">
        <v>9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365">
        <v>1</v>
      </c>
      <c r="K46" s="9"/>
      <c r="L46" s="9"/>
      <c r="M46" s="29"/>
    </row>
    <row r="47" spans="1:13" hidden="1" x14ac:dyDescent="0.25">
      <c r="A47" s="631"/>
      <c r="B47" s="255">
        <v>43370</v>
      </c>
      <c r="C47" s="9" t="s">
        <v>48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365"/>
      <c r="K47" s="9">
        <v>1</v>
      </c>
      <c r="L47" s="9"/>
      <c r="M47" s="29"/>
    </row>
    <row r="48" spans="1:13" hidden="1" x14ac:dyDescent="0.25">
      <c r="A48" s="631"/>
      <c r="B48" s="255">
        <v>43363</v>
      </c>
      <c r="C48" s="9" t="s">
        <v>452</v>
      </c>
      <c r="D48" s="9">
        <v>1</v>
      </c>
      <c r="E48" s="9">
        <v>0</v>
      </c>
      <c r="F48" s="9">
        <v>1</v>
      </c>
      <c r="G48" s="9">
        <v>1</v>
      </c>
      <c r="H48" s="9">
        <v>0</v>
      </c>
      <c r="I48" s="29">
        <v>0</v>
      </c>
      <c r="J48" s="365"/>
      <c r="K48" s="9">
        <v>1</v>
      </c>
      <c r="L48" s="9"/>
      <c r="M48" s="29"/>
    </row>
    <row r="49" spans="1:13" ht="18.75" hidden="1" thickBot="1" x14ac:dyDescent="0.3">
      <c r="A49" s="630"/>
      <c r="B49" s="256">
        <v>43356</v>
      </c>
      <c r="C49" s="31" t="s">
        <v>455</v>
      </c>
      <c r="D49" s="31">
        <v>1</v>
      </c>
      <c r="E49" s="31">
        <v>0</v>
      </c>
      <c r="F49" s="31">
        <v>0</v>
      </c>
      <c r="G49" s="31">
        <v>0</v>
      </c>
      <c r="H49" s="31">
        <v>0</v>
      </c>
      <c r="I49" s="32">
        <v>0</v>
      </c>
      <c r="J49" s="366"/>
      <c r="K49" s="31">
        <v>1</v>
      </c>
      <c r="L49" s="31"/>
      <c r="M49" s="32"/>
    </row>
    <row r="50" spans="1:13" s="1" customFormat="1" ht="19.5" thickTop="1" thickBot="1" x14ac:dyDescent="0.3">
      <c r="A50" s="142" t="s">
        <v>45</v>
      </c>
      <c r="B50" s="126" t="s">
        <v>454</v>
      </c>
      <c r="C50" s="247" t="s">
        <v>8</v>
      </c>
      <c r="D50" s="248">
        <f t="shared" ref="D50:I50" si="1">SUM(D27:D49)</f>
        <v>23</v>
      </c>
      <c r="E50" s="216">
        <f t="shared" si="1"/>
        <v>2</v>
      </c>
      <c r="F50" s="124">
        <f t="shared" si="1"/>
        <v>6</v>
      </c>
      <c r="G50" s="124">
        <f t="shared" si="1"/>
        <v>8</v>
      </c>
      <c r="H50" s="124">
        <f t="shared" si="1"/>
        <v>0</v>
      </c>
      <c r="I50" s="124">
        <f t="shared" si="1"/>
        <v>0</v>
      </c>
      <c r="J50" s="191">
        <f>SUM(J27:J49)</f>
        <v>10</v>
      </c>
      <c r="K50" s="124">
        <f>SUM(K27:K49)</f>
        <v>13</v>
      </c>
      <c r="L50" s="124">
        <f>SUM(L27:L49)</f>
        <v>0</v>
      </c>
      <c r="M50" s="294">
        <f>SUM(J50/(J50+K50))</f>
        <v>0.43478260869565216</v>
      </c>
    </row>
    <row r="51" spans="1:13" ht="18.75" hidden="1" thickTop="1" x14ac:dyDescent="0.25">
      <c r="A51" s="659" t="s">
        <v>285</v>
      </c>
      <c r="B51" s="26">
        <v>43160</v>
      </c>
      <c r="C51" s="27" t="s">
        <v>10</v>
      </c>
      <c r="D51" s="27">
        <v>1</v>
      </c>
      <c r="E51" s="27">
        <v>0</v>
      </c>
      <c r="F51" s="27">
        <v>1</v>
      </c>
      <c r="G51" s="27">
        <v>1</v>
      </c>
      <c r="H51" s="27">
        <v>0</v>
      </c>
      <c r="I51" s="28">
        <v>0</v>
      </c>
      <c r="J51" s="282">
        <v>1</v>
      </c>
      <c r="K51" s="8"/>
      <c r="L51" s="8"/>
      <c r="M51" s="113"/>
    </row>
    <row r="52" spans="1:13" hidden="1" x14ac:dyDescent="0.25">
      <c r="A52" s="631"/>
      <c r="B52" s="13">
        <v>43153</v>
      </c>
      <c r="C52" s="9" t="s">
        <v>7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idden="1" x14ac:dyDescent="0.25">
      <c r="A53" s="631"/>
      <c r="B53" s="13">
        <v>43146</v>
      </c>
      <c r="C53" s="9" t="s">
        <v>27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idden="1" x14ac:dyDescent="0.25">
      <c r="A54" s="631"/>
      <c r="B54" s="13">
        <v>43139</v>
      </c>
      <c r="C54" s="9" t="s">
        <v>11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43104</v>
      </c>
      <c r="C55" s="9" t="s">
        <v>27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43090</v>
      </c>
      <c r="C56" s="9" t="s">
        <v>11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43083</v>
      </c>
      <c r="C57" s="9" t="s">
        <v>8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13">
        <v>43076</v>
      </c>
      <c r="C58" s="9" t="s">
        <v>10</v>
      </c>
      <c r="D58" s="9">
        <v>1</v>
      </c>
      <c r="E58" s="9">
        <v>0</v>
      </c>
      <c r="F58" s="9">
        <v>0</v>
      </c>
      <c r="G58" s="9">
        <v>0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43069</v>
      </c>
      <c r="C59" s="9" t="s">
        <v>7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1"/>
      <c r="B60" s="13">
        <v>43062</v>
      </c>
      <c r="C60" s="9" t="s">
        <v>27</v>
      </c>
      <c r="D60" s="9">
        <v>1</v>
      </c>
      <c r="E60" s="9">
        <v>0</v>
      </c>
      <c r="F60" s="9">
        <v>2</v>
      </c>
      <c r="G60" s="9">
        <v>2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43055</v>
      </c>
      <c r="C61" s="9" t="s">
        <v>11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43048</v>
      </c>
      <c r="C62" s="9" t="s">
        <v>8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43041</v>
      </c>
      <c r="C63" s="9" t="s">
        <v>10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43034</v>
      </c>
      <c r="C64" s="9" t="s">
        <v>7</v>
      </c>
      <c r="D64" s="9">
        <v>1</v>
      </c>
      <c r="E64" s="9">
        <v>0</v>
      </c>
      <c r="F64" s="9">
        <v>3</v>
      </c>
      <c r="G64" s="9">
        <v>3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43027</v>
      </c>
      <c r="C65" s="9" t="s">
        <v>27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/>
      <c r="L65" s="9">
        <v>1</v>
      </c>
      <c r="M65" s="29"/>
    </row>
    <row r="66" spans="1:13" hidden="1" x14ac:dyDescent="0.25">
      <c r="A66" s="631"/>
      <c r="B66" s="13">
        <v>43020</v>
      </c>
      <c r="C66" s="9" t="s">
        <v>11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43013</v>
      </c>
      <c r="C67" s="9" t="s">
        <v>8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43006</v>
      </c>
      <c r="C68" s="9" t="s">
        <v>10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>
        <v>1</v>
      </c>
      <c r="K68" s="9"/>
      <c r="L68" s="9"/>
      <c r="M68" s="29"/>
    </row>
    <row r="69" spans="1:13" hidden="1" x14ac:dyDescent="0.25">
      <c r="A69" s="631"/>
      <c r="B69" s="13">
        <v>42999</v>
      </c>
      <c r="C69" s="9" t="s">
        <v>7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/>
      <c r="L69" s="9">
        <v>1</v>
      </c>
      <c r="M69" s="29"/>
    </row>
    <row r="70" spans="1:13" ht="18.75" hidden="1" thickBot="1" x14ac:dyDescent="0.3">
      <c r="A70" s="630"/>
      <c r="B70" s="30">
        <v>42992</v>
      </c>
      <c r="C70" s="31" t="s">
        <v>27</v>
      </c>
      <c r="D70" s="31">
        <v>1</v>
      </c>
      <c r="E70" s="31">
        <v>0</v>
      </c>
      <c r="F70" s="31">
        <v>1</v>
      </c>
      <c r="G70" s="31">
        <v>1</v>
      </c>
      <c r="H70" s="31">
        <v>0</v>
      </c>
      <c r="I70" s="32">
        <v>0</v>
      </c>
      <c r="J70" s="281"/>
      <c r="K70" s="23">
        <v>1</v>
      </c>
      <c r="L70" s="23"/>
      <c r="M70" s="48"/>
    </row>
    <row r="71" spans="1:13" s="1" customFormat="1" ht="19.5" thickTop="1" thickBot="1" x14ac:dyDescent="0.3">
      <c r="A71" s="142" t="s">
        <v>45</v>
      </c>
      <c r="B71" s="126" t="s">
        <v>285</v>
      </c>
      <c r="C71" s="124" t="s">
        <v>9</v>
      </c>
      <c r="D71" s="124">
        <f t="shared" ref="D71:L71" si="2">SUM(D51:D70)</f>
        <v>20</v>
      </c>
      <c r="E71" s="124">
        <f t="shared" si="2"/>
        <v>0</v>
      </c>
      <c r="F71" s="124">
        <f t="shared" si="2"/>
        <v>11</v>
      </c>
      <c r="G71" s="124">
        <f t="shared" si="2"/>
        <v>11</v>
      </c>
      <c r="H71" s="124">
        <f t="shared" si="2"/>
        <v>0</v>
      </c>
      <c r="I71" s="124">
        <f t="shared" si="2"/>
        <v>0</v>
      </c>
      <c r="J71" s="191">
        <f t="shared" si="2"/>
        <v>12</v>
      </c>
      <c r="K71" s="124">
        <f t="shared" si="2"/>
        <v>6</v>
      </c>
      <c r="L71" s="124">
        <f t="shared" si="2"/>
        <v>2</v>
      </c>
      <c r="M71" s="294">
        <f>SUM(J71/(J71+K71))</f>
        <v>0.66666666666666663</v>
      </c>
    </row>
    <row r="72" spans="1:13" ht="18.75" hidden="1" thickTop="1" x14ac:dyDescent="0.25">
      <c r="A72" s="659" t="s">
        <v>35</v>
      </c>
      <c r="B72" s="26">
        <v>42796</v>
      </c>
      <c r="C72" s="27" t="s">
        <v>10</v>
      </c>
      <c r="D72" s="27">
        <v>1</v>
      </c>
      <c r="E72" s="27">
        <v>0</v>
      </c>
      <c r="F72" s="27">
        <v>0</v>
      </c>
      <c r="G72" s="27">
        <v>0</v>
      </c>
      <c r="H72" s="27">
        <v>0</v>
      </c>
      <c r="I72" s="28">
        <v>0</v>
      </c>
      <c r="J72" s="282">
        <v>1</v>
      </c>
      <c r="K72" s="8"/>
      <c r="L72" s="8"/>
      <c r="M72" s="113"/>
    </row>
    <row r="73" spans="1:13" hidden="1" x14ac:dyDescent="0.25">
      <c r="A73" s="631"/>
      <c r="B73" s="13">
        <v>42789</v>
      </c>
      <c r="C73" s="9" t="s">
        <v>7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>
        <v>1</v>
      </c>
      <c r="K73" s="9"/>
      <c r="L73" s="9"/>
      <c r="M73" s="29"/>
    </row>
    <row r="74" spans="1:13" hidden="1" x14ac:dyDescent="0.25">
      <c r="A74" s="631"/>
      <c r="B74" s="13">
        <v>42782</v>
      </c>
      <c r="C74" s="9" t="s">
        <v>27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13">
        <v>42775</v>
      </c>
      <c r="C75" s="9" t="s">
        <v>11</v>
      </c>
      <c r="D75" s="9">
        <v>1</v>
      </c>
      <c r="E75" s="9">
        <v>0</v>
      </c>
      <c r="F75" s="9">
        <v>1</v>
      </c>
      <c r="G75" s="9">
        <v>1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42768</v>
      </c>
      <c r="C76" s="9" t="s">
        <v>8</v>
      </c>
      <c r="D76" s="9">
        <v>1</v>
      </c>
      <c r="E76" s="9">
        <v>0</v>
      </c>
      <c r="F76" s="9">
        <v>0</v>
      </c>
      <c r="G76" s="9">
        <v>0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42761</v>
      </c>
      <c r="C77" s="9" t="s">
        <v>10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>
        <v>1</v>
      </c>
      <c r="K77" s="9"/>
      <c r="L77" s="9"/>
      <c r="M77" s="29"/>
    </row>
    <row r="78" spans="1:13" hidden="1" x14ac:dyDescent="0.25">
      <c r="A78" s="631"/>
      <c r="B78" s="13">
        <v>42754</v>
      </c>
      <c r="C78" s="9" t="s">
        <v>7</v>
      </c>
      <c r="D78" s="9">
        <v>1</v>
      </c>
      <c r="E78" s="9">
        <v>0</v>
      </c>
      <c r="F78" s="9">
        <v>0</v>
      </c>
      <c r="G78" s="9">
        <v>0</v>
      </c>
      <c r="H78" s="9">
        <v>0</v>
      </c>
      <c r="I78" s="29">
        <v>0</v>
      </c>
      <c r="J78" s="280"/>
      <c r="K78" s="9">
        <v>1</v>
      </c>
      <c r="L78" s="9"/>
      <c r="M78" s="29"/>
    </row>
    <row r="79" spans="1:13" hidden="1" x14ac:dyDescent="0.25">
      <c r="A79" s="631"/>
      <c r="B79" s="13">
        <v>42747</v>
      </c>
      <c r="C79" s="9" t="s">
        <v>27</v>
      </c>
      <c r="D79" s="9">
        <v>1</v>
      </c>
      <c r="E79" s="9">
        <v>0</v>
      </c>
      <c r="F79" s="9">
        <v>1</v>
      </c>
      <c r="G79" s="9">
        <v>1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42740</v>
      </c>
      <c r="C80" s="9" t="s">
        <v>11</v>
      </c>
      <c r="D80" s="9">
        <v>1</v>
      </c>
      <c r="E80" s="9">
        <v>0</v>
      </c>
      <c r="F80" s="9">
        <v>0</v>
      </c>
      <c r="G80" s="9">
        <v>0</v>
      </c>
      <c r="H80" s="9">
        <v>0</v>
      </c>
      <c r="I80" s="29">
        <v>0</v>
      </c>
      <c r="J80" s="280"/>
      <c r="K80" s="9"/>
      <c r="L80" s="9">
        <v>1</v>
      </c>
      <c r="M80" s="29"/>
    </row>
    <row r="81" spans="1:13" hidden="1" x14ac:dyDescent="0.25">
      <c r="A81" s="631"/>
      <c r="B81" s="13">
        <v>42712</v>
      </c>
      <c r="C81" s="9" t="s">
        <v>10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13">
        <v>42705</v>
      </c>
      <c r="C82" s="9" t="s">
        <v>7</v>
      </c>
      <c r="D82" s="9">
        <v>1</v>
      </c>
      <c r="E82" s="9">
        <v>1</v>
      </c>
      <c r="F82" s="9">
        <v>0</v>
      </c>
      <c r="G82" s="9">
        <v>1</v>
      </c>
      <c r="H82" s="9">
        <v>0</v>
      </c>
      <c r="I82" s="29">
        <v>0</v>
      </c>
      <c r="J82" s="280"/>
      <c r="K82" s="9"/>
      <c r="L82" s="9">
        <v>1</v>
      </c>
      <c r="M82" s="29"/>
    </row>
    <row r="83" spans="1:13" hidden="1" x14ac:dyDescent="0.25">
      <c r="A83" s="631"/>
      <c r="B83" s="13">
        <v>42698</v>
      </c>
      <c r="C83" s="9" t="s">
        <v>27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/>
      <c r="K83" s="9">
        <v>1</v>
      </c>
      <c r="L83" s="9"/>
      <c r="M83" s="29"/>
    </row>
    <row r="84" spans="1:13" hidden="1" x14ac:dyDescent="0.25">
      <c r="A84" s="631"/>
      <c r="B84" s="13">
        <v>42691</v>
      </c>
      <c r="C84" s="9" t="s">
        <v>11</v>
      </c>
      <c r="D84" s="9">
        <v>1</v>
      </c>
      <c r="E84" s="9">
        <v>0</v>
      </c>
      <c r="F84" s="9">
        <v>0</v>
      </c>
      <c r="G84" s="9">
        <v>0</v>
      </c>
      <c r="H84" s="9">
        <v>0</v>
      </c>
      <c r="I84" s="29">
        <v>0</v>
      </c>
      <c r="J84" s="280"/>
      <c r="K84" s="9"/>
      <c r="L84" s="9">
        <v>1</v>
      </c>
      <c r="M84" s="29"/>
    </row>
    <row r="85" spans="1:13" hidden="1" x14ac:dyDescent="0.25">
      <c r="A85" s="631"/>
      <c r="B85" s="13">
        <v>42684</v>
      </c>
      <c r="C85" s="9" t="s">
        <v>8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42677</v>
      </c>
      <c r="C86" s="9" t="s">
        <v>10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/>
      <c r="L86" s="9">
        <v>1</v>
      </c>
      <c r="M86" s="29"/>
    </row>
    <row r="87" spans="1:13" hidden="1" x14ac:dyDescent="0.25">
      <c r="A87" s="631"/>
      <c r="B87" s="13">
        <v>42670</v>
      </c>
      <c r="C87" s="9" t="s">
        <v>7</v>
      </c>
      <c r="D87" s="9">
        <v>1</v>
      </c>
      <c r="E87" s="9">
        <v>0</v>
      </c>
      <c r="F87" s="9">
        <v>0</v>
      </c>
      <c r="G87" s="9">
        <v>0</v>
      </c>
      <c r="H87" s="9">
        <v>0</v>
      </c>
      <c r="I87" s="29">
        <v>0</v>
      </c>
      <c r="J87" s="280"/>
      <c r="K87" s="9">
        <v>1</v>
      </c>
      <c r="L87" s="9"/>
      <c r="M87" s="29"/>
    </row>
    <row r="88" spans="1:13" hidden="1" x14ac:dyDescent="0.25">
      <c r="A88" s="631"/>
      <c r="B88" s="13">
        <v>42663</v>
      </c>
      <c r="C88" s="9" t="s">
        <v>27</v>
      </c>
      <c r="D88" s="9">
        <v>1</v>
      </c>
      <c r="E88" s="9">
        <v>0</v>
      </c>
      <c r="F88" s="9">
        <v>1</v>
      </c>
      <c r="G88" s="9">
        <v>1</v>
      </c>
      <c r="H88" s="9">
        <v>0</v>
      </c>
      <c r="I88" s="29">
        <v>0</v>
      </c>
      <c r="J88" s="280"/>
      <c r="K88" s="9">
        <v>1</v>
      </c>
      <c r="L88" s="9"/>
      <c r="M88" s="29"/>
    </row>
    <row r="89" spans="1:13" hidden="1" x14ac:dyDescent="0.25">
      <c r="A89" s="631"/>
      <c r="B89" s="13">
        <v>42656</v>
      </c>
      <c r="C89" s="9" t="s">
        <v>11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280"/>
      <c r="K89" s="9">
        <v>1</v>
      </c>
      <c r="L89" s="9"/>
      <c r="M89" s="29"/>
    </row>
    <row r="90" spans="1:13" hidden="1" x14ac:dyDescent="0.25">
      <c r="A90" s="631"/>
      <c r="B90" s="13">
        <v>42649</v>
      </c>
      <c r="C90" s="9" t="s">
        <v>8</v>
      </c>
      <c r="D90" s="9">
        <v>1</v>
      </c>
      <c r="E90" s="9">
        <v>0</v>
      </c>
      <c r="F90" s="9">
        <v>0</v>
      </c>
      <c r="G90" s="9">
        <v>0</v>
      </c>
      <c r="H90" s="9">
        <v>0</v>
      </c>
      <c r="I90" s="29">
        <v>0</v>
      </c>
      <c r="J90" s="280"/>
      <c r="K90" s="9">
        <v>1</v>
      </c>
      <c r="L90" s="9"/>
      <c r="M90" s="29"/>
    </row>
    <row r="91" spans="1:13" hidden="1" x14ac:dyDescent="0.25">
      <c r="A91" s="631"/>
      <c r="B91" s="13">
        <v>42642</v>
      </c>
      <c r="C91" s="9" t="s">
        <v>10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idden="1" x14ac:dyDescent="0.25">
      <c r="A92" s="631"/>
      <c r="B92" s="13">
        <v>42635</v>
      </c>
      <c r="C92" s="9" t="s">
        <v>7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29">
        <v>0</v>
      </c>
      <c r="J92" s="280">
        <v>1</v>
      </c>
      <c r="K92" s="9"/>
      <c r="L92" s="9"/>
      <c r="M92" s="29"/>
    </row>
    <row r="93" spans="1:13" ht="18.75" hidden="1" thickBot="1" x14ac:dyDescent="0.3">
      <c r="A93" s="630"/>
      <c r="B93" s="30">
        <v>42628</v>
      </c>
      <c r="C93" s="31" t="s">
        <v>27</v>
      </c>
      <c r="D93" s="31">
        <v>1</v>
      </c>
      <c r="E93" s="31">
        <v>0</v>
      </c>
      <c r="F93" s="31">
        <v>1</v>
      </c>
      <c r="G93" s="31">
        <v>1</v>
      </c>
      <c r="H93" s="31">
        <v>0</v>
      </c>
      <c r="I93" s="32">
        <v>0</v>
      </c>
      <c r="J93" s="281">
        <v>1</v>
      </c>
      <c r="K93" s="23"/>
      <c r="L93" s="23"/>
      <c r="M93" s="48"/>
    </row>
    <row r="94" spans="1:13" s="1" customFormat="1" ht="19.5" thickTop="1" thickBot="1" x14ac:dyDescent="0.3">
      <c r="A94" s="142" t="s">
        <v>45</v>
      </c>
      <c r="B94" s="126" t="s">
        <v>18</v>
      </c>
      <c r="C94" s="247" t="s">
        <v>9</v>
      </c>
      <c r="D94" s="248">
        <f t="shared" ref="D94:I94" si="3">SUM(D72:D93)</f>
        <v>22</v>
      </c>
      <c r="E94" s="216">
        <f t="shared" si="3"/>
        <v>1</v>
      </c>
      <c r="F94" s="124">
        <f t="shared" si="3"/>
        <v>6</v>
      </c>
      <c r="G94" s="124">
        <f t="shared" si="3"/>
        <v>7</v>
      </c>
      <c r="H94" s="124">
        <f t="shared" si="3"/>
        <v>0</v>
      </c>
      <c r="I94" s="125">
        <f t="shared" si="3"/>
        <v>0</v>
      </c>
      <c r="J94" s="191">
        <f>SUM(J72:J93)</f>
        <v>7</v>
      </c>
      <c r="K94" s="124">
        <f>SUM(K72:K93)</f>
        <v>11</v>
      </c>
      <c r="L94" s="124">
        <f>SUM(L72:L93)</f>
        <v>4</v>
      </c>
      <c r="M94" s="294">
        <f>SUM(J94/(J94+K94))</f>
        <v>0.3888888888888889</v>
      </c>
    </row>
    <row r="95" spans="1:13" ht="18.75" hidden="1" thickTop="1" x14ac:dyDescent="0.25">
      <c r="A95" s="659" t="s">
        <v>17</v>
      </c>
      <c r="B95" s="26">
        <v>42432</v>
      </c>
      <c r="C95" s="27" t="s">
        <v>7</v>
      </c>
      <c r="D95" s="27">
        <v>1</v>
      </c>
      <c r="E95" s="27">
        <v>2</v>
      </c>
      <c r="F95" s="27">
        <v>0</v>
      </c>
      <c r="G95" s="27">
        <v>2</v>
      </c>
      <c r="H95" s="27">
        <v>1</v>
      </c>
      <c r="I95" s="28">
        <v>0</v>
      </c>
      <c r="J95" s="282">
        <v>1</v>
      </c>
      <c r="K95" s="8"/>
      <c r="L95" s="8"/>
      <c r="M95" s="113"/>
    </row>
    <row r="96" spans="1:13" hidden="1" x14ac:dyDescent="0.25">
      <c r="A96" s="631"/>
      <c r="B96" s="13">
        <v>42425</v>
      </c>
      <c r="C96" s="9" t="s">
        <v>13</v>
      </c>
      <c r="D96" s="9">
        <v>1</v>
      </c>
      <c r="E96" s="9">
        <v>0</v>
      </c>
      <c r="F96" s="9">
        <v>0</v>
      </c>
      <c r="G96" s="9">
        <v>0</v>
      </c>
      <c r="H96" s="9">
        <v>0</v>
      </c>
      <c r="I96" s="29">
        <v>0</v>
      </c>
      <c r="J96" s="280"/>
      <c r="K96" s="9">
        <v>1</v>
      </c>
      <c r="L96" s="9"/>
      <c r="M96" s="29"/>
    </row>
    <row r="97" spans="1:13" hidden="1" x14ac:dyDescent="0.25">
      <c r="A97" s="631"/>
      <c r="B97" s="13">
        <v>42411</v>
      </c>
      <c r="C97" s="9" t="s">
        <v>10</v>
      </c>
      <c r="D97" s="9">
        <v>1</v>
      </c>
      <c r="E97" s="9">
        <v>0</v>
      </c>
      <c r="F97" s="9">
        <v>0</v>
      </c>
      <c r="G97" s="9">
        <v>0</v>
      </c>
      <c r="H97" s="9">
        <v>0</v>
      </c>
      <c r="I97" s="29">
        <v>0</v>
      </c>
      <c r="J97" s="280"/>
      <c r="K97" s="9">
        <v>1</v>
      </c>
      <c r="L97" s="9"/>
      <c r="M97" s="29"/>
    </row>
    <row r="98" spans="1:13" hidden="1" x14ac:dyDescent="0.25">
      <c r="A98" s="631"/>
      <c r="B98" s="13">
        <v>42404</v>
      </c>
      <c r="C98" s="9" t="s">
        <v>12</v>
      </c>
      <c r="D98" s="9">
        <v>1</v>
      </c>
      <c r="E98" s="9">
        <v>0</v>
      </c>
      <c r="F98" s="9">
        <v>1</v>
      </c>
      <c r="G98" s="9">
        <v>1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42397</v>
      </c>
      <c r="C99" s="9" t="s">
        <v>7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42390</v>
      </c>
      <c r="C100" s="9" t="s">
        <v>13</v>
      </c>
      <c r="D100" s="9">
        <v>1</v>
      </c>
      <c r="E100" s="9">
        <v>0</v>
      </c>
      <c r="F100" s="9">
        <v>0</v>
      </c>
      <c r="G100" s="9">
        <v>0</v>
      </c>
      <c r="H100" s="9">
        <v>0</v>
      </c>
      <c r="I100" s="29">
        <v>0</v>
      </c>
      <c r="J100" s="280"/>
      <c r="K100" s="9">
        <v>1</v>
      </c>
      <c r="L100" s="9"/>
      <c r="M100" s="29"/>
    </row>
    <row r="101" spans="1:13" hidden="1" x14ac:dyDescent="0.25">
      <c r="A101" s="631"/>
      <c r="B101" s="13">
        <v>42383</v>
      </c>
      <c r="C101" s="9" t="s">
        <v>8</v>
      </c>
      <c r="D101" s="9">
        <v>1</v>
      </c>
      <c r="E101" s="9">
        <v>0</v>
      </c>
      <c r="F101" s="9">
        <v>0</v>
      </c>
      <c r="G101" s="9">
        <v>0</v>
      </c>
      <c r="H101" s="9">
        <v>0</v>
      </c>
      <c r="I101" s="29">
        <v>0</v>
      </c>
      <c r="J101" s="280"/>
      <c r="K101" s="9"/>
      <c r="L101" s="9">
        <v>1</v>
      </c>
      <c r="M101" s="29"/>
    </row>
    <row r="102" spans="1:13" hidden="1" x14ac:dyDescent="0.25">
      <c r="A102" s="631"/>
      <c r="B102" s="13">
        <v>42376</v>
      </c>
      <c r="C102" s="9" t="s">
        <v>10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/>
      <c r="K102" s="9">
        <v>1</v>
      </c>
      <c r="L102" s="9"/>
      <c r="M102" s="29"/>
    </row>
    <row r="103" spans="1:13" hidden="1" x14ac:dyDescent="0.25">
      <c r="A103" s="631"/>
      <c r="B103" s="13">
        <v>42355</v>
      </c>
      <c r="C103" s="9" t="s">
        <v>12</v>
      </c>
      <c r="D103" s="9">
        <v>1</v>
      </c>
      <c r="E103" s="9">
        <v>0</v>
      </c>
      <c r="F103" s="9">
        <v>0</v>
      </c>
      <c r="G103" s="9">
        <v>0</v>
      </c>
      <c r="H103" s="9">
        <v>0</v>
      </c>
      <c r="I103" s="29">
        <v>0</v>
      </c>
      <c r="J103" s="280"/>
      <c r="K103" s="9">
        <v>1</v>
      </c>
      <c r="L103" s="9"/>
      <c r="M103" s="29"/>
    </row>
    <row r="104" spans="1:13" hidden="1" x14ac:dyDescent="0.25">
      <c r="A104" s="631"/>
      <c r="B104" s="13">
        <v>42348</v>
      </c>
      <c r="C104" s="9" t="s">
        <v>7</v>
      </c>
      <c r="D104" s="9">
        <v>1</v>
      </c>
      <c r="E104" s="9">
        <v>0</v>
      </c>
      <c r="F104" s="9">
        <v>0</v>
      </c>
      <c r="G104" s="9">
        <v>0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42341</v>
      </c>
      <c r="C105" s="9" t="s">
        <v>13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42334</v>
      </c>
      <c r="C106" s="9" t="s">
        <v>8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>
        <v>1</v>
      </c>
      <c r="K106" s="9"/>
      <c r="L106" s="9"/>
      <c r="M106" s="29"/>
    </row>
    <row r="107" spans="1:13" hidden="1" x14ac:dyDescent="0.25">
      <c r="A107" s="631"/>
      <c r="B107" s="13">
        <v>42327</v>
      </c>
      <c r="C107" s="9" t="s">
        <v>10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/>
      <c r="K107" s="9"/>
      <c r="L107" s="9">
        <v>1</v>
      </c>
      <c r="M107" s="29"/>
    </row>
    <row r="108" spans="1:13" hidden="1" x14ac:dyDescent="0.25">
      <c r="A108" s="631"/>
      <c r="B108" s="13">
        <v>42313</v>
      </c>
      <c r="C108" s="9" t="s">
        <v>7</v>
      </c>
      <c r="D108" s="9">
        <v>1</v>
      </c>
      <c r="E108" s="9">
        <v>0</v>
      </c>
      <c r="F108" s="9">
        <v>0</v>
      </c>
      <c r="G108" s="9">
        <v>0</v>
      </c>
      <c r="H108" s="9">
        <v>0</v>
      </c>
      <c r="I108" s="29">
        <v>0</v>
      </c>
      <c r="J108" s="280"/>
      <c r="K108" s="9">
        <v>1</v>
      </c>
      <c r="L108" s="9"/>
      <c r="M108" s="29"/>
    </row>
    <row r="109" spans="1:13" hidden="1" x14ac:dyDescent="0.25">
      <c r="A109" s="631"/>
      <c r="B109" s="13">
        <v>42306</v>
      </c>
      <c r="C109" s="9" t="s">
        <v>13</v>
      </c>
      <c r="D109" s="9">
        <v>1</v>
      </c>
      <c r="E109" s="9">
        <v>0</v>
      </c>
      <c r="F109" s="9">
        <v>0</v>
      </c>
      <c r="G109" s="9">
        <v>0</v>
      </c>
      <c r="H109" s="9">
        <v>0</v>
      </c>
      <c r="I109" s="29">
        <v>0</v>
      </c>
      <c r="J109" s="280"/>
      <c r="K109" s="9">
        <v>1</v>
      </c>
      <c r="L109" s="9"/>
      <c r="M109" s="29"/>
    </row>
    <row r="110" spans="1:13" hidden="1" x14ac:dyDescent="0.25">
      <c r="A110" s="631"/>
      <c r="B110" s="13">
        <v>42299</v>
      </c>
      <c r="C110" s="9" t="s">
        <v>8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42292</v>
      </c>
      <c r="C111" s="9" t="s">
        <v>10</v>
      </c>
      <c r="D111" s="9">
        <v>1</v>
      </c>
      <c r="E111" s="9">
        <v>0</v>
      </c>
      <c r="F111" s="9">
        <v>0</v>
      </c>
      <c r="G111" s="9">
        <v>0</v>
      </c>
      <c r="H111" s="9">
        <v>0</v>
      </c>
      <c r="I111" s="29">
        <v>0</v>
      </c>
      <c r="J111" s="280"/>
      <c r="K111" s="9">
        <v>1</v>
      </c>
      <c r="L111" s="9"/>
      <c r="M111" s="29"/>
    </row>
    <row r="112" spans="1:13" hidden="1" x14ac:dyDescent="0.25">
      <c r="A112" s="631"/>
      <c r="B112" s="13">
        <v>42285</v>
      </c>
      <c r="C112" s="9" t="s">
        <v>12</v>
      </c>
      <c r="D112" s="9">
        <v>1</v>
      </c>
      <c r="E112" s="9">
        <v>0</v>
      </c>
      <c r="F112" s="9">
        <v>1</v>
      </c>
      <c r="G112" s="9">
        <v>1</v>
      </c>
      <c r="H112" s="9">
        <v>0</v>
      </c>
      <c r="I112" s="29">
        <v>0</v>
      </c>
      <c r="J112" s="280"/>
      <c r="K112" s="9">
        <v>1</v>
      </c>
      <c r="L112" s="9"/>
      <c r="M112" s="29"/>
    </row>
    <row r="113" spans="1:13" hidden="1" x14ac:dyDescent="0.25">
      <c r="A113" s="631"/>
      <c r="B113" s="13">
        <v>42278</v>
      </c>
      <c r="C113" s="9" t="s">
        <v>7</v>
      </c>
      <c r="D113" s="9">
        <v>1</v>
      </c>
      <c r="E113" s="9">
        <v>0</v>
      </c>
      <c r="F113" s="9">
        <v>0</v>
      </c>
      <c r="G113" s="9">
        <v>0</v>
      </c>
      <c r="H113" s="9">
        <v>0</v>
      </c>
      <c r="I113" s="29">
        <v>0</v>
      </c>
      <c r="J113" s="280"/>
      <c r="K113" s="9">
        <v>1</v>
      </c>
      <c r="L113" s="9"/>
      <c r="M113" s="29"/>
    </row>
    <row r="114" spans="1:13" hidden="1" x14ac:dyDescent="0.25">
      <c r="A114" s="631"/>
      <c r="B114" s="13">
        <v>42271</v>
      </c>
      <c r="C114" s="9" t="s">
        <v>13</v>
      </c>
      <c r="D114" s="9">
        <v>1</v>
      </c>
      <c r="E114" s="9">
        <v>0</v>
      </c>
      <c r="F114" s="9">
        <v>0</v>
      </c>
      <c r="G114" s="9">
        <v>0</v>
      </c>
      <c r="H114" s="9">
        <v>0</v>
      </c>
      <c r="I114" s="29">
        <v>0</v>
      </c>
      <c r="J114" s="280">
        <v>1</v>
      </c>
      <c r="K114" s="9"/>
      <c r="L114" s="9"/>
      <c r="M114" s="29"/>
    </row>
    <row r="115" spans="1:13" ht="18.75" hidden="1" thickBot="1" x14ac:dyDescent="0.3">
      <c r="A115" s="630"/>
      <c r="B115" s="30">
        <v>42264</v>
      </c>
      <c r="C115" s="31" t="s">
        <v>8</v>
      </c>
      <c r="D115" s="31">
        <v>1</v>
      </c>
      <c r="E115" s="31">
        <v>0</v>
      </c>
      <c r="F115" s="31">
        <v>1</v>
      </c>
      <c r="G115" s="31">
        <v>1</v>
      </c>
      <c r="H115" s="31">
        <v>0</v>
      </c>
      <c r="I115" s="32">
        <v>0</v>
      </c>
      <c r="J115" s="281"/>
      <c r="K115" s="23">
        <v>1</v>
      </c>
      <c r="L115" s="23"/>
      <c r="M115" s="48"/>
    </row>
    <row r="116" spans="1:13" s="1" customFormat="1" ht="19.5" thickTop="1" thickBot="1" x14ac:dyDescent="0.3">
      <c r="A116" s="142" t="s">
        <v>45</v>
      </c>
      <c r="B116" s="126" t="s">
        <v>17</v>
      </c>
      <c r="C116" s="124" t="s">
        <v>14</v>
      </c>
      <c r="D116" s="124">
        <f t="shared" ref="D116:I116" si="4">SUM(D95:D115)</f>
        <v>21</v>
      </c>
      <c r="E116" s="124">
        <f t="shared" si="4"/>
        <v>2</v>
      </c>
      <c r="F116" s="124">
        <f t="shared" si="4"/>
        <v>4</v>
      </c>
      <c r="G116" s="124">
        <f t="shared" si="4"/>
        <v>6</v>
      </c>
      <c r="H116" s="124">
        <f t="shared" si="4"/>
        <v>1</v>
      </c>
      <c r="I116" s="125">
        <f t="shared" si="4"/>
        <v>0</v>
      </c>
      <c r="J116" s="191">
        <f>SUM(J95:J115)</f>
        <v>7</v>
      </c>
      <c r="K116" s="124">
        <f>SUM(K95:K115)</f>
        <v>12</v>
      </c>
      <c r="L116" s="124">
        <f>SUM(L95:L115)</f>
        <v>2</v>
      </c>
      <c r="M116" s="294">
        <f>SUM(J116/(J116+K116))</f>
        <v>0.36842105263157893</v>
      </c>
    </row>
    <row r="117" spans="1:13" ht="18.75" hidden="1" thickTop="1" x14ac:dyDescent="0.25">
      <c r="A117" s="659" t="s">
        <v>16</v>
      </c>
      <c r="B117" s="26">
        <v>42068</v>
      </c>
      <c r="C117" s="27" t="s">
        <v>12</v>
      </c>
      <c r="D117" s="27">
        <v>1</v>
      </c>
      <c r="E117" s="27">
        <v>0</v>
      </c>
      <c r="F117" s="27">
        <v>0</v>
      </c>
      <c r="G117" s="27">
        <v>0</v>
      </c>
      <c r="H117" s="27">
        <v>0</v>
      </c>
      <c r="I117" s="28">
        <v>0</v>
      </c>
      <c r="J117" s="282">
        <v>1</v>
      </c>
      <c r="K117" s="8"/>
      <c r="L117" s="8"/>
      <c r="M117" s="113"/>
    </row>
    <row r="118" spans="1:13" hidden="1" x14ac:dyDescent="0.25">
      <c r="A118" s="631"/>
      <c r="B118" s="13">
        <v>42061</v>
      </c>
      <c r="C118" s="9" t="s">
        <v>7</v>
      </c>
      <c r="D118" s="9">
        <v>1</v>
      </c>
      <c r="E118" s="9">
        <v>0</v>
      </c>
      <c r="F118" s="9">
        <v>0</v>
      </c>
      <c r="G118" s="9">
        <v>0</v>
      </c>
      <c r="H118" s="9">
        <v>0</v>
      </c>
      <c r="I118" s="29">
        <v>0</v>
      </c>
      <c r="J118" s="280">
        <v>1</v>
      </c>
      <c r="K118" s="9"/>
      <c r="L118" s="9"/>
      <c r="M118" s="29"/>
    </row>
    <row r="119" spans="1:13" hidden="1" x14ac:dyDescent="0.25">
      <c r="A119" s="631"/>
      <c r="B119" s="13">
        <v>42054</v>
      </c>
      <c r="C119" s="9" t="s">
        <v>13</v>
      </c>
      <c r="D119" s="9">
        <v>1</v>
      </c>
      <c r="E119" s="9">
        <v>0</v>
      </c>
      <c r="F119" s="9">
        <v>0</v>
      </c>
      <c r="G119" s="9">
        <v>0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42047</v>
      </c>
      <c r="C120" s="9" t="s">
        <v>8</v>
      </c>
      <c r="D120" s="9">
        <v>1</v>
      </c>
      <c r="E120" s="9">
        <v>0</v>
      </c>
      <c r="F120" s="9">
        <v>0</v>
      </c>
      <c r="G120" s="9">
        <v>0</v>
      </c>
      <c r="H120" s="9">
        <v>0</v>
      </c>
      <c r="I120" s="29">
        <v>0</v>
      </c>
      <c r="J120" s="280">
        <v>1</v>
      </c>
      <c r="K120" s="9"/>
      <c r="L120" s="9"/>
      <c r="M120" s="29"/>
    </row>
    <row r="121" spans="1:13" hidden="1" x14ac:dyDescent="0.25">
      <c r="A121" s="631"/>
      <c r="B121" s="13">
        <v>42040</v>
      </c>
      <c r="C121" s="9" t="s">
        <v>10</v>
      </c>
      <c r="D121" s="9">
        <v>1</v>
      </c>
      <c r="E121" s="9">
        <v>0</v>
      </c>
      <c r="F121" s="9">
        <v>1</v>
      </c>
      <c r="G121" s="9">
        <v>1</v>
      </c>
      <c r="H121" s="9">
        <v>0</v>
      </c>
      <c r="I121" s="29">
        <v>0</v>
      </c>
      <c r="J121" s="280"/>
      <c r="K121" s="9"/>
      <c r="L121" s="9">
        <v>1</v>
      </c>
      <c r="M121" s="29"/>
    </row>
    <row r="122" spans="1:13" hidden="1" x14ac:dyDescent="0.25">
      <c r="A122" s="631"/>
      <c r="B122" s="13">
        <v>42033</v>
      </c>
      <c r="C122" s="9" t="s">
        <v>12</v>
      </c>
      <c r="D122" s="9">
        <v>1</v>
      </c>
      <c r="E122" s="9">
        <v>0</v>
      </c>
      <c r="F122" s="9">
        <v>0</v>
      </c>
      <c r="G122" s="9">
        <v>0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42026</v>
      </c>
      <c r="C123" s="9" t="s">
        <v>7</v>
      </c>
      <c r="D123" s="9">
        <v>1</v>
      </c>
      <c r="E123" s="9">
        <v>0</v>
      </c>
      <c r="F123" s="9">
        <v>0</v>
      </c>
      <c r="G123" s="9">
        <v>0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42012</v>
      </c>
      <c r="C124" s="9" t="s">
        <v>8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/>
      <c r="L124" s="9">
        <v>1</v>
      </c>
      <c r="M124" s="29"/>
    </row>
    <row r="125" spans="1:13" hidden="1" x14ac:dyDescent="0.25">
      <c r="A125" s="631"/>
      <c r="B125" s="13">
        <v>41991</v>
      </c>
      <c r="C125" s="9" t="s">
        <v>10</v>
      </c>
      <c r="D125" s="9">
        <v>1</v>
      </c>
      <c r="E125" s="9">
        <v>0</v>
      </c>
      <c r="F125" s="9">
        <v>0</v>
      </c>
      <c r="G125" s="9">
        <v>0</v>
      </c>
      <c r="H125" s="9">
        <v>0</v>
      </c>
      <c r="I125" s="29">
        <v>0</v>
      </c>
      <c r="J125" s="280"/>
      <c r="K125" s="9"/>
      <c r="L125" s="9">
        <v>1</v>
      </c>
      <c r="M125" s="29"/>
    </row>
    <row r="126" spans="1:13" hidden="1" x14ac:dyDescent="0.25">
      <c r="A126" s="631"/>
      <c r="B126" s="13">
        <v>41977</v>
      </c>
      <c r="C126" s="9" t="s">
        <v>7</v>
      </c>
      <c r="D126" s="9">
        <v>1</v>
      </c>
      <c r="E126" s="9">
        <v>0</v>
      </c>
      <c r="F126" s="9">
        <v>1</v>
      </c>
      <c r="G126" s="9">
        <v>1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41970</v>
      </c>
      <c r="C127" s="9" t="s">
        <v>13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/>
      <c r="L127" s="9">
        <v>1</v>
      </c>
      <c r="M127" s="29"/>
    </row>
    <row r="128" spans="1:13" hidden="1" x14ac:dyDescent="0.25">
      <c r="A128" s="631"/>
      <c r="B128" s="13">
        <v>41963</v>
      </c>
      <c r="C128" s="9" t="s">
        <v>8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41956</v>
      </c>
      <c r="C129" s="9" t="s">
        <v>10</v>
      </c>
      <c r="D129" s="9">
        <v>1</v>
      </c>
      <c r="E129" s="9">
        <v>0</v>
      </c>
      <c r="F129" s="9">
        <v>1</v>
      </c>
      <c r="G129" s="9">
        <v>1</v>
      </c>
      <c r="H129" s="9">
        <v>0</v>
      </c>
      <c r="I129" s="29">
        <v>0</v>
      </c>
      <c r="J129" s="280"/>
      <c r="K129" s="9"/>
      <c r="L129" s="9">
        <v>1</v>
      </c>
      <c r="M129" s="29"/>
    </row>
    <row r="130" spans="1:13" hidden="1" x14ac:dyDescent="0.25">
      <c r="A130" s="631"/>
      <c r="B130" s="13">
        <v>41949</v>
      </c>
      <c r="C130" s="9" t="s">
        <v>12</v>
      </c>
      <c r="D130" s="9">
        <v>1</v>
      </c>
      <c r="E130" s="9">
        <v>0</v>
      </c>
      <c r="F130" s="9">
        <v>1</v>
      </c>
      <c r="G130" s="9">
        <v>1</v>
      </c>
      <c r="H130" s="9">
        <v>0</v>
      </c>
      <c r="I130" s="29">
        <v>0</v>
      </c>
      <c r="J130" s="280">
        <v>1</v>
      </c>
      <c r="K130" s="9"/>
      <c r="L130" s="9"/>
      <c r="M130" s="29"/>
    </row>
    <row r="131" spans="1:13" hidden="1" x14ac:dyDescent="0.25">
      <c r="A131" s="631"/>
      <c r="B131" s="13">
        <v>41942</v>
      </c>
      <c r="C131" s="9" t="s">
        <v>7</v>
      </c>
      <c r="D131" s="9">
        <v>1</v>
      </c>
      <c r="E131" s="9">
        <v>1</v>
      </c>
      <c r="F131" s="9">
        <v>1</v>
      </c>
      <c r="G131" s="9">
        <v>2</v>
      </c>
      <c r="H131" s="9">
        <v>0</v>
      </c>
      <c r="I131" s="29">
        <v>0</v>
      </c>
      <c r="J131" s="280"/>
      <c r="K131" s="9">
        <v>1</v>
      </c>
      <c r="L131" s="9"/>
      <c r="M131" s="29"/>
    </row>
    <row r="132" spans="1:13" hidden="1" x14ac:dyDescent="0.25">
      <c r="A132" s="631"/>
      <c r="B132" s="13">
        <v>41935</v>
      </c>
      <c r="C132" s="9" t="s">
        <v>13</v>
      </c>
      <c r="D132" s="9">
        <v>1</v>
      </c>
      <c r="E132" s="9">
        <v>0</v>
      </c>
      <c r="F132" s="9">
        <v>0</v>
      </c>
      <c r="G132" s="9">
        <v>0</v>
      </c>
      <c r="H132" s="9">
        <v>0</v>
      </c>
      <c r="I132" s="29">
        <v>0</v>
      </c>
      <c r="J132" s="280"/>
      <c r="K132" s="9">
        <v>1</v>
      </c>
      <c r="L132" s="9"/>
      <c r="M132" s="29"/>
    </row>
    <row r="133" spans="1:13" hidden="1" x14ac:dyDescent="0.25">
      <c r="A133" s="631"/>
      <c r="B133" s="13">
        <v>41928</v>
      </c>
      <c r="C133" s="9" t="s">
        <v>8</v>
      </c>
      <c r="D133" s="9">
        <v>1</v>
      </c>
      <c r="E133" s="9">
        <v>0</v>
      </c>
      <c r="F133" s="9">
        <v>0</v>
      </c>
      <c r="G133" s="9">
        <v>0</v>
      </c>
      <c r="H133" s="9">
        <v>0</v>
      </c>
      <c r="I133" s="29">
        <v>0</v>
      </c>
      <c r="J133" s="280"/>
      <c r="K133" s="9">
        <v>1</v>
      </c>
      <c r="L133" s="9"/>
      <c r="M133" s="29"/>
    </row>
    <row r="134" spans="1:13" hidden="1" x14ac:dyDescent="0.25">
      <c r="A134" s="631"/>
      <c r="B134" s="13">
        <v>41921</v>
      </c>
      <c r="C134" s="9" t="s">
        <v>10</v>
      </c>
      <c r="D134" s="9">
        <v>1</v>
      </c>
      <c r="E134" s="9">
        <v>0</v>
      </c>
      <c r="F134" s="9">
        <v>0</v>
      </c>
      <c r="G134" s="9">
        <v>0</v>
      </c>
      <c r="H134" s="9">
        <v>0</v>
      </c>
      <c r="I134" s="29">
        <v>0</v>
      </c>
      <c r="J134" s="280"/>
      <c r="K134" s="9">
        <v>1</v>
      </c>
      <c r="L134" s="9"/>
      <c r="M134" s="29"/>
    </row>
    <row r="135" spans="1:13" hidden="1" x14ac:dyDescent="0.25">
      <c r="A135" s="631"/>
      <c r="B135" s="13">
        <v>41914</v>
      </c>
      <c r="C135" s="9" t="s">
        <v>12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29">
        <v>0</v>
      </c>
      <c r="J135" s="280"/>
      <c r="K135" s="9">
        <v>1</v>
      </c>
      <c r="L135" s="9"/>
      <c r="M135" s="29"/>
    </row>
    <row r="136" spans="1:13" hidden="1" x14ac:dyDescent="0.25">
      <c r="A136" s="631"/>
      <c r="B136" s="13">
        <v>41907</v>
      </c>
      <c r="C136" s="9" t="s">
        <v>7</v>
      </c>
      <c r="D136" s="9">
        <v>1</v>
      </c>
      <c r="E136" s="9">
        <v>0</v>
      </c>
      <c r="F136" s="9">
        <v>0</v>
      </c>
      <c r="G136" s="9">
        <v>0</v>
      </c>
      <c r="H136" s="9">
        <v>0</v>
      </c>
      <c r="I136" s="29">
        <v>0</v>
      </c>
      <c r="J136" s="280">
        <v>1</v>
      </c>
      <c r="K136" s="9"/>
      <c r="L136" s="9"/>
      <c r="M136" s="29"/>
    </row>
    <row r="137" spans="1:13" hidden="1" x14ac:dyDescent="0.25">
      <c r="A137" s="631"/>
      <c r="B137" s="13">
        <v>41900</v>
      </c>
      <c r="C137" s="9" t="s">
        <v>13</v>
      </c>
      <c r="D137" s="9">
        <v>1</v>
      </c>
      <c r="E137" s="9">
        <v>0</v>
      </c>
      <c r="F137" s="9">
        <v>0</v>
      </c>
      <c r="G137" s="9">
        <v>0</v>
      </c>
      <c r="H137" s="9">
        <v>0</v>
      </c>
      <c r="I137" s="29">
        <v>0</v>
      </c>
      <c r="J137" s="280"/>
      <c r="K137" s="9">
        <v>1</v>
      </c>
      <c r="L137" s="9"/>
      <c r="M137" s="29"/>
    </row>
    <row r="138" spans="1:13" ht="18.75" hidden="1" thickBot="1" x14ac:dyDescent="0.3">
      <c r="A138" s="630"/>
      <c r="B138" s="30">
        <v>41893</v>
      </c>
      <c r="C138" s="31" t="s">
        <v>8</v>
      </c>
      <c r="D138" s="31">
        <v>1</v>
      </c>
      <c r="E138" s="31">
        <v>0</v>
      </c>
      <c r="F138" s="31">
        <v>0</v>
      </c>
      <c r="G138" s="31">
        <v>0</v>
      </c>
      <c r="H138" s="31">
        <v>0</v>
      </c>
      <c r="I138" s="32">
        <v>0</v>
      </c>
      <c r="J138" s="281"/>
      <c r="K138" s="23">
        <v>1</v>
      </c>
      <c r="L138" s="23"/>
      <c r="M138" s="48"/>
    </row>
    <row r="139" spans="1:13" s="1" customFormat="1" ht="19.5" thickTop="1" thickBot="1" x14ac:dyDescent="0.3">
      <c r="A139" s="142" t="s">
        <v>45</v>
      </c>
      <c r="B139" s="126" t="s">
        <v>16</v>
      </c>
      <c r="C139" s="247" t="s">
        <v>14</v>
      </c>
      <c r="D139" s="248">
        <f t="shared" ref="D139:I139" si="5">SUM(D117:D138)</f>
        <v>22</v>
      </c>
      <c r="E139" s="216">
        <f t="shared" si="5"/>
        <v>1</v>
      </c>
      <c r="F139" s="124">
        <f t="shared" si="5"/>
        <v>5</v>
      </c>
      <c r="G139" s="124">
        <f t="shared" si="5"/>
        <v>6</v>
      </c>
      <c r="H139" s="124">
        <f t="shared" si="5"/>
        <v>0</v>
      </c>
      <c r="I139" s="125">
        <f t="shared" si="5"/>
        <v>0</v>
      </c>
      <c r="J139" s="191">
        <f>SUM(J117:J138)</f>
        <v>9</v>
      </c>
      <c r="K139" s="124">
        <f>SUM(K117:K138)</f>
        <v>8</v>
      </c>
      <c r="L139" s="124">
        <f>SUM(L117:L138)</f>
        <v>5</v>
      </c>
      <c r="M139" s="294">
        <f>SUM(J139/(J139+K139))</f>
        <v>0.52941176470588236</v>
      </c>
    </row>
    <row r="140" spans="1:13" ht="18.75" hidden="1" thickTop="1" x14ac:dyDescent="0.25">
      <c r="A140" s="659" t="s">
        <v>15</v>
      </c>
      <c r="B140" s="26">
        <v>41683</v>
      </c>
      <c r="C140" s="27" t="s">
        <v>8</v>
      </c>
      <c r="D140" s="27">
        <v>1</v>
      </c>
      <c r="E140" s="27">
        <v>0</v>
      </c>
      <c r="F140" s="27">
        <v>1</v>
      </c>
      <c r="G140" s="27">
        <v>1</v>
      </c>
      <c r="H140" s="27">
        <v>0</v>
      </c>
      <c r="I140" s="28">
        <v>0</v>
      </c>
      <c r="J140" s="282">
        <v>1</v>
      </c>
      <c r="K140" s="8"/>
      <c r="L140" s="8"/>
      <c r="M140" s="113"/>
    </row>
    <row r="141" spans="1:13" hidden="1" x14ac:dyDescent="0.25">
      <c r="A141" s="631"/>
      <c r="B141" s="13">
        <v>41676</v>
      </c>
      <c r="C141" s="9" t="s">
        <v>10</v>
      </c>
      <c r="D141" s="9">
        <v>1</v>
      </c>
      <c r="E141" s="9">
        <v>0</v>
      </c>
      <c r="F141" s="9">
        <v>0</v>
      </c>
      <c r="G141" s="9">
        <v>0</v>
      </c>
      <c r="H141" s="9">
        <v>0</v>
      </c>
      <c r="I141" s="29">
        <v>0</v>
      </c>
      <c r="J141" s="280">
        <v>1</v>
      </c>
      <c r="K141" s="9"/>
      <c r="L141" s="9"/>
      <c r="M141" s="29"/>
    </row>
    <row r="142" spans="1:13" hidden="1" x14ac:dyDescent="0.25">
      <c r="A142" s="631"/>
      <c r="B142" s="13">
        <v>41669</v>
      </c>
      <c r="C142" s="9" t="s">
        <v>12</v>
      </c>
      <c r="D142" s="9">
        <v>1</v>
      </c>
      <c r="E142" s="9">
        <v>0</v>
      </c>
      <c r="F142" s="9">
        <v>1</v>
      </c>
      <c r="G142" s="9">
        <v>1</v>
      </c>
      <c r="H142" s="9">
        <v>0</v>
      </c>
      <c r="I142" s="29">
        <v>0</v>
      </c>
      <c r="J142" s="280">
        <v>1</v>
      </c>
      <c r="K142" s="9"/>
      <c r="L142" s="9"/>
      <c r="M142" s="29"/>
    </row>
    <row r="143" spans="1:13" hidden="1" x14ac:dyDescent="0.25">
      <c r="A143" s="631"/>
      <c r="B143" s="13">
        <v>41662</v>
      </c>
      <c r="C143" s="9" t="s">
        <v>7</v>
      </c>
      <c r="D143" s="9">
        <v>1</v>
      </c>
      <c r="E143" s="9">
        <v>0</v>
      </c>
      <c r="F143" s="9">
        <v>1</v>
      </c>
      <c r="G143" s="9">
        <v>1</v>
      </c>
      <c r="H143" s="9">
        <v>0</v>
      </c>
      <c r="I143" s="29">
        <v>0</v>
      </c>
      <c r="J143" s="280">
        <v>1</v>
      </c>
      <c r="K143" s="9"/>
      <c r="L143" s="9"/>
      <c r="M143" s="29"/>
    </row>
    <row r="144" spans="1:13" hidden="1" x14ac:dyDescent="0.25">
      <c r="A144" s="631"/>
      <c r="B144" s="13">
        <v>41655</v>
      </c>
      <c r="C144" s="9" t="s">
        <v>13</v>
      </c>
      <c r="D144" s="9">
        <v>1</v>
      </c>
      <c r="E144" s="9">
        <v>0</v>
      </c>
      <c r="F144" s="9">
        <v>0</v>
      </c>
      <c r="G144" s="9">
        <v>0</v>
      </c>
      <c r="H144" s="9">
        <v>0</v>
      </c>
      <c r="I144" s="29">
        <v>0</v>
      </c>
      <c r="J144" s="280">
        <v>1</v>
      </c>
      <c r="K144" s="9"/>
      <c r="L144" s="9"/>
      <c r="M144" s="29"/>
    </row>
    <row r="145" spans="1:13" hidden="1" x14ac:dyDescent="0.25">
      <c r="A145" s="631"/>
      <c r="B145" s="13">
        <v>41648</v>
      </c>
      <c r="C145" s="9" t="s">
        <v>8</v>
      </c>
      <c r="D145" s="9">
        <v>1</v>
      </c>
      <c r="E145" s="9">
        <v>0</v>
      </c>
      <c r="F145" s="9">
        <v>0</v>
      </c>
      <c r="G145" s="9">
        <v>0</v>
      </c>
      <c r="H145" s="9">
        <v>0</v>
      </c>
      <c r="I145" s="29">
        <v>0</v>
      </c>
      <c r="J145" s="280">
        <v>1</v>
      </c>
      <c r="K145" s="9"/>
      <c r="L145" s="9"/>
      <c r="M145" s="29"/>
    </row>
    <row r="146" spans="1:13" hidden="1" x14ac:dyDescent="0.25">
      <c r="A146" s="631"/>
      <c r="B146" s="13">
        <v>41627</v>
      </c>
      <c r="C146" s="9" t="s">
        <v>10</v>
      </c>
      <c r="D146" s="9">
        <v>1</v>
      </c>
      <c r="E146" s="9">
        <v>0</v>
      </c>
      <c r="F146" s="9">
        <v>1</v>
      </c>
      <c r="G146" s="9">
        <v>1</v>
      </c>
      <c r="H146" s="9">
        <v>0</v>
      </c>
      <c r="I146" s="29">
        <v>0</v>
      </c>
      <c r="J146" s="280">
        <v>1</v>
      </c>
      <c r="K146" s="9"/>
      <c r="L146" s="9"/>
      <c r="M146" s="29"/>
    </row>
    <row r="147" spans="1:13" hidden="1" x14ac:dyDescent="0.25">
      <c r="A147" s="631"/>
      <c r="B147" s="13">
        <v>41613</v>
      </c>
      <c r="C147" s="9" t="s">
        <v>7</v>
      </c>
      <c r="D147" s="9">
        <v>1</v>
      </c>
      <c r="E147" s="9">
        <v>0</v>
      </c>
      <c r="F147" s="9">
        <v>2</v>
      </c>
      <c r="G147" s="9">
        <v>2</v>
      </c>
      <c r="H147" s="9">
        <v>0</v>
      </c>
      <c r="I147" s="29">
        <v>0</v>
      </c>
      <c r="J147" s="280">
        <v>1</v>
      </c>
      <c r="K147" s="9"/>
      <c r="L147" s="9"/>
      <c r="M147" s="29"/>
    </row>
    <row r="148" spans="1:13" hidden="1" x14ac:dyDescent="0.25">
      <c r="A148" s="631"/>
      <c r="B148" s="13">
        <v>41606</v>
      </c>
      <c r="C148" s="9" t="s">
        <v>13</v>
      </c>
      <c r="D148" s="9">
        <v>1</v>
      </c>
      <c r="E148" s="9">
        <v>0</v>
      </c>
      <c r="F148" s="9">
        <v>1</v>
      </c>
      <c r="G148" s="9">
        <v>1</v>
      </c>
      <c r="H148" s="9">
        <v>0</v>
      </c>
      <c r="I148" s="29">
        <v>0</v>
      </c>
      <c r="J148" s="280">
        <v>1</v>
      </c>
      <c r="K148" s="9"/>
      <c r="L148" s="9"/>
      <c r="M148" s="29"/>
    </row>
    <row r="149" spans="1:13" hidden="1" x14ac:dyDescent="0.25">
      <c r="A149" s="631"/>
      <c r="B149" s="13">
        <v>41599</v>
      </c>
      <c r="C149" s="9" t="s">
        <v>8</v>
      </c>
      <c r="D149" s="9">
        <v>1</v>
      </c>
      <c r="E149" s="9">
        <v>0</v>
      </c>
      <c r="F149" s="9">
        <v>1</v>
      </c>
      <c r="G149" s="9">
        <v>1</v>
      </c>
      <c r="H149" s="9">
        <v>0</v>
      </c>
      <c r="I149" s="29">
        <v>0</v>
      </c>
      <c r="J149" s="280"/>
      <c r="K149" s="9"/>
      <c r="L149" s="9">
        <v>1</v>
      </c>
      <c r="M149" s="29"/>
    </row>
    <row r="150" spans="1:13" hidden="1" x14ac:dyDescent="0.25">
      <c r="A150" s="631"/>
      <c r="B150" s="13">
        <v>41592</v>
      </c>
      <c r="C150" s="9" t="s">
        <v>10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29">
        <v>0</v>
      </c>
      <c r="J150" s="280"/>
      <c r="K150" s="9">
        <v>1</v>
      </c>
      <c r="L150" s="9"/>
      <c r="M150" s="29"/>
    </row>
    <row r="151" spans="1:13" hidden="1" x14ac:dyDescent="0.25">
      <c r="A151" s="631"/>
      <c r="B151" s="13">
        <v>41585</v>
      </c>
      <c r="C151" s="9" t="s">
        <v>12</v>
      </c>
      <c r="D151" s="9">
        <v>1</v>
      </c>
      <c r="E151" s="9">
        <v>0</v>
      </c>
      <c r="F151" s="9">
        <v>0</v>
      </c>
      <c r="G151" s="9">
        <v>0</v>
      </c>
      <c r="H151" s="9">
        <v>0</v>
      </c>
      <c r="I151" s="29">
        <v>0</v>
      </c>
      <c r="J151" s="280">
        <v>1</v>
      </c>
      <c r="K151" s="9"/>
      <c r="L151" s="9"/>
      <c r="M151" s="29"/>
    </row>
    <row r="152" spans="1:13" hidden="1" x14ac:dyDescent="0.25">
      <c r="A152" s="631"/>
      <c r="B152" s="13">
        <v>41571</v>
      </c>
      <c r="C152" s="9" t="s">
        <v>13</v>
      </c>
      <c r="D152" s="9">
        <v>1</v>
      </c>
      <c r="E152" s="9">
        <v>0</v>
      </c>
      <c r="F152" s="9">
        <v>0</v>
      </c>
      <c r="G152" s="9">
        <v>0</v>
      </c>
      <c r="H152" s="9">
        <v>0</v>
      </c>
      <c r="I152" s="29">
        <v>0</v>
      </c>
      <c r="J152" s="280">
        <v>1</v>
      </c>
      <c r="K152" s="9"/>
      <c r="L152" s="9"/>
      <c r="M152" s="29"/>
    </row>
    <row r="153" spans="1:13" hidden="1" x14ac:dyDescent="0.25">
      <c r="A153" s="631"/>
      <c r="B153" s="13">
        <v>41564</v>
      </c>
      <c r="C153" s="9" t="s">
        <v>8</v>
      </c>
      <c r="D153" s="9">
        <v>1</v>
      </c>
      <c r="E153" s="9">
        <v>0</v>
      </c>
      <c r="F153" s="9">
        <v>0</v>
      </c>
      <c r="G153" s="9">
        <v>0</v>
      </c>
      <c r="H153" s="9">
        <v>0</v>
      </c>
      <c r="I153" s="29">
        <v>0</v>
      </c>
      <c r="J153" s="280">
        <v>1</v>
      </c>
      <c r="K153" s="9"/>
      <c r="L153" s="9"/>
      <c r="M153" s="29"/>
    </row>
    <row r="154" spans="1:13" hidden="1" x14ac:dyDescent="0.25">
      <c r="A154" s="631"/>
      <c r="B154" s="13">
        <v>41557</v>
      </c>
      <c r="C154" s="9" t="s">
        <v>10</v>
      </c>
      <c r="D154" s="9">
        <v>1</v>
      </c>
      <c r="E154" s="9">
        <v>0</v>
      </c>
      <c r="F154" s="9">
        <v>0</v>
      </c>
      <c r="G154" s="9">
        <v>0</v>
      </c>
      <c r="H154" s="9">
        <v>0</v>
      </c>
      <c r="I154" s="29">
        <v>0</v>
      </c>
      <c r="J154" s="280"/>
      <c r="K154" s="9">
        <v>1</v>
      </c>
      <c r="L154" s="9"/>
      <c r="M154" s="29"/>
    </row>
    <row r="155" spans="1:13" hidden="1" x14ac:dyDescent="0.25">
      <c r="A155" s="631"/>
      <c r="B155" s="13">
        <v>41550</v>
      </c>
      <c r="C155" s="9" t="s">
        <v>12</v>
      </c>
      <c r="D155" s="9">
        <v>1</v>
      </c>
      <c r="E155" s="9">
        <v>0</v>
      </c>
      <c r="F155" s="9">
        <v>1</v>
      </c>
      <c r="G155" s="9">
        <v>1</v>
      </c>
      <c r="H155" s="9">
        <v>0</v>
      </c>
      <c r="I155" s="29">
        <v>0</v>
      </c>
      <c r="J155" s="280"/>
      <c r="K155" s="9"/>
      <c r="L155" s="9">
        <v>1</v>
      </c>
      <c r="M155" s="29"/>
    </row>
    <row r="156" spans="1:13" hidden="1" x14ac:dyDescent="0.25">
      <c r="A156" s="631"/>
      <c r="B156" s="13">
        <v>41536</v>
      </c>
      <c r="C156" s="9" t="s">
        <v>13</v>
      </c>
      <c r="D156" s="9">
        <v>1</v>
      </c>
      <c r="E156" s="9">
        <v>0</v>
      </c>
      <c r="F156" s="9">
        <v>0</v>
      </c>
      <c r="G156" s="9">
        <v>0</v>
      </c>
      <c r="H156" s="9">
        <v>0</v>
      </c>
      <c r="I156" s="29">
        <v>0</v>
      </c>
      <c r="J156" s="280"/>
      <c r="K156" s="9">
        <v>1</v>
      </c>
      <c r="L156" s="9"/>
      <c r="M156" s="29"/>
    </row>
    <row r="157" spans="1:13" ht="18.75" hidden="1" thickBot="1" x14ac:dyDescent="0.3">
      <c r="A157" s="630"/>
      <c r="B157" s="30">
        <v>41529</v>
      </c>
      <c r="C157" s="31" t="s">
        <v>8</v>
      </c>
      <c r="D157" s="31">
        <v>1</v>
      </c>
      <c r="E157" s="31">
        <v>0</v>
      </c>
      <c r="F157" s="31">
        <v>0</v>
      </c>
      <c r="G157" s="31">
        <v>0</v>
      </c>
      <c r="H157" s="31">
        <v>0</v>
      </c>
      <c r="I157" s="32">
        <v>0</v>
      </c>
      <c r="J157" s="281">
        <v>1</v>
      </c>
      <c r="K157" s="23"/>
      <c r="L157" s="23"/>
      <c r="M157" s="48"/>
    </row>
    <row r="158" spans="1:13" s="1" customFormat="1" ht="19.5" thickTop="1" thickBot="1" x14ac:dyDescent="0.3">
      <c r="A158" s="142" t="s">
        <v>45</v>
      </c>
      <c r="B158" s="126" t="s">
        <v>15</v>
      </c>
      <c r="C158" s="124" t="s">
        <v>14</v>
      </c>
      <c r="D158" s="124">
        <f t="shared" ref="D158:I158" si="6">SUM(D140:D157)</f>
        <v>18</v>
      </c>
      <c r="E158" s="124">
        <f t="shared" si="6"/>
        <v>0</v>
      </c>
      <c r="F158" s="124">
        <f t="shared" si="6"/>
        <v>9</v>
      </c>
      <c r="G158" s="124">
        <f t="shared" si="6"/>
        <v>9</v>
      </c>
      <c r="H158" s="124">
        <f t="shared" si="6"/>
        <v>0</v>
      </c>
      <c r="I158" s="125">
        <f t="shared" si="6"/>
        <v>0</v>
      </c>
      <c r="J158" s="191">
        <f>SUM(J140:J157)</f>
        <v>13</v>
      </c>
      <c r="K158" s="124">
        <f>SUM(K140:K157)</f>
        <v>3</v>
      </c>
      <c r="L158" s="124">
        <f>SUM(L140:L157)</f>
        <v>2</v>
      </c>
      <c r="M158" s="294">
        <f>SUM(J158/(J158+K158))</f>
        <v>0.8125</v>
      </c>
    </row>
    <row r="159" spans="1:13" ht="18.75" hidden="1" thickTop="1" x14ac:dyDescent="0.25">
      <c r="A159" s="659" t="s">
        <v>22</v>
      </c>
      <c r="B159" s="26">
        <v>41333</v>
      </c>
      <c r="C159" s="27" t="s">
        <v>7</v>
      </c>
      <c r="D159" s="27">
        <v>1</v>
      </c>
      <c r="E159" s="27">
        <v>1</v>
      </c>
      <c r="F159" s="27">
        <v>0</v>
      </c>
      <c r="G159" s="27">
        <v>1</v>
      </c>
      <c r="H159" s="27">
        <v>0</v>
      </c>
      <c r="I159" s="28">
        <v>0</v>
      </c>
      <c r="J159" s="282"/>
      <c r="K159" s="8">
        <v>1</v>
      </c>
      <c r="L159" s="8"/>
      <c r="M159" s="113"/>
    </row>
    <row r="160" spans="1:13" hidden="1" x14ac:dyDescent="0.25">
      <c r="A160" s="631"/>
      <c r="B160" s="13">
        <v>41326</v>
      </c>
      <c r="C160" s="9" t="s">
        <v>13</v>
      </c>
      <c r="D160" s="9">
        <v>1</v>
      </c>
      <c r="E160" s="9">
        <v>0</v>
      </c>
      <c r="F160" s="9">
        <v>0</v>
      </c>
      <c r="G160" s="9">
        <v>0</v>
      </c>
      <c r="H160" s="9">
        <v>0</v>
      </c>
      <c r="I160" s="29">
        <v>0</v>
      </c>
      <c r="J160" s="280"/>
      <c r="K160" s="9">
        <v>1</v>
      </c>
      <c r="L160" s="9"/>
      <c r="M160" s="29"/>
    </row>
    <row r="161" spans="1:13" hidden="1" x14ac:dyDescent="0.25">
      <c r="A161" s="631"/>
      <c r="B161" s="13">
        <v>41298</v>
      </c>
      <c r="C161" s="9" t="s">
        <v>7</v>
      </c>
      <c r="D161" s="9">
        <v>1</v>
      </c>
      <c r="E161" s="9">
        <v>0</v>
      </c>
      <c r="F161" s="9">
        <v>1</v>
      </c>
      <c r="G161" s="9">
        <v>1</v>
      </c>
      <c r="H161" s="9">
        <v>0</v>
      </c>
      <c r="I161" s="29">
        <v>0</v>
      </c>
      <c r="J161" s="280"/>
      <c r="K161" s="9">
        <v>1</v>
      </c>
      <c r="L161" s="9"/>
      <c r="M161" s="29"/>
    </row>
    <row r="162" spans="1:13" hidden="1" x14ac:dyDescent="0.25">
      <c r="A162" s="631"/>
      <c r="B162" s="13">
        <v>41284</v>
      </c>
      <c r="C162" s="9" t="s">
        <v>19</v>
      </c>
      <c r="D162" s="9">
        <v>1</v>
      </c>
      <c r="E162" s="9">
        <v>0</v>
      </c>
      <c r="F162" s="9">
        <v>0</v>
      </c>
      <c r="G162" s="9">
        <v>0</v>
      </c>
      <c r="H162" s="9">
        <v>0</v>
      </c>
      <c r="I162" s="29">
        <v>0</v>
      </c>
      <c r="J162" s="280"/>
      <c r="K162" s="9">
        <v>1</v>
      </c>
      <c r="L162" s="9"/>
      <c r="M162" s="29"/>
    </row>
    <row r="163" spans="1:13" hidden="1" x14ac:dyDescent="0.25">
      <c r="A163" s="631"/>
      <c r="B163" s="13">
        <v>41256</v>
      </c>
      <c r="C163" s="9" t="s">
        <v>12</v>
      </c>
      <c r="D163" s="9">
        <v>1</v>
      </c>
      <c r="E163" s="9">
        <v>0</v>
      </c>
      <c r="F163" s="9">
        <v>0</v>
      </c>
      <c r="G163" s="9">
        <v>0</v>
      </c>
      <c r="H163" s="9">
        <v>0</v>
      </c>
      <c r="I163" s="29">
        <v>0</v>
      </c>
      <c r="J163" s="280"/>
      <c r="K163" s="9">
        <v>1</v>
      </c>
      <c r="L163" s="9"/>
      <c r="M163" s="29"/>
    </row>
    <row r="164" spans="1:13" hidden="1" x14ac:dyDescent="0.25">
      <c r="A164" s="631"/>
      <c r="B164" s="13">
        <v>41249</v>
      </c>
      <c r="C164" s="9" t="s">
        <v>7</v>
      </c>
      <c r="D164" s="9">
        <v>1</v>
      </c>
      <c r="E164" s="9">
        <v>0</v>
      </c>
      <c r="F164" s="9">
        <v>0</v>
      </c>
      <c r="G164" s="9">
        <v>0</v>
      </c>
      <c r="H164" s="9">
        <v>0</v>
      </c>
      <c r="I164" s="29">
        <v>0</v>
      </c>
      <c r="J164" s="280"/>
      <c r="K164" s="9">
        <v>1</v>
      </c>
      <c r="L164" s="9"/>
      <c r="M164" s="29"/>
    </row>
    <row r="165" spans="1:13" hidden="1" x14ac:dyDescent="0.25">
      <c r="A165" s="631"/>
      <c r="B165" s="13">
        <v>41242</v>
      </c>
      <c r="C165" s="9" t="s">
        <v>13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29">
        <v>0</v>
      </c>
      <c r="J165" s="280"/>
      <c r="K165" s="9">
        <v>1</v>
      </c>
      <c r="L165" s="9"/>
      <c r="M165" s="29"/>
    </row>
    <row r="166" spans="1:13" hidden="1" x14ac:dyDescent="0.25">
      <c r="A166" s="631"/>
      <c r="B166" s="13">
        <v>41235</v>
      </c>
      <c r="C166" s="9" t="s">
        <v>19</v>
      </c>
      <c r="D166" s="9">
        <v>1</v>
      </c>
      <c r="E166" s="9">
        <v>0</v>
      </c>
      <c r="F166" s="9">
        <v>0</v>
      </c>
      <c r="G166" s="9">
        <v>0</v>
      </c>
      <c r="H166" s="9">
        <v>0</v>
      </c>
      <c r="I166" s="29">
        <v>0</v>
      </c>
      <c r="J166" s="280"/>
      <c r="K166" s="9">
        <v>1</v>
      </c>
      <c r="L166" s="9"/>
      <c r="M166" s="29"/>
    </row>
    <row r="167" spans="1:13" hidden="1" x14ac:dyDescent="0.25">
      <c r="A167" s="631"/>
      <c r="B167" s="13">
        <v>41228</v>
      </c>
      <c r="C167" s="9" t="s">
        <v>20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29">
        <v>0</v>
      </c>
      <c r="J167" s="280"/>
      <c r="K167" s="9">
        <v>1</v>
      </c>
      <c r="L167" s="9"/>
      <c r="M167" s="29"/>
    </row>
    <row r="168" spans="1:13" hidden="1" x14ac:dyDescent="0.25">
      <c r="A168" s="631"/>
      <c r="B168" s="13">
        <v>41221</v>
      </c>
      <c r="C168" s="9" t="s">
        <v>12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29">
        <v>0</v>
      </c>
      <c r="J168" s="280">
        <v>1</v>
      </c>
      <c r="K168" s="9"/>
      <c r="L168" s="9"/>
      <c r="M168" s="29"/>
    </row>
    <row r="169" spans="1:13" hidden="1" x14ac:dyDescent="0.25">
      <c r="A169" s="631"/>
      <c r="B169" s="13">
        <v>41214</v>
      </c>
      <c r="C169" s="9" t="s">
        <v>7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29">
        <v>0</v>
      </c>
      <c r="J169" s="280"/>
      <c r="K169" s="9"/>
      <c r="L169" s="9">
        <v>1</v>
      </c>
      <c r="M169" s="29"/>
    </row>
    <row r="170" spans="1:13" hidden="1" x14ac:dyDescent="0.25">
      <c r="A170" s="631"/>
      <c r="B170" s="13">
        <v>41207</v>
      </c>
      <c r="C170" s="9" t="s">
        <v>13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29">
        <v>0</v>
      </c>
      <c r="J170" s="280">
        <v>1</v>
      </c>
      <c r="K170" s="9"/>
      <c r="L170" s="9"/>
      <c r="M170" s="29"/>
    </row>
    <row r="171" spans="1:13" hidden="1" x14ac:dyDescent="0.25">
      <c r="A171" s="631"/>
      <c r="B171" s="13">
        <v>41200</v>
      </c>
      <c r="C171" s="9" t="s">
        <v>19</v>
      </c>
      <c r="D171" s="9">
        <v>1</v>
      </c>
      <c r="E171" s="9">
        <v>0</v>
      </c>
      <c r="F171" s="9">
        <v>1</v>
      </c>
      <c r="G171" s="9">
        <v>1</v>
      </c>
      <c r="H171" s="9">
        <v>0</v>
      </c>
      <c r="I171" s="29">
        <v>0</v>
      </c>
      <c r="J171" s="280">
        <v>1</v>
      </c>
      <c r="K171" s="9"/>
      <c r="L171" s="9"/>
      <c r="M171" s="29"/>
    </row>
    <row r="172" spans="1:13" hidden="1" x14ac:dyDescent="0.25">
      <c r="A172" s="631"/>
      <c r="B172" s="13">
        <v>41193</v>
      </c>
      <c r="C172" s="9" t="s">
        <v>20</v>
      </c>
      <c r="D172" s="9">
        <v>1</v>
      </c>
      <c r="E172" s="9">
        <v>2</v>
      </c>
      <c r="F172" s="9">
        <v>0</v>
      </c>
      <c r="G172" s="9">
        <v>2</v>
      </c>
      <c r="H172" s="9">
        <v>0</v>
      </c>
      <c r="I172" s="29">
        <v>0</v>
      </c>
      <c r="J172" s="280">
        <v>1</v>
      </c>
      <c r="K172" s="9"/>
      <c r="L172" s="9"/>
      <c r="M172" s="29"/>
    </row>
    <row r="173" spans="1:13" hidden="1" x14ac:dyDescent="0.25">
      <c r="A173" s="631"/>
      <c r="B173" s="13">
        <v>41186</v>
      </c>
      <c r="C173" s="9" t="s">
        <v>12</v>
      </c>
      <c r="D173" s="9">
        <v>1</v>
      </c>
      <c r="E173" s="9">
        <v>0</v>
      </c>
      <c r="F173" s="9">
        <v>0</v>
      </c>
      <c r="G173" s="9">
        <v>0</v>
      </c>
      <c r="H173" s="9">
        <v>0</v>
      </c>
      <c r="I173" s="29">
        <v>0</v>
      </c>
      <c r="J173" s="280"/>
      <c r="K173" s="9">
        <v>1</v>
      </c>
      <c r="L173" s="9"/>
      <c r="M173" s="29"/>
    </row>
    <row r="174" spans="1:13" hidden="1" x14ac:dyDescent="0.25">
      <c r="A174" s="631"/>
      <c r="B174" s="13">
        <v>41179</v>
      </c>
      <c r="C174" s="9" t="s">
        <v>7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29">
        <v>0</v>
      </c>
      <c r="J174" s="280"/>
      <c r="K174" s="9">
        <v>1</v>
      </c>
      <c r="L174" s="9"/>
      <c r="M174" s="29"/>
    </row>
    <row r="175" spans="1:13" hidden="1" x14ac:dyDescent="0.25">
      <c r="A175" s="631"/>
      <c r="B175" s="13">
        <v>41172</v>
      </c>
      <c r="C175" s="9" t="s">
        <v>13</v>
      </c>
      <c r="D175" s="9">
        <v>1</v>
      </c>
      <c r="E175" s="9">
        <v>0</v>
      </c>
      <c r="F175" s="9">
        <v>1</v>
      </c>
      <c r="G175" s="9">
        <v>1</v>
      </c>
      <c r="H175" s="9">
        <v>0</v>
      </c>
      <c r="I175" s="29">
        <v>0</v>
      </c>
      <c r="J175" s="280"/>
      <c r="K175" s="9">
        <v>1</v>
      </c>
      <c r="L175" s="9"/>
      <c r="M175" s="29"/>
    </row>
    <row r="176" spans="1:13" ht="18.75" hidden="1" thickBot="1" x14ac:dyDescent="0.3">
      <c r="A176" s="630"/>
      <c r="B176" s="30">
        <v>41165</v>
      </c>
      <c r="C176" s="31" t="s">
        <v>19</v>
      </c>
      <c r="D176" s="31">
        <v>1</v>
      </c>
      <c r="E176" s="31">
        <v>0</v>
      </c>
      <c r="F176" s="31">
        <v>1</v>
      </c>
      <c r="G176" s="31">
        <v>1</v>
      </c>
      <c r="H176" s="31">
        <v>0</v>
      </c>
      <c r="I176" s="32">
        <v>0</v>
      </c>
      <c r="J176" s="281"/>
      <c r="K176" s="23"/>
      <c r="L176" s="23">
        <v>1</v>
      </c>
      <c r="M176" s="48"/>
    </row>
    <row r="177" spans="1:13" s="1" customFormat="1" ht="19.5" thickTop="1" thickBot="1" x14ac:dyDescent="0.3">
      <c r="A177" s="142" t="s">
        <v>45</v>
      </c>
      <c r="B177" s="126" t="s">
        <v>22</v>
      </c>
      <c r="C177" s="124" t="s">
        <v>21</v>
      </c>
      <c r="D177" s="124">
        <f t="shared" ref="D177:I177" si="7">SUM(D159:D176)</f>
        <v>18</v>
      </c>
      <c r="E177" s="124">
        <f t="shared" si="7"/>
        <v>3</v>
      </c>
      <c r="F177" s="124">
        <f t="shared" si="7"/>
        <v>4</v>
      </c>
      <c r="G177" s="124">
        <f t="shared" si="7"/>
        <v>7</v>
      </c>
      <c r="H177" s="124">
        <f t="shared" si="7"/>
        <v>0</v>
      </c>
      <c r="I177" s="125">
        <f t="shared" si="7"/>
        <v>0</v>
      </c>
      <c r="J177" s="191">
        <f>SUM(J159:J176)</f>
        <v>4</v>
      </c>
      <c r="K177" s="124">
        <f>SUM(K159:K176)</f>
        <v>12</v>
      </c>
      <c r="L177" s="124">
        <f>SUM(L159:L176)</f>
        <v>2</v>
      </c>
      <c r="M177" s="294">
        <f>SUM(J177/(J177+K177))</f>
        <v>0.25</v>
      </c>
    </row>
    <row r="178" spans="1:13" ht="18.75" hidden="1" thickTop="1" x14ac:dyDescent="0.25">
      <c r="A178" s="659" t="s">
        <v>23</v>
      </c>
      <c r="B178" s="26">
        <v>40969</v>
      </c>
      <c r="C178" s="27" t="s">
        <v>19</v>
      </c>
      <c r="D178" s="27">
        <v>1</v>
      </c>
      <c r="E178" s="27">
        <v>0</v>
      </c>
      <c r="F178" s="27">
        <v>0</v>
      </c>
      <c r="G178" s="27">
        <v>0</v>
      </c>
      <c r="H178" s="27">
        <v>0</v>
      </c>
      <c r="I178" s="28">
        <v>0</v>
      </c>
      <c r="J178" s="282"/>
      <c r="K178" s="8">
        <v>1</v>
      </c>
      <c r="L178" s="8"/>
      <c r="M178" s="113"/>
    </row>
    <row r="179" spans="1:13" hidden="1" x14ac:dyDescent="0.25">
      <c r="A179" s="631"/>
      <c r="B179" s="13">
        <v>40962</v>
      </c>
      <c r="C179" s="9" t="s">
        <v>12</v>
      </c>
      <c r="D179" s="9">
        <v>1</v>
      </c>
      <c r="E179" s="9">
        <v>0</v>
      </c>
      <c r="F179" s="9">
        <v>1</v>
      </c>
      <c r="G179" s="9">
        <v>1</v>
      </c>
      <c r="H179" s="9">
        <v>0</v>
      </c>
      <c r="I179" s="29">
        <v>0</v>
      </c>
      <c r="J179" s="280"/>
      <c r="K179" s="9">
        <v>1</v>
      </c>
      <c r="L179" s="9"/>
      <c r="M179" s="29"/>
    </row>
    <row r="180" spans="1:13" hidden="1" x14ac:dyDescent="0.25">
      <c r="A180" s="631"/>
      <c r="B180" s="13">
        <v>40955</v>
      </c>
      <c r="C180" s="9" t="s">
        <v>13</v>
      </c>
      <c r="D180" s="9">
        <v>1</v>
      </c>
      <c r="E180" s="9">
        <v>0</v>
      </c>
      <c r="F180" s="9">
        <v>1</v>
      </c>
      <c r="G180" s="9">
        <v>1</v>
      </c>
      <c r="H180" s="9">
        <v>0</v>
      </c>
      <c r="I180" s="29">
        <v>0</v>
      </c>
      <c r="J180" s="280">
        <v>1</v>
      </c>
      <c r="K180" s="9"/>
      <c r="L180" s="9"/>
      <c r="M180" s="29"/>
    </row>
    <row r="181" spans="1:13" hidden="1" x14ac:dyDescent="0.25">
      <c r="A181" s="631"/>
      <c r="B181" s="13">
        <v>40948</v>
      </c>
      <c r="C181" s="9" t="s">
        <v>21</v>
      </c>
      <c r="D181" s="9">
        <v>1</v>
      </c>
      <c r="E181" s="9">
        <v>1</v>
      </c>
      <c r="F181" s="9">
        <v>0</v>
      </c>
      <c r="G181" s="9">
        <v>1</v>
      </c>
      <c r="H181" s="9">
        <v>0</v>
      </c>
      <c r="I181" s="29">
        <v>0</v>
      </c>
      <c r="J181" s="280">
        <v>1</v>
      </c>
      <c r="K181" s="9"/>
      <c r="L181" s="9"/>
      <c r="M181" s="29"/>
    </row>
    <row r="182" spans="1:13" hidden="1" x14ac:dyDescent="0.25">
      <c r="A182" s="631"/>
      <c r="B182" s="13">
        <v>40941</v>
      </c>
      <c r="C182" s="9" t="s">
        <v>7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29">
        <v>0</v>
      </c>
      <c r="J182" s="280">
        <v>1</v>
      </c>
      <c r="K182" s="9"/>
      <c r="L182" s="9"/>
      <c r="M182" s="29"/>
    </row>
    <row r="183" spans="1:13" hidden="1" x14ac:dyDescent="0.25">
      <c r="A183" s="631"/>
      <c r="B183" s="13">
        <v>40934</v>
      </c>
      <c r="C183" s="9" t="s">
        <v>19</v>
      </c>
      <c r="D183" s="9">
        <v>1</v>
      </c>
      <c r="E183" s="9">
        <v>0</v>
      </c>
      <c r="F183" s="9">
        <v>1</v>
      </c>
      <c r="G183" s="9">
        <v>1</v>
      </c>
      <c r="H183" s="9">
        <v>0</v>
      </c>
      <c r="I183" s="29">
        <v>0</v>
      </c>
      <c r="J183" s="280"/>
      <c r="K183" s="9">
        <v>1</v>
      </c>
      <c r="L183" s="9"/>
      <c r="M183" s="29"/>
    </row>
    <row r="184" spans="1:13" hidden="1" x14ac:dyDescent="0.25">
      <c r="A184" s="631"/>
      <c r="B184" s="13">
        <v>40927</v>
      </c>
      <c r="C184" s="9" t="s">
        <v>12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29">
        <v>0</v>
      </c>
      <c r="J184" s="280">
        <v>1</v>
      </c>
      <c r="K184" s="9"/>
      <c r="L184" s="9"/>
      <c r="M184" s="29"/>
    </row>
    <row r="185" spans="1:13" hidden="1" x14ac:dyDescent="0.25">
      <c r="A185" s="631"/>
      <c r="B185" s="13">
        <v>40920</v>
      </c>
      <c r="C185" s="9" t="s">
        <v>13</v>
      </c>
      <c r="D185" s="9">
        <v>1</v>
      </c>
      <c r="E185" s="9">
        <v>0</v>
      </c>
      <c r="F185" s="9">
        <v>1</v>
      </c>
      <c r="G185" s="9">
        <v>1</v>
      </c>
      <c r="H185" s="9">
        <v>0</v>
      </c>
      <c r="I185" s="29">
        <v>0</v>
      </c>
      <c r="J185" s="280"/>
      <c r="K185" s="9">
        <v>1</v>
      </c>
      <c r="L185" s="9"/>
      <c r="M185" s="29"/>
    </row>
    <row r="186" spans="1:13" hidden="1" x14ac:dyDescent="0.25">
      <c r="A186" s="631"/>
      <c r="B186" s="13">
        <v>40899</v>
      </c>
      <c r="C186" s="9" t="s">
        <v>21</v>
      </c>
      <c r="D186" s="9">
        <v>1</v>
      </c>
      <c r="E186" s="9">
        <v>0</v>
      </c>
      <c r="F186" s="9">
        <v>0</v>
      </c>
      <c r="G186" s="9">
        <v>0</v>
      </c>
      <c r="H186" s="9">
        <v>0</v>
      </c>
      <c r="I186" s="29">
        <v>0</v>
      </c>
      <c r="J186" s="280"/>
      <c r="K186" s="9"/>
      <c r="L186" s="9">
        <v>1</v>
      </c>
      <c r="M186" s="29"/>
    </row>
    <row r="187" spans="1:13" hidden="1" x14ac:dyDescent="0.25">
      <c r="A187" s="631"/>
      <c r="B187" s="13">
        <v>40885</v>
      </c>
      <c r="C187" s="9" t="s">
        <v>19</v>
      </c>
      <c r="D187" s="9">
        <v>1</v>
      </c>
      <c r="E187" s="9">
        <v>0</v>
      </c>
      <c r="F187" s="9">
        <v>0</v>
      </c>
      <c r="G187" s="9">
        <v>0</v>
      </c>
      <c r="H187" s="9">
        <v>0</v>
      </c>
      <c r="I187" s="29">
        <v>0</v>
      </c>
      <c r="J187" s="280">
        <v>1</v>
      </c>
      <c r="K187" s="9"/>
      <c r="L187" s="9"/>
      <c r="M187" s="29"/>
    </row>
    <row r="188" spans="1:13" hidden="1" x14ac:dyDescent="0.25">
      <c r="A188" s="631"/>
      <c r="B188" s="13">
        <v>40878</v>
      </c>
      <c r="C188" s="9" t="s">
        <v>12</v>
      </c>
      <c r="D188" s="9">
        <v>1</v>
      </c>
      <c r="E188" s="9">
        <v>0</v>
      </c>
      <c r="F188" s="9">
        <v>0</v>
      </c>
      <c r="G188" s="9">
        <v>0</v>
      </c>
      <c r="H188" s="9">
        <v>0</v>
      </c>
      <c r="I188" s="29">
        <v>0</v>
      </c>
      <c r="J188" s="280">
        <v>1</v>
      </c>
      <c r="K188" s="9"/>
      <c r="L188" s="9"/>
      <c r="M188" s="29"/>
    </row>
    <row r="189" spans="1:13" hidden="1" x14ac:dyDescent="0.25">
      <c r="A189" s="631"/>
      <c r="B189" s="13">
        <v>40871</v>
      </c>
      <c r="C189" s="9" t="s">
        <v>13</v>
      </c>
      <c r="D189" s="9">
        <v>1</v>
      </c>
      <c r="E189" s="9">
        <v>0</v>
      </c>
      <c r="F189" s="9">
        <v>1</v>
      </c>
      <c r="G189" s="9">
        <v>1</v>
      </c>
      <c r="H189" s="9">
        <v>0</v>
      </c>
      <c r="I189" s="29">
        <v>0</v>
      </c>
      <c r="J189" s="280">
        <v>1</v>
      </c>
      <c r="K189" s="9"/>
      <c r="L189" s="9"/>
      <c r="M189" s="29"/>
    </row>
    <row r="190" spans="1:13" hidden="1" x14ac:dyDescent="0.25">
      <c r="A190" s="631"/>
      <c r="B190" s="13">
        <v>40864</v>
      </c>
      <c r="C190" s="9" t="s">
        <v>21</v>
      </c>
      <c r="D190" s="9">
        <v>1</v>
      </c>
      <c r="E190" s="9">
        <v>0</v>
      </c>
      <c r="F190" s="9">
        <v>0</v>
      </c>
      <c r="G190" s="9">
        <v>0</v>
      </c>
      <c r="H190" s="9">
        <v>0</v>
      </c>
      <c r="I190" s="29">
        <v>0</v>
      </c>
      <c r="J190" s="280"/>
      <c r="K190" s="9"/>
      <c r="L190" s="9">
        <v>1</v>
      </c>
      <c r="M190" s="29"/>
    </row>
    <row r="191" spans="1:13" hidden="1" x14ac:dyDescent="0.25">
      <c r="A191" s="631"/>
      <c r="B191" s="13">
        <v>40857</v>
      </c>
      <c r="C191" s="9" t="s">
        <v>7</v>
      </c>
      <c r="D191" s="9">
        <v>1</v>
      </c>
      <c r="E191" s="9">
        <v>0</v>
      </c>
      <c r="F191" s="9">
        <v>0</v>
      </c>
      <c r="G191" s="9">
        <v>0</v>
      </c>
      <c r="H191" s="9">
        <v>0</v>
      </c>
      <c r="I191" s="29">
        <v>0</v>
      </c>
      <c r="J191" s="280">
        <v>1</v>
      </c>
      <c r="K191" s="9"/>
      <c r="L191" s="9"/>
      <c r="M191" s="29"/>
    </row>
    <row r="192" spans="1:13" hidden="1" x14ac:dyDescent="0.25">
      <c r="A192" s="631"/>
      <c r="B192" s="13">
        <v>40850</v>
      </c>
      <c r="C192" s="9" t="s">
        <v>19</v>
      </c>
      <c r="D192" s="9">
        <v>1</v>
      </c>
      <c r="E192" s="9">
        <v>0</v>
      </c>
      <c r="F192" s="9">
        <v>2</v>
      </c>
      <c r="G192" s="9">
        <v>2</v>
      </c>
      <c r="H192" s="9">
        <v>0</v>
      </c>
      <c r="I192" s="29">
        <v>0</v>
      </c>
      <c r="J192" s="280">
        <v>1</v>
      </c>
      <c r="K192" s="9"/>
      <c r="L192" s="9"/>
      <c r="M192" s="29"/>
    </row>
    <row r="193" spans="1:13" hidden="1" x14ac:dyDescent="0.25">
      <c r="A193" s="631"/>
      <c r="B193" s="13">
        <v>40843</v>
      </c>
      <c r="C193" s="9" t="s">
        <v>12</v>
      </c>
      <c r="D193" s="9">
        <v>1</v>
      </c>
      <c r="E193" s="9">
        <v>0</v>
      </c>
      <c r="F193" s="9">
        <v>0</v>
      </c>
      <c r="G193" s="9">
        <v>0</v>
      </c>
      <c r="H193" s="9">
        <v>0</v>
      </c>
      <c r="I193" s="29">
        <v>0</v>
      </c>
      <c r="J193" s="280"/>
      <c r="K193" s="9">
        <v>1</v>
      </c>
      <c r="L193" s="9"/>
      <c r="M193" s="29"/>
    </row>
    <row r="194" spans="1:13" hidden="1" x14ac:dyDescent="0.25">
      <c r="A194" s="631"/>
      <c r="B194" s="13">
        <v>40836</v>
      </c>
      <c r="C194" s="9" t="s">
        <v>13</v>
      </c>
      <c r="D194" s="9">
        <v>1</v>
      </c>
      <c r="E194" s="9">
        <v>0</v>
      </c>
      <c r="F194" s="9">
        <v>0</v>
      </c>
      <c r="G194" s="9">
        <v>0</v>
      </c>
      <c r="H194" s="9">
        <v>0</v>
      </c>
      <c r="I194" s="29">
        <v>0</v>
      </c>
      <c r="J194" s="280"/>
      <c r="K194" s="9">
        <v>1</v>
      </c>
      <c r="L194" s="9"/>
      <c r="M194" s="29"/>
    </row>
    <row r="195" spans="1:13" hidden="1" x14ac:dyDescent="0.25">
      <c r="A195" s="631"/>
      <c r="B195" s="13">
        <v>40829</v>
      </c>
      <c r="C195" s="9" t="s">
        <v>21</v>
      </c>
      <c r="D195" s="9">
        <v>1</v>
      </c>
      <c r="E195" s="9">
        <v>0</v>
      </c>
      <c r="F195" s="9">
        <v>0</v>
      </c>
      <c r="G195" s="9">
        <v>0</v>
      </c>
      <c r="H195" s="9">
        <v>0</v>
      </c>
      <c r="I195" s="29">
        <v>0</v>
      </c>
      <c r="J195" s="280"/>
      <c r="K195" s="9">
        <v>1</v>
      </c>
      <c r="L195" s="9"/>
      <c r="M195" s="29"/>
    </row>
    <row r="196" spans="1:13" hidden="1" x14ac:dyDescent="0.25">
      <c r="A196" s="631"/>
      <c r="B196" s="13">
        <v>40822</v>
      </c>
      <c r="C196" s="9" t="s">
        <v>7</v>
      </c>
      <c r="D196" s="9">
        <v>1</v>
      </c>
      <c r="E196" s="9">
        <v>0</v>
      </c>
      <c r="F196" s="9">
        <v>0</v>
      </c>
      <c r="G196" s="9">
        <v>0</v>
      </c>
      <c r="H196" s="9">
        <v>0</v>
      </c>
      <c r="I196" s="29">
        <v>0</v>
      </c>
      <c r="J196" s="280"/>
      <c r="K196" s="9"/>
      <c r="L196" s="9">
        <v>1</v>
      </c>
      <c r="M196" s="29"/>
    </row>
    <row r="197" spans="1:13" ht="18.75" hidden="1" thickBot="1" x14ac:dyDescent="0.3">
      <c r="A197" s="631"/>
      <c r="B197" s="13">
        <v>40815</v>
      </c>
      <c r="C197" s="9" t="s">
        <v>19</v>
      </c>
      <c r="D197" s="9">
        <v>1</v>
      </c>
      <c r="E197" s="9">
        <v>0</v>
      </c>
      <c r="F197" s="9">
        <v>0</v>
      </c>
      <c r="G197" s="9">
        <v>0</v>
      </c>
      <c r="H197" s="9">
        <v>0</v>
      </c>
      <c r="I197" s="29">
        <v>0</v>
      </c>
      <c r="J197" s="280">
        <v>1</v>
      </c>
      <c r="K197" s="9"/>
      <c r="L197" s="9"/>
      <c r="M197" s="29"/>
    </row>
    <row r="198" spans="1:13" hidden="1" x14ac:dyDescent="0.25">
      <c r="A198" s="631"/>
      <c r="B198" s="13">
        <v>40808</v>
      </c>
      <c r="C198" s="9" t="s">
        <v>12</v>
      </c>
      <c r="D198" s="9">
        <v>1</v>
      </c>
      <c r="E198" s="9">
        <v>0</v>
      </c>
      <c r="F198" s="9">
        <v>1</v>
      </c>
      <c r="G198" s="9">
        <v>1</v>
      </c>
      <c r="H198" s="9">
        <v>0</v>
      </c>
      <c r="I198" s="29">
        <v>0</v>
      </c>
      <c r="J198" s="280"/>
      <c r="K198" s="9">
        <v>1</v>
      </c>
      <c r="L198" s="9"/>
      <c r="M198" s="29"/>
    </row>
    <row r="199" spans="1:13" ht="18.75" hidden="1" thickBot="1" x14ac:dyDescent="0.3">
      <c r="A199" s="630"/>
      <c r="B199" s="30">
        <v>40801</v>
      </c>
      <c r="C199" s="31" t="s">
        <v>13</v>
      </c>
      <c r="D199" s="31">
        <v>1</v>
      </c>
      <c r="E199" s="31">
        <v>0</v>
      </c>
      <c r="F199" s="31">
        <v>0</v>
      </c>
      <c r="G199" s="31">
        <v>0</v>
      </c>
      <c r="H199" s="31">
        <v>0</v>
      </c>
      <c r="I199" s="32">
        <v>0</v>
      </c>
      <c r="J199" s="281"/>
      <c r="K199" s="23"/>
      <c r="L199" s="23">
        <v>1</v>
      </c>
      <c r="M199" s="48"/>
    </row>
    <row r="200" spans="1:13" s="1" customFormat="1" ht="19.5" thickTop="1" thickBot="1" x14ac:dyDescent="0.3">
      <c r="A200" s="142" t="s">
        <v>45</v>
      </c>
      <c r="B200" s="126" t="s">
        <v>23</v>
      </c>
      <c r="C200" s="124" t="s">
        <v>20</v>
      </c>
      <c r="D200" s="124">
        <f t="shared" ref="D200:I200" si="8">SUM(D178:D199)</f>
        <v>22</v>
      </c>
      <c r="E200" s="124">
        <f t="shared" si="8"/>
        <v>1</v>
      </c>
      <c r="F200" s="124">
        <f t="shared" si="8"/>
        <v>8</v>
      </c>
      <c r="G200" s="124">
        <f t="shared" si="8"/>
        <v>9</v>
      </c>
      <c r="H200" s="124">
        <f t="shared" si="8"/>
        <v>0</v>
      </c>
      <c r="I200" s="125">
        <f t="shared" si="8"/>
        <v>0</v>
      </c>
      <c r="J200" s="191">
        <f>SUM(J178:J199)</f>
        <v>10</v>
      </c>
      <c r="K200" s="124">
        <f>SUM(K178:K199)</f>
        <v>8</v>
      </c>
      <c r="L200" s="124">
        <f>SUM(L178:L199)</f>
        <v>4</v>
      </c>
      <c r="M200" s="294">
        <f>SUM(J200/(J200+K200))</f>
        <v>0.55555555555555558</v>
      </c>
    </row>
    <row r="201" spans="1:13" ht="19.5" thickTop="1" thickBot="1" x14ac:dyDescent="0.3">
      <c r="C201" s="136" t="s">
        <v>24</v>
      </c>
      <c r="D201" s="137">
        <f t="shared" ref="D201:L201" si="9">SUM(D50+D71+D94+D116+D139+D158+D177+D200+D26)</f>
        <v>189</v>
      </c>
      <c r="E201" s="137">
        <f t="shared" si="9"/>
        <v>11</v>
      </c>
      <c r="F201" s="137">
        <f t="shared" si="9"/>
        <v>63</v>
      </c>
      <c r="G201" s="137">
        <f t="shared" si="9"/>
        <v>74</v>
      </c>
      <c r="H201" s="137">
        <f t="shared" si="9"/>
        <v>1</v>
      </c>
      <c r="I201" s="139">
        <f t="shared" si="9"/>
        <v>0</v>
      </c>
      <c r="J201" s="392">
        <f t="shared" si="9"/>
        <v>88</v>
      </c>
      <c r="K201" s="137">
        <f t="shared" si="9"/>
        <v>77</v>
      </c>
      <c r="L201" s="137">
        <f t="shared" si="9"/>
        <v>24</v>
      </c>
      <c r="M201" s="333">
        <f>SUM(J201/(J201+K201))</f>
        <v>0.53333333333333333</v>
      </c>
    </row>
    <row r="202" spans="1:13" ht="18.75" thickBot="1" x14ac:dyDescent="0.3">
      <c r="C202" s="143" t="s">
        <v>25</v>
      </c>
      <c r="D202" s="24"/>
      <c r="E202" s="25">
        <f>SUM(E201/D201)</f>
        <v>5.8201058201058198E-2</v>
      </c>
      <c r="F202" s="25">
        <f>SUM(F201/D201)</f>
        <v>0.33333333333333331</v>
      </c>
      <c r="G202" s="144">
        <f>SUM(G201/D201)</f>
        <v>0.39153439153439151</v>
      </c>
      <c r="H202" s="20"/>
      <c r="I202" s="20"/>
      <c r="J202" s="283">
        <f>SUM(J201/D201)</f>
        <v>0.46560846560846558</v>
      </c>
      <c r="K202" s="21">
        <f>SUM(K201/D201)</f>
        <v>0.40740740740740738</v>
      </c>
      <c r="L202" s="132">
        <f>SUM(L201/D201)</f>
        <v>0.12698412698412698</v>
      </c>
    </row>
    <row r="203" spans="1:13" ht="18.75" thickBot="1" x14ac:dyDescent="0.3">
      <c r="C203" s="133" t="s">
        <v>26</v>
      </c>
      <c r="D203" s="134">
        <f>SUM(D201/9)</f>
        <v>21</v>
      </c>
      <c r="E203" s="134">
        <f>SUM(E202*D203)</f>
        <v>1.2222222222222221</v>
      </c>
      <c r="F203" s="134">
        <f>SUM(F202*D203)</f>
        <v>7</v>
      </c>
      <c r="G203" s="135">
        <f>SUM(G202*D203)</f>
        <v>8.2222222222222214</v>
      </c>
      <c r="J203" s="284">
        <f>SUM(J201/9)</f>
        <v>9.7777777777777786</v>
      </c>
      <c r="K203" s="134">
        <f>SUM(K201/9)</f>
        <v>8.5555555555555554</v>
      </c>
      <c r="L203" s="135">
        <f>SUM(L201/9)</f>
        <v>2.6666666666666665</v>
      </c>
    </row>
    <row r="204" spans="1:13" ht="18.75" thickTop="1" x14ac:dyDescent="0.25">
      <c r="A204" s="665" t="s">
        <v>42</v>
      </c>
      <c r="B204" s="45" t="s">
        <v>36</v>
      </c>
      <c r="C204" s="46" t="s">
        <v>20</v>
      </c>
      <c r="D204" s="47"/>
      <c r="E204" s="27">
        <v>6</v>
      </c>
      <c r="F204" s="27">
        <v>10</v>
      </c>
      <c r="G204" s="28">
        <v>16</v>
      </c>
    </row>
    <row r="205" spans="1:13" x14ac:dyDescent="0.25">
      <c r="A205" s="666"/>
      <c r="B205" s="36" t="s">
        <v>37</v>
      </c>
      <c r="C205" s="5" t="s">
        <v>12</v>
      </c>
      <c r="D205" s="37"/>
      <c r="E205" s="9">
        <v>2</v>
      </c>
      <c r="F205" s="9">
        <v>3</v>
      </c>
      <c r="G205" s="29">
        <v>5</v>
      </c>
    </row>
    <row r="206" spans="1:13" x14ac:dyDescent="0.25">
      <c r="A206" s="666"/>
      <c r="B206" s="36" t="s">
        <v>38</v>
      </c>
      <c r="C206" s="5" t="s">
        <v>12</v>
      </c>
      <c r="D206" s="37"/>
      <c r="E206" s="9">
        <v>2</v>
      </c>
      <c r="F206" s="9">
        <v>12</v>
      </c>
      <c r="G206" s="29">
        <v>14</v>
      </c>
    </row>
    <row r="207" spans="1:13" x14ac:dyDescent="0.25">
      <c r="A207" s="666"/>
      <c r="B207" s="36" t="s">
        <v>39</v>
      </c>
      <c r="C207" s="36" t="s">
        <v>48</v>
      </c>
      <c r="D207" s="37"/>
      <c r="E207" s="9">
        <v>4</v>
      </c>
      <c r="F207" s="9">
        <v>13</v>
      </c>
      <c r="G207" s="29">
        <v>17</v>
      </c>
    </row>
    <row r="208" spans="1:13" x14ac:dyDescent="0.25">
      <c r="A208" s="666"/>
      <c r="B208" s="36" t="s">
        <v>40</v>
      </c>
      <c r="C208" s="5" t="s">
        <v>48</v>
      </c>
      <c r="D208" s="37"/>
      <c r="E208" s="9">
        <v>2</v>
      </c>
      <c r="F208" s="9">
        <v>18</v>
      </c>
      <c r="G208" s="29">
        <v>20</v>
      </c>
    </row>
    <row r="209" spans="1:7" ht="18.75" thickBot="1" x14ac:dyDescent="0.3">
      <c r="A209" s="667"/>
      <c r="B209" s="38" t="s">
        <v>41</v>
      </c>
      <c r="C209" s="39" t="s">
        <v>13</v>
      </c>
      <c r="D209" s="40"/>
      <c r="E209" s="23">
        <v>5</v>
      </c>
      <c r="F209" s="23">
        <v>5</v>
      </c>
      <c r="G209" s="48">
        <v>10</v>
      </c>
    </row>
    <row r="210" spans="1:7" ht="18.75" thickBot="1" x14ac:dyDescent="0.3">
      <c r="A210" s="49" t="s">
        <v>45</v>
      </c>
      <c r="B210" s="41" t="s">
        <v>42</v>
      </c>
      <c r="C210" s="42"/>
      <c r="D210" s="42"/>
      <c r="E210" s="43">
        <f>SUM(E204:E209)</f>
        <v>21</v>
      </c>
      <c r="F210" s="43">
        <f>SUM(F204:F209)</f>
        <v>61</v>
      </c>
      <c r="G210" s="50">
        <f>SUM(G204:G209)</f>
        <v>82</v>
      </c>
    </row>
    <row r="211" spans="1:7" ht="18.75" thickBot="1" x14ac:dyDescent="0.3">
      <c r="A211" s="51" t="s">
        <v>46</v>
      </c>
      <c r="B211" s="52" t="s">
        <v>481</v>
      </c>
      <c r="C211" s="53"/>
      <c r="D211" s="53"/>
      <c r="E211" s="54">
        <f>SUM(E201+E210)</f>
        <v>32</v>
      </c>
      <c r="F211" s="54">
        <f>SUM(F201+F210)</f>
        <v>124</v>
      </c>
      <c r="G211" s="55">
        <f>SUM(E211+F211)</f>
        <v>156</v>
      </c>
    </row>
    <row r="212" spans="1:7" ht="18.75" thickTop="1" x14ac:dyDescent="0.25"/>
  </sheetData>
  <mergeCells count="11">
    <mergeCell ref="A1:M1"/>
    <mergeCell ref="A51:A70"/>
    <mergeCell ref="A204:A209"/>
    <mergeCell ref="A178:A199"/>
    <mergeCell ref="A72:A93"/>
    <mergeCell ref="A95:A115"/>
    <mergeCell ref="A117:A138"/>
    <mergeCell ref="A140:A157"/>
    <mergeCell ref="A159:A176"/>
    <mergeCell ref="A27:A49"/>
    <mergeCell ref="A3:A25"/>
  </mergeCells>
  <printOptions horizontalCentered="1" verticalCentered="1"/>
  <pageMargins left="0.2" right="0.2" top="0.25" bottom="0.25" header="0.25" footer="0.3"/>
  <pageSetup scale="70" orientation="landscape" r:id="rId1"/>
  <rowBreaks count="2" manualBreakCount="2">
    <brk id="116" max="16383" man="1"/>
    <brk id="177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F0000"/>
    <pageSetUpPr fitToPage="1"/>
  </sheetPr>
  <dimension ref="A1:M9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8.140625" style="16" bestFit="1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335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59" t="s">
        <v>285</v>
      </c>
      <c r="B3" s="26">
        <v>43160</v>
      </c>
      <c r="C3" s="27" t="s">
        <v>27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282"/>
      <c r="K3" s="8">
        <v>1</v>
      </c>
      <c r="L3" s="8"/>
      <c r="M3" s="113"/>
    </row>
    <row r="4" spans="1:13" hidden="1" x14ac:dyDescent="0.25">
      <c r="A4" s="631"/>
      <c r="B4" s="13">
        <v>43153</v>
      </c>
      <c r="C4" s="9" t="s">
        <v>9</v>
      </c>
      <c r="D4" s="9">
        <v>1</v>
      </c>
      <c r="E4" s="9">
        <v>1</v>
      </c>
      <c r="F4" s="9">
        <v>1</v>
      </c>
      <c r="G4" s="9">
        <v>2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1"/>
      <c r="B5" s="13">
        <v>43146</v>
      </c>
      <c r="C5" s="9" t="s">
        <v>11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1"/>
      <c r="B6" s="13">
        <v>43139</v>
      </c>
      <c r="C6" s="9" t="s">
        <v>8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">
        <v>0</v>
      </c>
      <c r="J6" s="280"/>
      <c r="K6" s="9">
        <v>1</v>
      </c>
      <c r="L6" s="9"/>
      <c r="M6" s="29"/>
    </row>
    <row r="7" spans="1:13" hidden="1" x14ac:dyDescent="0.25">
      <c r="A7" s="631"/>
      <c r="B7" s="13">
        <v>43132</v>
      </c>
      <c r="C7" s="9" t="s">
        <v>10</v>
      </c>
      <c r="D7" s="9">
        <v>1</v>
      </c>
      <c r="E7" s="9">
        <v>1</v>
      </c>
      <c r="F7" s="9">
        <v>1</v>
      </c>
      <c r="G7" s="9">
        <v>2</v>
      </c>
      <c r="H7" s="9">
        <v>1</v>
      </c>
      <c r="I7" s="29">
        <v>0</v>
      </c>
      <c r="J7" s="280">
        <v>1</v>
      </c>
      <c r="K7" s="9"/>
      <c r="L7" s="9"/>
      <c r="M7" s="29"/>
    </row>
    <row r="8" spans="1:13" hidden="1" x14ac:dyDescent="0.25">
      <c r="A8" s="631"/>
      <c r="B8" s="13">
        <v>43118</v>
      </c>
      <c r="C8" s="9" t="s">
        <v>9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/>
      <c r="K8" s="9">
        <v>1</v>
      </c>
      <c r="L8" s="9"/>
      <c r="M8" s="29"/>
    </row>
    <row r="9" spans="1:13" hidden="1" x14ac:dyDescent="0.25">
      <c r="A9" s="631"/>
      <c r="B9" s="13">
        <v>43104</v>
      </c>
      <c r="C9" s="9" t="s">
        <v>11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280"/>
      <c r="K9" s="9">
        <v>1</v>
      </c>
      <c r="L9" s="9"/>
      <c r="M9" s="29"/>
    </row>
    <row r="10" spans="1:13" hidden="1" x14ac:dyDescent="0.25">
      <c r="A10" s="631"/>
      <c r="B10" s="13">
        <v>43090</v>
      </c>
      <c r="C10" s="9" t="s">
        <v>8</v>
      </c>
      <c r="D10" s="9">
        <v>1</v>
      </c>
      <c r="E10" s="9">
        <v>1</v>
      </c>
      <c r="F10" s="9">
        <v>0</v>
      </c>
      <c r="G10" s="9">
        <v>1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1"/>
      <c r="B11" s="13">
        <v>43083</v>
      </c>
      <c r="C11" s="9" t="s">
        <v>10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/>
      <c r="K11" s="9">
        <v>1</v>
      </c>
      <c r="L11" s="9"/>
      <c r="M11" s="29"/>
    </row>
    <row r="12" spans="1:13" hidden="1" x14ac:dyDescent="0.25">
      <c r="A12" s="631"/>
      <c r="B12" s="13">
        <v>43076</v>
      </c>
      <c r="C12" s="9" t="s">
        <v>27</v>
      </c>
      <c r="D12" s="9">
        <v>1</v>
      </c>
      <c r="E12" s="9">
        <v>1</v>
      </c>
      <c r="F12" s="9">
        <v>2</v>
      </c>
      <c r="G12" s="9">
        <v>3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1"/>
      <c r="B13" s="13">
        <v>43069</v>
      </c>
      <c r="C13" s="9" t="s">
        <v>9</v>
      </c>
      <c r="D13" s="9">
        <v>1</v>
      </c>
      <c r="E13" s="9">
        <v>2</v>
      </c>
      <c r="F13" s="9">
        <v>0</v>
      </c>
      <c r="G13" s="9">
        <v>2</v>
      </c>
      <c r="H13" s="9">
        <v>0</v>
      </c>
      <c r="I13" s="29">
        <v>0</v>
      </c>
      <c r="J13" s="280"/>
      <c r="K13" s="9">
        <v>1</v>
      </c>
      <c r="L13" s="9"/>
      <c r="M13" s="29"/>
    </row>
    <row r="14" spans="1:13" hidden="1" x14ac:dyDescent="0.25">
      <c r="A14" s="631"/>
      <c r="B14" s="13">
        <v>43062</v>
      </c>
      <c r="C14" s="9" t="s">
        <v>11</v>
      </c>
      <c r="D14" s="9">
        <v>1</v>
      </c>
      <c r="E14" s="9">
        <v>1</v>
      </c>
      <c r="F14" s="9">
        <v>1</v>
      </c>
      <c r="G14" s="9">
        <v>2</v>
      </c>
      <c r="H14" s="9">
        <v>0</v>
      </c>
      <c r="I14" s="29">
        <v>0</v>
      </c>
      <c r="J14" s="280"/>
      <c r="K14" s="9">
        <v>1</v>
      </c>
      <c r="L14" s="9"/>
      <c r="M14" s="29"/>
    </row>
    <row r="15" spans="1:13" hidden="1" x14ac:dyDescent="0.25">
      <c r="A15" s="631"/>
      <c r="B15" s="13">
        <v>43055</v>
      </c>
      <c r="C15" s="9" t="s">
        <v>8</v>
      </c>
      <c r="D15" s="9">
        <v>1</v>
      </c>
      <c r="E15" s="9">
        <v>1</v>
      </c>
      <c r="F15" s="9">
        <v>2</v>
      </c>
      <c r="G15" s="9">
        <v>3</v>
      </c>
      <c r="H15" s="9">
        <v>1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1"/>
      <c r="B16" s="13">
        <v>43041</v>
      </c>
      <c r="C16" s="9" t="s">
        <v>27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280"/>
      <c r="K16" s="9"/>
      <c r="L16" s="9">
        <v>1</v>
      </c>
      <c r="M16" s="29"/>
    </row>
    <row r="17" spans="1:13" hidden="1" x14ac:dyDescent="0.25">
      <c r="A17" s="631"/>
      <c r="B17" s="13">
        <v>43034</v>
      </c>
      <c r="C17" s="9" t="s">
        <v>9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/>
      <c r="K17" s="9">
        <v>1</v>
      </c>
      <c r="L17" s="9"/>
      <c r="M17" s="29"/>
    </row>
    <row r="18" spans="1:13" hidden="1" x14ac:dyDescent="0.25">
      <c r="A18" s="631"/>
      <c r="B18" s="13">
        <v>43027</v>
      </c>
      <c r="C18" s="9" t="s">
        <v>11</v>
      </c>
      <c r="D18" s="9">
        <v>1</v>
      </c>
      <c r="E18" s="9">
        <v>1</v>
      </c>
      <c r="F18" s="9">
        <v>2</v>
      </c>
      <c r="G18" s="9">
        <v>3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1"/>
      <c r="B19" s="13">
        <v>43020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/>
      <c r="K19" s="9">
        <v>1</v>
      </c>
      <c r="L19" s="9"/>
      <c r="M19" s="29"/>
    </row>
    <row r="20" spans="1:13" hidden="1" x14ac:dyDescent="0.25">
      <c r="A20" s="631"/>
      <c r="B20" s="13">
        <v>43013</v>
      </c>
      <c r="C20" s="9" t="s">
        <v>10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>
        <v>1</v>
      </c>
      <c r="K20" s="9"/>
      <c r="L20" s="9"/>
      <c r="M20" s="29"/>
    </row>
    <row r="21" spans="1:13" ht="18.75" hidden="1" thickBot="1" x14ac:dyDescent="0.3">
      <c r="A21" s="630"/>
      <c r="B21" s="30">
        <v>42999</v>
      </c>
      <c r="C21" s="31" t="s">
        <v>9</v>
      </c>
      <c r="D21" s="31">
        <v>1</v>
      </c>
      <c r="E21" s="31">
        <v>0</v>
      </c>
      <c r="F21" s="31">
        <v>0</v>
      </c>
      <c r="G21" s="31">
        <v>0</v>
      </c>
      <c r="H21" s="31">
        <v>0</v>
      </c>
      <c r="I21" s="32">
        <v>0</v>
      </c>
      <c r="J21" s="281"/>
      <c r="K21" s="23"/>
      <c r="L21" s="23">
        <v>1</v>
      </c>
      <c r="M21" s="48"/>
    </row>
    <row r="22" spans="1:13" s="1" customFormat="1" ht="19.5" thickTop="1" thickBot="1" x14ac:dyDescent="0.3">
      <c r="A22" s="142" t="s">
        <v>45</v>
      </c>
      <c r="B22" s="126" t="s">
        <v>285</v>
      </c>
      <c r="C22" s="124" t="s">
        <v>7</v>
      </c>
      <c r="D22" s="124">
        <f t="shared" ref="D22:I22" si="0">SUM(D3:D21)</f>
        <v>19</v>
      </c>
      <c r="E22" s="124">
        <f t="shared" si="0"/>
        <v>9</v>
      </c>
      <c r="F22" s="124">
        <f t="shared" si="0"/>
        <v>13</v>
      </c>
      <c r="G22" s="124">
        <f t="shared" si="0"/>
        <v>22</v>
      </c>
      <c r="H22" s="124">
        <f t="shared" si="0"/>
        <v>2</v>
      </c>
      <c r="I22" s="125">
        <f t="shared" si="0"/>
        <v>0</v>
      </c>
      <c r="J22" s="191">
        <f>SUM(J3:J21)</f>
        <v>6</v>
      </c>
      <c r="K22" s="124">
        <f>SUM(K3:K21)</f>
        <v>11</v>
      </c>
      <c r="L22" s="124">
        <f>SUM(L3:L21)</f>
        <v>2</v>
      </c>
      <c r="M22" s="294">
        <f>SUM(J22/(J22+K22))</f>
        <v>0.35294117647058826</v>
      </c>
    </row>
    <row r="23" spans="1:13" ht="18.75" hidden="1" thickTop="1" x14ac:dyDescent="0.25">
      <c r="A23" s="659" t="s">
        <v>35</v>
      </c>
      <c r="B23" s="26">
        <v>42796</v>
      </c>
      <c r="C23" s="27" t="s">
        <v>7</v>
      </c>
      <c r="D23" s="27">
        <v>1</v>
      </c>
      <c r="E23" s="27">
        <v>1</v>
      </c>
      <c r="F23" s="27">
        <v>2</v>
      </c>
      <c r="G23" s="27">
        <v>3</v>
      </c>
      <c r="H23" s="27">
        <v>1</v>
      </c>
      <c r="I23" s="28">
        <v>0</v>
      </c>
      <c r="J23" s="282">
        <v>1</v>
      </c>
      <c r="K23" s="8"/>
      <c r="L23" s="8"/>
      <c r="M23" s="113"/>
    </row>
    <row r="24" spans="1:13" hidden="1" x14ac:dyDescent="0.25">
      <c r="A24" s="631"/>
      <c r="B24" s="13">
        <v>42789</v>
      </c>
      <c r="C24" s="9" t="s">
        <v>8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42782</v>
      </c>
      <c r="C25" s="9" t="s">
        <v>9</v>
      </c>
      <c r="D25" s="9">
        <v>1</v>
      </c>
      <c r="E25" s="9">
        <v>2</v>
      </c>
      <c r="F25" s="9">
        <v>2</v>
      </c>
      <c r="G25" s="9">
        <v>4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1"/>
      <c r="B26" s="13">
        <v>42775</v>
      </c>
      <c r="C26" s="9" t="s">
        <v>10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1"/>
      <c r="B27" s="13">
        <v>42768</v>
      </c>
      <c r="C27" s="9" t="s">
        <v>11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42754</v>
      </c>
      <c r="C28" s="9" t="s">
        <v>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idden="1" x14ac:dyDescent="0.25">
      <c r="A29" s="631"/>
      <c r="B29" s="13">
        <v>42747</v>
      </c>
      <c r="C29" s="9" t="s">
        <v>9</v>
      </c>
      <c r="D29" s="9">
        <v>1</v>
      </c>
      <c r="E29" s="9">
        <v>1</v>
      </c>
      <c r="F29" s="9">
        <v>1</v>
      </c>
      <c r="G29" s="9">
        <v>2</v>
      </c>
      <c r="H29" s="9">
        <v>0</v>
      </c>
      <c r="I29" s="29">
        <v>0</v>
      </c>
      <c r="J29" s="280">
        <v>1</v>
      </c>
      <c r="K29" s="9"/>
      <c r="L29" s="9"/>
      <c r="M29" s="29"/>
    </row>
    <row r="30" spans="1:13" hidden="1" x14ac:dyDescent="0.25">
      <c r="A30" s="631"/>
      <c r="B30" s="13">
        <v>42740</v>
      </c>
      <c r="C30" s="9" t="s">
        <v>10</v>
      </c>
      <c r="D30" s="9">
        <v>1</v>
      </c>
      <c r="E30" s="9">
        <v>0</v>
      </c>
      <c r="F30" s="9">
        <v>1</v>
      </c>
      <c r="G30" s="9">
        <v>1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13">
        <v>42698</v>
      </c>
      <c r="C31" s="9" t="s">
        <v>9</v>
      </c>
      <c r="D31" s="9">
        <v>1</v>
      </c>
      <c r="E31" s="9">
        <v>0</v>
      </c>
      <c r="F31" s="9">
        <v>2</v>
      </c>
      <c r="G31" s="9">
        <v>2</v>
      </c>
      <c r="H31" s="9">
        <v>0</v>
      </c>
      <c r="I31" s="29">
        <v>0</v>
      </c>
      <c r="J31" s="280">
        <v>1</v>
      </c>
      <c r="K31" s="9"/>
      <c r="L31" s="9"/>
      <c r="M31" s="29"/>
    </row>
    <row r="32" spans="1:13" hidden="1" x14ac:dyDescent="0.25">
      <c r="A32" s="631"/>
      <c r="B32" s="13">
        <v>42684</v>
      </c>
      <c r="C32" s="9" t="s">
        <v>11</v>
      </c>
      <c r="D32" s="9">
        <v>1</v>
      </c>
      <c r="E32" s="9">
        <v>3</v>
      </c>
      <c r="F32" s="9">
        <v>1</v>
      </c>
      <c r="G32" s="9">
        <v>4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1"/>
      <c r="B33" s="13">
        <v>42677</v>
      </c>
      <c r="C33" s="9" t="s">
        <v>7</v>
      </c>
      <c r="D33" s="9">
        <v>1</v>
      </c>
      <c r="E33" s="9">
        <v>0</v>
      </c>
      <c r="F33" s="9">
        <v>1</v>
      </c>
      <c r="G33" s="9">
        <v>1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42670</v>
      </c>
      <c r="C34" s="9" t="s">
        <v>8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42663</v>
      </c>
      <c r="C35" s="9" t="s">
        <v>9</v>
      </c>
      <c r="D35" s="9">
        <v>1</v>
      </c>
      <c r="E35" s="9">
        <v>2</v>
      </c>
      <c r="F35" s="9">
        <v>1</v>
      </c>
      <c r="G35" s="9">
        <v>3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13">
        <v>42656</v>
      </c>
      <c r="C36" s="9" t="s">
        <v>10</v>
      </c>
      <c r="D36" s="9">
        <v>1</v>
      </c>
      <c r="E36" s="9">
        <v>1</v>
      </c>
      <c r="F36" s="9">
        <v>0</v>
      </c>
      <c r="G36" s="9">
        <v>1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42642</v>
      </c>
      <c r="C37" s="9" t="s">
        <v>7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42635</v>
      </c>
      <c r="C38" s="9" t="s">
        <v>8</v>
      </c>
      <c r="D38" s="9">
        <v>1</v>
      </c>
      <c r="E38" s="9">
        <v>1</v>
      </c>
      <c r="F38" s="9">
        <v>0</v>
      </c>
      <c r="G38" s="9">
        <v>1</v>
      </c>
      <c r="H38" s="9">
        <v>0</v>
      </c>
      <c r="I38" s="29">
        <v>0</v>
      </c>
      <c r="J38" s="280"/>
      <c r="K38" s="9">
        <v>1</v>
      </c>
      <c r="L38" s="9"/>
      <c r="M38" s="29"/>
    </row>
    <row r="39" spans="1:13" ht="18.75" hidden="1" thickBot="1" x14ac:dyDescent="0.3">
      <c r="A39" s="630"/>
      <c r="B39" s="30">
        <v>42628</v>
      </c>
      <c r="C39" s="31" t="s">
        <v>9</v>
      </c>
      <c r="D39" s="31">
        <v>1</v>
      </c>
      <c r="E39" s="31">
        <v>0</v>
      </c>
      <c r="F39" s="31">
        <v>0</v>
      </c>
      <c r="G39" s="31">
        <v>0</v>
      </c>
      <c r="H39" s="31">
        <v>0</v>
      </c>
      <c r="I39" s="32">
        <v>0</v>
      </c>
      <c r="J39" s="281"/>
      <c r="K39" s="23">
        <v>1</v>
      </c>
      <c r="L39" s="23"/>
      <c r="M39" s="48"/>
    </row>
    <row r="40" spans="1:13" s="1" customFormat="1" ht="19.5" thickTop="1" thickBot="1" x14ac:dyDescent="0.3">
      <c r="A40" s="142" t="s">
        <v>45</v>
      </c>
      <c r="B40" s="126" t="s">
        <v>18</v>
      </c>
      <c r="C40" s="124" t="s">
        <v>27</v>
      </c>
      <c r="D40" s="124">
        <f t="shared" ref="D40:I40" si="1">SUM(D23:D39)</f>
        <v>17</v>
      </c>
      <c r="E40" s="124">
        <f t="shared" si="1"/>
        <v>11</v>
      </c>
      <c r="F40" s="124">
        <f t="shared" si="1"/>
        <v>11</v>
      </c>
      <c r="G40" s="124">
        <f t="shared" si="1"/>
        <v>22</v>
      </c>
      <c r="H40" s="124">
        <f t="shared" si="1"/>
        <v>1</v>
      </c>
      <c r="I40" s="125">
        <f t="shared" si="1"/>
        <v>0</v>
      </c>
      <c r="J40" s="191">
        <f>SUM(J23:J39)</f>
        <v>10</v>
      </c>
      <c r="K40" s="124">
        <f>SUM(K23:K39)</f>
        <v>7</v>
      </c>
      <c r="L40" s="124">
        <f>SUM(L23:L39)</f>
        <v>0</v>
      </c>
      <c r="M40" s="294">
        <f>SUM(J40/(J40+K40))</f>
        <v>0.58823529411764708</v>
      </c>
    </row>
    <row r="41" spans="1:13" ht="18.75" hidden="1" thickTop="1" x14ac:dyDescent="0.25">
      <c r="A41" s="659" t="s">
        <v>17</v>
      </c>
      <c r="B41" s="26">
        <v>42432</v>
      </c>
      <c r="C41" s="27" t="s">
        <v>7</v>
      </c>
      <c r="D41" s="27">
        <v>1</v>
      </c>
      <c r="E41" s="27">
        <v>2</v>
      </c>
      <c r="F41" s="27">
        <v>2</v>
      </c>
      <c r="G41" s="27">
        <v>4</v>
      </c>
      <c r="H41" s="27">
        <v>0</v>
      </c>
      <c r="I41" s="28">
        <v>0</v>
      </c>
      <c r="J41" s="282">
        <v>1</v>
      </c>
      <c r="K41" s="8"/>
      <c r="L41" s="8"/>
      <c r="M41" s="113"/>
    </row>
    <row r="42" spans="1:13" hidden="1" x14ac:dyDescent="0.25">
      <c r="A42" s="631"/>
      <c r="B42" s="13">
        <v>42390</v>
      </c>
      <c r="C42" s="9" t="s">
        <v>13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42383</v>
      </c>
      <c r="C43" s="9" t="s">
        <v>8</v>
      </c>
      <c r="D43" s="9">
        <v>1</v>
      </c>
      <c r="E43" s="9">
        <v>1</v>
      </c>
      <c r="F43" s="9">
        <v>0</v>
      </c>
      <c r="G43" s="9">
        <v>1</v>
      </c>
      <c r="H43" s="9">
        <v>0</v>
      </c>
      <c r="I43" s="29">
        <v>0</v>
      </c>
      <c r="J43" s="280"/>
      <c r="K43" s="9"/>
      <c r="L43" s="9">
        <v>1</v>
      </c>
      <c r="M43" s="29"/>
    </row>
    <row r="44" spans="1:13" hidden="1" x14ac:dyDescent="0.25">
      <c r="A44" s="631"/>
      <c r="B44" s="13">
        <v>42376</v>
      </c>
      <c r="C44" s="9" t="s">
        <v>10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13">
        <v>42355</v>
      </c>
      <c r="C45" s="9" t="s">
        <v>12</v>
      </c>
      <c r="D45" s="9">
        <v>1</v>
      </c>
      <c r="E45" s="9">
        <v>0</v>
      </c>
      <c r="F45" s="9">
        <v>3</v>
      </c>
      <c r="G45" s="9">
        <v>3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13">
        <v>42348</v>
      </c>
      <c r="C46" s="9" t="s">
        <v>7</v>
      </c>
      <c r="D46" s="9">
        <v>1</v>
      </c>
      <c r="E46" s="9">
        <v>0</v>
      </c>
      <c r="F46" s="9">
        <v>4</v>
      </c>
      <c r="G46" s="9">
        <v>4</v>
      </c>
      <c r="H46" s="9">
        <v>0</v>
      </c>
      <c r="I46" s="29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13">
        <v>42341</v>
      </c>
      <c r="C47" s="9" t="s">
        <v>13</v>
      </c>
      <c r="D47" s="9">
        <v>1</v>
      </c>
      <c r="E47" s="9">
        <v>0</v>
      </c>
      <c r="F47" s="9">
        <v>2</v>
      </c>
      <c r="G47" s="9">
        <v>2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1"/>
      <c r="B48" s="13">
        <v>42334</v>
      </c>
      <c r="C48" s="9" t="s">
        <v>8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13">
        <v>42313</v>
      </c>
      <c r="C49" s="9" t="s">
        <v>7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42306</v>
      </c>
      <c r="C50" s="9" t="s">
        <v>13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13">
        <v>42292</v>
      </c>
      <c r="C51" s="9" t="s">
        <v>10</v>
      </c>
      <c r="D51" s="9">
        <v>1</v>
      </c>
      <c r="E51" s="9">
        <v>0</v>
      </c>
      <c r="F51" s="9">
        <v>1</v>
      </c>
      <c r="G51" s="9">
        <v>1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13">
        <v>42278</v>
      </c>
      <c r="C52" s="9" t="s">
        <v>7</v>
      </c>
      <c r="D52" s="9">
        <v>1</v>
      </c>
      <c r="E52" s="9">
        <v>2</v>
      </c>
      <c r="F52" s="9">
        <v>0</v>
      </c>
      <c r="G52" s="9">
        <v>2</v>
      </c>
      <c r="H52" s="9">
        <v>0</v>
      </c>
      <c r="I52" s="29">
        <v>0</v>
      </c>
      <c r="J52" s="280"/>
      <c r="K52" s="9">
        <v>1</v>
      </c>
      <c r="L52" s="9"/>
      <c r="M52" s="29"/>
    </row>
    <row r="53" spans="1:13" ht="18.75" hidden="1" thickBot="1" x14ac:dyDescent="0.3">
      <c r="A53" s="630"/>
      <c r="B53" s="30">
        <v>42264</v>
      </c>
      <c r="C53" s="31" t="s">
        <v>8</v>
      </c>
      <c r="D53" s="31">
        <v>1</v>
      </c>
      <c r="E53" s="31">
        <v>0</v>
      </c>
      <c r="F53" s="31">
        <v>0</v>
      </c>
      <c r="G53" s="31">
        <v>0</v>
      </c>
      <c r="H53" s="31">
        <v>0</v>
      </c>
      <c r="I53" s="32">
        <v>0</v>
      </c>
      <c r="J53" s="281"/>
      <c r="K53" s="23">
        <v>1</v>
      </c>
      <c r="L53" s="23"/>
      <c r="M53" s="48"/>
    </row>
    <row r="54" spans="1:13" s="1" customFormat="1" ht="19.5" thickTop="1" thickBot="1" x14ac:dyDescent="0.3">
      <c r="A54" s="142" t="s">
        <v>45</v>
      </c>
      <c r="B54" s="126" t="s">
        <v>17</v>
      </c>
      <c r="C54" s="124" t="s">
        <v>14</v>
      </c>
      <c r="D54" s="124">
        <f t="shared" ref="D54:I54" si="2">SUM(D41:D53)</f>
        <v>13</v>
      </c>
      <c r="E54" s="124">
        <f t="shared" si="2"/>
        <v>7</v>
      </c>
      <c r="F54" s="124">
        <f t="shared" si="2"/>
        <v>14</v>
      </c>
      <c r="G54" s="124">
        <f t="shared" si="2"/>
        <v>21</v>
      </c>
      <c r="H54" s="124">
        <f t="shared" si="2"/>
        <v>0</v>
      </c>
      <c r="I54" s="125">
        <f t="shared" si="2"/>
        <v>0</v>
      </c>
      <c r="J54" s="191">
        <f>SUM(J41:J53)</f>
        <v>3</v>
      </c>
      <c r="K54" s="124">
        <f>SUM(K41:K53)</f>
        <v>9</v>
      </c>
      <c r="L54" s="124">
        <f>SUM(L41:L53)</f>
        <v>1</v>
      </c>
      <c r="M54" s="294">
        <f>SUM(J54/(J54+K54))</f>
        <v>0.25</v>
      </c>
    </row>
    <row r="55" spans="1:13" ht="18.75" hidden="1" thickTop="1" x14ac:dyDescent="0.25">
      <c r="A55" s="659" t="s">
        <v>16</v>
      </c>
      <c r="B55" s="26">
        <v>42061</v>
      </c>
      <c r="C55" s="27" t="s">
        <v>7</v>
      </c>
      <c r="D55" s="27">
        <v>1</v>
      </c>
      <c r="E55" s="27">
        <v>1</v>
      </c>
      <c r="F55" s="27">
        <v>0</v>
      </c>
      <c r="G55" s="27">
        <v>1</v>
      </c>
      <c r="H55" s="27">
        <v>1</v>
      </c>
      <c r="I55" s="28">
        <v>0</v>
      </c>
      <c r="J55" s="282">
        <v>1</v>
      </c>
      <c r="K55" s="8"/>
      <c r="L55" s="8"/>
      <c r="M55" s="113"/>
    </row>
    <row r="56" spans="1:13" hidden="1" x14ac:dyDescent="0.25">
      <c r="A56" s="631"/>
      <c r="B56" s="13">
        <v>42054</v>
      </c>
      <c r="C56" s="9" t="s">
        <v>13</v>
      </c>
      <c r="D56" s="9">
        <v>1</v>
      </c>
      <c r="E56" s="9">
        <v>1</v>
      </c>
      <c r="F56" s="9">
        <v>1</v>
      </c>
      <c r="G56" s="9">
        <v>2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idden="1" x14ac:dyDescent="0.25">
      <c r="A57" s="631"/>
      <c r="B57" s="13">
        <v>42047</v>
      </c>
      <c r="C57" s="9" t="s">
        <v>8</v>
      </c>
      <c r="D57" s="9">
        <v>1</v>
      </c>
      <c r="E57" s="9">
        <v>1</v>
      </c>
      <c r="F57" s="9">
        <v>1</v>
      </c>
      <c r="G57" s="9">
        <v>2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13">
        <v>42033</v>
      </c>
      <c r="C58" s="9" t="s">
        <v>12</v>
      </c>
      <c r="D58" s="9">
        <v>1</v>
      </c>
      <c r="E58" s="9">
        <v>2</v>
      </c>
      <c r="F58" s="9">
        <v>1</v>
      </c>
      <c r="G58" s="9">
        <v>3</v>
      </c>
      <c r="H58" s="9">
        <v>1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42026</v>
      </c>
      <c r="C59" s="9" t="s">
        <v>7</v>
      </c>
      <c r="D59" s="9">
        <v>1</v>
      </c>
      <c r="E59" s="9">
        <v>0</v>
      </c>
      <c r="F59" s="9">
        <v>2</v>
      </c>
      <c r="G59" s="9">
        <v>2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42019</v>
      </c>
      <c r="C60" s="9" t="s">
        <v>13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42012</v>
      </c>
      <c r="C61" s="9" t="s">
        <v>8</v>
      </c>
      <c r="D61" s="9">
        <v>1</v>
      </c>
      <c r="E61" s="9">
        <v>1</v>
      </c>
      <c r="F61" s="9">
        <v>1</v>
      </c>
      <c r="G61" s="9">
        <v>2</v>
      </c>
      <c r="H61" s="9">
        <v>0</v>
      </c>
      <c r="I61" s="29">
        <v>0</v>
      </c>
      <c r="J61" s="280"/>
      <c r="K61" s="9"/>
      <c r="L61" s="9">
        <v>1</v>
      </c>
      <c r="M61" s="29"/>
    </row>
    <row r="62" spans="1:13" hidden="1" x14ac:dyDescent="0.25">
      <c r="A62" s="631"/>
      <c r="B62" s="13">
        <v>41991</v>
      </c>
      <c r="C62" s="9" t="s">
        <v>10</v>
      </c>
      <c r="D62" s="9">
        <v>1</v>
      </c>
      <c r="E62" s="9">
        <v>2</v>
      </c>
      <c r="F62" s="9">
        <v>0</v>
      </c>
      <c r="G62" s="9">
        <v>2</v>
      </c>
      <c r="H62" s="9">
        <v>0</v>
      </c>
      <c r="I62" s="29">
        <v>0</v>
      </c>
      <c r="J62" s="280"/>
      <c r="K62" s="9"/>
      <c r="L62" s="9">
        <v>1</v>
      </c>
      <c r="M62" s="29"/>
    </row>
    <row r="63" spans="1:13" hidden="1" x14ac:dyDescent="0.25">
      <c r="A63" s="631"/>
      <c r="B63" s="13">
        <v>41970</v>
      </c>
      <c r="C63" s="9" t="s">
        <v>13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/>
      <c r="K63" s="9"/>
      <c r="L63" s="9">
        <v>1</v>
      </c>
      <c r="M63" s="29"/>
    </row>
    <row r="64" spans="1:13" hidden="1" x14ac:dyDescent="0.25">
      <c r="A64" s="631"/>
      <c r="B64" s="13">
        <v>41963</v>
      </c>
      <c r="C64" s="9" t="s">
        <v>8</v>
      </c>
      <c r="D64" s="9">
        <v>1</v>
      </c>
      <c r="E64" s="9">
        <v>0</v>
      </c>
      <c r="F64" s="9">
        <v>1</v>
      </c>
      <c r="G64" s="9">
        <v>1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41956</v>
      </c>
      <c r="C65" s="9" t="s">
        <v>10</v>
      </c>
      <c r="D65" s="9">
        <v>1</v>
      </c>
      <c r="E65" s="9">
        <v>1</v>
      </c>
      <c r="F65" s="9">
        <v>0</v>
      </c>
      <c r="G65" s="9">
        <v>1</v>
      </c>
      <c r="H65" s="9">
        <v>0</v>
      </c>
      <c r="I65" s="29">
        <v>0</v>
      </c>
      <c r="J65" s="280"/>
      <c r="K65" s="9"/>
      <c r="L65" s="9">
        <v>1</v>
      </c>
      <c r="M65" s="29"/>
    </row>
    <row r="66" spans="1:13" hidden="1" x14ac:dyDescent="0.25">
      <c r="A66" s="631"/>
      <c r="B66" s="13">
        <v>41935</v>
      </c>
      <c r="C66" s="9" t="s">
        <v>13</v>
      </c>
      <c r="D66" s="9">
        <v>1</v>
      </c>
      <c r="E66" s="9">
        <v>1</v>
      </c>
      <c r="F66" s="9">
        <v>0</v>
      </c>
      <c r="G66" s="9">
        <v>1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41928</v>
      </c>
      <c r="C67" s="9" t="s">
        <v>8</v>
      </c>
      <c r="D67" s="9">
        <v>1</v>
      </c>
      <c r="E67" s="9">
        <v>1</v>
      </c>
      <c r="F67" s="9">
        <v>0</v>
      </c>
      <c r="G67" s="9">
        <v>1</v>
      </c>
      <c r="H67" s="9">
        <v>0</v>
      </c>
      <c r="I67" s="29">
        <v>0</v>
      </c>
      <c r="J67" s="280"/>
      <c r="K67" s="9">
        <v>1</v>
      </c>
      <c r="L67" s="9"/>
      <c r="M67" s="29"/>
    </row>
    <row r="68" spans="1:13" hidden="1" x14ac:dyDescent="0.25">
      <c r="A68" s="631"/>
      <c r="B68" s="13">
        <v>41921</v>
      </c>
      <c r="C68" s="9" t="s">
        <v>10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41914</v>
      </c>
      <c r="C69" s="9" t="s">
        <v>12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41907</v>
      </c>
      <c r="C70" s="9" t="s">
        <v>7</v>
      </c>
      <c r="D70" s="9">
        <v>1</v>
      </c>
      <c r="E70" s="9">
        <v>1</v>
      </c>
      <c r="F70" s="9">
        <v>0</v>
      </c>
      <c r="G70" s="9">
        <v>1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t="18.75" hidden="1" thickBot="1" x14ac:dyDescent="0.3">
      <c r="A71" s="630"/>
      <c r="B71" s="30">
        <v>41893</v>
      </c>
      <c r="C71" s="31" t="s">
        <v>8</v>
      </c>
      <c r="D71" s="31">
        <v>1</v>
      </c>
      <c r="E71" s="31">
        <v>0</v>
      </c>
      <c r="F71" s="31">
        <v>0</v>
      </c>
      <c r="G71" s="31">
        <v>0</v>
      </c>
      <c r="H71" s="31">
        <v>0</v>
      </c>
      <c r="I71" s="32">
        <v>0</v>
      </c>
      <c r="J71" s="281"/>
      <c r="K71" s="23">
        <v>1</v>
      </c>
      <c r="L71" s="23"/>
      <c r="M71" s="48"/>
    </row>
    <row r="72" spans="1:13" s="1" customFormat="1" ht="19.5" thickTop="1" thickBot="1" x14ac:dyDescent="0.3">
      <c r="A72" s="142" t="s">
        <v>45</v>
      </c>
      <c r="B72" s="126" t="s">
        <v>16</v>
      </c>
      <c r="C72" s="124" t="s">
        <v>14</v>
      </c>
      <c r="D72" s="124">
        <f t="shared" ref="D72:I72" si="3">SUM(D55:D71)</f>
        <v>17</v>
      </c>
      <c r="E72" s="124">
        <f t="shared" si="3"/>
        <v>12</v>
      </c>
      <c r="F72" s="124">
        <f t="shared" si="3"/>
        <v>7</v>
      </c>
      <c r="G72" s="124">
        <f t="shared" si="3"/>
        <v>19</v>
      </c>
      <c r="H72" s="124">
        <f t="shared" si="3"/>
        <v>2</v>
      </c>
      <c r="I72" s="125">
        <f t="shared" si="3"/>
        <v>0</v>
      </c>
      <c r="J72" s="191">
        <f>SUM(J55:J71)</f>
        <v>7</v>
      </c>
      <c r="K72" s="124">
        <f>SUM(K55:K71)</f>
        <v>6</v>
      </c>
      <c r="L72" s="124">
        <f>SUM(L55:L71)</f>
        <v>4</v>
      </c>
      <c r="M72" s="294">
        <f>SUM(J72/(J72+K72))</f>
        <v>0.53846153846153844</v>
      </c>
    </row>
    <row r="73" spans="1:13" ht="18.75" hidden="1" thickTop="1" x14ac:dyDescent="0.25">
      <c r="A73" s="659" t="s">
        <v>15</v>
      </c>
      <c r="B73" s="26">
        <v>41697</v>
      </c>
      <c r="C73" s="27" t="s">
        <v>13</v>
      </c>
      <c r="D73" s="27">
        <v>1</v>
      </c>
      <c r="E73" s="27">
        <v>0</v>
      </c>
      <c r="F73" s="27">
        <v>0</v>
      </c>
      <c r="G73" s="27">
        <v>0</v>
      </c>
      <c r="H73" s="27">
        <v>0</v>
      </c>
      <c r="I73" s="28">
        <v>0</v>
      </c>
      <c r="J73" s="282"/>
      <c r="K73" s="8"/>
      <c r="L73" s="8">
        <v>1</v>
      </c>
      <c r="M73" s="113"/>
    </row>
    <row r="74" spans="1:13" hidden="1" x14ac:dyDescent="0.25">
      <c r="A74" s="631"/>
      <c r="B74" s="13">
        <v>41683</v>
      </c>
      <c r="C74" s="9" t="s">
        <v>7</v>
      </c>
      <c r="D74" s="9">
        <v>1</v>
      </c>
      <c r="E74" s="9">
        <v>2</v>
      </c>
      <c r="F74" s="9">
        <v>1</v>
      </c>
      <c r="G74" s="9">
        <v>3</v>
      </c>
      <c r="H74" s="9">
        <v>0</v>
      </c>
      <c r="I74" s="29">
        <v>1</v>
      </c>
      <c r="J74" s="280"/>
      <c r="K74" s="9"/>
      <c r="L74" s="9">
        <v>1</v>
      </c>
      <c r="M74" s="29"/>
    </row>
    <row r="75" spans="1:13" hidden="1" x14ac:dyDescent="0.25">
      <c r="A75" s="631"/>
      <c r="B75" s="13">
        <v>41676</v>
      </c>
      <c r="C75" s="9" t="s">
        <v>8</v>
      </c>
      <c r="D75" s="9">
        <v>1</v>
      </c>
      <c r="E75" s="9">
        <v>1</v>
      </c>
      <c r="F75" s="9">
        <v>0</v>
      </c>
      <c r="G75" s="9">
        <v>1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idden="1" x14ac:dyDescent="0.25">
      <c r="A76" s="631"/>
      <c r="B76" s="13">
        <v>41669</v>
      </c>
      <c r="C76" s="9" t="s">
        <v>14</v>
      </c>
      <c r="D76" s="9">
        <v>1</v>
      </c>
      <c r="E76" s="9">
        <v>1</v>
      </c>
      <c r="F76" s="9">
        <v>0</v>
      </c>
      <c r="G76" s="9">
        <v>1</v>
      </c>
      <c r="H76" s="9">
        <v>0</v>
      </c>
      <c r="I76" s="29">
        <v>0</v>
      </c>
      <c r="J76" s="280"/>
      <c r="K76" s="9">
        <v>1</v>
      </c>
      <c r="L76" s="9"/>
      <c r="M76" s="29"/>
    </row>
    <row r="77" spans="1:13" hidden="1" x14ac:dyDescent="0.25">
      <c r="A77" s="631"/>
      <c r="B77" s="13">
        <v>41662</v>
      </c>
      <c r="C77" s="9" t="s">
        <v>13</v>
      </c>
      <c r="D77" s="9">
        <v>1</v>
      </c>
      <c r="E77" s="9">
        <v>0</v>
      </c>
      <c r="F77" s="9">
        <v>0</v>
      </c>
      <c r="G77" s="9">
        <v>0</v>
      </c>
      <c r="H77" s="9">
        <v>0</v>
      </c>
      <c r="I77" s="29">
        <v>0</v>
      </c>
      <c r="J77" s="280"/>
      <c r="K77" s="9">
        <v>1</v>
      </c>
      <c r="L77" s="9"/>
      <c r="M77" s="29"/>
    </row>
    <row r="78" spans="1:13" hidden="1" x14ac:dyDescent="0.25">
      <c r="A78" s="631"/>
      <c r="B78" s="13">
        <v>41655</v>
      </c>
      <c r="C78" s="9" t="s">
        <v>10</v>
      </c>
      <c r="D78" s="9">
        <v>1</v>
      </c>
      <c r="E78" s="9">
        <v>1</v>
      </c>
      <c r="F78" s="9">
        <v>2</v>
      </c>
      <c r="G78" s="9">
        <v>3</v>
      </c>
      <c r="H78" s="9">
        <v>0</v>
      </c>
      <c r="I78" s="29">
        <v>0</v>
      </c>
      <c r="J78" s="280">
        <v>1</v>
      </c>
      <c r="K78" s="9"/>
      <c r="L78" s="9"/>
      <c r="M78" s="29"/>
    </row>
    <row r="79" spans="1:13" hidden="1" x14ac:dyDescent="0.25">
      <c r="A79" s="631"/>
      <c r="B79" s="13">
        <v>41648</v>
      </c>
      <c r="C79" s="9" t="s">
        <v>7</v>
      </c>
      <c r="D79" s="9">
        <v>1</v>
      </c>
      <c r="E79" s="9">
        <v>1</v>
      </c>
      <c r="F79" s="9">
        <v>1</v>
      </c>
      <c r="G79" s="9">
        <v>2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41627</v>
      </c>
      <c r="C80" s="9" t="s">
        <v>8</v>
      </c>
      <c r="D80" s="9">
        <v>1</v>
      </c>
      <c r="E80" s="9">
        <v>1</v>
      </c>
      <c r="F80" s="9">
        <v>1</v>
      </c>
      <c r="G80" s="9">
        <v>2</v>
      </c>
      <c r="H80" s="9">
        <v>0</v>
      </c>
      <c r="I80" s="29">
        <v>0</v>
      </c>
      <c r="J80" s="280"/>
      <c r="K80" s="9">
        <v>1</v>
      </c>
      <c r="L80" s="9"/>
      <c r="M80" s="29"/>
    </row>
    <row r="81" spans="1:13" hidden="1" x14ac:dyDescent="0.25">
      <c r="A81" s="631"/>
      <c r="B81" s="13">
        <v>41620</v>
      </c>
      <c r="C81" s="9" t="s">
        <v>14</v>
      </c>
      <c r="D81" s="9">
        <v>1</v>
      </c>
      <c r="E81" s="9">
        <v>1</v>
      </c>
      <c r="F81" s="9">
        <v>1</v>
      </c>
      <c r="G81" s="9">
        <v>2</v>
      </c>
      <c r="H81" s="9">
        <v>0</v>
      </c>
      <c r="I81" s="29">
        <v>0</v>
      </c>
      <c r="J81" s="280">
        <v>1</v>
      </c>
      <c r="K81" s="9"/>
      <c r="L81" s="9"/>
      <c r="M81" s="29"/>
    </row>
    <row r="82" spans="1:13" hidden="1" x14ac:dyDescent="0.25">
      <c r="A82" s="631"/>
      <c r="B82" s="13">
        <v>41613</v>
      </c>
      <c r="C82" s="9" t="s">
        <v>13</v>
      </c>
      <c r="D82" s="9">
        <v>1</v>
      </c>
      <c r="E82" s="9">
        <v>1</v>
      </c>
      <c r="F82" s="9">
        <v>2</v>
      </c>
      <c r="G82" s="9">
        <v>3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41606</v>
      </c>
      <c r="C83" s="9" t="s">
        <v>10</v>
      </c>
      <c r="D83" s="9">
        <v>1</v>
      </c>
      <c r="E83" s="9">
        <v>1</v>
      </c>
      <c r="F83" s="9">
        <v>1</v>
      </c>
      <c r="G83" s="9">
        <v>2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41592</v>
      </c>
      <c r="C84" s="9" t="s">
        <v>8</v>
      </c>
      <c r="D84" s="9">
        <v>1</v>
      </c>
      <c r="E84" s="9">
        <v>1</v>
      </c>
      <c r="F84" s="9">
        <v>0</v>
      </c>
      <c r="G84" s="9">
        <v>1</v>
      </c>
      <c r="H84" s="9">
        <v>0</v>
      </c>
      <c r="I84" s="29">
        <v>0</v>
      </c>
      <c r="J84" s="280"/>
      <c r="K84" s="9"/>
      <c r="L84" s="9">
        <v>1</v>
      </c>
      <c r="M84" s="29"/>
    </row>
    <row r="85" spans="1:13" hidden="1" x14ac:dyDescent="0.25">
      <c r="A85" s="631"/>
      <c r="B85" s="13">
        <v>41564</v>
      </c>
      <c r="C85" s="9" t="s">
        <v>7</v>
      </c>
      <c r="D85" s="9">
        <v>1</v>
      </c>
      <c r="E85" s="9">
        <v>0</v>
      </c>
      <c r="F85" s="9">
        <v>0</v>
      </c>
      <c r="G85" s="9">
        <v>0</v>
      </c>
      <c r="H85" s="9">
        <v>0</v>
      </c>
      <c r="I85" s="29">
        <v>0</v>
      </c>
      <c r="J85" s="280"/>
      <c r="K85" s="9">
        <v>1</v>
      </c>
      <c r="L85" s="9"/>
      <c r="M85" s="29"/>
    </row>
    <row r="86" spans="1:13" hidden="1" x14ac:dyDescent="0.25">
      <c r="A86" s="631"/>
      <c r="B86" s="13">
        <v>41557</v>
      </c>
      <c r="C86" s="9" t="s">
        <v>8</v>
      </c>
      <c r="D86" s="9">
        <v>1</v>
      </c>
      <c r="E86" s="9">
        <v>2</v>
      </c>
      <c r="F86" s="9">
        <v>0</v>
      </c>
      <c r="G86" s="9">
        <v>2</v>
      </c>
      <c r="H86" s="9">
        <v>0</v>
      </c>
      <c r="I86" s="29">
        <v>0</v>
      </c>
      <c r="J86" s="280"/>
      <c r="K86" s="9"/>
      <c r="L86" s="9">
        <v>1</v>
      </c>
      <c r="M86" s="29"/>
    </row>
    <row r="87" spans="1:13" hidden="1" x14ac:dyDescent="0.25">
      <c r="A87" s="631"/>
      <c r="B87" s="13">
        <v>41550</v>
      </c>
      <c r="C87" s="9" t="s">
        <v>14</v>
      </c>
      <c r="D87" s="9">
        <v>1</v>
      </c>
      <c r="E87" s="9">
        <v>2</v>
      </c>
      <c r="F87" s="9">
        <v>0</v>
      </c>
      <c r="G87" s="9">
        <v>2</v>
      </c>
      <c r="H87" s="9">
        <v>1</v>
      </c>
      <c r="I87" s="29">
        <v>0</v>
      </c>
      <c r="J87" s="280"/>
      <c r="K87" s="9"/>
      <c r="L87" s="9">
        <v>1</v>
      </c>
      <c r="M87" s="29"/>
    </row>
    <row r="88" spans="1:13" hidden="1" x14ac:dyDescent="0.25">
      <c r="A88" s="631"/>
      <c r="B88" s="13">
        <v>41543</v>
      </c>
      <c r="C88" s="9" t="s">
        <v>13</v>
      </c>
      <c r="D88" s="9">
        <v>1</v>
      </c>
      <c r="E88" s="9">
        <v>0</v>
      </c>
      <c r="F88" s="9">
        <v>0</v>
      </c>
      <c r="G88" s="9">
        <v>0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41536</v>
      </c>
      <c r="C89" s="9" t="s">
        <v>10</v>
      </c>
      <c r="D89" s="9">
        <v>1</v>
      </c>
      <c r="E89" s="9">
        <v>0</v>
      </c>
      <c r="F89" s="9">
        <v>1</v>
      </c>
      <c r="G89" s="9">
        <v>1</v>
      </c>
      <c r="H89" s="9">
        <v>0</v>
      </c>
      <c r="I89" s="29">
        <v>0</v>
      </c>
      <c r="J89" s="280"/>
      <c r="K89" s="9"/>
      <c r="L89" s="9">
        <v>1</v>
      </c>
      <c r="M89" s="29"/>
    </row>
    <row r="90" spans="1:13" ht="18.75" hidden="1" thickBot="1" x14ac:dyDescent="0.3">
      <c r="A90" s="630"/>
      <c r="B90" s="30">
        <v>41529</v>
      </c>
      <c r="C90" s="31" t="s">
        <v>7</v>
      </c>
      <c r="D90" s="31">
        <v>1</v>
      </c>
      <c r="E90" s="31">
        <v>0</v>
      </c>
      <c r="F90" s="31">
        <v>0</v>
      </c>
      <c r="G90" s="31">
        <v>0</v>
      </c>
      <c r="H90" s="31">
        <v>0</v>
      </c>
      <c r="I90" s="32">
        <v>0</v>
      </c>
      <c r="J90" s="281"/>
      <c r="K90" s="23">
        <v>1</v>
      </c>
      <c r="L90" s="23"/>
      <c r="M90" s="48"/>
    </row>
    <row r="91" spans="1:13" s="1" customFormat="1" ht="19.5" thickTop="1" thickBot="1" x14ac:dyDescent="0.3">
      <c r="A91" s="142" t="s">
        <v>45</v>
      </c>
      <c r="B91" s="126" t="s">
        <v>15</v>
      </c>
      <c r="C91" s="124" t="s">
        <v>12</v>
      </c>
      <c r="D91" s="124">
        <f t="shared" ref="D91:I91" si="4">SUM(D73:D90)</f>
        <v>18</v>
      </c>
      <c r="E91" s="124">
        <f t="shared" si="4"/>
        <v>15</v>
      </c>
      <c r="F91" s="124">
        <f t="shared" si="4"/>
        <v>10</v>
      </c>
      <c r="G91" s="124">
        <f t="shared" si="4"/>
        <v>25</v>
      </c>
      <c r="H91" s="124">
        <f t="shared" si="4"/>
        <v>1</v>
      </c>
      <c r="I91" s="125">
        <f t="shared" si="4"/>
        <v>1</v>
      </c>
      <c r="J91" s="191">
        <f>SUM(J73:J90)</f>
        <v>6</v>
      </c>
      <c r="K91" s="124">
        <f>SUM(K73:K90)</f>
        <v>6</v>
      </c>
      <c r="L91" s="124">
        <f>SUM(L73:L90)</f>
        <v>6</v>
      </c>
      <c r="M91" s="294">
        <f>SUM(J91/(J91+K91))</f>
        <v>0.5</v>
      </c>
    </row>
    <row r="92" spans="1:13" ht="19.5" thickTop="1" thickBot="1" x14ac:dyDescent="0.3">
      <c r="C92" s="136" t="s">
        <v>24</v>
      </c>
      <c r="D92" s="137">
        <f t="shared" ref="D92:I92" si="5">SUM(D22+D40+D54+D72+D91)</f>
        <v>84</v>
      </c>
      <c r="E92" s="137">
        <f t="shared" si="5"/>
        <v>54</v>
      </c>
      <c r="F92" s="137">
        <f t="shared" si="5"/>
        <v>55</v>
      </c>
      <c r="G92" s="139">
        <f t="shared" si="5"/>
        <v>109</v>
      </c>
      <c r="H92" s="140">
        <f t="shared" si="5"/>
        <v>6</v>
      </c>
      <c r="I92" s="141">
        <f t="shared" si="5"/>
        <v>1</v>
      </c>
      <c r="J92" s="136">
        <f>SUM(J22+J40+J54+J72+J91)</f>
        <v>32</v>
      </c>
      <c r="K92" s="168">
        <f>SUM(K22+K40+K54+K72+K91)</f>
        <v>39</v>
      </c>
      <c r="L92" s="168">
        <f>SUM(L22+L40+L54+L72+L91)</f>
        <v>13</v>
      </c>
      <c r="M92" s="333">
        <f>SUM(J92/(J92+K92))</f>
        <v>0.45070422535211269</v>
      </c>
    </row>
    <row r="93" spans="1:13" ht="18.75" thickBot="1" x14ac:dyDescent="0.3">
      <c r="C93" s="143" t="s">
        <v>25</v>
      </c>
      <c r="D93" s="24"/>
      <c r="E93" s="25">
        <f>SUM(E92/D92)</f>
        <v>0.6428571428571429</v>
      </c>
      <c r="F93" s="25">
        <f>SUM(F92/D92)</f>
        <v>0.65476190476190477</v>
      </c>
      <c r="G93" s="144">
        <f>SUM(G92/D92)</f>
        <v>1.2976190476190477</v>
      </c>
      <c r="H93" s="20"/>
      <c r="I93" s="20"/>
      <c r="J93" s="283">
        <f>SUM(J92/D92)</f>
        <v>0.38095238095238093</v>
      </c>
      <c r="K93" s="21">
        <f>SUM(K92/D92)</f>
        <v>0.4642857142857143</v>
      </c>
      <c r="L93" s="132">
        <f>SUM(L92/D92)</f>
        <v>0.15476190476190477</v>
      </c>
    </row>
    <row r="94" spans="1:13" ht="18.75" thickBot="1" x14ac:dyDescent="0.3">
      <c r="C94" s="133" t="s">
        <v>26</v>
      </c>
      <c r="D94" s="134">
        <f>SUM(D92/5)</f>
        <v>16.8</v>
      </c>
      <c r="E94" s="134">
        <f>SUM(E93*D94)</f>
        <v>10.8</v>
      </c>
      <c r="F94" s="134">
        <f>SUM(F93*D94)</f>
        <v>11</v>
      </c>
      <c r="G94" s="135">
        <f>SUM(G93*D94)</f>
        <v>21.8</v>
      </c>
      <c r="J94" s="284">
        <f>SUM(J92/5)</f>
        <v>6.4</v>
      </c>
      <c r="K94" s="134">
        <f>SUM(K92/5)</f>
        <v>7.8</v>
      </c>
      <c r="L94" s="135">
        <f>SUM(L92/5)</f>
        <v>2.6</v>
      </c>
    </row>
    <row r="95" spans="1:13" ht="18.75" thickTop="1" x14ac:dyDescent="0.25"/>
  </sheetData>
  <autoFilter ref="A2:I94" xr:uid="{00000000-0009-0000-0000-00004F000000}"/>
  <mergeCells count="6">
    <mergeCell ref="A1:M1"/>
    <mergeCell ref="A41:A53"/>
    <mergeCell ref="A55:A71"/>
    <mergeCell ref="A73:A90"/>
    <mergeCell ref="A23:A39"/>
    <mergeCell ref="A3:A21"/>
  </mergeCells>
  <printOptions horizontalCentered="1" verticalCentered="1"/>
  <pageMargins left="0.2" right="0.2" top="0.25" bottom="0.25" header="0.25" footer="0.3"/>
  <pageSetup scale="88" orientation="landscape" r:id="rId1"/>
  <rowBreaks count="1" manualBreakCount="1">
    <brk id="54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F0000"/>
    <pageSetUpPr fitToPage="1"/>
  </sheetPr>
  <dimension ref="A1:M14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336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55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1" t="s">
        <v>500</v>
      </c>
      <c r="B3" s="254">
        <v>43881</v>
      </c>
      <c r="C3" s="27" t="s">
        <v>455</v>
      </c>
      <c r="D3" s="27">
        <v>1</v>
      </c>
      <c r="E3" s="27">
        <v>0</v>
      </c>
      <c r="F3" s="27">
        <v>2</v>
      </c>
      <c r="G3" s="27">
        <v>2</v>
      </c>
      <c r="H3" s="27">
        <v>0</v>
      </c>
      <c r="I3" s="297">
        <v>0</v>
      </c>
      <c r="J3" s="279"/>
      <c r="K3" s="27">
        <v>1</v>
      </c>
      <c r="L3" s="27"/>
      <c r="M3" s="28"/>
    </row>
    <row r="4" spans="1:13" hidden="1" x14ac:dyDescent="0.25">
      <c r="A4" s="631"/>
      <c r="B4" s="255">
        <v>43867</v>
      </c>
      <c r="C4" s="9" t="s">
        <v>9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8">
        <v>0</v>
      </c>
      <c r="J4" s="280"/>
      <c r="K4" s="9"/>
      <c r="L4" s="9">
        <v>1</v>
      </c>
      <c r="M4" s="29"/>
    </row>
    <row r="5" spans="1:13" hidden="1" x14ac:dyDescent="0.25">
      <c r="A5" s="631"/>
      <c r="B5" s="255">
        <v>43860</v>
      </c>
      <c r="C5" s="9" t="s">
        <v>452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/>
      <c r="K5" s="9">
        <v>1</v>
      </c>
      <c r="L5" s="9"/>
      <c r="M5" s="29"/>
    </row>
    <row r="6" spans="1:13" hidden="1" x14ac:dyDescent="0.25">
      <c r="A6" s="631"/>
      <c r="B6" s="255">
        <v>43783</v>
      </c>
      <c r="C6" s="9" t="s">
        <v>9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1"/>
      <c r="B7" s="255">
        <v>43776</v>
      </c>
      <c r="C7" s="9" t="s">
        <v>452</v>
      </c>
      <c r="D7" s="9">
        <v>1</v>
      </c>
      <c r="E7" s="9">
        <v>0</v>
      </c>
      <c r="F7" s="9">
        <v>1</v>
      </c>
      <c r="G7" s="9">
        <v>1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1"/>
      <c r="B8" s="255">
        <v>43769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8">
        <v>0</v>
      </c>
      <c r="J8" s="280"/>
      <c r="K8" s="9">
        <v>1</v>
      </c>
      <c r="L8" s="9"/>
      <c r="M8" s="29"/>
    </row>
    <row r="9" spans="1:13" ht="18.75" hidden="1" thickBot="1" x14ac:dyDescent="0.3">
      <c r="A9" s="631"/>
      <c r="B9" s="256">
        <v>43741</v>
      </c>
      <c r="C9" s="31" t="s">
        <v>452</v>
      </c>
      <c r="D9" s="31">
        <v>1</v>
      </c>
      <c r="E9" s="31">
        <v>0</v>
      </c>
      <c r="F9" s="31">
        <v>0</v>
      </c>
      <c r="G9" s="31">
        <v>0</v>
      </c>
      <c r="H9" s="31">
        <v>0</v>
      </c>
      <c r="I9" s="299">
        <v>0</v>
      </c>
      <c r="J9" s="341"/>
      <c r="K9" s="31">
        <v>1</v>
      </c>
      <c r="L9" s="31"/>
      <c r="M9" s="32"/>
    </row>
    <row r="10" spans="1:13" s="1" customFormat="1" ht="19.5" thickTop="1" thickBot="1" x14ac:dyDescent="0.3">
      <c r="A10" s="142" t="s">
        <v>45</v>
      </c>
      <c r="B10" s="126" t="s">
        <v>500</v>
      </c>
      <c r="C10" s="124" t="s">
        <v>48</v>
      </c>
      <c r="D10" s="124">
        <f t="shared" ref="D10:L10" si="0">SUM(D3:D9)</f>
        <v>7</v>
      </c>
      <c r="E10" s="124">
        <f t="shared" si="0"/>
        <v>0</v>
      </c>
      <c r="F10" s="124">
        <f t="shared" si="0"/>
        <v>3</v>
      </c>
      <c r="G10" s="124">
        <f t="shared" si="0"/>
        <v>3</v>
      </c>
      <c r="H10" s="124">
        <f t="shared" si="0"/>
        <v>0</v>
      </c>
      <c r="I10" s="247">
        <f t="shared" si="0"/>
        <v>0</v>
      </c>
      <c r="J10" s="191">
        <f t="shared" si="0"/>
        <v>2</v>
      </c>
      <c r="K10" s="124">
        <f t="shared" si="0"/>
        <v>4</v>
      </c>
      <c r="L10" s="124">
        <f t="shared" si="0"/>
        <v>1</v>
      </c>
      <c r="M10" s="294">
        <f>SUM(J10/(J10+K10))</f>
        <v>0.33333333333333331</v>
      </c>
    </row>
    <row r="11" spans="1:13" ht="18.75" hidden="1" thickTop="1" x14ac:dyDescent="0.25">
      <c r="A11" s="659" t="s">
        <v>454</v>
      </c>
      <c r="B11" s="254">
        <v>43524</v>
      </c>
      <c r="C11" s="27" t="s">
        <v>8</v>
      </c>
      <c r="D11" s="27">
        <v>1</v>
      </c>
      <c r="E11" s="27">
        <v>0</v>
      </c>
      <c r="F11" s="27">
        <v>0</v>
      </c>
      <c r="G11" s="27">
        <v>0</v>
      </c>
      <c r="H11" s="27">
        <v>0</v>
      </c>
      <c r="I11" s="28">
        <v>0</v>
      </c>
      <c r="J11" s="364"/>
      <c r="K11" s="27">
        <v>1</v>
      </c>
      <c r="L11" s="27"/>
      <c r="M11" s="28"/>
    </row>
    <row r="12" spans="1:13" hidden="1" x14ac:dyDescent="0.25">
      <c r="A12" s="631"/>
      <c r="B12" s="255">
        <v>43517</v>
      </c>
      <c r="C12" s="9" t="s">
        <v>455</v>
      </c>
      <c r="D12" s="9">
        <v>1</v>
      </c>
      <c r="E12" s="9">
        <v>1</v>
      </c>
      <c r="F12" s="9">
        <v>1</v>
      </c>
      <c r="G12" s="9">
        <v>2</v>
      </c>
      <c r="H12" s="9">
        <v>0</v>
      </c>
      <c r="I12" s="29">
        <v>0</v>
      </c>
      <c r="J12" s="365">
        <v>1</v>
      </c>
      <c r="K12" s="9"/>
      <c r="L12" s="9"/>
      <c r="M12" s="29"/>
    </row>
    <row r="13" spans="1:13" hidden="1" x14ac:dyDescent="0.25">
      <c r="A13" s="631"/>
      <c r="B13" s="255">
        <v>43510</v>
      </c>
      <c r="C13" s="9" t="s">
        <v>453</v>
      </c>
      <c r="D13" s="9">
        <v>1</v>
      </c>
      <c r="E13" s="9">
        <v>0</v>
      </c>
      <c r="F13" s="9">
        <v>1</v>
      </c>
      <c r="G13" s="9">
        <v>1</v>
      </c>
      <c r="H13" s="9">
        <v>0</v>
      </c>
      <c r="I13" s="29">
        <v>0</v>
      </c>
      <c r="J13" s="365">
        <v>1</v>
      </c>
      <c r="K13" s="9"/>
      <c r="L13" s="9"/>
      <c r="M13" s="29"/>
    </row>
    <row r="14" spans="1:13" hidden="1" x14ac:dyDescent="0.25">
      <c r="A14" s="631"/>
      <c r="B14" s="255">
        <v>43489</v>
      </c>
      <c r="C14" s="9" t="s">
        <v>8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365"/>
      <c r="K14" s="9">
        <v>1</v>
      </c>
      <c r="L14" s="9"/>
      <c r="M14" s="29"/>
    </row>
    <row r="15" spans="1:13" hidden="1" x14ac:dyDescent="0.25">
      <c r="A15" s="631"/>
      <c r="B15" s="255">
        <v>43475</v>
      </c>
      <c r="C15" s="9" t="s">
        <v>455</v>
      </c>
      <c r="D15" s="9">
        <v>1</v>
      </c>
      <c r="E15" s="9">
        <v>0</v>
      </c>
      <c r="F15" s="9">
        <v>3</v>
      </c>
      <c r="G15" s="9">
        <v>3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1"/>
      <c r="B16" s="255">
        <v>43447</v>
      </c>
      <c r="C16" s="9" t="s">
        <v>452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idden="1" x14ac:dyDescent="0.25">
      <c r="A17" s="631"/>
      <c r="B17" s="255">
        <v>43419</v>
      </c>
      <c r="C17" s="9" t="s">
        <v>9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365"/>
      <c r="K17" s="9">
        <v>1</v>
      </c>
      <c r="L17" s="9"/>
      <c r="M17" s="29"/>
    </row>
    <row r="18" spans="1:13" hidden="1" x14ac:dyDescent="0.25">
      <c r="A18" s="631"/>
      <c r="B18" s="255">
        <v>43398</v>
      </c>
      <c r="C18" s="9" t="s">
        <v>455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idden="1" x14ac:dyDescent="0.25">
      <c r="A19" s="631"/>
      <c r="B19" s="255">
        <v>43391</v>
      </c>
      <c r="C19" s="9" t="s">
        <v>453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/>
      <c r="K19" s="9">
        <v>1</v>
      </c>
      <c r="L19" s="9"/>
      <c r="M19" s="29"/>
    </row>
    <row r="20" spans="1:13" hidden="1" x14ac:dyDescent="0.25">
      <c r="A20" s="631"/>
      <c r="B20" s="255">
        <v>43370</v>
      </c>
      <c r="C20" s="9" t="s">
        <v>8</v>
      </c>
      <c r="D20" s="9">
        <v>1</v>
      </c>
      <c r="E20" s="9">
        <v>0</v>
      </c>
      <c r="F20" s="9">
        <v>1</v>
      </c>
      <c r="G20" s="9">
        <v>1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t="18.75" hidden="1" thickBot="1" x14ac:dyDescent="0.3">
      <c r="A21" s="630"/>
      <c r="B21" s="256">
        <v>43356</v>
      </c>
      <c r="C21" s="31" t="s">
        <v>453</v>
      </c>
      <c r="D21" s="31">
        <v>1</v>
      </c>
      <c r="E21" s="31">
        <v>1</v>
      </c>
      <c r="F21" s="31">
        <v>1</v>
      </c>
      <c r="G21" s="31">
        <v>2</v>
      </c>
      <c r="H21" s="31">
        <v>0</v>
      </c>
      <c r="I21" s="32">
        <v>0</v>
      </c>
      <c r="J21" s="366"/>
      <c r="K21" s="31">
        <v>1</v>
      </c>
      <c r="L21" s="31"/>
      <c r="M21" s="32"/>
    </row>
    <row r="22" spans="1:13" s="1" customFormat="1" ht="19.5" thickTop="1" thickBot="1" x14ac:dyDescent="0.3">
      <c r="A22" s="142" t="s">
        <v>45</v>
      </c>
      <c r="B22" s="126" t="s">
        <v>454</v>
      </c>
      <c r="C22" s="124" t="s">
        <v>48</v>
      </c>
      <c r="D22" s="124">
        <f t="shared" ref="D22:I22" si="1">SUM(D11:D21)</f>
        <v>11</v>
      </c>
      <c r="E22" s="124">
        <f t="shared" si="1"/>
        <v>2</v>
      </c>
      <c r="F22" s="124">
        <f t="shared" si="1"/>
        <v>8</v>
      </c>
      <c r="G22" s="124">
        <f t="shared" si="1"/>
        <v>10</v>
      </c>
      <c r="H22" s="124">
        <f t="shared" si="1"/>
        <v>0</v>
      </c>
      <c r="I22" s="124">
        <f t="shared" si="1"/>
        <v>0</v>
      </c>
      <c r="J22" s="191">
        <f>SUM(J11:J21)</f>
        <v>5</v>
      </c>
      <c r="K22" s="124">
        <f>SUM(K11:K21)</f>
        <v>6</v>
      </c>
      <c r="L22" s="124">
        <f>SUM(L11:L21)</f>
        <v>0</v>
      </c>
      <c r="M22" s="294">
        <f>SUM(J22/(J22+K22))</f>
        <v>0.45454545454545453</v>
      </c>
    </row>
    <row r="23" spans="1:13" ht="18.75" hidden="1" thickTop="1" x14ac:dyDescent="0.25">
      <c r="A23" s="659" t="s">
        <v>285</v>
      </c>
      <c r="B23" s="26">
        <v>43132</v>
      </c>
      <c r="C23" s="27" t="s">
        <v>10</v>
      </c>
      <c r="D23" s="27">
        <v>1</v>
      </c>
      <c r="E23" s="27">
        <v>0</v>
      </c>
      <c r="F23" s="27">
        <v>1</v>
      </c>
      <c r="G23" s="27">
        <v>1</v>
      </c>
      <c r="H23" s="27">
        <v>0</v>
      </c>
      <c r="I23" s="28">
        <v>0</v>
      </c>
      <c r="J23" s="282"/>
      <c r="K23" s="8">
        <v>1</v>
      </c>
      <c r="L23" s="8"/>
      <c r="M23" s="113"/>
    </row>
    <row r="24" spans="1:13" hidden="1" x14ac:dyDescent="0.25">
      <c r="A24" s="631"/>
      <c r="B24" s="13">
        <v>43090</v>
      </c>
      <c r="C24" s="9" t="s">
        <v>8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280"/>
      <c r="K24" s="9">
        <v>1</v>
      </c>
      <c r="L24" s="9"/>
      <c r="M24" s="29"/>
    </row>
    <row r="25" spans="1:13" hidden="1" x14ac:dyDescent="0.25">
      <c r="A25" s="631"/>
      <c r="B25" s="13">
        <v>43083</v>
      </c>
      <c r="C25" s="9" t="s">
        <v>10</v>
      </c>
      <c r="D25" s="9">
        <v>1</v>
      </c>
      <c r="E25" s="9">
        <v>0</v>
      </c>
      <c r="F25" s="9">
        <v>1</v>
      </c>
      <c r="G25" s="9">
        <v>1</v>
      </c>
      <c r="H25" s="9">
        <v>0</v>
      </c>
      <c r="I25" s="29">
        <v>0</v>
      </c>
      <c r="J25" s="280"/>
      <c r="K25" s="9">
        <v>1</v>
      </c>
      <c r="L25" s="9"/>
      <c r="M25" s="29"/>
    </row>
    <row r="26" spans="1:13" hidden="1" x14ac:dyDescent="0.25">
      <c r="A26" s="631"/>
      <c r="B26" s="13">
        <v>43069</v>
      </c>
      <c r="C26" s="9" t="s">
        <v>9</v>
      </c>
      <c r="D26" s="9">
        <v>1</v>
      </c>
      <c r="E26" s="9">
        <v>1</v>
      </c>
      <c r="F26" s="9">
        <v>0</v>
      </c>
      <c r="G26" s="9">
        <v>1</v>
      </c>
      <c r="H26" s="9">
        <v>0</v>
      </c>
      <c r="I26" s="29">
        <v>0</v>
      </c>
      <c r="J26" s="280"/>
      <c r="K26" s="9">
        <v>1</v>
      </c>
      <c r="L26" s="9"/>
      <c r="M26" s="29"/>
    </row>
    <row r="27" spans="1:13" hidden="1" x14ac:dyDescent="0.25">
      <c r="A27" s="631"/>
      <c r="B27" s="13">
        <v>43055</v>
      </c>
      <c r="C27" s="9" t="s">
        <v>8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280">
        <v>1</v>
      </c>
      <c r="K27" s="9"/>
      <c r="L27" s="9"/>
      <c r="M27" s="29"/>
    </row>
    <row r="28" spans="1:13" hidden="1" x14ac:dyDescent="0.25">
      <c r="A28" s="631"/>
      <c r="B28" s="13">
        <v>43020</v>
      </c>
      <c r="C28" s="9" t="s">
        <v>8</v>
      </c>
      <c r="D28" s="9">
        <v>1</v>
      </c>
      <c r="E28" s="9">
        <v>1</v>
      </c>
      <c r="F28" s="9">
        <v>1</v>
      </c>
      <c r="G28" s="9">
        <v>2</v>
      </c>
      <c r="H28" s="9">
        <v>0</v>
      </c>
      <c r="I28" s="29">
        <v>0</v>
      </c>
      <c r="J28" s="280"/>
      <c r="K28" s="9">
        <v>1</v>
      </c>
      <c r="L28" s="9"/>
      <c r="M28" s="29"/>
    </row>
    <row r="29" spans="1:13" ht="18.75" hidden="1" thickBot="1" x14ac:dyDescent="0.3">
      <c r="A29" s="630"/>
      <c r="B29" s="30">
        <v>43006</v>
      </c>
      <c r="C29" s="31" t="s">
        <v>27</v>
      </c>
      <c r="D29" s="31">
        <v>1</v>
      </c>
      <c r="E29" s="31">
        <v>1</v>
      </c>
      <c r="F29" s="31">
        <v>1</v>
      </c>
      <c r="G29" s="31">
        <v>2</v>
      </c>
      <c r="H29" s="31">
        <v>0</v>
      </c>
      <c r="I29" s="32">
        <v>0</v>
      </c>
      <c r="J29" s="281"/>
      <c r="K29" s="23">
        <v>1</v>
      </c>
      <c r="L29" s="23"/>
      <c r="M29" s="48"/>
    </row>
    <row r="30" spans="1:13" s="1" customFormat="1" ht="19.5" thickTop="1" thickBot="1" x14ac:dyDescent="0.3">
      <c r="A30" s="142" t="s">
        <v>45</v>
      </c>
      <c r="B30" s="126" t="s">
        <v>285</v>
      </c>
      <c r="C30" s="124" t="s">
        <v>7</v>
      </c>
      <c r="D30" s="124">
        <f t="shared" ref="D30:I30" si="2">SUM(D23:D29)</f>
        <v>7</v>
      </c>
      <c r="E30" s="124">
        <f t="shared" si="2"/>
        <v>3</v>
      </c>
      <c r="F30" s="124">
        <f t="shared" si="2"/>
        <v>4</v>
      </c>
      <c r="G30" s="124">
        <f t="shared" si="2"/>
        <v>7</v>
      </c>
      <c r="H30" s="124">
        <f t="shared" si="2"/>
        <v>0</v>
      </c>
      <c r="I30" s="125">
        <f t="shared" si="2"/>
        <v>0</v>
      </c>
      <c r="J30" s="191">
        <f>SUM(J23:J29)</f>
        <v>1</v>
      </c>
      <c r="K30" s="124">
        <f>SUM(K23:K29)</f>
        <v>6</v>
      </c>
      <c r="L30" s="124">
        <f>SUM(L23:L29)</f>
        <v>0</v>
      </c>
      <c r="M30" s="294">
        <f>SUM(J30/(J30+K30))</f>
        <v>0.14285714285714285</v>
      </c>
    </row>
    <row r="31" spans="1:13" ht="18.75" hidden="1" thickTop="1" x14ac:dyDescent="0.25">
      <c r="A31" s="659" t="s">
        <v>35</v>
      </c>
      <c r="B31" s="26">
        <v>42796</v>
      </c>
      <c r="C31" s="27" t="s">
        <v>27</v>
      </c>
      <c r="D31" s="27">
        <v>1</v>
      </c>
      <c r="E31" s="27">
        <v>0</v>
      </c>
      <c r="F31" s="27">
        <v>0</v>
      </c>
      <c r="G31" s="27">
        <v>0</v>
      </c>
      <c r="H31" s="27">
        <v>0</v>
      </c>
      <c r="I31" s="28">
        <v>0</v>
      </c>
      <c r="J31" s="282"/>
      <c r="K31" s="8">
        <v>1</v>
      </c>
      <c r="L31" s="8"/>
      <c r="M31" s="113"/>
    </row>
    <row r="32" spans="1:13" hidden="1" x14ac:dyDescent="0.25">
      <c r="A32" s="631"/>
      <c r="B32" s="13">
        <v>42705</v>
      </c>
      <c r="C32" s="9" t="s">
        <v>9</v>
      </c>
      <c r="D32" s="9">
        <v>1</v>
      </c>
      <c r="E32" s="9">
        <v>0</v>
      </c>
      <c r="F32" s="9">
        <v>1</v>
      </c>
      <c r="G32" s="9">
        <v>1</v>
      </c>
      <c r="H32" s="9">
        <v>0</v>
      </c>
      <c r="I32" s="29">
        <v>0</v>
      </c>
      <c r="J32" s="280"/>
      <c r="K32" s="9"/>
      <c r="L32" s="9">
        <v>1</v>
      </c>
      <c r="M32" s="29"/>
    </row>
    <row r="33" spans="1:13" hidden="1" x14ac:dyDescent="0.25">
      <c r="A33" s="631"/>
      <c r="B33" s="13">
        <v>42698</v>
      </c>
      <c r="C33" s="9" t="s">
        <v>11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1"/>
      <c r="B34" s="13">
        <v>42691</v>
      </c>
      <c r="C34" s="9" t="s">
        <v>8</v>
      </c>
      <c r="D34" s="9">
        <v>1</v>
      </c>
      <c r="E34" s="9">
        <v>0</v>
      </c>
      <c r="F34" s="9">
        <v>0</v>
      </c>
      <c r="G34" s="9">
        <v>0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1"/>
      <c r="B35" s="13">
        <v>42684</v>
      </c>
      <c r="C35" s="9" t="s">
        <v>10</v>
      </c>
      <c r="D35" s="9">
        <v>1</v>
      </c>
      <c r="E35" s="9">
        <v>0</v>
      </c>
      <c r="F35" s="9">
        <v>0</v>
      </c>
      <c r="G35" s="9">
        <v>0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13">
        <v>42677</v>
      </c>
      <c r="C36" s="9" t="s">
        <v>27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>
        <v>1</v>
      </c>
      <c r="K36" s="9"/>
      <c r="L36" s="9"/>
      <c r="M36" s="29"/>
    </row>
    <row r="37" spans="1:13" hidden="1" x14ac:dyDescent="0.25">
      <c r="A37" s="631"/>
      <c r="B37" s="13">
        <v>42656</v>
      </c>
      <c r="C37" s="9" t="s">
        <v>8</v>
      </c>
      <c r="D37" s="9">
        <v>1</v>
      </c>
      <c r="E37" s="9">
        <v>1</v>
      </c>
      <c r="F37" s="9">
        <v>1</v>
      </c>
      <c r="G37" s="9">
        <v>2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1"/>
      <c r="B38" s="13">
        <v>42642</v>
      </c>
      <c r="C38" s="9" t="s">
        <v>27</v>
      </c>
      <c r="D38" s="9">
        <v>1</v>
      </c>
      <c r="E38" s="9">
        <v>0</v>
      </c>
      <c r="F38" s="9">
        <v>2</v>
      </c>
      <c r="G38" s="9">
        <v>2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t="18.75" hidden="1" thickBot="1" x14ac:dyDescent="0.3">
      <c r="A39" s="630"/>
      <c r="B39" s="30">
        <v>42635</v>
      </c>
      <c r="C39" s="31" t="s">
        <v>9</v>
      </c>
      <c r="D39" s="31">
        <v>1</v>
      </c>
      <c r="E39" s="31">
        <v>0</v>
      </c>
      <c r="F39" s="31">
        <v>0</v>
      </c>
      <c r="G39" s="31">
        <v>0</v>
      </c>
      <c r="H39" s="31">
        <v>0</v>
      </c>
      <c r="I39" s="32">
        <v>0</v>
      </c>
      <c r="J39" s="281"/>
      <c r="K39" s="23">
        <v>1</v>
      </c>
      <c r="L39" s="23"/>
      <c r="M39" s="48"/>
    </row>
    <row r="40" spans="1:13" s="1" customFormat="1" ht="19.5" thickTop="1" thickBot="1" x14ac:dyDescent="0.3">
      <c r="A40" s="142" t="s">
        <v>45</v>
      </c>
      <c r="B40" s="126" t="s">
        <v>18</v>
      </c>
      <c r="C40" s="124" t="s">
        <v>7</v>
      </c>
      <c r="D40" s="124">
        <f t="shared" ref="D40:I40" si="3">SUM(D31:D39)</f>
        <v>9</v>
      </c>
      <c r="E40" s="124">
        <f t="shared" si="3"/>
        <v>1</v>
      </c>
      <c r="F40" s="124">
        <f t="shared" si="3"/>
        <v>4</v>
      </c>
      <c r="G40" s="124">
        <f t="shared" si="3"/>
        <v>5</v>
      </c>
      <c r="H40" s="124">
        <f t="shared" si="3"/>
        <v>0</v>
      </c>
      <c r="I40" s="125">
        <f t="shared" si="3"/>
        <v>0</v>
      </c>
      <c r="J40" s="191">
        <f>SUM(J31:J39)</f>
        <v>4</v>
      </c>
      <c r="K40" s="124">
        <f>SUM(K31:K39)</f>
        <v>4</v>
      </c>
      <c r="L40" s="124">
        <f>SUM(L31:L39)</f>
        <v>1</v>
      </c>
      <c r="M40" s="294">
        <f>SUM(J40/(J40+K40))</f>
        <v>0.5</v>
      </c>
    </row>
    <row r="41" spans="1:13" ht="18.75" hidden="1" thickTop="1" x14ac:dyDescent="0.25">
      <c r="A41" s="659" t="s">
        <v>17</v>
      </c>
      <c r="B41" s="26">
        <v>42432</v>
      </c>
      <c r="C41" s="27" t="s">
        <v>14</v>
      </c>
      <c r="D41" s="27">
        <v>1</v>
      </c>
      <c r="E41" s="27">
        <v>0</v>
      </c>
      <c r="F41" s="27">
        <v>0</v>
      </c>
      <c r="G41" s="27">
        <v>0</v>
      </c>
      <c r="H41" s="27">
        <v>0</v>
      </c>
      <c r="I41" s="28">
        <v>0</v>
      </c>
      <c r="J41" s="282"/>
      <c r="K41" s="8">
        <v>1</v>
      </c>
      <c r="L41" s="8"/>
      <c r="M41" s="113"/>
    </row>
    <row r="42" spans="1:13" hidden="1" x14ac:dyDescent="0.25">
      <c r="A42" s="631"/>
      <c r="B42" s="13">
        <v>42425</v>
      </c>
      <c r="C42" s="9" t="s">
        <v>8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1"/>
      <c r="B43" s="13">
        <v>42418</v>
      </c>
      <c r="C43" s="9" t="s">
        <v>12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42411</v>
      </c>
      <c r="C44" s="9" t="s">
        <v>13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13">
        <v>42404</v>
      </c>
      <c r="C45" s="9" t="s">
        <v>10</v>
      </c>
      <c r="D45" s="9">
        <v>1</v>
      </c>
      <c r="E45" s="9">
        <v>0</v>
      </c>
      <c r="F45" s="9">
        <v>1</v>
      </c>
      <c r="G45" s="9">
        <v>1</v>
      </c>
      <c r="H45" s="9">
        <v>0</v>
      </c>
      <c r="I45" s="29">
        <v>0</v>
      </c>
      <c r="J45" s="280"/>
      <c r="K45" s="9"/>
      <c r="L45" s="9">
        <v>1</v>
      </c>
      <c r="M45" s="29"/>
    </row>
    <row r="46" spans="1:13" hidden="1" x14ac:dyDescent="0.25">
      <c r="A46" s="631"/>
      <c r="B46" s="13">
        <v>42397</v>
      </c>
      <c r="C46" s="9" t="s">
        <v>14</v>
      </c>
      <c r="D46" s="9">
        <v>1</v>
      </c>
      <c r="E46" s="9">
        <v>0</v>
      </c>
      <c r="F46" s="9">
        <v>1</v>
      </c>
      <c r="G46" s="9">
        <v>1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13">
        <v>42390</v>
      </c>
      <c r="C47" s="9" t="s">
        <v>8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13">
        <v>42355</v>
      </c>
      <c r="C48" s="9" t="s">
        <v>10</v>
      </c>
      <c r="D48" s="9">
        <v>1</v>
      </c>
      <c r="E48" s="9">
        <v>0</v>
      </c>
      <c r="F48" s="9">
        <v>0</v>
      </c>
      <c r="G48" s="9">
        <v>0</v>
      </c>
      <c r="H48" s="9">
        <v>0</v>
      </c>
      <c r="I48" s="29">
        <v>0</v>
      </c>
      <c r="J48" s="280"/>
      <c r="K48" s="9"/>
      <c r="L48" s="9">
        <v>1</v>
      </c>
      <c r="M48" s="29"/>
    </row>
    <row r="49" spans="1:13" hidden="1" x14ac:dyDescent="0.25">
      <c r="A49" s="631"/>
      <c r="B49" s="13">
        <v>42348</v>
      </c>
      <c r="C49" s="9" t="s">
        <v>14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/>
      <c r="K49" s="9">
        <v>1</v>
      </c>
      <c r="L49" s="9"/>
      <c r="M49" s="29"/>
    </row>
    <row r="50" spans="1:13" hidden="1" x14ac:dyDescent="0.25">
      <c r="A50" s="631"/>
      <c r="B50" s="13">
        <v>42327</v>
      </c>
      <c r="C50" s="9" t="s">
        <v>13</v>
      </c>
      <c r="D50" s="9">
        <v>1</v>
      </c>
      <c r="E50" s="9">
        <v>0</v>
      </c>
      <c r="F50" s="9">
        <v>1</v>
      </c>
      <c r="G50" s="9">
        <v>1</v>
      </c>
      <c r="H50" s="9">
        <v>0</v>
      </c>
      <c r="I50" s="29">
        <v>0</v>
      </c>
      <c r="J50" s="280">
        <v>1</v>
      </c>
      <c r="K50" s="9"/>
      <c r="L50" s="9"/>
      <c r="M50" s="29"/>
    </row>
    <row r="51" spans="1:13" hidden="1" x14ac:dyDescent="0.25">
      <c r="A51" s="631"/>
      <c r="B51" s="13">
        <v>42320</v>
      </c>
      <c r="C51" s="9" t="s">
        <v>10</v>
      </c>
      <c r="D51" s="9">
        <v>1</v>
      </c>
      <c r="E51" s="9">
        <v>0</v>
      </c>
      <c r="F51" s="9">
        <v>0</v>
      </c>
      <c r="G51" s="9">
        <v>0</v>
      </c>
      <c r="H51" s="9">
        <v>0</v>
      </c>
      <c r="I51" s="29">
        <v>0</v>
      </c>
      <c r="J51" s="280"/>
      <c r="K51" s="9"/>
      <c r="L51" s="9">
        <v>1</v>
      </c>
      <c r="M51" s="29"/>
    </row>
    <row r="52" spans="1:13" hidden="1" x14ac:dyDescent="0.25">
      <c r="A52" s="631"/>
      <c r="B52" s="13">
        <v>42313</v>
      </c>
      <c r="C52" s="9" t="s">
        <v>14</v>
      </c>
      <c r="D52" s="9">
        <v>1</v>
      </c>
      <c r="E52" s="9">
        <v>0</v>
      </c>
      <c r="F52" s="9">
        <v>1</v>
      </c>
      <c r="G52" s="9">
        <v>1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42299</v>
      </c>
      <c r="C53" s="9" t="s">
        <v>12</v>
      </c>
      <c r="D53" s="9">
        <v>1</v>
      </c>
      <c r="E53" s="9">
        <v>0</v>
      </c>
      <c r="F53" s="9">
        <v>0</v>
      </c>
      <c r="G53" s="9">
        <v>0</v>
      </c>
      <c r="H53" s="9">
        <v>0</v>
      </c>
      <c r="I53" s="29">
        <v>0</v>
      </c>
      <c r="J53" s="280">
        <v>1</v>
      </c>
      <c r="K53" s="9"/>
      <c r="L53" s="9"/>
      <c r="M53" s="29"/>
    </row>
    <row r="54" spans="1:13" hidden="1" x14ac:dyDescent="0.25">
      <c r="A54" s="631"/>
      <c r="B54" s="13">
        <v>42292</v>
      </c>
      <c r="C54" s="9" t="s">
        <v>13</v>
      </c>
      <c r="D54" s="9">
        <v>1</v>
      </c>
      <c r="E54" s="9">
        <v>0</v>
      </c>
      <c r="F54" s="9">
        <v>2</v>
      </c>
      <c r="G54" s="9">
        <v>2</v>
      </c>
      <c r="H54" s="9">
        <v>0</v>
      </c>
      <c r="I54" s="29">
        <v>0</v>
      </c>
      <c r="J54" s="280">
        <v>1</v>
      </c>
      <c r="K54" s="9"/>
      <c r="L54" s="9"/>
      <c r="M54" s="29"/>
    </row>
    <row r="55" spans="1:13" hidden="1" x14ac:dyDescent="0.25">
      <c r="A55" s="631"/>
      <c r="B55" s="13">
        <v>42285</v>
      </c>
      <c r="C55" s="9" t="s">
        <v>10</v>
      </c>
      <c r="D55" s="9">
        <v>1</v>
      </c>
      <c r="E55" s="9">
        <v>0</v>
      </c>
      <c r="F55" s="9">
        <v>1</v>
      </c>
      <c r="G55" s="9">
        <v>1</v>
      </c>
      <c r="H55" s="9">
        <v>0</v>
      </c>
      <c r="I55" s="29">
        <v>0</v>
      </c>
      <c r="J55" s="280">
        <v>1</v>
      </c>
      <c r="K55" s="9"/>
      <c r="L55" s="9"/>
      <c r="M55" s="29"/>
    </row>
    <row r="56" spans="1:13" hidden="1" x14ac:dyDescent="0.25">
      <c r="A56" s="631"/>
      <c r="B56" s="13">
        <v>42278</v>
      </c>
      <c r="C56" s="9" t="s">
        <v>14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">
        <v>0</v>
      </c>
      <c r="J56" s="280">
        <v>1</v>
      </c>
      <c r="K56" s="9"/>
      <c r="L56" s="9"/>
      <c r="M56" s="29"/>
    </row>
    <row r="57" spans="1:13" ht="18.75" hidden="1" thickBot="1" x14ac:dyDescent="0.3">
      <c r="A57" s="630"/>
      <c r="B57" s="30">
        <v>42264</v>
      </c>
      <c r="C57" s="31" t="s">
        <v>12</v>
      </c>
      <c r="D57" s="31">
        <v>1</v>
      </c>
      <c r="E57" s="31">
        <v>0</v>
      </c>
      <c r="F57" s="31">
        <v>0</v>
      </c>
      <c r="G57" s="31">
        <v>0</v>
      </c>
      <c r="H57" s="31">
        <v>0</v>
      </c>
      <c r="I57" s="32">
        <v>0</v>
      </c>
      <c r="J57" s="281"/>
      <c r="K57" s="23">
        <v>1</v>
      </c>
      <c r="L57" s="23"/>
      <c r="M57" s="48"/>
    </row>
    <row r="58" spans="1:13" s="1" customFormat="1" ht="19.5" thickTop="1" thickBot="1" x14ac:dyDescent="0.3">
      <c r="A58" s="142" t="s">
        <v>45</v>
      </c>
      <c r="B58" s="126" t="s">
        <v>17</v>
      </c>
      <c r="C58" s="124" t="s">
        <v>7</v>
      </c>
      <c r="D58" s="124">
        <f t="shared" ref="D58:L58" si="4">SUM(D41:D57)</f>
        <v>17</v>
      </c>
      <c r="E58" s="124">
        <f t="shared" si="4"/>
        <v>0</v>
      </c>
      <c r="F58" s="124">
        <f t="shared" si="4"/>
        <v>9</v>
      </c>
      <c r="G58" s="124">
        <f t="shared" si="4"/>
        <v>9</v>
      </c>
      <c r="H58" s="124">
        <f t="shared" si="4"/>
        <v>0</v>
      </c>
      <c r="I58" s="124">
        <f t="shared" si="4"/>
        <v>0</v>
      </c>
      <c r="J58" s="191">
        <f t="shared" si="4"/>
        <v>9</v>
      </c>
      <c r="K58" s="124">
        <f t="shared" si="4"/>
        <v>5</v>
      </c>
      <c r="L58" s="124">
        <f t="shared" si="4"/>
        <v>3</v>
      </c>
      <c r="M58" s="294">
        <f>SUM(J58/(J58+K58))</f>
        <v>0.6428571428571429</v>
      </c>
    </row>
    <row r="59" spans="1:13" ht="18.75" hidden="1" thickTop="1" x14ac:dyDescent="0.25">
      <c r="A59" s="659" t="s">
        <v>16</v>
      </c>
      <c r="B59" s="26">
        <v>42068</v>
      </c>
      <c r="C59" s="27" t="s">
        <v>10</v>
      </c>
      <c r="D59" s="27">
        <v>1</v>
      </c>
      <c r="E59" s="27">
        <v>0</v>
      </c>
      <c r="F59" s="27">
        <v>0</v>
      </c>
      <c r="G59" s="27">
        <v>0</v>
      </c>
      <c r="H59" s="27">
        <v>0</v>
      </c>
      <c r="I59" s="28">
        <v>0</v>
      </c>
      <c r="J59" s="282"/>
      <c r="K59" s="8">
        <v>1</v>
      </c>
      <c r="L59" s="8"/>
      <c r="M59" s="113"/>
    </row>
    <row r="60" spans="1:13" hidden="1" x14ac:dyDescent="0.25">
      <c r="A60" s="631"/>
      <c r="B60" s="13">
        <v>42061</v>
      </c>
      <c r="C60" s="9" t="s">
        <v>14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42054</v>
      </c>
      <c r="C61" s="9" t="s">
        <v>8</v>
      </c>
      <c r="D61" s="9">
        <v>1</v>
      </c>
      <c r="E61" s="9">
        <v>0</v>
      </c>
      <c r="F61" s="9">
        <v>0</v>
      </c>
      <c r="G61" s="9">
        <v>0</v>
      </c>
      <c r="H61" s="9">
        <v>0</v>
      </c>
      <c r="I61" s="29">
        <v>0</v>
      </c>
      <c r="J61" s="280"/>
      <c r="K61" s="9"/>
      <c r="L61" s="9">
        <v>1</v>
      </c>
      <c r="M61" s="29"/>
    </row>
    <row r="62" spans="1:13" hidden="1" x14ac:dyDescent="0.25">
      <c r="A62" s="631"/>
      <c r="B62" s="13">
        <v>42047</v>
      </c>
      <c r="C62" s="9" t="s">
        <v>12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42040</v>
      </c>
      <c r="C63" s="9" t="s">
        <v>13</v>
      </c>
      <c r="D63" s="9">
        <v>1</v>
      </c>
      <c r="E63" s="9">
        <v>0</v>
      </c>
      <c r="F63" s="9">
        <v>1</v>
      </c>
      <c r="G63" s="9">
        <v>1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42033</v>
      </c>
      <c r="C64" s="9" t="s">
        <v>10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1"/>
      <c r="B65" s="13">
        <v>42026</v>
      </c>
      <c r="C65" s="9" t="s">
        <v>14</v>
      </c>
      <c r="D65" s="9">
        <v>1</v>
      </c>
      <c r="E65" s="9">
        <v>0</v>
      </c>
      <c r="F65" s="9">
        <v>1</v>
      </c>
      <c r="G65" s="9">
        <v>1</v>
      </c>
      <c r="H65" s="9">
        <v>0</v>
      </c>
      <c r="I65" s="29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42019</v>
      </c>
      <c r="C66" s="9" t="s">
        <v>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1"/>
      <c r="B67" s="13">
        <v>42012</v>
      </c>
      <c r="C67" s="9" t="s">
        <v>12</v>
      </c>
      <c r="D67" s="9">
        <v>1</v>
      </c>
      <c r="E67" s="9">
        <v>0</v>
      </c>
      <c r="F67" s="9">
        <v>1</v>
      </c>
      <c r="G67" s="9">
        <v>1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41991</v>
      </c>
      <c r="C68" s="9" t="s">
        <v>13</v>
      </c>
      <c r="D68" s="9">
        <v>1</v>
      </c>
      <c r="E68" s="9">
        <v>0</v>
      </c>
      <c r="F68" s="9">
        <v>1</v>
      </c>
      <c r="G68" s="9">
        <v>1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1"/>
      <c r="B69" s="13">
        <v>41977</v>
      </c>
      <c r="C69" s="9" t="s">
        <v>14</v>
      </c>
      <c r="D69" s="9">
        <v>1</v>
      </c>
      <c r="E69" s="9">
        <v>0</v>
      </c>
      <c r="F69" s="9">
        <v>2</v>
      </c>
      <c r="G69" s="9">
        <v>2</v>
      </c>
      <c r="H69" s="9">
        <v>0</v>
      </c>
      <c r="I69" s="29">
        <v>0</v>
      </c>
      <c r="J69" s="280"/>
      <c r="K69" s="9">
        <v>1</v>
      </c>
      <c r="L69" s="9"/>
      <c r="M69" s="29"/>
    </row>
    <row r="70" spans="1:13" hidden="1" x14ac:dyDescent="0.25">
      <c r="A70" s="631"/>
      <c r="B70" s="13">
        <v>41949</v>
      </c>
      <c r="C70" s="9" t="s">
        <v>10</v>
      </c>
      <c r="D70" s="9">
        <v>1</v>
      </c>
      <c r="E70" s="9">
        <v>0</v>
      </c>
      <c r="F70" s="9">
        <v>1</v>
      </c>
      <c r="G70" s="9">
        <v>1</v>
      </c>
      <c r="H70" s="9">
        <v>0</v>
      </c>
      <c r="I70" s="29">
        <v>0</v>
      </c>
      <c r="J70" s="280"/>
      <c r="K70" s="9">
        <v>1</v>
      </c>
      <c r="L70" s="9"/>
      <c r="M70" s="29"/>
    </row>
    <row r="71" spans="1:13" hidden="1" x14ac:dyDescent="0.25">
      <c r="A71" s="631"/>
      <c r="B71" s="13">
        <v>41942</v>
      </c>
      <c r="C71" s="9" t="s">
        <v>14</v>
      </c>
      <c r="D71" s="9">
        <v>1</v>
      </c>
      <c r="E71" s="9">
        <v>1</v>
      </c>
      <c r="F71" s="9">
        <v>0</v>
      </c>
      <c r="G71" s="9">
        <v>1</v>
      </c>
      <c r="H71" s="9">
        <v>0</v>
      </c>
      <c r="I71" s="29">
        <v>0</v>
      </c>
      <c r="J71" s="280">
        <v>1</v>
      </c>
      <c r="K71" s="9"/>
      <c r="L71" s="9"/>
      <c r="M71" s="29"/>
    </row>
    <row r="72" spans="1:13" hidden="1" x14ac:dyDescent="0.25">
      <c r="A72" s="631"/>
      <c r="B72" s="13">
        <v>41928</v>
      </c>
      <c r="C72" s="9" t="s">
        <v>12</v>
      </c>
      <c r="D72" s="9">
        <v>1</v>
      </c>
      <c r="E72" s="9">
        <v>1</v>
      </c>
      <c r="F72" s="9">
        <v>0</v>
      </c>
      <c r="G72" s="9">
        <v>1</v>
      </c>
      <c r="H72" s="9">
        <v>1</v>
      </c>
      <c r="I72" s="29">
        <v>0</v>
      </c>
      <c r="J72" s="280">
        <v>1</v>
      </c>
      <c r="K72" s="9"/>
      <c r="L72" s="9"/>
      <c r="M72" s="29"/>
    </row>
    <row r="73" spans="1:13" hidden="1" x14ac:dyDescent="0.25">
      <c r="A73" s="631"/>
      <c r="B73" s="13">
        <v>41914</v>
      </c>
      <c r="C73" s="9" t="s">
        <v>10</v>
      </c>
      <c r="D73" s="9">
        <v>1</v>
      </c>
      <c r="E73" s="9">
        <v>0</v>
      </c>
      <c r="F73" s="9">
        <v>0</v>
      </c>
      <c r="G73" s="9">
        <v>0</v>
      </c>
      <c r="H73" s="9">
        <v>0</v>
      </c>
      <c r="I73" s="29">
        <v>0</v>
      </c>
      <c r="J73" s="280"/>
      <c r="K73" s="9">
        <v>1</v>
      </c>
      <c r="L73" s="9"/>
      <c r="M73" s="29"/>
    </row>
    <row r="74" spans="1:13" hidden="1" x14ac:dyDescent="0.25">
      <c r="A74" s="631"/>
      <c r="B74" s="13">
        <v>41907</v>
      </c>
      <c r="C74" s="9" t="s">
        <v>14</v>
      </c>
      <c r="D74" s="9">
        <v>1</v>
      </c>
      <c r="E74" s="9">
        <v>0</v>
      </c>
      <c r="F74" s="9">
        <v>0</v>
      </c>
      <c r="G74" s="9">
        <v>0</v>
      </c>
      <c r="H74" s="9">
        <v>0</v>
      </c>
      <c r="I74" s="29">
        <v>0</v>
      </c>
      <c r="J74" s="280"/>
      <c r="K74" s="9">
        <v>1</v>
      </c>
      <c r="L74" s="9"/>
      <c r="M74" s="29"/>
    </row>
    <row r="75" spans="1:13" hidden="1" x14ac:dyDescent="0.25">
      <c r="A75" s="631"/>
      <c r="B75" s="13">
        <v>41900</v>
      </c>
      <c r="C75" s="9" t="s">
        <v>8</v>
      </c>
      <c r="D75" s="9">
        <v>1</v>
      </c>
      <c r="E75" s="9">
        <v>0</v>
      </c>
      <c r="F75" s="9">
        <v>0</v>
      </c>
      <c r="G75" s="9">
        <v>0</v>
      </c>
      <c r="H75" s="9">
        <v>0</v>
      </c>
      <c r="I75" s="29">
        <v>0</v>
      </c>
      <c r="J75" s="280">
        <v>1</v>
      </c>
      <c r="K75" s="9"/>
      <c r="L75" s="9"/>
      <c r="M75" s="29"/>
    </row>
    <row r="76" spans="1:13" ht="18.75" hidden="1" thickBot="1" x14ac:dyDescent="0.3">
      <c r="A76" s="630"/>
      <c r="B76" s="30">
        <v>41893</v>
      </c>
      <c r="C76" s="31" t="s">
        <v>12</v>
      </c>
      <c r="D76" s="31">
        <v>1</v>
      </c>
      <c r="E76" s="31">
        <v>0</v>
      </c>
      <c r="F76" s="31">
        <v>2</v>
      </c>
      <c r="G76" s="31">
        <v>2</v>
      </c>
      <c r="H76" s="31">
        <v>0</v>
      </c>
      <c r="I76" s="32">
        <v>0</v>
      </c>
      <c r="J76" s="281">
        <v>1</v>
      </c>
      <c r="K76" s="23"/>
      <c r="L76" s="23"/>
      <c r="M76" s="48"/>
    </row>
    <row r="77" spans="1:13" s="1" customFormat="1" ht="19.5" thickTop="1" thickBot="1" x14ac:dyDescent="0.3">
      <c r="A77" s="142" t="s">
        <v>45</v>
      </c>
      <c r="B77" s="126" t="s">
        <v>16</v>
      </c>
      <c r="C77" s="124" t="s">
        <v>7</v>
      </c>
      <c r="D77" s="124">
        <f t="shared" ref="D77:I77" si="5">SUM(D59:D76)</f>
        <v>18</v>
      </c>
      <c r="E77" s="124">
        <f t="shared" si="5"/>
        <v>2</v>
      </c>
      <c r="F77" s="124">
        <f t="shared" si="5"/>
        <v>9</v>
      </c>
      <c r="G77" s="124">
        <f t="shared" si="5"/>
        <v>11</v>
      </c>
      <c r="H77" s="124">
        <f t="shared" si="5"/>
        <v>1</v>
      </c>
      <c r="I77" s="125">
        <f t="shared" si="5"/>
        <v>0</v>
      </c>
      <c r="J77" s="191">
        <f>SUM(J59:J76)</f>
        <v>8</v>
      </c>
      <c r="K77" s="124">
        <f>SUM(K59:K76)</f>
        <v>9</v>
      </c>
      <c r="L77" s="124">
        <f>SUM(L59:L76)</f>
        <v>1</v>
      </c>
      <c r="M77" s="294">
        <f>SUM(J77/(J77+K77))</f>
        <v>0.47058823529411764</v>
      </c>
    </row>
    <row r="78" spans="1:13" ht="18.75" hidden="1" thickTop="1" x14ac:dyDescent="0.25">
      <c r="A78" s="659" t="s">
        <v>15</v>
      </c>
      <c r="B78" s="26">
        <v>41697</v>
      </c>
      <c r="C78" s="27" t="s">
        <v>14</v>
      </c>
      <c r="D78" s="27">
        <v>1</v>
      </c>
      <c r="E78" s="27">
        <v>0</v>
      </c>
      <c r="F78" s="27">
        <v>0</v>
      </c>
      <c r="G78" s="27">
        <v>0</v>
      </c>
      <c r="H78" s="27">
        <v>0</v>
      </c>
      <c r="I78" s="28">
        <v>0</v>
      </c>
      <c r="J78" s="282">
        <v>1</v>
      </c>
      <c r="K78" s="8"/>
      <c r="L78" s="8"/>
      <c r="M78" s="113"/>
    </row>
    <row r="79" spans="1:13" hidden="1" x14ac:dyDescent="0.25">
      <c r="A79" s="631"/>
      <c r="B79" s="13">
        <v>41690</v>
      </c>
      <c r="C79" s="9" t="s">
        <v>8</v>
      </c>
      <c r="D79" s="9">
        <v>1</v>
      </c>
      <c r="E79" s="9">
        <v>0</v>
      </c>
      <c r="F79" s="9">
        <v>0</v>
      </c>
      <c r="G79" s="9">
        <v>0</v>
      </c>
      <c r="H79" s="9">
        <v>0</v>
      </c>
      <c r="I79" s="29">
        <v>0</v>
      </c>
      <c r="J79" s="280"/>
      <c r="K79" s="9">
        <v>1</v>
      </c>
      <c r="L79" s="9"/>
      <c r="M79" s="29"/>
    </row>
    <row r="80" spans="1:13" hidden="1" x14ac:dyDescent="0.25">
      <c r="A80" s="631"/>
      <c r="B80" s="13">
        <v>41669</v>
      </c>
      <c r="C80" s="9" t="s">
        <v>10</v>
      </c>
      <c r="D80" s="9">
        <v>1</v>
      </c>
      <c r="E80" s="9">
        <v>1</v>
      </c>
      <c r="F80" s="9">
        <v>1</v>
      </c>
      <c r="G80" s="9">
        <v>2</v>
      </c>
      <c r="H80" s="9">
        <v>0</v>
      </c>
      <c r="I80" s="29">
        <v>0</v>
      </c>
      <c r="J80" s="280">
        <v>1</v>
      </c>
      <c r="K80" s="9"/>
      <c r="L80" s="9"/>
      <c r="M80" s="29"/>
    </row>
    <row r="81" spans="1:13" hidden="1" x14ac:dyDescent="0.25">
      <c r="A81" s="631"/>
      <c r="B81" s="13">
        <v>41662</v>
      </c>
      <c r="C81" s="9" t="s">
        <v>14</v>
      </c>
      <c r="D81" s="9">
        <v>1</v>
      </c>
      <c r="E81" s="9">
        <v>0</v>
      </c>
      <c r="F81" s="9">
        <v>0</v>
      </c>
      <c r="G81" s="9">
        <v>0</v>
      </c>
      <c r="H81" s="9">
        <v>0</v>
      </c>
      <c r="I81" s="29">
        <v>0</v>
      </c>
      <c r="J81" s="280"/>
      <c r="K81" s="9">
        <v>1</v>
      </c>
      <c r="L81" s="9"/>
      <c r="M81" s="29"/>
    </row>
    <row r="82" spans="1:13" hidden="1" x14ac:dyDescent="0.25">
      <c r="A82" s="631"/>
      <c r="B82" s="13">
        <v>41648</v>
      </c>
      <c r="C82" s="9" t="s">
        <v>12</v>
      </c>
      <c r="D82" s="9">
        <v>1</v>
      </c>
      <c r="E82" s="9">
        <v>1</v>
      </c>
      <c r="F82" s="9">
        <v>1</v>
      </c>
      <c r="G82" s="9">
        <v>2</v>
      </c>
      <c r="H82" s="9">
        <v>0</v>
      </c>
      <c r="I82" s="29">
        <v>0</v>
      </c>
      <c r="J82" s="280">
        <v>1</v>
      </c>
      <c r="K82" s="9"/>
      <c r="L82" s="9"/>
      <c r="M82" s="29"/>
    </row>
    <row r="83" spans="1:13" hidden="1" x14ac:dyDescent="0.25">
      <c r="A83" s="631"/>
      <c r="B83" s="13">
        <v>41620</v>
      </c>
      <c r="C83" s="9" t="s">
        <v>10</v>
      </c>
      <c r="D83" s="9">
        <v>1</v>
      </c>
      <c r="E83" s="9">
        <v>0</v>
      </c>
      <c r="F83" s="9">
        <v>0</v>
      </c>
      <c r="G83" s="9">
        <v>0</v>
      </c>
      <c r="H83" s="9">
        <v>0</v>
      </c>
      <c r="I83" s="29">
        <v>0</v>
      </c>
      <c r="J83" s="280">
        <v>1</v>
      </c>
      <c r="K83" s="9"/>
      <c r="L83" s="9"/>
      <c r="M83" s="29"/>
    </row>
    <row r="84" spans="1:13" hidden="1" x14ac:dyDescent="0.25">
      <c r="A84" s="631"/>
      <c r="B84" s="13">
        <v>41613</v>
      </c>
      <c r="C84" s="9" t="s">
        <v>14</v>
      </c>
      <c r="D84" s="9">
        <v>1</v>
      </c>
      <c r="E84" s="9">
        <v>0</v>
      </c>
      <c r="F84" s="9">
        <v>1</v>
      </c>
      <c r="G84" s="9">
        <v>1</v>
      </c>
      <c r="H84" s="9">
        <v>0</v>
      </c>
      <c r="I84" s="29">
        <v>0</v>
      </c>
      <c r="J84" s="280"/>
      <c r="K84" s="9">
        <v>1</v>
      </c>
      <c r="L84" s="9"/>
      <c r="M84" s="29"/>
    </row>
    <row r="85" spans="1:13" hidden="1" x14ac:dyDescent="0.25">
      <c r="A85" s="631"/>
      <c r="B85" s="13">
        <v>41585</v>
      </c>
      <c r="C85" s="9" t="s">
        <v>10</v>
      </c>
      <c r="D85" s="9">
        <v>1</v>
      </c>
      <c r="E85" s="9">
        <v>1</v>
      </c>
      <c r="F85" s="9">
        <v>1</v>
      </c>
      <c r="G85" s="9">
        <v>2</v>
      </c>
      <c r="H85" s="9">
        <v>0</v>
      </c>
      <c r="I85" s="29">
        <v>0</v>
      </c>
      <c r="J85" s="280">
        <v>1</v>
      </c>
      <c r="K85" s="9"/>
      <c r="L85" s="9"/>
      <c r="M85" s="29"/>
    </row>
    <row r="86" spans="1:13" hidden="1" x14ac:dyDescent="0.25">
      <c r="A86" s="631"/>
      <c r="B86" s="13">
        <v>41578</v>
      </c>
      <c r="C86" s="9" t="s">
        <v>14</v>
      </c>
      <c r="D86" s="9">
        <v>1</v>
      </c>
      <c r="E86" s="9">
        <v>0</v>
      </c>
      <c r="F86" s="9">
        <v>0</v>
      </c>
      <c r="G86" s="9">
        <v>0</v>
      </c>
      <c r="H86" s="9">
        <v>0</v>
      </c>
      <c r="I86" s="29">
        <v>0</v>
      </c>
      <c r="J86" s="280"/>
      <c r="K86" s="9"/>
      <c r="L86" s="9">
        <v>1</v>
      </c>
      <c r="M86" s="29"/>
    </row>
    <row r="87" spans="1:13" hidden="1" x14ac:dyDescent="0.25">
      <c r="A87" s="631"/>
      <c r="B87" s="13">
        <v>41571</v>
      </c>
      <c r="C87" s="9" t="s">
        <v>8</v>
      </c>
      <c r="D87" s="9">
        <v>1</v>
      </c>
      <c r="E87" s="9">
        <v>1</v>
      </c>
      <c r="F87" s="9">
        <v>0</v>
      </c>
      <c r="G87" s="9">
        <v>1</v>
      </c>
      <c r="H87" s="9">
        <v>0</v>
      </c>
      <c r="I87" s="29">
        <v>0</v>
      </c>
      <c r="J87" s="280"/>
      <c r="K87" s="9"/>
      <c r="L87" s="9">
        <v>1</v>
      </c>
      <c r="M87" s="29"/>
    </row>
    <row r="88" spans="1:13" hidden="1" x14ac:dyDescent="0.25">
      <c r="A88" s="631"/>
      <c r="B88" s="13">
        <v>41564</v>
      </c>
      <c r="C88" s="9" t="s">
        <v>12</v>
      </c>
      <c r="D88" s="9">
        <v>1</v>
      </c>
      <c r="E88" s="9">
        <v>1</v>
      </c>
      <c r="F88" s="9">
        <v>3</v>
      </c>
      <c r="G88" s="9">
        <v>4</v>
      </c>
      <c r="H88" s="9">
        <v>0</v>
      </c>
      <c r="I88" s="29">
        <v>0</v>
      </c>
      <c r="J88" s="280">
        <v>1</v>
      </c>
      <c r="K88" s="9"/>
      <c r="L88" s="9"/>
      <c r="M88" s="29"/>
    </row>
    <row r="89" spans="1:13" hidden="1" x14ac:dyDescent="0.25">
      <c r="A89" s="631"/>
      <c r="B89" s="13">
        <v>41550</v>
      </c>
      <c r="C89" s="9" t="s">
        <v>10</v>
      </c>
      <c r="D89" s="9">
        <v>1</v>
      </c>
      <c r="E89" s="9">
        <v>1</v>
      </c>
      <c r="F89" s="9">
        <v>0</v>
      </c>
      <c r="G89" s="9">
        <v>1</v>
      </c>
      <c r="H89" s="9">
        <v>0</v>
      </c>
      <c r="I89" s="29">
        <v>0</v>
      </c>
      <c r="J89" s="280">
        <v>1</v>
      </c>
      <c r="K89" s="9"/>
      <c r="L89" s="9"/>
      <c r="M89" s="29"/>
    </row>
    <row r="90" spans="1:13" hidden="1" x14ac:dyDescent="0.25">
      <c r="A90" s="631"/>
      <c r="B90" s="13">
        <v>41543</v>
      </c>
      <c r="C90" s="9" t="s">
        <v>14</v>
      </c>
      <c r="D90" s="9">
        <v>1</v>
      </c>
      <c r="E90" s="9">
        <v>1</v>
      </c>
      <c r="F90" s="9">
        <v>3</v>
      </c>
      <c r="G90" s="9">
        <v>4</v>
      </c>
      <c r="H90" s="9">
        <v>0</v>
      </c>
      <c r="I90" s="29">
        <v>0</v>
      </c>
      <c r="J90" s="280">
        <v>1</v>
      </c>
      <c r="K90" s="9"/>
      <c r="L90" s="9"/>
      <c r="M90" s="29"/>
    </row>
    <row r="91" spans="1:13" hidden="1" x14ac:dyDescent="0.25">
      <c r="A91" s="631"/>
      <c r="B91" s="13">
        <v>41536</v>
      </c>
      <c r="C91" s="9" t="s">
        <v>8</v>
      </c>
      <c r="D91" s="9">
        <v>1</v>
      </c>
      <c r="E91" s="9">
        <v>0</v>
      </c>
      <c r="F91" s="9">
        <v>1</v>
      </c>
      <c r="G91" s="9">
        <v>1</v>
      </c>
      <c r="H91" s="9">
        <v>0</v>
      </c>
      <c r="I91" s="29">
        <v>0</v>
      </c>
      <c r="J91" s="280"/>
      <c r="K91" s="9">
        <v>1</v>
      </c>
      <c r="L91" s="9"/>
      <c r="M91" s="29"/>
    </row>
    <row r="92" spans="1:13" ht="18.75" hidden="1" thickBot="1" x14ac:dyDescent="0.3">
      <c r="A92" s="630"/>
      <c r="B92" s="30">
        <v>41529</v>
      </c>
      <c r="C92" s="31" t="s">
        <v>12</v>
      </c>
      <c r="D92" s="31">
        <v>1</v>
      </c>
      <c r="E92" s="31">
        <v>0</v>
      </c>
      <c r="F92" s="31">
        <v>1</v>
      </c>
      <c r="G92" s="31">
        <v>1</v>
      </c>
      <c r="H92" s="31">
        <v>0</v>
      </c>
      <c r="I92" s="32">
        <v>0</v>
      </c>
      <c r="J92" s="281">
        <v>1</v>
      </c>
      <c r="K92" s="23"/>
      <c r="L92" s="23"/>
      <c r="M92" s="48"/>
    </row>
    <row r="93" spans="1:13" s="1" customFormat="1" ht="19.5" thickTop="1" thickBot="1" x14ac:dyDescent="0.3">
      <c r="A93" s="142" t="s">
        <v>45</v>
      </c>
      <c r="B93" s="126" t="s">
        <v>15</v>
      </c>
      <c r="C93" s="124" t="s">
        <v>7</v>
      </c>
      <c r="D93" s="124">
        <f t="shared" ref="D93:I93" si="6">SUM(D78:D92)</f>
        <v>15</v>
      </c>
      <c r="E93" s="124">
        <f t="shared" si="6"/>
        <v>7</v>
      </c>
      <c r="F93" s="124">
        <f t="shared" si="6"/>
        <v>12</v>
      </c>
      <c r="G93" s="124">
        <f t="shared" si="6"/>
        <v>19</v>
      </c>
      <c r="H93" s="124">
        <f t="shared" si="6"/>
        <v>0</v>
      </c>
      <c r="I93" s="125">
        <f t="shared" si="6"/>
        <v>0</v>
      </c>
      <c r="J93" s="191">
        <f>SUM(J78:J92)</f>
        <v>9</v>
      </c>
      <c r="K93" s="124">
        <f>SUM(K78:K92)</f>
        <v>4</v>
      </c>
      <c r="L93" s="124">
        <f>SUM(L78:L92)</f>
        <v>2</v>
      </c>
      <c r="M93" s="294">
        <f>SUM(J93/(J93+K93))</f>
        <v>0.69230769230769229</v>
      </c>
    </row>
    <row r="94" spans="1:13" ht="18.75" hidden="1" thickTop="1" x14ac:dyDescent="0.25">
      <c r="A94" s="659" t="s">
        <v>22</v>
      </c>
      <c r="B94" s="26">
        <v>41333</v>
      </c>
      <c r="C94" s="27" t="s">
        <v>21</v>
      </c>
      <c r="D94" s="27">
        <v>1</v>
      </c>
      <c r="E94" s="27">
        <v>0</v>
      </c>
      <c r="F94" s="27">
        <v>0</v>
      </c>
      <c r="G94" s="27">
        <v>0</v>
      </c>
      <c r="H94" s="27">
        <v>0</v>
      </c>
      <c r="I94" s="28">
        <v>0</v>
      </c>
      <c r="J94" s="282">
        <v>1</v>
      </c>
      <c r="K94" s="8"/>
      <c r="L94" s="8"/>
      <c r="M94" s="113"/>
    </row>
    <row r="95" spans="1:13" hidden="1" x14ac:dyDescent="0.25">
      <c r="A95" s="631"/>
      <c r="B95" s="13">
        <v>41326</v>
      </c>
      <c r="C95" s="9" t="s">
        <v>19</v>
      </c>
      <c r="D95" s="9">
        <v>1</v>
      </c>
      <c r="E95" s="9">
        <v>0</v>
      </c>
      <c r="F95" s="9">
        <v>2</v>
      </c>
      <c r="G95" s="9">
        <v>2</v>
      </c>
      <c r="H95" s="9">
        <v>0</v>
      </c>
      <c r="I95" s="29">
        <v>0</v>
      </c>
      <c r="J95" s="280">
        <v>1</v>
      </c>
      <c r="K95" s="9"/>
      <c r="L95" s="9"/>
      <c r="M95" s="29"/>
    </row>
    <row r="96" spans="1:13" hidden="1" x14ac:dyDescent="0.25">
      <c r="A96" s="631"/>
      <c r="B96" s="13">
        <v>41319</v>
      </c>
      <c r="C96" s="9" t="s">
        <v>12</v>
      </c>
      <c r="D96" s="9">
        <v>1</v>
      </c>
      <c r="E96" s="9">
        <v>0</v>
      </c>
      <c r="F96" s="9">
        <v>1</v>
      </c>
      <c r="G96" s="9">
        <v>1</v>
      </c>
      <c r="H96" s="9">
        <v>0</v>
      </c>
      <c r="I96" s="29">
        <v>0</v>
      </c>
      <c r="J96" s="280">
        <v>1</v>
      </c>
      <c r="K96" s="9"/>
      <c r="L96" s="9"/>
      <c r="M96" s="29"/>
    </row>
    <row r="97" spans="1:13" hidden="1" x14ac:dyDescent="0.25">
      <c r="A97" s="631"/>
      <c r="B97" s="13">
        <v>41312</v>
      </c>
      <c r="C97" s="9" t="s">
        <v>13</v>
      </c>
      <c r="D97" s="9">
        <v>1</v>
      </c>
      <c r="E97" s="9">
        <v>0</v>
      </c>
      <c r="F97" s="9">
        <v>1</v>
      </c>
      <c r="G97" s="9">
        <v>1</v>
      </c>
      <c r="H97" s="9">
        <v>0</v>
      </c>
      <c r="I97" s="29">
        <v>0</v>
      </c>
      <c r="J97" s="280">
        <v>1</v>
      </c>
      <c r="K97" s="9"/>
      <c r="L97" s="9"/>
      <c r="M97" s="29"/>
    </row>
    <row r="98" spans="1:13" hidden="1" x14ac:dyDescent="0.25">
      <c r="A98" s="631"/>
      <c r="B98" s="13">
        <v>41298</v>
      </c>
      <c r="C98" s="9" t="s">
        <v>21</v>
      </c>
      <c r="D98" s="9">
        <v>1</v>
      </c>
      <c r="E98" s="9">
        <v>2</v>
      </c>
      <c r="F98" s="9">
        <v>1</v>
      </c>
      <c r="G98" s="9">
        <v>3</v>
      </c>
      <c r="H98" s="9">
        <v>0</v>
      </c>
      <c r="I98" s="29">
        <v>0</v>
      </c>
      <c r="J98" s="280">
        <v>1</v>
      </c>
      <c r="K98" s="9"/>
      <c r="L98" s="9"/>
      <c r="M98" s="29"/>
    </row>
    <row r="99" spans="1:13" hidden="1" x14ac:dyDescent="0.25">
      <c r="A99" s="631"/>
      <c r="B99" s="13">
        <v>41284</v>
      </c>
      <c r="C99" s="9" t="s">
        <v>12</v>
      </c>
      <c r="D99" s="9">
        <v>1</v>
      </c>
      <c r="E99" s="9">
        <v>0</v>
      </c>
      <c r="F99" s="9">
        <v>0</v>
      </c>
      <c r="G99" s="9">
        <v>0</v>
      </c>
      <c r="H99" s="9">
        <v>0</v>
      </c>
      <c r="I99" s="29">
        <v>0</v>
      </c>
      <c r="J99" s="280">
        <v>1</v>
      </c>
      <c r="K99" s="9"/>
      <c r="L99" s="9"/>
      <c r="M99" s="29"/>
    </row>
    <row r="100" spans="1:13" hidden="1" x14ac:dyDescent="0.25">
      <c r="A100" s="631"/>
      <c r="B100" s="13">
        <v>41263</v>
      </c>
      <c r="C100" s="9" t="s">
        <v>13</v>
      </c>
      <c r="D100" s="9">
        <v>1</v>
      </c>
      <c r="E100" s="9">
        <v>0</v>
      </c>
      <c r="F100" s="9">
        <v>1</v>
      </c>
      <c r="G100" s="9">
        <v>1</v>
      </c>
      <c r="H100" s="9">
        <v>0</v>
      </c>
      <c r="I100" s="29">
        <v>0</v>
      </c>
      <c r="J100" s="280">
        <v>1</v>
      </c>
      <c r="K100" s="9"/>
      <c r="L100" s="9"/>
      <c r="M100" s="29"/>
    </row>
    <row r="101" spans="1:13" hidden="1" x14ac:dyDescent="0.25">
      <c r="A101" s="631"/>
      <c r="B101" s="13">
        <v>41256</v>
      </c>
      <c r="C101" s="9" t="s">
        <v>20</v>
      </c>
      <c r="D101" s="9">
        <v>1</v>
      </c>
      <c r="E101" s="9">
        <v>0</v>
      </c>
      <c r="F101" s="9">
        <v>1</v>
      </c>
      <c r="G101" s="9">
        <v>1</v>
      </c>
      <c r="H101" s="9">
        <v>0</v>
      </c>
      <c r="I101" s="29">
        <v>0</v>
      </c>
      <c r="J101" s="280">
        <v>1</v>
      </c>
      <c r="K101" s="9"/>
      <c r="L101" s="9"/>
      <c r="M101" s="29"/>
    </row>
    <row r="102" spans="1:13" hidden="1" x14ac:dyDescent="0.25">
      <c r="A102" s="631"/>
      <c r="B102" s="13">
        <v>41249</v>
      </c>
      <c r="C102" s="9" t="s">
        <v>21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29">
        <v>0</v>
      </c>
      <c r="J102" s="280">
        <v>1</v>
      </c>
      <c r="K102" s="9"/>
      <c r="L102" s="9"/>
      <c r="M102" s="29"/>
    </row>
    <row r="103" spans="1:13" hidden="1" x14ac:dyDescent="0.25">
      <c r="A103" s="631"/>
      <c r="B103" s="13">
        <v>41242</v>
      </c>
      <c r="C103" s="9" t="s">
        <v>19</v>
      </c>
      <c r="D103" s="9">
        <v>1</v>
      </c>
      <c r="E103" s="9">
        <v>0</v>
      </c>
      <c r="F103" s="9">
        <v>1</v>
      </c>
      <c r="G103" s="9">
        <v>1</v>
      </c>
      <c r="H103" s="9">
        <v>0</v>
      </c>
      <c r="I103" s="29">
        <v>0</v>
      </c>
      <c r="J103" s="280">
        <v>1</v>
      </c>
      <c r="K103" s="9"/>
      <c r="L103" s="9"/>
      <c r="M103" s="29"/>
    </row>
    <row r="104" spans="1:13" hidden="1" x14ac:dyDescent="0.25">
      <c r="A104" s="631"/>
      <c r="B104" s="13">
        <v>41235</v>
      </c>
      <c r="C104" s="9" t="s">
        <v>12</v>
      </c>
      <c r="D104" s="9">
        <v>1</v>
      </c>
      <c r="E104" s="9">
        <v>0</v>
      </c>
      <c r="F104" s="9">
        <v>2</v>
      </c>
      <c r="G104" s="9">
        <v>2</v>
      </c>
      <c r="H104" s="9">
        <v>0</v>
      </c>
      <c r="I104" s="29">
        <v>0</v>
      </c>
      <c r="J104" s="280">
        <v>1</v>
      </c>
      <c r="K104" s="9"/>
      <c r="L104" s="9"/>
      <c r="M104" s="29"/>
    </row>
    <row r="105" spans="1:13" hidden="1" x14ac:dyDescent="0.25">
      <c r="A105" s="631"/>
      <c r="B105" s="13">
        <v>41228</v>
      </c>
      <c r="C105" s="9" t="s">
        <v>13</v>
      </c>
      <c r="D105" s="9">
        <v>1</v>
      </c>
      <c r="E105" s="9">
        <v>0</v>
      </c>
      <c r="F105" s="9">
        <v>0</v>
      </c>
      <c r="G105" s="9">
        <v>0</v>
      </c>
      <c r="H105" s="9">
        <v>0</v>
      </c>
      <c r="I105" s="29">
        <v>0</v>
      </c>
      <c r="J105" s="280"/>
      <c r="K105" s="9">
        <v>1</v>
      </c>
      <c r="L105" s="9"/>
      <c r="M105" s="29"/>
    </row>
    <row r="106" spans="1:13" hidden="1" x14ac:dyDescent="0.25">
      <c r="A106" s="631"/>
      <c r="B106" s="13">
        <v>41214</v>
      </c>
      <c r="C106" s="9" t="s">
        <v>21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29">
        <v>0</v>
      </c>
      <c r="J106" s="280"/>
      <c r="K106" s="9"/>
      <c r="L106" s="9">
        <v>1</v>
      </c>
      <c r="M106" s="29"/>
    </row>
    <row r="107" spans="1:13" hidden="1" x14ac:dyDescent="0.25">
      <c r="A107" s="631"/>
      <c r="B107" s="13">
        <v>41207</v>
      </c>
      <c r="C107" s="9" t="s">
        <v>19</v>
      </c>
      <c r="D107" s="9">
        <v>1</v>
      </c>
      <c r="E107" s="9">
        <v>0</v>
      </c>
      <c r="F107" s="9">
        <v>0</v>
      </c>
      <c r="G107" s="9">
        <v>0</v>
      </c>
      <c r="H107" s="9">
        <v>0</v>
      </c>
      <c r="I107" s="29">
        <v>0</v>
      </c>
      <c r="J107" s="280">
        <v>1</v>
      </c>
      <c r="K107" s="9"/>
      <c r="L107" s="9"/>
      <c r="M107" s="29"/>
    </row>
    <row r="108" spans="1:13" hidden="1" x14ac:dyDescent="0.25">
      <c r="A108" s="631"/>
      <c r="B108" s="13">
        <v>41200</v>
      </c>
      <c r="C108" s="9" t="s">
        <v>12</v>
      </c>
      <c r="D108" s="9">
        <v>1</v>
      </c>
      <c r="E108" s="9">
        <v>1</v>
      </c>
      <c r="F108" s="9">
        <v>2</v>
      </c>
      <c r="G108" s="9">
        <v>3</v>
      </c>
      <c r="H108" s="9">
        <v>0</v>
      </c>
      <c r="I108" s="29">
        <v>0</v>
      </c>
      <c r="J108" s="280">
        <v>1</v>
      </c>
      <c r="K108" s="9"/>
      <c r="L108" s="9"/>
      <c r="M108" s="29"/>
    </row>
    <row r="109" spans="1:13" hidden="1" x14ac:dyDescent="0.25">
      <c r="A109" s="631"/>
      <c r="B109" s="13">
        <v>41193</v>
      </c>
      <c r="C109" s="9" t="s">
        <v>13</v>
      </c>
      <c r="D109" s="9">
        <v>1</v>
      </c>
      <c r="E109" s="9">
        <v>0</v>
      </c>
      <c r="F109" s="9">
        <v>1</v>
      </c>
      <c r="G109" s="9">
        <v>1</v>
      </c>
      <c r="H109" s="9">
        <v>0</v>
      </c>
      <c r="I109" s="29">
        <v>0</v>
      </c>
      <c r="J109" s="280">
        <v>1</v>
      </c>
      <c r="K109" s="9"/>
      <c r="L109" s="9"/>
      <c r="M109" s="29"/>
    </row>
    <row r="110" spans="1:13" hidden="1" x14ac:dyDescent="0.25">
      <c r="A110" s="631"/>
      <c r="B110" s="13">
        <v>41179</v>
      </c>
      <c r="C110" s="9" t="s">
        <v>21</v>
      </c>
      <c r="D110" s="9">
        <v>1</v>
      </c>
      <c r="E110" s="9">
        <v>0</v>
      </c>
      <c r="F110" s="9">
        <v>1</v>
      </c>
      <c r="G110" s="9">
        <v>1</v>
      </c>
      <c r="H110" s="9">
        <v>0</v>
      </c>
      <c r="I110" s="29">
        <v>0</v>
      </c>
      <c r="J110" s="280">
        <v>1</v>
      </c>
      <c r="K110" s="9"/>
      <c r="L110" s="9"/>
      <c r="M110" s="29"/>
    </row>
    <row r="111" spans="1:13" hidden="1" x14ac:dyDescent="0.25">
      <c r="A111" s="631"/>
      <c r="B111" s="13">
        <v>41172</v>
      </c>
      <c r="C111" s="9" t="s">
        <v>19</v>
      </c>
      <c r="D111" s="9">
        <v>1</v>
      </c>
      <c r="E111" s="9">
        <v>2</v>
      </c>
      <c r="F111" s="9">
        <v>0</v>
      </c>
      <c r="G111" s="9">
        <v>2</v>
      </c>
      <c r="H111" s="9">
        <v>0</v>
      </c>
      <c r="I111" s="29">
        <v>0</v>
      </c>
      <c r="J111" s="280">
        <v>1</v>
      </c>
      <c r="K111" s="9"/>
      <c r="L111" s="9"/>
      <c r="M111" s="29"/>
    </row>
    <row r="112" spans="1:13" ht="18.75" hidden="1" thickBot="1" x14ac:dyDescent="0.3">
      <c r="A112" s="630"/>
      <c r="B112" s="30">
        <v>41165</v>
      </c>
      <c r="C112" s="31" t="s">
        <v>12</v>
      </c>
      <c r="D112" s="31">
        <v>1</v>
      </c>
      <c r="E112" s="31">
        <v>0</v>
      </c>
      <c r="F112" s="31">
        <v>0</v>
      </c>
      <c r="G112" s="31">
        <v>0</v>
      </c>
      <c r="H112" s="31">
        <v>0</v>
      </c>
      <c r="I112" s="32">
        <v>0</v>
      </c>
      <c r="J112" s="281">
        <v>1</v>
      </c>
      <c r="K112" s="23"/>
      <c r="L112" s="23"/>
      <c r="M112" s="48"/>
    </row>
    <row r="113" spans="1:13" s="1" customFormat="1" ht="19.5" thickTop="1" thickBot="1" x14ac:dyDescent="0.3">
      <c r="A113" s="142" t="s">
        <v>45</v>
      </c>
      <c r="B113" s="126" t="s">
        <v>22</v>
      </c>
      <c r="C113" s="124" t="s">
        <v>7</v>
      </c>
      <c r="D113" s="124">
        <f t="shared" ref="D113:I113" si="7">SUM(D94:D112)</f>
        <v>19</v>
      </c>
      <c r="E113" s="124">
        <f t="shared" si="7"/>
        <v>5</v>
      </c>
      <c r="F113" s="124">
        <f t="shared" si="7"/>
        <v>14</v>
      </c>
      <c r="G113" s="124">
        <f t="shared" si="7"/>
        <v>19</v>
      </c>
      <c r="H113" s="124">
        <f t="shared" si="7"/>
        <v>0</v>
      </c>
      <c r="I113" s="125">
        <f t="shared" si="7"/>
        <v>0</v>
      </c>
      <c r="J113" s="191">
        <f>SUM(J94:J112)</f>
        <v>17</v>
      </c>
      <c r="K113" s="124">
        <f>SUM(K94:K112)</f>
        <v>1</v>
      </c>
      <c r="L113" s="124">
        <f>SUM(L94:L112)</f>
        <v>1</v>
      </c>
      <c r="M113" s="294">
        <f>SUM(J113/(J113+K113))</f>
        <v>0.94444444444444442</v>
      </c>
    </row>
    <row r="114" spans="1:13" ht="18.75" hidden="1" thickTop="1" x14ac:dyDescent="0.25">
      <c r="A114" s="659" t="s">
        <v>23</v>
      </c>
      <c r="B114" s="26">
        <v>40969</v>
      </c>
      <c r="C114" s="27" t="s">
        <v>21</v>
      </c>
      <c r="D114" s="27">
        <v>1</v>
      </c>
      <c r="E114" s="27">
        <v>0</v>
      </c>
      <c r="F114" s="27">
        <v>1</v>
      </c>
      <c r="G114" s="27">
        <v>1</v>
      </c>
      <c r="H114" s="27">
        <v>0</v>
      </c>
      <c r="I114" s="28">
        <v>0</v>
      </c>
      <c r="J114" s="282">
        <v>1</v>
      </c>
      <c r="K114" s="8"/>
      <c r="L114" s="8"/>
      <c r="M114" s="113"/>
    </row>
    <row r="115" spans="1:13" hidden="1" x14ac:dyDescent="0.25">
      <c r="A115" s="631"/>
      <c r="B115" s="13">
        <v>40962</v>
      </c>
      <c r="C115" s="9" t="s">
        <v>19</v>
      </c>
      <c r="D115" s="9">
        <v>1</v>
      </c>
      <c r="E115" s="9">
        <v>2</v>
      </c>
      <c r="F115" s="9">
        <v>0</v>
      </c>
      <c r="G115" s="9">
        <v>2</v>
      </c>
      <c r="H115" s="9">
        <v>0</v>
      </c>
      <c r="I115" s="29">
        <v>0</v>
      </c>
      <c r="J115" s="280"/>
      <c r="K115" s="9"/>
      <c r="L115" s="9">
        <v>1</v>
      </c>
      <c r="M115" s="29"/>
    </row>
    <row r="116" spans="1:13" hidden="1" x14ac:dyDescent="0.25">
      <c r="A116" s="631"/>
      <c r="B116" s="13">
        <v>40948</v>
      </c>
      <c r="C116" s="9" t="s">
        <v>13</v>
      </c>
      <c r="D116" s="9">
        <v>1</v>
      </c>
      <c r="E116" s="9">
        <v>0</v>
      </c>
      <c r="F116" s="9">
        <v>1</v>
      </c>
      <c r="G116" s="9">
        <v>1</v>
      </c>
      <c r="H116" s="9">
        <v>0</v>
      </c>
      <c r="I116" s="29">
        <v>0</v>
      </c>
      <c r="J116" s="280">
        <v>1</v>
      </c>
      <c r="K116" s="9"/>
      <c r="L116" s="9"/>
      <c r="M116" s="29"/>
    </row>
    <row r="117" spans="1:13" hidden="1" x14ac:dyDescent="0.25">
      <c r="A117" s="631"/>
      <c r="B117" s="13">
        <v>40941</v>
      </c>
      <c r="C117" s="9" t="s">
        <v>20</v>
      </c>
      <c r="D117" s="9">
        <v>1</v>
      </c>
      <c r="E117" s="9">
        <v>0</v>
      </c>
      <c r="F117" s="9">
        <v>1</v>
      </c>
      <c r="G117" s="9">
        <v>1</v>
      </c>
      <c r="H117" s="9">
        <v>0</v>
      </c>
      <c r="I117" s="29">
        <v>0</v>
      </c>
      <c r="J117" s="280"/>
      <c r="K117" s="9">
        <v>1</v>
      </c>
      <c r="L117" s="9"/>
      <c r="M117" s="29"/>
    </row>
    <row r="118" spans="1:13" hidden="1" x14ac:dyDescent="0.25">
      <c r="A118" s="631"/>
      <c r="B118" s="13">
        <v>40927</v>
      </c>
      <c r="C118" s="9" t="s">
        <v>19</v>
      </c>
      <c r="D118" s="9">
        <v>1</v>
      </c>
      <c r="E118" s="9">
        <v>0</v>
      </c>
      <c r="F118" s="9">
        <v>1</v>
      </c>
      <c r="G118" s="9">
        <v>1</v>
      </c>
      <c r="H118" s="9">
        <v>0</v>
      </c>
      <c r="I118" s="29">
        <v>0</v>
      </c>
      <c r="J118" s="280"/>
      <c r="K118" s="9">
        <v>1</v>
      </c>
      <c r="L118" s="9"/>
      <c r="M118" s="29"/>
    </row>
    <row r="119" spans="1:13" hidden="1" x14ac:dyDescent="0.25">
      <c r="A119" s="631"/>
      <c r="B119" s="13">
        <v>40885</v>
      </c>
      <c r="C119" s="9" t="s">
        <v>21</v>
      </c>
      <c r="D119" s="9">
        <v>1</v>
      </c>
      <c r="E119" s="9">
        <v>0</v>
      </c>
      <c r="F119" s="9">
        <v>6</v>
      </c>
      <c r="G119" s="9">
        <v>6</v>
      </c>
      <c r="H119" s="9">
        <v>0</v>
      </c>
      <c r="I119" s="29">
        <v>0</v>
      </c>
      <c r="J119" s="280">
        <v>1</v>
      </c>
      <c r="K119" s="9"/>
      <c r="L119" s="9"/>
      <c r="M119" s="29"/>
    </row>
    <row r="120" spans="1:13" hidden="1" x14ac:dyDescent="0.25">
      <c r="A120" s="631"/>
      <c r="B120" s="13">
        <v>40878</v>
      </c>
      <c r="C120" s="9" t="s">
        <v>19</v>
      </c>
      <c r="D120" s="9">
        <v>1</v>
      </c>
      <c r="E120" s="9">
        <v>0</v>
      </c>
      <c r="F120" s="9">
        <v>1</v>
      </c>
      <c r="G120" s="9">
        <v>1</v>
      </c>
      <c r="H120" s="9">
        <v>0</v>
      </c>
      <c r="I120" s="29">
        <v>0</v>
      </c>
      <c r="J120" s="280"/>
      <c r="K120" s="9">
        <v>1</v>
      </c>
      <c r="L120" s="9"/>
      <c r="M120" s="29"/>
    </row>
    <row r="121" spans="1:13" hidden="1" x14ac:dyDescent="0.25">
      <c r="A121" s="631"/>
      <c r="B121" s="13">
        <v>40871</v>
      </c>
      <c r="C121" s="9" t="s">
        <v>12</v>
      </c>
      <c r="D121" s="9">
        <v>1</v>
      </c>
      <c r="E121" s="9">
        <v>0</v>
      </c>
      <c r="F121" s="9">
        <v>0</v>
      </c>
      <c r="G121" s="9">
        <v>0</v>
      </c>
      <c r="H121" s="9">
        <v>0</v>
      </c>
      <c r="I121" s="29">
        <v>0</v>
      </c>
      <c r="J121" s="280"/>
      <c r="K121" s="9">
        <v>1</v>
      </c>
      <c r="L121" s="9"/>
      <c r="M121" s="29"/>
    </row>
    <row r="122" spans="1:13" hidden="1" x14ac:dyDescent="0.25">
      <c r="A122" s="631"/>
      <c r="B122" s="13">
        <v>40864</v>
      </c>
      <c r="C122" s="9" t="s">
        <v>13</v>
      </c>
      <c r="D122" s="9">
        <v>1</v>
      </c>
      <c r="E122" s="9">
        <v>0</v>
      </c>
      <c r="F122" s="9">
        <v>1</v>
      </c>
      <c r="G122" s="9">
        <v>1</v>
      </c>
      <c r="H122" s="9">
        <v>0</v>
      </c>
      <c r="I122" s="29">
        <v>0</v>
      </c>
      <c r="J122" s="280">
        <v>1</v>
      </c>
      <c r="K122" s="9"/>
      <c r="L122" s="9"/>
      <c r="M122" s="29"/>
    </row>
    <row r="123" spans="1:13" hidden="1" x14ac:dyDescent="0.25">
      <c r="A123" s="631"/>
      <c r="B123" s="13">
        <v>40857</v>
      </c>
      <c r="C123" s="9" t="s">
        <v>20</v>
      </c>
      <c r="D123" s="9">
        <v>1</v>
      </c>
      <c r="E123" s="9">
        <v>0</v>
      </c>
      <c r="F123" s="9">
        <v>1</v>
      </c>
      <c r="G123" s="9">
        <v>1</v>
      </c>
      <c r="H123" s="9">
        <v>0</v>
      </c>
      <c r="I123" s="29">
        <v>0</v>
      </c>
      <c r="J123" s="280"/>
      <c r="K123" s="9">
        <v>1</v>
      </c>
      <c r="L123" s="9"/>
      <c r="M123" s="29"/>
    </row>
    <row r="124" spans="1:13" hidden="1" x14ac:dyDescent="0.25">
      <c r="A124" s="631"/>
      <c r="B124" s="13">
        <v>40850</v>
      </c>
      <c r="C124" s="9" t="s">
        <v>21</v>
      </c>
      <c r="D124" s="9">
        <v>1</v>
      </c>
      <c r="E124" s="9">
        <v>0</v>
      </c>
      <c r="F124" s="9">
        <v>0</v>
      </c>
      <c r="G124" s="9">
        <v>0</v>
      </c>
      <c r="H124" s="9">
        <v>0</v>
      </c>
      <c r="I124" s="29">
        <v>0</v>
      </c>
      <c r="J124" s="280"/>
      <c r="K124" s="9">
        <v>1</v>
      </c>
      <c r="L124" s="9"/>
      <c r="M124" s="29"/>
    </row>
    <row r="125" spans="1:13" hidden="1" x14ac:dyDescent="0.25">
      <c r="A125" s="631"/>
      <c r="B125" s="13">
        <v>40843</v>
      </c>
      <c r="C125" s="9" t="s">
        <v>19</v>
      </c>
      <c r="D125" s="9">
        <v>1</v>
      </c>
      <c r="E125" s="9">
        <v>1</v>
      </c>
      <c r="F125" s="9">
        <v>2</v>
      </c>
      <c r="G125" s="9">
        <v>3</v>
      </c>
      <c r="H125" s="9">
        <v>0</v>
      </c>
      <c r="I125" s="29">
        <v>0</v>
      </c>
      <c r="J125" s="280">
        <v>1</v>
      </c>
      <c r="K125" s="9"/>
      <c r="L125" s="9"/>
      <c r="M125" s="29"/>
    </row>
    <row r="126" spans="1:13" hidden="1" x14ac:dyDescent="0.25">
      <c r="A126" s="631"/>
      <c r="B126" s="13">
        <v>40836</v>
      </c>
      <c r="C126" s="9" t="s">
        <v>12</v>
      </c>
      <c r="D126" s="9">
        <v>1</v>
      </c>
      <c r="E126" s="9">
        <v>0</v>
      </c>
      <c r="F126" s="9">
        <v>0</v>
      </c>
      <c r="G126" s="9">
        <v>0</v>
      </c>
      <c r="H126" s="9">
        <v>0</v>
      </c>
      <c r="I126" s="29">
        <v>0</v>
      </c>
      <c r="J126" s="280">
        <v>1</v>
      </c>
      <c r="K126" s="9"/>
      <c r="L126" s="9"/>
      <c r="M126" s="29"/>
    </row>
    <row r="127" spans="1:13" hidden="1" x14ac:dyDescent="0.25">
      <c r="A127" s="631"/>
      <c r="B127" s="13">
        <v>40822</v>
      </c>
      <c r="C127" s="9" t="s">
        <v>20</v>
      </c>
      <c r="D127" s="9">
        <v>1</v>
      </c>
      <c r="E127" s="9">
        <v>0</v>
      </c>
      <c r="F127" s="9">
        <v>0</v>
      </c>
      <c r="G127" s="9">
        <v>0</v>
      </c>
      <c r="H127" s="9">
        <v>0</v>
      </c>
      <c r="I127" s="29">
        <v>0</v>
      </c>
      <c r="J127" s="280"/>
      <c r="K127" s="9"/>
      <c r="L127" s="9">
        <v>1</v>
      </c>
      <c r="M127" s="29"/>
    </row>
    <row r="128" spans="1:13" hidden="1" x14ac:dyDescent="0.25">
      <c r="A128" s="631"/>
      <c r="B128" s="13">
        <v>40815</v>
      </c>
      <c r="C128" s="9" t="s">
        <v>21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29">
        <v>0</v>
      </c>
      <c r="J128" s="280">
        <v>1</v>
      </c>
      <c r="K128" s="9"/>
      <c r="L128" s="9"/>
      <c r="M128" s="29"/>
    </row>
    <row r="129" spans="1:13" hidden="1" x14ac:dyDescent="0.25">
      <c r="A129" s="631"/>
      <c r="B129" s="13">
        <v>40808</v>
      </c>
      <c r="C129" s="9" t="s">
        <v>19</v>
      </c>
      <c r="D129" s="9">
        <v>1</v>
      </c>
      <c r="E129" s="9">
        <v>1</v>
      </c>
      <c r="F129" s="9">
        <v>0</v>
      </c>
      <c r="G129" s="9">
        <v>1</v>
      </c>
      <c r="H129" s="9">
        <v>0</v>
      </c>
      <c r="I129" s="29">
        <v>0</v>
      </c>
      <c r="J129" s="280"/>
      <c r="K129" s="9">
        <v>1</v>
      </c>
      <c r="L129" s="9"/>
      <c r="M129" s="29"/>
    </row>
    <row r="130" spans="1:13" ht="18.75" hidden="1" thickBot="1" x14ac:dyDescent="0.3">
      <c r="A130" s="630"/>
      <c r="B130" s="30">
        <v>40801</v>
      </c>
      <c r="C130" s="31" t="s">
        <v>12</v>
      </c>
      <c r="D130" s="31">
        <v>1</v>
      </c>
      <c r="E130" s="31">
        <v>0</v>
      </c>
      <c r="F130" s="31">
        <v>0</v>
      </c>
      <c r="G130" s="31">
        <v>0</v>
      </c>
      <c r="H130" s="31">
        <v>0</v>
      </c>
      <c r="I130" s="32">
        <v>0</v>
      </c>
      <c r="J130" s="281"/>
      <c r="K130" s="23">
        <v>1</v>
      </c>
      <c r="L130" s="23"/>
      <c r="M130" s="48"/>
    </row>
    <row r="131" spans="1:13" s="1" customFormat="1" ht="19.5" thickTop="1" thickBot="1" x14ac:dyDescent="0.3">
      <c r="A131" s="142" t="s">
        <v>45</v>
      </c>
      <c r="B131" s="126" t="s">
        <v>23</v>
      </c>
      <c r="C131" s="124" t="s">
        <v>7</v>
      </c>
      <c r="D131" s="124">
        <f t="shared" ref="D131:I131" si="8">SUM(D114:D130)</f>
        <v>17</v>
      </c>
      <c r="E131" s="124">
        <f t="shared" si="8"/>
        <v>4</v>
      </c>
      <c r="F131" s="124">
        <f t="shared" si="8"/>
        <v>15</v>
      </c>
      <c r="G131" s="124">
        <f t="shared" si="8"/>
        <v>19</v>
      </c>
      <c r="H131" s="124">
        <f t="shared" si="8"/>
        <v>0</v>
      </c>
      <c r="I131" s="125">
        <f t="shared" si="8"/>
        <v>0</v>
      </c>
      <c r="J131" s="191">
        <f>SUM(J114:J130)</f>
        <v>7</v>
      </c>
      <c r="K131" s="124">
        <f>SUM(K114:K130)</f>
        <v>8</v>
      </c>
      <c r="L131" s="124">
        <f>SUM(L114:L130)</f>
        <v>2</v>
      </c>
      <c r="M131" s="294">
        <f>SUM(J131/(J131+K131))</f>
        <v>0.46666666666666667</v>
      </c>
    </row>
    <row r="132" spans="1:13" ht="19.5" thickTop="1" thickBot="1" x14ac:dyDescent="0.3">
      <c r="C132" s="136" t="s">
        <v>24</v>
      </c>
      <c r="D132" s="137">
        <f t="shared" ref="D132:L132" si="9">SUM(D22+D30+D40+D58+D77+D93+D113+D131+D10)</f>
        <v>120</v>
      </c>
      <c r="E132" s="137">
        <f t="shared" si="9"/>
        <v>24</v>
      </c>
      <c r="F132" s="137">
        <f t="shared" si="9"/>
        <v>78</v>
      </c>
      <c r="G132" s="137">
        <f t="shared" si="9"/>
        <v>102</v>
      </c>
      <c r="H132" s="137">
        <f t="shared" si="9"/>
        <v>1</v>
      </c>
      <c r="I132" s="139">
        <f t="shared" si="9"/>
        <v>0</v>
      </c>
      <c r="J132" s="392">
        <f t="shared" si="9"/>
        <v>62</v>
      </c>
      <c r="K132" s="137">
        <f t="shared" si="9"/>
        <v>47</v>
      </c>
      <c r="L132" s="137">
        <f t="shared" si="9"/>
        <v>11</v>
      </c>
      <c r="M132" s="333">
        <f>SUM(J132/(J132+K132))</f>
        <v>0.56880733944954132</v>
      </c>
    </row>
    <row r="133" spans="1:13" ht="18.75" thickBot="1" x14ac:dyDescent="0.3">
      <c r="C133" s="143" t="s">
        <v>25</v>
      </c>
      <c r="D133" s="24"/>
      <c r="E133" s="25">
        <f>SUM(E132/D132)</f>
        <v>0.2</v>
      </c>
      <c r="F133" s="25">
        <f>SUM(F132/D132)</f>
        <v>0.65</v>
      </c>
      <c r="G133" s="144">
        <f>SUM(G132/D132)</f>
        <v>0.85</v>
      </c>
      <c r="H133" s="20"/>
      <c r="I133" s="20"/>
      <c r="J133" s="283">
        <f>SUM(J132/D132)</f>
        <v>0.51666666666666672</v>
      </c>
      <c r="K133" s="21">
        <f>SUM(K132/D132)</f>
        <v>0.39166666666666666</v>
      </c>
      <c r="L133" s="132">
        <f>SUM(L132/D132)</f>
        <v>9.166666666666666E-2</v>
      </c>
    </row>
    <row r="134" spans="1:13" ht="18.75" thickBot="1" x14ac:dyDescent="0.3">
      <c r="C134" s="133" t="s">
        <v>26</v>
      </c>
      <c r="D134" s="134">
        <f>SUM(D132/9)</f>
        <v>13.333333333333334</v>
      </c>
      <c r="E134" s="134">
        <f>SUM(E133*D134)</f>
        <v>2.666666666666667</v>
      </c>
      <c r="F134" s="134">
        <f>SUM(F133*D134)</f>
        <v>8.6666666666666679</v>
      </c>
      <c r="G134" s="135">
        <f>SUM(G133*D134)</f>
        <v>11.333333333333334</v>
      </c>
      <c r="J134" s="284">
        <f>SUM(J132/9)</f>
        <v>6.8888888888888893</v>
      </c>
      <c r="K134" s="134">
        <f>SUM(K132/9)</f>
        <v>5.2222222222222223</v>
      </c>
      <c r="L134" s="135">
        <f>SUM(L132/9)</f>
        <v>1.2222222222222223</v>
      </c>
    </row>
    <row r="135" spans="1:13" ht="18.75" thickTop="1" x14ac:dyDescent="0.25">
      <c r="A135" s="665" t="s">
        <v>42</v>
      </c>
      <c r="B135" s="45" t="s">
        <v>36</v>
      </c>
      <c r="C135" s="46" t="s">
        <v>48</v>
      </c>
      <c r="D135" s="47"/>
      <c r="E135" s="27">
        <v>8</v>
      </c>
      <c r="F135" s="27">
        <v>14</v>
      </c>
      <c r="G135" s="28">
        <v>22</v>
      </c>
    </row>
    <row r="136" spans="1:13" x14ac:dyDescent="0.25">
      <c r="A136" s="666"/>
      <c r="B136" s="36" t="s">
        <v>37</v>
      </c>
      <c r="C136" s="5" t="s">
        <v>48</v>
      </c>
      <c r="D136" s="37"/>
      <c r="E136" s="9">
        <v>8</v>
      </c>
      <c r="F136" s="9">
        <v>10</v>
      </c>
      <c r="G136" s="29">
        <v>18</v>
      </c>
    </row>
    <row r="137" spans="1:13" x14ac:dyDescent="0.25">
      <c r="A137" s="666"/>
      <c r="B137" s="36" t="s">
        <v>38</v>
      </c>
      <c r="C137" s="5" t="s">
        <v>48</v>
      </c>
      <c r="D137" s="37"/>
      <c r="E137" s="9">
        <v>4</v>
      </c>
      <c r="F137" s="9">
        <v>15</v>
      </c>
      <c r="G137" s="29">
        <v>19</v>
      </c>
    </row>
    <row r="138" spans="1:13" x14ac:dyDescent="0.25">
      <c r="A138" s="666"/>
      <c r="B138" s="36" t="s">
        <v>39</v>
      </c>
      <c r="C138" s="36" t="s">
        <v>48</v>
      </c>
      <c r="D138" s="37"/>
      <c r="E138" s="9">
        <v>14</v>
      </c>
      <c r="F138" s="9">
        <v>22</v>
      </c>
      <c r="G138" s="29">
        <v>36</v>
      </c>
    </row>
    <row r="139" spans="1:13" x14ac:dyDescent="0.25">
      <c r="A139" s="666"/>
      <c r="B139" s="36" t="s">
        <v>40</v>
      </c>
      <c r="C139" s="5" t="s">
        <v>48</v>
      </c>
      <c r="D139" s="37"/>
      <c r="E139" s="9">
        <v>15</v>
      </c>
      <c r="F139" s="9">
        <v>25</v>
      </c>
      <c r="G139" s="29">
        <v>40</v>
      </c>
    </row>
    <row r="140" spans="1:13" ht="18.75" thickBot="1" x14ac:dyDescent="0.3">
      <c r="A140" s="667"/>
      <c r="B140" s="38" t="s">
        <v>41</v>
      </c>
      <c r="C140" s="39" t="s">
        <v>48</v>
      </c>
      <c r="D140" s="40"/>
      <c r="E140" s="23">
        <v>12</v>
      </c>
      <c r="F140" s="23">
        <v>12</v>
      </c>
      <c r="G140" s="48">
        <v>24</v>
      </c>
    </row>
    <row r="141" spans="1:13" ht="18.75" thickBot="1" x14ac:dyDescent="0.3">
      <c r="A141" s="49" t="s">
        <v>45</v>
      </c>
      <c r="B141" s="41" t="s">
        <v>42</v>
      </c>
      <c r="C141" s="42"/>
      <c r="D141" s="42"/>
      <c r="E141" s="43">
        <f>SUM(E135:E140)</f>
        <v>61</v>
      </c>
      <c r="F141" s="43">
        <f>SUM(F135:F140)</f>
        <v>98</v>
      </c>
      <c r="G141" s="50">
        <f>SUM(G135:G140)</f>
        <v>159</v>
      </c>
    </row>
    <row r="142" spans="1:13" ht="18.75" thickBot="1" x14ac:dyDescent="0.3">
      <c r="A142" s="51" t="s">
        <v>46</v>
      </c>
      <c r="B142" s="52" t="s">
        <v>481</v>
      </c>
      <c r="C142" s="53"/>
      <c r="D142" s="53"/>
      <c r="E142" s="54">
        <f>SUM(E132+E141)</f>
        <v>85</v>
      </c>
      <c r="F142" s="54">
        <f>SUM(F132+F141)</f>
        <v>176</v>
      </c>
      <c r="G142" s="55">
        <f>SUM(E142+F142)</f>
        <v>261</v>
      </c>
    </row>
    <row r="143" spans="1:13" ht="18.75" thickTop="1" x14ac:dyDescent="0.25"/>
  </sheetData>
  <autoFilter ref="A2:I142" xr:uid="{00000000-0009-0000-0000-000050000000}"/>
  <mergeCells count="11">
    <mergeCell ref="A1:M1"/>
    <mergeCell ref="A23:A29"/>
    <mergeCell ref="A135:A140"/>
    <mergeCell ref="A114:A130"/>
    <mergeCell ref="A31:A39"/>
    <mergeCell ref="A41:A57"/>
    <mergeCell ref="A59:A76"/>
    <mergeCell ref="A78:A92"/>
    <mergeCell ref="A94:A112"/>
    <mergeCell ref="A11:A21"/>
    <mergeCell ref="A3:A9"/>
  </mergeCells>
  <printOptions horizontalCentered="1" verticalCentered="1"/>
  <pageMargins left="0.2" right="0.2" top="0.25" bottom="0.25" header="0.25" footer="0.3"/>
  <pageSetup scale="86" orientation="landscape" r:id="rId1"/>
  <rowBreaks count="1" manualBreakCount="1">
    <brk id="77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0000"/>
    <pageSetUpPr fitToPage="1"/>
  </sheetPr>
  <dimension ref="A1:M15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.140625" style="16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464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38" t="s">
        <v>454</v>
      </c>
      <c r="B3" s="26">
        <v>43440</v>
      </c>
      <c r="C3" s="27" t="s">
        <v>8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9"/>
      <c r="B4" s="13">
        <v>43391</v>
      </c>
      <c r="C4" s="9" t="s">
        <v>453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/>
      <c r="K4" s="9">
        <v>1</v>
      </c>
      <c r="L4" s="9"/>
      <c r="M4" s="29"/>
    </row>
    <row r="5" spans="1:13" hidden="1" x14ac:dyDescent="0.25">
      <c r="A5" s="639"/>
      <c r="B5" s="13">
        <v>43384</v>
      </c>
      <c r="C5" s="9" t="s">
        <v>9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idden="1" x14ac:dyDescent="0.25">
      <c r="A6" s="639"/>
      <c r="B6" s="13">
        <v>43370</v>
      </c>
      <c r="C6" s="9" t="s">
        <v>8</v>
      </c>
      <c r="D6" s="9">
        <v>1</v>
      </c>
      <c r="E6" s="9">
        <v>1</v>
      </c>
      <c r="F6" s="9">
        <v>0</v>
      </c>
      <c r="G6" s="9">
        <v>1</v>
      </c>
      <c r="H6" s="9">
        <v>1</v>
      </c>
      <c r="I6" s="298">
        <v>0</v>
      </c>
      <c r="J6" s="280">
        <v>1</v>
      </c>
      <c r="K6" s="9"/>
      <c r="L6" s="9"/>
      <c r="M6" s="29"/>
    </row>
    <row r="7" spans="1:13" ht="18.75" hidden="1" thickBot="1" x14ac:dyDescent="0.3">
      <c r="A7" s="640"/>
      <c r="B7" s="30">
        <v>43363</v>
      </c>
      <c r="C7" s="31" t="s">
        <v>455</v>
      </c>
      <c r="D7" s="31">
        <v>1</v>
      </c>
      <c r="E7" s="31">
        <v>0</v>
      </c>
      <c r="F7" s="31">
        <v>2</v>
      </c>
      <c r="G7" s="31">
        <v>2</v>
      </c>
      <c r="H7" s="31">
        <v>0</v>
      </c>
      <c r="I7" s="299">
        <v>0</v>
      </c>
      <c r="J7" s="341">
        <v>1</v>
      </c>
      <c r="K7" s="31"/>
      <c r="L7" s="31"/>
      <c r="M7" s="32"/>
    </row>
    <row r="8" spans="1:13" s="1" customFormat="1" ht="19.5" thickTop="1" thickBot="1" x14ac:dyDescent="0.3">
      <c r="A8" s="142" t="s">
        <v>45</v>
      </c>
      <c r="B8" s="126" t="s">
        <v>454</v>
      </c>
      <c r="C8" s="124" t="s">
        <v>48</v>
      </c>
      <c r="D8" s="124">
        <f t="shared" ref="D8:I8" si="0">SUM(D3:D7)</f>
        <v>5</v>
      </c>
      <c r="E8" s="124">
        <f t="shared" si="0"/>
        <v>1</v>
      </c>
      <c r="F8" s="124">
        <f t="shared" si="0"/>
        <v>4</v>
      </c>
      <c r="G8" s="124">
        <f t="shared" si="0"/>
        <v>5</v>
      </c>
      <c r="H8" s="124">
        <f t="shared" si="0"/>
        <v>1</v>
      </c>
      <c r="I8" s="247">
        <f t="shared" si="0"/>
        <v>0</v>
      </c>
      <c r="J8" s="191">
        <f>SUM(J3:J7)</f>
        <v>4</v>
      </c>
      <c r="K8" s="124">
        <f>SUM(K3:K7)</f>
        <v>1</v>
      </c>
      <c r="L8" s="124">
        <f>SUM(L3:L7)</f>
        <v>0</v>
      </c>
      <c r="M8" s="294">
        <f>SUM(J8/(J8+K8))</f>
        <v>0.8</v>
      </c>
    </row>
    <row r="9" spans="1:13" ht="19.5" thickTop="1" thickBot="1" x14ac:dyDescent="0.3">
      <c r="C9" s="136" t="s">
        <v>24</v>
      </c>
      <c r="D9" s="137">
        <f t="shared" ref="D9:I9" si="1">SUM(D8)</f>
        <v>5</v>
      </c>
      <c r="E9" s="137">
        <f t="shared" si="1"/>
        <v>1</v>
      </c>
      <c r="F9" s="137">
        <f t="shared" si="1"/>
        <v>4</v>
      </c>
      <c r="G9" s="137">
        <f t="shared" si="1"/>
        <v>5</v>
      </c>
      <c r="H9" s="137">
        <f t="shared" si="1"/>
        <v>1</v>
      </c>
      <c r="I9" s="137">
        <f t="shared" si="1"/>
        <v>0</v>
      </c>
      <c r="J9" s="136">
        <f>SUM(J8)</f>
        <v>4</v>
      </c>
      <c r="K9" s="168">
        <f>SUM(K8)</f>
        <v>1</v>
      </c>
      <c r="L9" s="168">
        <f>SUM(L8)</f>
        <v>0</v>
      </c>
      <c r="M9" s="333">
        <f>SUM(J9/(J9+K9))</f>
        <v>0.8</v>
      </c>
    </row>
    <row r="10" spans="1:13" ht="18.75" thickBot="1" x14ac:dyDescent="0.3">
      <c r="C10" s="143" t="s">
        <v>25</v>
      </c>
      <c r="D10" s="24"/>
      <c r="E10" s="25">
        <f>SUM(E9/D9)</f>
        <v>0.2</v>
      </c>
      <c r="F10" s="25">
        <f>SUM(F9/D9)</f>
        <v>0.8</v>
      </c>
      <c r="G10" s="144">
        <f>SUM(G9/D9)</f>
        <v>1</v>
      </c>
      <c r="H10" s="20"/>
      <c r="I10" s="20"/>
      <c r="J10" s="283">
        <f>SUM(J9/D9)</f>
        <v>0.8</v>
      </c>
      <c r="K10" s="21">
        <f>SUM(K9/D9)</f>
        <v>0.2</v>
      </c>
      <c r="L10" s="132">
        <f>SUM(L9/D9)</f>
        <v>0</v>
      </c>
    </row>
    <row r="11" spans="1:13" ht="18.75" thickBot="1" x14ac:dyDescent="0.3">
      <c r="C11" s="133" t="s">
        <v>26</v>
      </c>
      <c r="D11" s="134">
        <f>SUM(D9/1)</f>
        <v>5</v>
      </c>
      <c r="E11" s="134">
        <f>SUM(E10*D11)</f>
        <v>1</v>
      </c>
      <c r="F11" s="134">
        <f>SUM(F10*D11)</f>
        <v>4</v>
      </c>
      <c r="G11" s="135">
        <f>SUM(G10*D11)</f>
        <v>5</v>
      </c>
      <c r="J11" s="284">
        <f>SUM(J9/1)</f>
        <v>4</v>
      </c>
      <c r="K11" s="134">
        <f>SUM(K9/1)</f>
        <v>1</v>
      </c>
      <c r="L11" s="135">
        <f>SUM(L9/1)</f>
        <v>0</v>
      </c>
    </row>
    <row r="12" spans="1:13" ht="19.5" thickTop="1" thickBot="1" x14ac:dyDescent="0.3">
      <c r="A12" s="360" t="s">
        <v>478</v>
      </c>
      <c r="B12" s="36" t="s">
        <v>39</v>
      </c>
      <c r="C12" s="36" t="s">
        <v>48</v>
      </c>
      <c r="D12" s="37"/>
      <c r="E12" s="9">
        <v>9</v>
      </c>
      <c r="F12" s="9">
        <v>11</v>
      </c>
      <c r="G12" s="29">
        <v>20</v>
      </c>
    </row>
    <row r="13" spans="1:13" ht="18.75" thickBot="1" x14ac:dyDescent="0.3">
      <c r="A13" s="49" t="s">
        <v>45</v>
      </c>
      <c r="B13" s="41" t="s">
        <v>478</v>
      </c>
      <c r="C13" s="42"/>
      <c r="D13" s="42"/>
      <c r="E13" s="43">
        <f>SUM(E12:E12)</f>
        <v>9</v>
      </c>
      <c r="F13" s="43">
        <f>SUM(F12:F12)</f>
        <v>11</v>
      </c>
      <c r="G13" s="50">
        <f>SUM(G12:G12)</f>
        <v>20</v>
      </c>
    </row>
    <row r="14" spans="1:13" ht="18.75" thickBot="1" x14ac:dyDescent="0.3">
      <c r="A14" s="51" t="s">
        <v>46</v>
      </c>
      <c r="B14" s="52" t="s">
        <v>479</v>
      </c>
      <c r="C14" s="53"/>
      <c r="D14" s="53"/>
      <c r="E14" s="54">
        <f>SUM(E9+E13)</f>
        <v>10</v>
      </c>
      <c r="F14" s="54">
        <f>SUM(F9+F13)</f>
        <v>15</v>
      </c>
      <c r="G14" s="55">
        <f>SUM(E14+F14)</f>
        <v>25</v>
      </c>
    </row>
    <row r="15" spans="1:13" ht="18.75" thickTop="1" x14ac:dyDescent="0.25"/>
  </sheetData>
  <mergeCells count="2">
    <mergeCell ref="A1:M1"/>
    <mergeCell ref="A3:A7"/>
  </mergeCells>
  <printOptions horizontalCentered="1" verticalCentered="1"/>
  <pageMargins left="0.2" right="0.2" top="0.25" bottom="0.25" header="0.25" footer="0.3"/>
  <pageSetup scale="86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B90E3-6D5E-4BEC-9942-228AB674FF3F}">
  <sheetPr>
    <pageSetUpPr fitToPage="1"/>
  </sheetPr>
  <dimension ref="A1:M30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20.42578125" style="16" bestFit="1" customWidth="1"/>
    <col min="4" max="12" width="9.42578125" style="16" bestFit="1" customWidth="1"/>
    <col min="13" max="13" width="11.5703125" style="16" bestFit="1" customWidth="1"/>
    <col min="14" max="16384" width="9.140625" style="16"/>
  </cols>
  <sheetData>
    <row r="1" spans="1:13" ht="19.5" thickTop="1" thickBot="1" x14ac:dyDescent="0.3">
      <c r="A1" s="626" t="s">
        <v>594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230"/>
      <c r="B2" s="157" t="s">
        <v>0</v>
      </c>
      <c r="C2" s="155" t="s">
        <v>450</v>
      </c>
      <c r="D2" s="155" t="s">
        <v>1</v>
      </c>
      <c r="E2" s="155" t="s">
        <v>2</v>
      </c>
      <c r="F2" s="155" t="s">
        <v>3</v>
      </c>
      <c r="G2" s="155" t="s">
        <v>4</v>
      </c>
      <c r="H2" s="155" t="s">
        <v>5</v>
      </c>
      <c r="I2" s="347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thickTop="1" x14ac:dyDescent="0.25">
      <c r="A3" s="642" t="s">
        <v>624</v>
      </c>
      <c r="B3" s="254">
        <v>45708</v>
      </c>
      <c r="C3" s="27" t="s">
        <v>8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x14ac:dyDescent="0.25">
      <c r="A4" s="636"/>
      <c r="B4" s="255">
        <v>45694</v>
      </c>
      <c r="C4" s="9" t="s">
        <v>10</v>
      </c>
      <c r="D4" s="9">
        <v>1</v>
      </c>
      <c r="E4" s="9">
        <v>2</v>
      </c>
      <c r="F4" s="9">
        <v>2</v>
      </c>
      <c r="G4" s="9">
        <v>4</v>
      </c>
      <c r="H4" s="9">
        <v>1</v>
      </c>
      <c r="I4" s="29">
        <v>0</v>
      </c>
      <c r="J4" s="365">
        <v>1</v>
      </c>
      <c r="K4" s="9"/>
      <c r="L4" s="9"/>
      <c r="M4" s="29"/>
    </row>
    <row r="5" spans="1:13" x14ac:dyDescent="0.25">
      <c r="A5" s="636"/>
      <c r="B5" s="255">
        <v>45673</v>
      </c>
      <c r="C5" s="9" t="s">
        <v>8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x14ac:dyDescent="0.25">
      <c r="A6" s="636"/>
      <c r="B6" s="255">
        <v>45638</v>
      </c>
      <c r="C6" s="9" t="s">
        <v>553</v>
      </c>
      <c r="D6" s="9">
        <v>1</v>
      </c>
      <c r="E6" s="9">
        <v>0</v>
      </c>
      <c r="F6" s="9">
        <v>2</v>
      </c>
      <c r="G6" s="9">
        <v>2</v>
      </c>
      <c r="H6" s="9">
        <v>0</v>
      </c>
      <c r="I6" s="29">
        <v>0</v>
      </c>
      <c r="J6" s="365"/>
      <c r="K6" s="9"/>
      <c r="L6" s="9">
        <v>1</v>
      </c>
      <c r="M6" s="29"/>
    </row>
    <row r="7" spans="1:13" x14ac:dyDescent="0.25">
      <c r="A7" s="636"/>
      <c r="B7" s="255">
        <v>45624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/>
      <c r="K7" s="9">
        <v>1</v>
      </c>
      <c r="L7" s="9"/>
      <c r="M7" s="29"/>
    </row>
    <row r="8" spans="1:13" x14ac:dyDescent="0.25">
      <c r="A8" s="636"/>
      <c r="B8" s="255">
        <v>45617</v>
      </c>
      <c r="C8" s="9" t="s">
        <v>20</v>
      </c>
      <c r="D8" s="9">
        <v>1</v>
      </c>
      <c r="E8" s="9">
        <v>0</v>
      </c>
      <c r="F8" s="9">
        <v>1</v>
      </c>
      <c r="G8" s="9">
        <v>1</v>
      </c>
      <c r="H8" s="9">
        <v>0</v>
      </c>
      <c r="I8" s="29">
        <v>0</v>
      </c>
      <c r="J8" s="365"/>
      <c r="K8" s="9"/>
      <c r="L8" s="9">
        <v>1</v>
      </c>
      <c r="M8" s="29"/>
    </row>
    <row r="9" spans="1:13" x14ac:dyDescent="0.25">
      <c r="A9" s="636"/>
      <c r="B9" s="255">
        <v>45603</v>
      </c>
      <c r="C9" s="9" t="s">
        <v>553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">
        <v>0</v>
      </c>
      <c r="J9" s="365"/>
      <c r="K9" s="9"/>
      <c r="L9" s="9">
        <v>1</v>
      </c>
      <c r="M9" s="29"/>
    </row>
    <row r="10" spans="1:13" x14ac:dyDescent="0.25">
      <c r="A10" s="636"/>
      <c r="B10" s="255">
        <v>45575</v>
      </c>
      <c r="C10" s="9" t="s">
        <v>10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365">
        <v>1</v>
      </c>
      <c r="K10" s="9"/>
      <c r="L10" s="9"/>
      <c r="M10" s="29"/>
    </row>
    <row r="11" spans="1:13" x14ac:dyDescent="0.25">
      <c r="A11" s="636"/>
      <c r="B11" s="255">
        <v>45561</v>
      </c>
      <c r="C11" s="9" t="s">
        <v>453</v>
      </c>
      <c r="D11" s="9">
        <v>1</v>
      </c>
      <c r="E11" s="9">
        <v>0</v>
      </c>
      <c r="F11" s="9">
        <v>1</v>
      </c>
      <c r="G11" s="9">
        <v>1</v>
      </c>
      <c r="H11" s="9">
        <v>0</v>
      </c>
      <c r="I11" s="29">
        <v>0</v>
      </c>
      <c r="J11" s="365">
        <v>1</v>
      </c>
      <c r="K11" s="9"/>
      <c r="L11" s="9"/>
      <c r="M11" s="29"/>
    </row>
    <row r="12" spans="1:13" x14ac:dyDescent="0.25">
      <c r="A12" s="636"/>
      <c r="B12" s="255">
        <v>45554</v>
      </c>
      <c r="C12" s="9" t="s">
        <v>8</v>
      </c>
      <c r="D12" s="9">
        <v>1</v>
      </c>
      <c r="E12" s="9">
        <v>0</v>
      </c>
      <c r="F12" s="9">
        <v>0</v>
      </c>
      <c r="G12" s="9">
        <v>0</v>
      </c>
      <c r="H12" s="9">
        <v>0</v>
      </c>
      <c r="I12" s="29">
        <v>0</v>
      </c>
      <c r="J12" s="365"/>
      <c r="K12" s="9">
        <v>1</v>
      </c>
      <c r="L12" s="9"/>
      <c r="M12" s="29"/>
    </row>
    <row r="13" spans="1:13" ht="18.75" thickBot="1" x14ac:dyDescent="0.3">
      <c r="A13" s="637"/>
      <c r="B13" s="256">
        <v>45547</v>
      </c>
      <c r="C13" s="31" t="s">
        <v>20</v>
      </c>
      <c r="D13" s="31">
        <v>1</v>
      </c>
      <c r="E13" s="31">
        <v>1</v>
      </c>
      <c r="F13" s="31">
        <v>1</v>
      </c>
      <c r="G13" s="31">
        <v>2</v>
      </c>
      <c r="H13" s="31">
        <v>0</v>
      </c>
      <c r="I13" s="32">
        <v>0</v>
      </c>
      <c r="J13" s="366">
        <v>1</v>
      </c>
      <c r="K13" s="31"/>
      <c r="L13" s="31"/>
      <c r="M13" s="32"/>
    </row>
    <row r="14" spans="1:13" ht="19.5" thickTop="1" thickBot="1" x14ac:dyDescent="0.3">
      <c r="A14" s="490" t="s">
        <v>45</v>
      </c>
      <c r="B14" s="411" t="s">
        <v>624</v>
      </c>
      <c r="C14" s="124" t="s">
        <v>625</v>
      </c>
      <c r="D14" s="124">
        <f t="shared" ref="D14:L14" si="0">SUM(D3:D13)</f>
        <v>11</v>
      </c>
      <c r="E14" s="124">
        <f t="shared" si="0"/>
        <v>3</v>
      </c>
      <c r="F14" s="124">
        <f t="shared" si="0"/>
        <v>8</v>
      </c>
      <c r="G14" s="124">
        <f t="shared" si="0"/>
        <v>11</v>
      </c>
      <c r="H14" s="124">
        <f t="shared" si="0"/>
        <v>1</v>
      </c>
      <c r="I14" s="125">
        <f t="shared" si="0"/>
        <v>0</v>
      </c>
      <c r="J14" s="216">
        <f t="shared" si="0"/>
        <v>4</v>
      </c>
      <c r="K14" s="124">
        <f t="shared" si="0"/>
        <v>4</v>
      </c>
      <c r="L14" s="124">
        <f t="shared" si="0"/>
        <v>3</v>
      </c>
      <c r="M14" s="294">
        <f>SUM(J14/(J14+K14))</f>
        <v>0.5</v>
      </c>
    </row>
    <row r="15" spans="1:13" ht="18.75" hidden="1" thickTop="1" x14ac:dyDescent="0.25">
      <c r="A15" s="642" t="s">
        <v>580</v>
      </c>
      <c r="B15" s="254">
        <v>45351</v>
      </c>
      <c r="C15" s="27" t="s">
        <v>453</v>
      </c>
      <c r="D15" s="27">
        <v>1</v>
      </c>
      <c r="E15" s="27">
        <v>0</v>
      </c>
      <c r="F15" s="27">
        <v>0</v>
      </c>
      <c r="G15" s="27">
        <v>0</v>
      </c>
      <c r="H15" s="27">
        <v>0</v>
      </c>
      <c r="I15" s="28">
        <v>0</v>
      </c>
      <c r="J15" s="364">
        <v>1</v>
      </c>
      <c r="K15" s="27"/>
      <c r="L15" s="27"/>
      <c r="M15" s="28"/>
    </row>
    <row r="16" spans="1:13" hidden="1" x14ac:dyDescent="0.25">
      <c r="A16" s="636"/>
      <c r="B16" s="255">
        <v>45309</v>
      </c>
      <c r="C16" s="9" t="s">
        <v>8</v>
      </c>
      <c r="D16" s="9">
        <v>1</v>
      </c>
      <c r="E16" s="9">
        <v>0</v>
      </c>
      <c r="F16" s="9">
        <v>1</v>
      </c>
      <c r="G16" s="9">
        <v>1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idden="1" x14ac:dyDescent="0.25">
      <c r="A17" s="636"/>
      <c r="B17" s="255">
        <v>45302</v>
      </c>
      <c r="C17" s="9" t="s">
        <v>552</v>
      </c>
      <c r="D17" s="9">
        <v>1</v>
      </c>
      <c r="E17" s="9">
        <v>1</v>
      </c>
      <c r="F17" s="9">
        <v>0</v>
      </c>
      <c r="G17" s="9">
        <v>1</v>
      </c>
      <c r="H17" s="9">
        <v>1</v>
      </c>
      <c r="I17" s="29">
        <v>0</v>
      </c>
      <c r="J17" s="365">
        <v>1</v>
      </c>
      <c r="K17" s="9"/>
      <c r="L17" s="9"/>
      <c r="M17" s="29"/>
    </row>
    <row r="18" spans="1:13" hidden="1" x14ac:dyDescent="0.25">
      <c r="A18" s="636"/>
      <c r="B18" s="255">
        <v>45267</v>
      </c>
      <c r="C18" s="9" t="s">
        <v>453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/>
      <c r="K18" s="9">
        <v>1</v>
      </c>
      <c r="L18" s="9"/>
      <c r="M18" s="29"/>
    </row>
    <row r="19" spans="1:13" hidden="1" x14ac:dyDescent="0.25">
      <c r="A19" s="636"/>
      <c r="B19" s="255">
        <v>45260</v>
      </c>
      <c r="C19" s="9" t="s">
        <v>8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6"/>
      <c r="B20" s="255">
        <v>45253</v>
      </c>
      <c r="C20" s="9" t="s">
        <v>552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6"/>
      <c r="B21" s="255">
        <v>45239</v>
      </c>
      <c r="C21" s="9" t="s">
        <v>553</v>
      </c>
      <c r="D21" s="9">
        <v>1</v>
      </c>
      <c r="E21" s="9">
        <v>0</v>
      </c>
      <c r="F21" s="9">
        <v>1</v>
      </c>
      <c r="G21" s="9">
        <v>1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6"/>
      <c r="B22" s="255">
        <v>45232</v>
      </c>
      <c r="C22" s="9" t="s">
        <v>453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6"/>
      <c r="B23" s="255">
        <v>45218</v>
      </c>
      <c r="C23" s="9" t="s">
        <v>552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6"/>
      <c r="B24" s="255">
        <v>45204</v>
      </c>
      <c r="C24" s="9" t="s">
        <v>553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t="18.75" hidden="1" thickBot="1" x14ac:dyDescent="0.3">
      <c r="A25" s="637"/>
      <c r="B25" s="256">
        <v>45190</v>
      </c>
      <c r="C25" s="31" t="s">
        <v>8</v>
      </c>
      <c r="D25" s="31">
        <v>1</v>
      </c>
      <c r="E25" s="31">
        <v>0</v>
      </c>
      <c r="F25" s="31">
        <v>0</v>
      </c>
      <c r="G25" s="31">
        <v>0</v>
      </c>
      <c r="H25" s="31">
        <v>0</v>
      </c>
      <c r="I25" s="32">
        <v>0</v>
      </c>
      <c r="J25" s="366"/>
      <c r="K25" s="31">
        <v>1</v>
      </c>
      <c r="L25" s="31"/>
      <c r="M25" s="32"/>
    </row>
    <row r="26" spans="1:13" ht="19.5" thickTop="1" thickBot="1" x14ac:dyDescent="0.3">
      <c r="A26" s="490" t="s">
        <v>45</v>
      </c>
      <c r="B26" s="411" t="s">
        <v>580</v>
      </c>
      <c r="C26" s="124" t="s">
        <v>452</v>
      </c>
      <c r="D26" s="124">
        <f t="shared" ref="D26:L26" si="1">SUM(D15:D25)</f>
        <v>11</v>
      </c>
      <c r="E26" s="124">
        <f t="shared" si="1"/>
        <v>1</v>
      </c>
      <c r="F26" s="124">
        <f t="shared" si="1"/>
        <v>2</v>
      </c>
      <c r="G26" s="124">
        <f t="shared" si="1"/>
        <v>3</v>
      </c>
      <c r="H26" s="124">
        <f t="shared" si="1"/>
        <v>1</v>
      </c>
      <c r="I26" s="125">
        <f t="shared" si="1"/>
        <v>0</v>
      </c>
      <c r="J26" s="216">
        <f t="shared" si="1"/>
        <v>7</v>
      </c>
      <c r="K26" s="124">
        <f t="shared" si="1"/>
        <v>4</v>
      </c>
      <c r="L26" s="124">
        <f t="shared" si="1"/>
        <v>0</v>
      </c>
      <c r="M26" s="294">
        <f>SUM(J26/(J26+K26))</f>
        <v>0.63636363636363635</v>
      </c>
    </row>
    <row r="27" spans="1:13" ht="19.5" thickTop="1" thickBot="1" x14ac:dyDescent="0.3">
      <c r="C27" s="136" t="s">
        <v>24</v>
      </c>
      <c r="D27" s="137">
        <f t="shared" ref="D27:L27" si="2">SUM(D26+D14)</f>
        <v>22</v>
      </c>
      <c r="E27" s="137">
        <f t="shared" si="2"/>
        <v>4</v>
      </c>
      <c r="F27" s="137">
        <f t="shared" si="2"/>
        <v>10</v>
      </c>
      <c r="G27" s="137">
        <f t="shared" si="2"/>
        <v>14</v>
      </c>
      <c r="H27" s="137">
        <f t="shared" si="2"/>
        <v>2</v>
      </c>
      <c r="I27" s="139">
        <f t="shared" si="2"/>
        <v>0</v>
      </c>
      <c r="J27" s="444">
        <f t="shared" si="2"/>
        <v>11</v>
      </c>
      <c r="K27" s="91">
        <f t="shared" si="2"/>
        <v>8</v>
      </c>
      <c r="L27" s="450">
        <f t="shared" si="2"/>
        <v>3</v>
      </c>
      <c r="M27" s="396">
        <f>SUM(J27/(J27+K27))</f>
        <v>0.57894736842105265</v>
      </c>
    </row>
    <row r="28" spans="1:13" ht="18.75" thickBot="1" x14ac:dyDescent="0.3">
      <c r="C28" s="143" t="s">
        <v>25</v>
      </c>
      <c r="D28" s="24"/>
      <c r="E28" s="25">
        <f>SUM(E27/D27)</f>
        <v>0.18181818181818182</v>
      </c>
      <c r="F28" s="25">
        <f>SUM(F27/D27)</f>
        <v>0.45454545454545453</v>
      </c>
      <c r="G28" s="144">
        <f>SUM(G27/D27)</f>
        <v>0.63636363636363635</v>
      </c>
      <c r="H28" s="20"/>
      <c r="I28" s="20"/>
      <c r="J28" s="307">
        <f>SUM(J27/D27)</f>
        <v>0.5</v>
      </c>
      <c r="K28" s="77">
        <f>SUM(K27/D27)</f>
        <v>0.36363636363636365</v>
      </c>
      <c r="L28" s="95">
        <f>SUM(L27/D27)</f>
        <v>0.13636363636363635</v>
      </c>
    </row>
    <row r="29" spans="1:13" ht="18.75" thickBot="1" x14ac:dyDescent="0.3">
      <c r="C29" s="133" t="s">
        <v>26</v>
      </c>
      <c r="D29" s="134">
        <f>SUM(D27/2)</f>
        <v>11</v>
      </c>
      <c r="E29" s="134">
        <f>SUM(E28*D29)</f>
        <v>2</v>
      </c>
      <c r="F29" s="134">
        <f>SUM(F28*D29)</f>
        <v>5</v>
      </c>
      <c r="G29" s="135">
        <f>SUM(G28*D29)</f>
        <v>7</v>
      </c>
      <c r="J29" s="308">
        <f>SUM(J27/2)</f>
        <v>5.5</v>
      </c>
      <c r="K29" s="97">
        <f>SUM(K27/2)</f>
        <v>4</v>
      </c>
      <c r="L29" s="98">
        <f>SUM(L27/2)</f>
        <v>1.5</v>
      </c>
    </row>
    <row r="30" spans="1:13" ht="18.75" thickTop="1" x14ac:dyDescent="0.25"/>
  </sheetData>
  <mergeCells count="3">
    <mergeCell ref="A1:M1"/>
    <mergeCell ref="A15:A25"/>
    <mergeCell ref="A3:A13"/>
  </mergeCells>
  <printOptions horizontalCentered="1" verticalCentered="1"/>
  <pageMargins left="0.7" right="0.7" top="0.75" bottom="0.75" header="0.3" footer="0.3"/>
  <pageSetup scale="77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  <pageSetUpPr fitToPage="1"/>
  </sheetPr>
  <dimension ref="A1:M81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22" bestFit="1" customWidth="1"/>
    <col min="2" max="2" width="26.5703125" style="17" bestFit="1" customWidth="1"/>
    <col min="3" max="3" width="17" style="16" bestFit="1" customWidth="1"/>
    <col min="4" max="16384" width="9.140625" style="16"/>
  </cols>
  <sheetData>
    <row r="1" spans="1:13" ht="19.5" thickTop="1" thickBot="1" x14ac:dyDescent="0.3">
      <c r="A1" s="626" t="s">
        <v>428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8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46" t="s">
        <v>17</v>
      </c>
      <c r="B3" s="14">
        <v>42432</v>
      </c>
      <c r="C3" s="8" t="s">
        <v>14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113">
        <v>0</v>
      </c>
      <c r="J3" s="282"/>
      <c r="K3" s="8">
        <v>1</v>
      </c>
      <c r="L3" s="8"/>
      <c r="M3" s="113"/>
    </row>
    <row r="4" spans="1:13" hidden="1" x14ac:dyDescent="0.25">
      <c r="A4" s="639"/>
      <c r="B4" s="13">
        <v>42425</v>
      </c>
      <c r="C4" s="9" t="s">
        <v>8</v>
      </c>
      <c r="D4" s="9">
        <v>1</v>
      </c>
      <c r="E4" s="9">
        <v>0</v>
      </c>
      <c r="F4" s="9">
        <v>0</v>
      </c>
      <c r="G4" s="9">
        <v>0</v>
      </c>
      <c r="H4" s="9">
        <v>0</v>
      </c>
      <c r="I4" s="29">
        <v>0</v>
      </c>
      <c r="J4" s="280">
        <v>1</v>
      </c>
      <c r="K4" s="9"/>
      <c r="L4" s="9"/>
      <c r="M4" s="29"/>
    </row>
    <row r="5" spans="1:13" hidden="1" x14ac:dyDescent="0.25">
      <c r="A5" s="639"/>
      <c r="B5" s="13">
        <v>42418</v>
      </c>
      <c r="C5" s="9" t="s">
        <v>12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">
        <v>0</v>
      </c>
      <c r="J5" s="280"/>
      <c r="K5" s="9">
        <v>1</v>
      </c>
      <c r="L5" s="9"/>
      <c r="M5" s="29"/>
    </row>
    <row r="6" spans="1:13" hidden="1" x14ac:dyDescent="0.25">
      <c r="A6" s="639"/>
      <c r="B6" s="13">
        <v>42411</v>
      </c>
      <c r="C6" s="9" t="s">
        <v>13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">
        <v>0</v>
      </c>
      <c r="J6" s="280">
        <v>1</v>
      </c>
      <c r="K6" s="9"/>
      <c r="L6" s="9"/>
      <c r="M6" s="29"/>
    </row>
    <row r="7" spans="1:13" hidden="1" x14ac:dyDescent="0.25">
      <c r="A7" s="639"/>
      <c r="B7" s="13">
        <v>42397</v>
      </c>
      <c r="C7" s="9" t="s">
        <v>14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280"/>
      <c r="K7" s="9">
        <v>1</v>
      </c>
      <c r="L7" s="9"/>
      <c r="M7" s="29"/>
    </row>
    <row r="8" spans="1:13" hidden="1" x14ac:dyDescent="0.25">
      <c r="A8" s="639"/>
      <c r="B8" s="13">
        <v>42390</v>
      </c>
      <c r="C8" s="9" t="s">
        <v>8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280">
        <v>1</v>
      </c>
      <c r="K8" s="9"/>
      <c r="L8" s="9"/>
      <c r="M8" s="29"/>
    </row>
    <row r="9" spans="1:13" hidden="1" x14ac:dyDescent="0.25">
      <c r="A9" s="639"/>
      <c r="B9" s="13">
        <v>42355</v>
      </c>
      <c r="C9" s="9" t="s">
        <v>10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280"/>
      <c r="K9" s="9"/>
      <c r="L9" s="9">
        <v>1</v>
      </c>
      <c r="M9" s="29"/>
    </row>
    <row r="10" spans="1:13" hidden="1" x14ac:dyDescent="0.25">
      <c r="A10" s="639"/>
      <c r="B10" s="13">
        <v>42348</v>
      </c>
      <c r="C10" s="9" t="s">
        <v>14</v>
      </c>
      <c r="D10" s="9">
        <v>1</v>
      </c>
      <c r="E10" s="9">
        <v>0</v>
      </c>
      <c r="F10" s="9">
        <v>1</v>
      </c>
      <c r="G10" s="9">
        <v>1</v>
      </c>
      <c r="H10" s="9">
        <v>0</v>
      </c>
      <c r="I10" s="29">
        <v>0</v>
      </c>
      <c r="J10" s="280"/>
      <c r="K10" s="9">
        <v>1</v>
      </c>
      <c r="L10" s="9"/>
      <c r="M10" s="29"/>
    </row>
    <row r="11" spans="1:13" hidden="1" x14ac:dyDescent="0.25">
      <c r="A11" s="639"/>
      <c r="B11" s="13">
        <v>42341</v>
      </c>
      <c r="C11" s="9" t="s">
        <v>8</v>
      </c>
      <c r="D11" s="9">
        <v>1</v>
      </c>
      <c r="E11" s="9">
        <v>0</v>
      </c>
      <c r="F11" s="9">
        <v>0</v>
      </c>
      <c r="G11" s="9">
        <v>0</v>
      </c>
      <c r="H11" s="9">
        <v>0</v>
      </c>
      <c r="I11" s="29">
        <v>0</v>
      </c>
      <c r="J11" s="280">
        <v>1</v>
      </c>
      <c r="K11" s="9"/>
      <c r="L11" s="9"/>
      <c r="M11" s="29"/>
    </row>
    <row r="12" spans="1:13" hidden="1" x14ac:dyDescent="0.25">
      <c r="A12" s="639"/>
      <c r="B12" s="13">
        <v>42334</v>
      </c>
      <c r="C12" s="9" t="s">
        <v>12</v>
      </c>
      <c r="D12" s="9">
        <v>1</v>
      </c>
      <c r="E12" s="9">
        <v>1</v>
      </c>
      <c r="F12" s="9">
        <v>3</v>
      </c>
      <c r="G12" s="9">
        <v>4</v>
      </c>
      <c r="H12" s="9">
        <v>0</v>
      </c>
      <c r="I12" s="29">
        <v>0</v>
      </c>
      <c r="J12" s="280">
        <v>1</v>
      </c>
      <c r="K12" s="9"/>
      <c r="L12" s="9"/>
      <c r="M12" s="29"/>
    </row>
    <row r="13" spans="1:13" hidden="1" x14ac:dyDescent="0.25">
      <c r="A13" s="639"/>
      <c r="B13" s="13">
        <v>42327</v>
      </c>
      <c r="C13" s="9" t="s">
        <v>13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">
        <v>0</v>
      </c>
      <c r="J13" s="280">
        <v>1</v>
      </c>
      <c r="K13" s="9"/>
      <c r="L13" s="9"/>
      <c r="M13" s="29"/>
    </row>
    <row r="14" spans="1:13" hidden="1" x14ac:dyDescent="0.25">
      <c r="A14" s="639"/>
      <c r="B14" s="13">
        <v>42320</v>
      </c>
      <c r="C14" s="9" t="s">
        <v>10</v>
      </c>
      <c r="D14" s="9">
        <v>1</v>
      </c>
      <c r="E14" s="9">
        <v>0</v>
      </c>
      <c r="F14" s="9">
        <v>0</v>
      </c>
      <c r="G14" s="9">
        <v>0</v>
      </c>
      <c r="H14" s="9">
        <v>0</v>
      </c>
      <c r="I14" s="29">
        <v>0</v>
      </c>
      <c r="J14" s="280"/>
      <c r="K14" s="9"/>
      <c r="L14" s="9">
        <v>1</v>
      </c>
      <c r="M14" s="29"/>
    </row>
    <row r="15" spans="1:13" hidden="1" x14ac:dyDescent="0.25">
      <c r="A15" s="639"/>
      <c r="B15" s="13">
        <v>42313</v>
      </c>
      <c r="C15" s="9" t="s">
        <v>14</v>
      </c>
      <c r="D15" s="9">
        <v>1</v>
      </c>
      <c r="E15" s="9">
        <v>0</v>
      </c>
      <c r="F15" s="9">
        <v>3</v>
      </c>
      <c r="G15" s="9">
        <v>3</v>
      </c>
      <c r="H15" s="9">
        <v>0</v>
      </c>
      <c r="I15" s="29">
        <v>0</v>
      </c>
      <c r="J15" s="280">
        <v>1</v>
      </c>
      <c r="K15" s="9"/>
      <c r="L15" s="9"/>
      <c r="M15" s="29"/>
    </row>
    <row r="16" spans="1:13" hidden="1" x14ac:dyDescent="0.25">
      <c r="A16" s="639"/>
      <c r="B16" s="13">
        <v>42306</v>
      </c>
      <c r="C16" s="9" t="s">
        <v>8</v>
      </c>
      <c r="D16" s="9">
        <v>1</v>
      </c>
      <c r="E16" s="9">
        <v>1</v>
      </c>
      <c r="F16" s="9">
        <v>0</v>
      </c>
      <c r="G16" s="9">
        <v>1</v>
      </c>
      <c r="H16" s="9">
        <v>0</v>
      </c>
      <c r="I16" s="29">
        <v>0</v>
      </c>
      <c r="J16" s="280">
        <v>1</v>
      </c>
      <c r="K16" s="9"/>
      <c r="L16" s="9"/>
      <c r="M16" s="29"/>
    </row>
    <row r="17" spans="1:13" hidden="1" x14ac:dyDescent="0.25">
      <c r="A17" s="639"/>
      <c r="B17" s="13">
        <v>42299</v>
      </c>
      <c r="C17" s="9" t="s">
        <v>12</v>
      </c>
      <c r="D17" s="9">
        <v>1</v>
      </c>
      <c r="E17" s="9">
        <v>0</v>
      </c>
      <c r="F17" s="9">
        <v>0</v>
      </c>
      <c r="G17" s="9">
        <v>0</v>
      </c>
      <c r="H17" s="9">
        <v>0</v>
      </c>
      <c r="I17" s="29">
        <v>0</v>
      </c>
      <c r="J17" s="280">
        <v>1</v>
      </c>
      <c r="K17" s="9"/>
      <c r="L17" s="9"/>
      <c r="M17" s="29"/>
    </row>
    <row r="18" spans="1:13" hidden="1" x14ac:dyDescent="0.25">
      <c r="A18" s="639"/>
      <c r="B18" s="13">
        <v>42292</v>
      </c>
      <c r="C18" s="9" t="s">
        <v>13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280">
        <v>1</v>
      </c>
      <c r="K18" s="9"/>
      <c r="L18" s="9"/>
      <c r="M18" s="29"/>
    </row>
    <row r="19" spans="1:13" hidden="1" x14ac:dyDescent="0.25">
      <c r="A19" s="639"/>
      <c r="B19" s="13">
        <v>42285</v>
      </c>
      <c r="C19" s="9" t="s">
        <v>10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280">
        <v>1</v>
      </c>
      <c r="K19" s="9"/>
      <c r="L19" s="9"/>
      <c r="M19" s="29"/>
    </row>
    <row r="20" spans="1:13" hidden="1" x14ac:dyDescent="0.25">
      <c r="A20" s="639"/>
      <c r="B20" s="13">
        <v>42271</v>
      </c>
      <c r="C20" s="9" t="s">
        <v>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280"/>
      <c r="K20" s="9">
        <v>1</v>
      </c>
      <c r="L20" s="9"/>
      <c r="M20" s="29"/>
    </row>
    <row r="21" spans="1:13" ht="18.75" hidden="1" thickBot="1" x14ac:dyDescent="0.3">
      <c r="A21" s="647"/>
      <c r="B21" s="122">
        <v>42264</v>
      </c>
      <c r="C21" s="23" t="s">
        <v>12</v>
      </c>
      <c r="D21" s="23">
        <v>1</v>
      </c>
      <c r="E21" s="23">
        <v>0</v>
      </c>
      <c r="F21" s="23">
        <v>3</v>
      </c>
      <c r="G21" s="23">
        <v>3</v>
      </c>
      <c r="H21" s="23">
        <v>0</v>
      </c>
      <c r="I21" s="48">
        <v>0</v>
      </c>
      <c r="J21" s="281"/>
      <c r="K21" s="23">
        <v>1</v>
      </c>
      <c r="L21" s="23"/>
      <c r="M21" s="48"/>
    </row>
    <row r="22" spans="1:13" s="22" customFormat="1" ht="19.5" thickTop="1" thickBot="1" x14ac:dyDescent="0.3">
      <c r="A22" s="142" t="s">
        <v>45</v>
      </c>
      <c r="B22" s="126" t="s">
        <v>17</v>
      </c>
      <c r="C22" s="124" t="s">
        <v>7</v>
      </c>
      <c r="D22" s="124">
        <f t="shared" ref="D22:I22" si="0">SUM(D3:D21)</f>
        <v>19</v>
      </c>
      <c r="E22" s="124">
        <f t="shared" si="0"/>
        <v>2</v>
      </c>
      <c r="F22" s="124">
        <f t="shared" si="0"/>
        <v>12</v>
      </c>
      <c r="G22" s="124">
        <f t="shared" si="0"/>
        <v>14</v>
      </c>
      <c r="H22" s="124">
        <f t="shared" si="0"/>
        <v>0</v>
      </c>
      <c r="I22" s="125">
        <f t="shared" si="0"/>
        <v>0</v>
      </c>
      <c r="J22" s="191">
        <f>SUM(J3:J21)</f>
        <v>11</v>
      </c>
      <c r="K22" s="124">
        <f>SUM(K3:K21)</f>
        <v>6</v>
      </c>
      <c r="L22" s="124">
        <f>SUM(L3:L21)</f>
        <v>2</v>
      </c>
      <c r="M22" s="294">
        <f>SUM(J22/(J22+K22))</f>
        <v>0.6470588235294118</v>
      </c>
    </row>
    <row r="23" spans="1:13" ht="18.75" hidden="1" thickTop="1" x14ac:dyDescent="0.25">
      <c r="A23" s="646" t="s">
        <v>16</v>
      </c>
      <c r="B23" s="14">
        <v>42068</v>
      </c>
      <c r="C23" s="8" t="s">
        <v>10</v>
      </c>
      <c r="D23" s="8">
        <v>1</v>
      </c>
      <c r="E23" s="8">
        <v>0</v>
      </c>
      <c r="F23" s="8">
        <v>0</v>
      </c>
      <c r="G23" s="8">
        <v>0</v>
      </c>
      <c r="H23" s="8">
        <v>0</v>
      </c>
      <c r="I23" s="113">
        <v>0</v>
      </c>
      <c r="J23" s="282"/>
      <c r="K23" s="8">
        <v>1</v>
      </c>
      <c r="L23" s="8"/>
      <c r="M23" s="113"/>
    </row>
    <row r="24" spans="1:13" hidden="1" x14ac:dyDescent="0.25">
      <c r="A24" s="639"/>
      <c r="B24" s="13">
        <v>42054</v>
      </c>
      <c r="C24" s="9" t="s">
        <v>8</v>
      </c>
      <c r="D24" s="9">
        <v>1</v>
      </c>
      <c r="E24" s="9">
        <v>0</v>
      </c>
      <c r="F24" s="9">
        <v>2</v>
      </c>
      <c r="G24" s="9">
        <v>2</v>
      </c>
      <c r="H24" s="9">
        <v>0</v>
      </c>
      <c r="I24" s="29">
        <v>0</v>
      </c>
      <c r="J24" s="280"/>
      <c r="K24" s="9"/>
      <c r="L24" s="9">
        <v>1</v>
      </c>
      <c r="M24" s="29"/>
    </row>
    <row r="25" spans="1:13" hidden="1" x14ac:dyDescent="0.25">
      <c r="A25" s="639"/>
      <c r="B25" s="13">
        <v>42047</v>
      </c>
      <c r="C25" s="9" t="s">
        <v>12</v>
      </c>
      <c r="D25" s="9">
        <v>1</v>
      </c>
      <c r="E25" s="9">
        <v>1</v>
      </c>
      <c r="F25" s="9">
        <v>0</v>
      </c>
      <c r="G25" s="9">
        <v>1</v>
      </c>
      <c r="H25" s="9">
        <v>0</v>
      </c>
      <c r="I25" s="29">
        <v>0</v>
      </c>
      <c r="J25" s="280">
        <v>1</v>
      </c>
      <c r="K25" s="9"/>
      <c r="L25" s="9"/>
      <c r="M25" s="29"/>
    </row>
    <row r="26" spans="1:13" hidden="1" x14ac:dyDescent="0.25">
      <c r="A26" s="639"/>
      <c r="B26" s="13">
        <v>42040</v>
      </c>
      <c r="C26" s="9" t="s">
        <v>13</v>
      </c>
      <c r="D26" s="9">
        <v>1</v>
      </c>
      <c r="E26" s="9">
        <v>0</v>
      </c>
      <c r="F26" s="9">
        <v>0</v>
      </c>
      <c r="G26" s="9">
        <v>0</v>
      </c>
      <c r="H26" s="9">
        <v>0</v>
      </c>
      <c r="I26" s="29">
        <v>0</v>
      </c>
      <c r="J26" s="280">
        <v>1</v>
      </c>
      <c r="K26" s="9"/>
      <c r="L26" s="9"/>
      <c r="M26" s="29"/>
    </row>
    <row r="27" spans="1:13" hidden="1" x14ac:dyDescent="0.25">
      <c r="A27" s="639"/>
      <c r="B27" s="13">
        <v>42033</v>
      </c>
      <c r="C27" s="9" t="s">
        <v>10</v>
      </c>
      <c r="D27" s="9">
        <v>1</v>
      </c>
      <c r="E27" s="9">
        <v>1</v>
      </c>
      <c r="F27" s="9">
        <v>0</v>
      </c>
      <c r="G27" s="9">
        <v>1</v>
      </c>
      <c r="H27" s="9">
        <v>0</v>
      </c>
      <c r="I27" s="29">
        <v>0</v>
      </c>
      <c r="J27" s="280"/>
      <c r="K27" s="9">
        <v>1</v>
      </c>
      <c r="L27" s="9"/>
      <c r="M27" s="29"/>
    </row>
    <row r="28" spans="1:13" hidden="1" x14ac:dyDescent="0.25">
      <c r="A28" s="639"/>
      <c r="B28" s="13">
        <v>42012</v>
      </c>
      <c r="C28" s="9" t="s">
        <v>12</v>
      </c>
      <c r="D28" s="9">
        <v>1</v>
      </c>
      <c r="E28" s="9">
        <v>0</v>
      </c>
      <c r="F28" s="9">
        <v>1</v>
      </c>
      <c r="G28" s="9">
        <v>1</v>
      </c>
      <c r="H28" s="9">
        <v>0</v>
      </c>
      <c r="I28" s="29">
        <v>0</v>
      </c>
      <c r="J28" s="280">
        <v>1</v>
      </c>
      <c r="K28" s="9"/>
      <c r="L28" s="9"/>
      <c r="M28" s="29"/>
    </row>
    <row r="29" spans="1:13" hidden="1" x14ac:dyDescent="0.25">
      <c r="A29" s="639"/>
      <c r="B29" s="13">
        <v>41991</v>
      </c>
      <c r="C29" s="9" t="s">
        <v>13</v>
      </c>
      <c r="D29" s="9">
        <v>1</v>
      </c>
      <c r="E29" s="9">
        <v>1</v>
      </c>
      <c r="F29" s="9">
        <v>0</v>
      </c>
      <c r="G29" s="9">
        <v>1</v>
      </c>
      <c r="H29" s="9">
        <v>0</v>
      </c>
      <c r="I29" s="29">
        <v>0</v>
      </c>
      <c r="J29" s="280"/>
      <c r="K29" s="9">
        <v>1</v>
      </c>
      <c r="L29" s="9"/>
      <c r="M29" s="29"/>
    </row>
    <row r="30" spans="1:13" hidden="1" x14ac:dyDescent="0.25">
      <c r="A30" s="639"/>
      <c r="B30" s="13">
        <v>41977</v>
      </c>
      <c r="C30" s="9" t="s">
        <v>14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280"/>
      <c r="K30" s="9">
        <v>1</v>
      </c>
      <c r="L30" s="9"/>
      <c r="M30" s="29"/>
    </row>
    <row r="31" spans="1:13" hidden="1" x14ac:dyDescent="0.25">
      <c r="A31" s="639"/>
      <c r="B31" s="13">
        <v>41963</v>
      </c>
      <c r="C31" s="9" t="s">
        <v>12</v>
      </c>
      <c r="D31" s="9">
        <v>1</v>
      </c>
      <c r="E31" s="9">
        <v>0</v>
      </c>
      <c r="F31" s="9">
        <v>2</v>
      </c>
      <c r="G31" s="9">
        <v>2</v>
      </c>
      <c r="H31" s="9">
        <v>0</v>
      </c>
      <c r="I31" s="29">
        <v>0</v>
      </c>
      <c r="J31" s="280"/>
      <c r="K31" s="9"/>
      <c r="L31" s="9">
        <v>1</v>
      </c>
      <c r="M31" s="29"/>
    </row>
    <row r="32" spans="1:13" hidden="1" x14ac:dyDescent="0.25">
      <c r="A32" s="639"/>
      <c r="B32" s="13">
        <v>41956</v>
      </c>
      <c r="C32" s="9" t="s">
        <v>13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">
        <v>0</v>
      </c>
      <c r="J32" s="280">
        <v>1</v>
      </c>
      <c r="K32" s="9"/>
      <c r="L32" s="9"/>
      <c r="M32" s="29"/>
    </row>
    <row r="33" spans="1:13" hidden="1" x14ac:dyDescent="0.25">
      <c r="A33" s="639"/>
      <c r="B33" s="13">
        <v>41949</v>
      </c>
      <c r="C33" s="9" t="s">
        <v>10</v>
      </c>
      <c r="D33" s="9">
        <v>1</v>
      </c>
      <c r="E33" s="9">
        <v>0</v>
      </c>
      <c r="F33" s="9">
        <v>0</v>
      </c>
      <c r="G33" s="9">
        <v>0</v>
      </c>
      <c r="H33" s="9">
        <v>0</v>
      </c>
      <c r="I33" s="29">
        <v>0</v>
      </c>
      <c r="J33" s="280"/>
      <c r="K33" s="9">
        <v>1</v>
      </c>
      <c r="L33" s="9"/>
      <c r="M33" s="29"/>
    </row>
    <row r="34" spans="1:13" hidden="1" x14ac:dyDescent="0.25">
      <c r="A34" s="639"/>
      <c r="B34" s="13">
        <v>41942</v>
      </c>
      <c r="C34" s="9" t="s">
        <v>14</v>
      </c>
      <c r="D34" s="9">
        <v>1</v>
      </c>
      <c r="E34" s="9">
        <v>0</v>
      </c>
      <c r="F34" s="9">
        <v>2</v>
      </c>
      <c r="G34" s="9">
        <v>2</v>
      </c>
      <c r="H34" s="9">
        <v>0</v>
      </c>
      <c r="I34" s="29">
        <v>0</v>
      </c>
      <c r="J34" s="280">
        <v>1</v>
      </c>
      <c r="K34" s="9"/>
      <c r="L34" s="9"/>
      <c r="M34" s="29"/>
    </row>
    <row r="35" spans="1:13" hidden="1" x14ac:dyDescent="0.25">
      <c r="A35" s="639"/>
      <c r="B35" s="13">
        <v>41928</v>
      </c>
      <c r="C35" s="9" t="s">
        <v>12</v>
      </c>
      <c r="D35" s="9">
        <v>1</v>
      </c>
      <c r="E35" s="9">
        <v>1</v>
      </c>
      <c r="F35" s="9">
        <v>0</v>
      </c>
      <c r="G35" s="9">
        <v>1</v>
      </c>
      <c r="H35" s="9">
        <v>0</v>
      </c>
      <c r="I35" s="29">
        <v>0</v>
      </c>
      <c r="J35" s="280">
        <v>1</v>
      </c>
      <c r="K35" s="9"/>
      <c r="L35" s="9"/>
      <c r="M35" s="29"/>
    </row>
    <row r="36" spans="1:13" hidden="1" x14ac:dyDescent="0.25">
      <c r="A36" s="639"/>
      <c r="B36" s="13">
        <v>41914</v>
      </c>
      <c r="C36" s="9" t="s">
        <v>10</v>
      </c>
      <c r="D36" s="9">
        <v>1</v>
      </c>
      <c r="E36" s="9">
        <v>0</v>
      </c>
      <c r="F36" s="9">
        <v>0</v>
      </c>
      <c r="G36" s="9">
        <v>0</v>
      </c>
      <c r="H36" s="9">
        <v>0</v>
      </c>
      <c r="I36" s="29">
        <v>0</v>
      </c>
      <c r="J36" s="280"/>
      <c r="K36" s="9">
        <v>1</v>
      </c>
      <c r="L36" s="9"/>
      <c r="M36" s="29"/>
    </row>
    <row r="37" spans="1:13" hidden="1" x14ac:dyDescent="0.25">
      <c r="A37" s="639"/>
      <c r="B37" s="13">
        <v>41907</v>
      </c>
      <c r="C37" s="9" t="s">
        <v>14</v>
      </c>
      <c r="D37" s="9">
        <v>1</v>
      </c>
      <c r="E37" s="9">
        <v>0</v>
      </c>
      <c r="F37" s="9">
        <v>0</v>
      </c>
      <c r="G37" s="9">
        <v>0</v>
      </c>
      <c r="H37" s="9">
        <v>0</v>
      </c>
      <c r="I37" s="29">
        <v>0</v>
      </c>
      <c r="J37" s="280"/>
      <c r="K37" s="9">
        <v>1</v>
      </c>
      <c r="L37" s="9"/>
      <c r="M37" s="29"/>
    </row>
    <row r="38" spans="1:13" hidden="1" x14ac:dyDescent="0.25">
      <c r="A38" s="639"/>
      <c r="B38" s="13">
        <v>41900</v>
      </c>
      <c r="C38" s="9" t="s">
        <v>8</v>
      </c>
      <c r="D38" s="9">
        <v>1</v>
      </c>
      <c r="E38" s="9">
        <v>0</v>
      </c>
      <c r="F38" s="9">
        <v>0</v>
      </c>
      <c r="G38" s="9">
        <v>0</v>
      </c>
      <c r="H38" s="9">
        <v>0</v>
      </c>
      <c r="I38" s="29">
        <v>0</v>
      </c>
      <c r="J38" s="280">
        <v>1</v>
      </c>
      <c r="K38" s="9"/>
      <c r="L38" s="9"/>
      <c r="M38" s="29"/>
    </row>
    <row r="39" spans="1:13" ht="18.75" hidden="1" thickBot="1" x14ac:dyDescent="0.3">
      <c r="A39" s="647"/>
      <c r="B39" s="122">
        <v>41893</v>
      </c>
      <c r="C39" s="23" t="s">
        <v>12</v>
      </c>
      <c r="D39" s="23">
        <v>1</v>
      </c>
      <c r="E39" s="23">
        <v>0</v>
      </c>
      <c r="F39" s="23">
        <v>1</v>
      </c>
      <c r="G39" s="23">
        <v>1</v>
      </c>
      <c r="H39" s="23">
        <v>0</v>
      </c>
      <c r="I39" s="48">
        <v>0</v>
      </c>
      <c r="J39" s="281">
        <v>1</v>
      </c>
      <c r="K39" s="23"/>
      <c r="L39" s="23"/>
      <c r="M39" s="48"/>
    </row>
    <row r="40" spans="1:13" s="22" customFormat="1" ht="19.5" thickTop="1" thickBot="1" x14ac:dyDescent="0.3">
      <c r="A40" s="142" t="s">
        <v>45</v>
      </c>
      <c r="B40" s="126" t="s">
        <v>16</v>
      </c>
      <c r="C40" s="124" t="s">
        <v>7</v>
      </c>
      <c r="D40" s="124">
        <f t="shared" ref="D40:I40" si="1">SUM(D23:D39)</f>
        <v>17</v>
      </c>
      <c r="E40" s="124">
        <f t="shared" si="1"/>
        <v>4</v>
      </c>
      <c r="F40" s="124">
        <f t="shared" si="1"/>
        <v>8</v>
      </c>
      <c r="G40" s="124">
        <f t="shared" si="1"/>
        <v>12</v>
      </c>
      <c r="H40" s="124">
        <f t="shared" si="1"/>
        <v>0</v>
      </c>
      <c r="I40" s="125">
        <f t="shared" si="1"/>
        <v>0</v>
      </c>
      <c r="J40" s="191">
        <f>SUM(J23:J39)</f>
        <v>8</v>
      </c>
      <c r="K40" s="124">
        <f>SUM(K23:K39)</f>
        <v>7</v>
      </c>
      <c r="L40" s="124">
        <f>SUM(L23:L39)</f>
        <v>2</v>
      </c>
      <c r="M40" s="294">
        <f>SUM(J40/(J40+K40))</f>
        <v>0.53333333333333333</v>
      </c>
    </row>
    <row r="41" spans="1:13" ht="18.75" hidden="1" thickTop="1" x14ac:dyDescent="0.25">
      <c r="A41" s="646" t="s">
        <v>15</v>
      </c>
      <c r="B41" s="14">
        <v>41697</v>
      </c>
      <c r="C41" s="8" t="s">
        <v>10</v>
      </c>
      <c r="D41" s="8">
        <v>1</v>
      </c>
      <c r="E41" s="8">
        <v>0</v>
      </c>
      <c r="F41" s="8">
        <v>0</v>
      </c>
      <c r="G41" s="8">
        <v>0</v>
      </c>
      <c r="H41" s="8">
        <v>0</v>
      </c>
      <c r="I41" s="113">
        <v>0</v>
      </c>
      <c r="J41" s="282"/>
      <c r="K41" s="8">
        <v>1</v>
      </c>
      <c r="L41" s="8"/>
      <c r="M41" s="113"/>
    </row>
    <row r="42" spans="1:13" hidden="1" x14ac:dyDescent="0.25">
      <c r="A42" s="639"/>
      <c r="B42" s="13">
        <v>41690</v>
      </c>
      <c r="C42" s="9" t="s">
        <v>7</v>
      </c>
      <c r="D42" s="9">
        <v>1</v>
      </c>
      <c r="E42" s="9">
        <v>0</v>
      </c>
      <c r="F42" s="9">
        <v>1</v>
      </c>
      <c r="G42" s="9">
        <v>1</v>
      </c>
      <c r="H42" s="9">
        <v>0</v>
      </c>
      <c r="I42" s="29">
        <v>0</v>
      </c>
      <c r="J42" s="280">
        <v>1</v>
      </c>
      <c r="K42" s="9"/>
      <c r="L42" s="9"/>
      <c r="M42" s="29"/>
    </row>
    <row r="43" spans="1:13" hidden="1" x14ac:dyDescent="0.25">
      <c r="A43" s="639"/>
      <c r="B43" s="13">
        <v>41683</v>
      </c>
      <c r="C43" s="9" t="s">
        <v>14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9"/>
      <c r="B44" s="13">
        <v>41676</v>
      </c>
      <c r="C44" s="9" t="s">
        <v>12</v>
      </c>
      <c r="D44" s="9">
        <v>1</v>
      </c>
      <c r="E44" s="9">
        <v>0</v>
      </c>
      <c r="F44" s="9">
        <v>1</v>
      </c>
      <c r="G44" s="9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9"/>
      <c r="B45" s="13">
        <v>41669</v>
      </c>
      <c r="C45" s="9" t="s">
        <v>13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9"/>
      <c r="B46" s="13">
        <v>41662</v>
      </c>
      <c r="C46" s="9" t="s">
        <v>10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">
        <v>0</v>
      </c>
      <c r="J46" s="280"/>
      <c r="K46" s="9">
        <v>1</v>
      </c>
      <c r="L46" s="9"/>
      <c r="M46" s="29"/>
    </row>
    <row r="47" spans="1:13" hidden="1" x14ac:dyDescent="0.25">
      <c r="A47" s="639"/>
      <c r="B47" s="13">
        <v>41648</v>
      </c>
      <c r="C47" s="9" t="s">
        <v>14</v>
      </c>
      <c r="D47" s="9">
        <v>1</v>
      </c>
      <c r="E47" s="9">
        <v>0</v>
      </c>
      <c r="F47" s="9">
        <v>0</v>
      </c>
      <c r="G47" s="9">
        <v>0</v>
      </c>
      <c r="H47" s="9">
        <v>0</v>
      </c>
      <c r="I47" s="29">
        <v>0</v>
      </c>
      <c r="J47" s="280"/>
      <c r="K47" s="9">
        <v>1</v>
      </c>
      <c r="L47" s="9"/>
      <c r="M47" s="29"/>
    </row>
    <row r="48" spans="1:13" hidden="1" x14ac:dyDescent="0.25">
      <c r="A48" s="639"/>
      <c r="B48" s="13">
        <v>41592</v>
      </c>
      <c r="C48" s="9" t="s">
        <v>12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">
        <v>1</v>
      </c>
      <c r="J48" s="280"/>
      <c r="K48" s="9"/>
      <c r="L48" s="9">
        <v>1</v>
      </c>
      <c r="M48" s="29"/>
    </row>
    <row r="49" spans="1:13" hidden="1" x14ac:dyDescent="0.25">
      <c r="A49" s="639"/>
      <c r="B49" s="13">
        <v>41585</v>
      </c>
      <c r="C49" s="9" t="s">
        <v>13</v>
      </c>
      <c r="D49" s="9">
        <v>1</v>
      </c>
      <c r="E49" s="9">
        <v>0</v>
      </c>
      <c r="F49" s="9">
        <v>0</v>
      </c>
      <c r="G49" s="9">
        <v>0</v>
      </c>
      <c r="H49" s="9">
        <v>0</v>
      </c>
      <c r="I49" s="29">
        <v>0</v>
      </c>
      <c r="J49" s="280">
        <v>1</v>
      </c>
      <c r="K49" s="9"/>
      <c r="L49" s="9"/>
      <c r="M49" s="29"/>
    </row>
    <row r="50" spans="1:13" hidden="1" x14ac:dyDescent="0.25">
      <c r="A50" s="639"/>
      <c r="B50" s="13">
        <v>41564</v>
      </c>
      <c r="C50" s="9" t="s">
        <v>14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t="18.75" hidden="1" thickBot="1" x14ac:dyDescent="0.3">
      <c r="A51" s="647"/>
      <c r="B51" s="122">
        <v>41536</v>
      </c>
      <c r="C51" s="23" t="s">
        <v>7</v>
      </c>
      <c r="D51" s="23">
        <v>1</v>
      </c>
      <c r="E51" s="23">
        <v>0</v>
      </c>
      <c r="F51" s="23">
        <v>0</v>
      </c>
      <c r="G51" s="23">
        <v>0</v>
      </c>
      <c r="H51" s="23">
        <v>0</v>
      </c>
      <c r="I51" s="48">
        <v>0</v>
      </c>
      <c r="J51" s="281">
        <v>1</v>
      </c>
      <c r="K51" s="23"/>
      <c r="L51" s="23"/>
      <c r="M51" s="48"/>
    </row>
    <row r="52" spans="1:13" s="22" customFormat="1" ht="19.5" thickTop="1" thickBot="1" x14ac:dyDescent="0.3">
      <c r="A52" s="142" t="s">
        <v>45</v>
      </c>
      <c r="B52" s="126" t="s">
        <v>15</v>
      </c>
      <c r="C52" s="124" t="s">
        <v>8</v>
      </c>
      <c r="D52" s="124">
        <f t="shared" ref="D52:I52" si="2">SUM(D41:D51)</f>
        <v>11</v>
      </c>
      <c r="E52" s="124">
        <f t="shared" si="2"/>
        <v>1</v>
      </c>
      <c r="F52" s="124">
        <f t="shared" si="2"/>
        <v>2</v>
      </c>
      <c r="G52" s="124">
        <f t="shared" si="2"/>
        <v>3</v>
      </c>
      <c r="H52" s="124">
        <f t="shared" si="2"/>
        <v>0</v>
      </c>
      <c r="I52" s="125">
        <f t="shared" si="2"/>
        <v>1</v>
      </c>
      <c r="J52" s="191">
        <f>SUM(J41:J51)</f>
        <v>3</v>
      </c>
      <c r="K52" s="124">
        <f>SUM(K41:K51)</f>
        <v>7</v>
      </c>
      <c r="L52" s="124">
        <f>SUM(L41:L51)</f>
        <v>1</v>
      </c>
      <c r="M52" s="294">
        <f>SUM(J52/(J52+K52))</f>
        <v>0.3</v>
      </c>
    </row>
    <row r="53" spans="1:13" ht="18.75" hidden="1" thickTop="1" x14ac:dyDescent="0.25">
      <c r="A53" s="646" t="s">
        <v>22</v>
      </c>
      <c r="B53" s="14">
        <v>41284</v>
      </c>
      <c r="C53" s="8" t="s">
        <v>21</v>
      </c>
      <c r="D53" s="8">
        <v>1</v>
      </c>
      <c r="E53" s="8">
        <v>0</v>
      </c>
      <c r="F53" s="8">
        <v>0</v>
      </c>
      <c r="G53" s="8">
        <v>0</v>
      </c>
      <c r="H53" s="8">
        <v>0</v>
      </c>
      <c r="I53" s="113">
        <v>0</v>
      </c>
      <c r="J53" s="282">
        <v>1</v>
      </c>
      <c r="K53" s="8"/>
      <c r="L53" s="8"/>
      <c r="M53" s="113"/>
    </row>
    <row r="54" spans="1:13" hidden="1" x14ac:dyDescent="0.25">
      <c r="A54" s="639"/>
      <c r="B54" s="13">
        <v>41249</v>
      </c>
      <c r="C54" s="9" t="s">
        <v>20</v>
      </c>
      <c r="D54" s="9">
        <v>1</v>
      </c>
      <c r="E54" s="9">
        <v>0</v>
      </c>
      <c r="F54" s="9">
        <v>1</v>
      </c>
      <c r="G54" s="9">
        <v>1</v>
      </c>
      <c r="H54" s="9">
        <v>0</v>
      </c>
      <c r="I54" s="29">
        <v>0</v>
      </c>
      <c r="J54" s="280"/>
      <c r="K54" s="9">
        <v>1</v>
      </c>
      <c r="L54" s="9"/>
      <c r="M54" s="29"/>
    </row>
    <row r="55" spans="1:13" hidden="1" x14ac:dyDescent="0.25">
      <c r="A55" s="639"/>
      <c r="B55" s="13">
        <v>41242</v>
      </c>
      <c r="C55" s="9" t="s">
        <v>7</v>
      </c>
      <c r="D55" s="9">
        <v>1</v>
      </c>
      <c r="E55" s="9">
        <v>0</v>
      </c>
      <c r="F55" s="9">
        <v>0</v>
      </c>
      <c r="G55" s="9">
        <v>0</v>
      </c>
      <c r="H55" s="9">
        <v>0</v>
      </c>
      <c r="I55" s="29">
        <v>0</v>
      </c>
      <c r="J55" s="280"/>
      <c r="K55" s="9">
        <v>1</v>
      </c>
      <c r="L55" s="9"/>
      <c r="M55" s="29"/>
    </row>
    <row r="56" spans="1:13" hidden="1" x14ac:dyDescent="0.25">
      <c r="A56" s="639"/>
      <c r="B56" s="13">
        <v>41214</v>
      </c>
      <c r="C56" s="9" t="s">
        <v>20</v>
      </c>
      <c r="D56" s="9">
        <v>1</v>
      </c>
      <c r="E56" s="9">
        <v>0</v>
      </c>
      <c r="F56" s="9">
        <v>1</v>
      </c>
      <c r="G56" s="9">
        <v>1</v>
      </c>
      <c r="H56" s="9">
        <v>0</v>
      </c>
      <c r="I56" s="29">
        <v>0</v>
      </c>
      <c r="J56" s="280"/>
      <c r="K56" s="9"/>
      <c r="L56" s="9">
        <v>1</v>
      </c>
      <c r="M56" s="29"/>
    </row>
    <row r="57" spans="1:13" hidden="1" x14ac:dyDescent="0.25">
      <c r="A57" s="639"/>
      <c r="B57" s="13">
        <v>41207</v>
      </c>
      <c r="C57" s="9" t="s">
        <v>7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29">
        <v>0</v>
      </c>
      <c r="J57" s="280"/>
      <c r="K57" s="9">
        <v>1</v>
      </c>
      <c r="L57" s="9"/>
      <c r="M57" s="29"/>
    </row>
    <row r="58" spans="1:13" hidden="1" x14ac:dyDescent="0.25">
      <c r="A58" s="639"/>
      <c r="B58" s="13">
        <v>41200</v>
      </c>
      <c r="C58" s="9" t="s">
        <v>21</v>
      </c>
      <c r="D58" s="9">
        <v>1</v>
      </c>
      <c r="E58" s="9">
        <v>0</v>
      </c>
      <c r="F58" s="9">
        <v>1</v>
      </c>
      <c r="G58" s="9">
        <v>1</v>
      </c>
      <c r="H58" s="9">
        <v>0</v>
      </c>
      <c r="I58" s="29">
        <v>0</v>
      </c>
      <c r="J58" s="280"/>
      <c r="K58" s="9">
        <v>1</v>
      </c>
      <c r="L58" s="9"/>
      <c r="M58" s="29"/>
    </row>
    <row r="59" spans="1:13" hidden="1" x14ac:dyDescent="0.25">
      <c r="A59" s="639"/>
      <c r="B59" s="13">
        <v>41193</v>
      </c>
      <c r="C59" s="9" t="s">
        <v>12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>
        <v>1</v>
      </c>
      <c r="K59" s="9"/>
      <c r="L59" s="9"/>
      <c r="M59" s="29"/>
    </row>
    <row r="60" spans="1:13" hidden="1" x14ac:dyDescent="0.25">
      <c r="A60" s="639"/>
      <c r="B60" s="13">
        <v>41179</v>
      </c>
      <c r="C60" s="9" t="s">
        <v>20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t="18.75" hidden="1" thickBot="1" x14ac:dyDescent="0.3">
      <c r="A61" s="647"/>
      <c r="B61" s="122">
        <v>41172</v>
      </c>
      <c r="C61" s="23" t="s">
        <v>7</v>
      </c>
      <c r="D61" s="23">
        <v>1</v>
      </c>
      <c r="E61" s="23">
        <v>0</v>
      </c>
      <c r="F61" s="23">
        <v>1</v>
      </c>
      <c r="G61" s="23">
        <v>1</v>
      </c>
      <c r="H61" s="23">
        <v>0</v>
      </c>
      <c r="I61" s="48">
        <v>0</v>
      </c>
      <c r="J61" s="281"/>
      <c r="K61" s="23">
        <v>1</v>
      </c>
      <c r="L61" s="23"/>
      <c r="M61" s="48"/>
    </row>
    <row r="62" spans="1:13" s="22" customFormat="1" ht="19.5" thickTop="1" thickBot="1" x14ac:dyDescent="0.3">
      <c r="A62" s="142" t="s">
        <v>45</v>
      </c>
      <c r="B62" s="126" t="s">
        <v>22</v>
      </c>
      <c r="C62" s="124" t="s">
        <v>19</v>
      </c>
      <c r="D62" s="124">
        <f t="shared" ref="D62:I62" si="3">SUM(D53:D61)</f>
        <v>9</v>
      </c>
      <c r="E62" s="124">
        <f t="shared" si="3"/>
        <v>0</v>
      </c>
      <c r="F62" s="124">
        <f t="shared" si="3"/>
        <v>4</v>
      </c>
      <c r="G62" s="124">
        <f t="shared" si="3"/>
        <v>4</v>
      </c>
      <c r="H62" s="124">
        <f t="shared" si="3"/>
        <v>0</v>
      </c>
      <c r="I62" s="125">
        <f t="shared" si="3"/>
        <v>0</v>
      </c>
      <c r="J62" s="191">
        <f>SUM(J53:J61)</f>
        <v>2</v>
      </c>
      <c r="K62" s="124">
        <f>SUM(K53:K61)</f>
        <v>6</v>
      </c>
      <c r="L62" s="124">
        <f>SUM(L53:L61)</f>
        <v>1</v>
      </c>
      <c r="M62" s="294">
        <f>SUM(J62/(J62+K62))</f>
        <v>0.25</v>
      </c>
    </row>
    <row r="63" spans="1:13" ht="18.75" hidden="1" thickTop="1" x14ac:dyDescent="0.25">
      <c r="A63" s="646" t="s">
        <v>23</v>
      </c>
      <c r="B63" s="14">
        <v>40948</v>
      </c>
      <c r="C63" s="8" t="s">
        <v>20</v>
      </c>
      <c r="D63" s="8">
        <v>1</v>
      </c>
      <c r="E63" s="8">
        <v>0</v>
      </c>
      <c r="F63" s="8">
        <v>0</v>
      </c>
      <c r="G63" s="8">
        <v>0</v>
      </c>
      <c r="H63" s="8">
        <v>0</v>
      </c>
      <c r="I63" s="113">
        <v>0</v>
      </c>
      <c r="J63" s="282"/>
      <c r="K63" s="8">
        <v>1</v>
      </c>
      <c r="L63" s="8"/>
      <c r="M63" s="113"/>
    </row>
    <row r="64" spans="1:13" hidden="1" x14ac:dyDescent="0.25">
      <c r="A64" s="639"/>
      <c r="B64" s="13">
        <v>40941</v>
      </c>
      <c r="C64" s="9" t="s">
        <v>12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/>
      <c r="K64" s="9">
        <v>1</v>
      </c>
      <c r="L64" s="9"/>
      <c r="M64" s="29"/>
    </row>
    <row r="65" spans="1:13" hidden="1" x14ac:dyDescent="0.25">
      <c r="A65" s="639"/>
      <c r="B65" s="13">
        <v>40927</v>
      </c>
      <c r="C65" s="9" t="s">
        <v>13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9"/>
      <c r="B66" s="13">
        <v>40920</v>
      </c>
      <c r="C66" s="9" t="s">
        <v>19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idden="1" x14ac:dyDescent="0.25">
      <c r="A67" s="639"/>
      <c r="B67" s="13">
        <v>40878</v>
      </c>
      <c r="C67" s="9" t="s">
        <v>13</v>
      </c>
      <c r="D67" s="9">
        <v>1</v>
      </c>
      <c r="E67" s="9">
        <v>0</v>
      </c>
      <c r="F67" s="9">
        <v>0</v>
      </c>
      <c r="G67" s="9">
        <v>0</v>
      </c>
      <c r="H67" s="9">
        <v>0</v>
      </c>
      <c r="I67" s="29">
        <v>0</v>
      </c>
      <c r="J67" s="280">
        <v>1</v>
      </c>
      <c r="K67" s="9"/>
      <c r="L67" s="9"/>
      <c r="M67" s="29"/>
    </row>
    <row r="68" spans="1:13" hidden="1" x14ac:dyDescent="0.25">
      <c r="A68" s="639"/>
      <c r="B68" s="13">
        <v>40871</v>
      </c>
      <c r="C68" s="9" t="s">
        <v>19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">
        <v>0</v>
      </c>
      <c r="J68" s="280"/>
      <c r="K68" s="9">
        <v>1</v>
      </c>
      <c r="L68" s="9"/>
      <c r="M68" s="29"/>
    </row>
    <row r="69" spans="1:13" hidden="1" x14ac:dyDescent="0.25">
      <c r="A69" s="639"/>
      <c r="B69" s="13">
        <v>40864</v>
      </c>
      <c r="C69" s="9" t="s">
        <v>20</v>
      </c>
      <c r="D69" s="9">
        <v>1</v>
      </c>
      <c r="E69" s="9">
        <v>0</v>
      </c>
      <c r="F69" s="9">
        <v>0</v>
      </c>
      <c r="G69" s="9">
        <v>0</v>
      </c>
      <c r="H69" s="9">
        <v>0</v>
      </c>
      <c r="I69" s="29">
        <v>0</v>
      </c>
      <c r="J69" s="280"/>
      <c r="K69" s="9"/>
      <c r="L69" s="9">
        <v>1</v>
      </c>
      <c r="M69" s="29"/>
    </row>
    <row r="70" spans="1:13" hidden="1" x14ac:dyDescent="0.25">
      <c r="A70" s="639"/>
      <c r="B70" s="13">
        <v>40829</v>
      </c>
      <c r="C70" s="9" t="s">
        <v>20</v>
      </c>
      <c r="D70" s="9">
        <v>1</v>
      </c>
      <c r="E70" s="9">
        <v>0</v>
      </c>
      <c r="F70" s="9">
        <v>0</v>
      </c>
      <c r="G70" s="9">
        <v>0</v>
      </c>
      <c r="H70" s="9">
        <v>0</v>
      </c>
      <c r="I70" s="29">
        <v>0</v>
      </c>
      <c r="J70" s="280">
        <v>1</v>
      </c>
      <c r="K70" s="9"/>
      <c r="L70" s="9"/>
      <c r="M70" s="29"/>
    </row>
    <row r="71" spans="1:13" hidden="1" x14ac:dyDescent="0.25">
      <c r="A71" s="639"/>
      <c r="B71" s="13">
        <v>40822</v>
      </c>
      <c r="C71" s="9" t="s">
        <v>12</v>
      </c>
      <c r="D71" s="9">
        <v>1</v>
      </c>
      <c r="E71" s="9">
        <v>0</v>
      </c>
      <c r="F71" s="9">
        <v>1</v>
      </c>
      <c r="G71" s="9">
        <v>1</v>
      </c>
      <c r="H71" s="9">
        <v>0</v>
      </c>
      <c r="I71" s="29">
        <v>0</v>
      </c>
      <c r="J71" s="280"/>
      <c r="K71" s="9">
        <v>1</v>
      </c>
      <c r="L71" s="9"/>
      <c r="M71" s="29"/>
    </row>
    <row r="72" spans="1:13" hidden="1" x14ac:dyDescent="0.25">
      <c r="A72" s="639"/>
      <c r="B72" s="13">
        <v>40808</v>
      </c>
      <c r="C72" s="9" t="s">
        <v>13</v>
      </c>
      <c r="D72" s="9">
        <v>1</v>
      </c>
      <c r="E72" s="9">
        <v>0</v>
      </c>
      <c r="F72" s="9">
        <v>0</v>
      </c>
      <c r="G72" s="9">
        <v>0</v>
      </c>
      <c r="H72" s="9">
        <v>0</v>
      </c>
      <c r="I72" s="29">
        <v>0</v>
      </c>
      <c r="J72" s="280">
        <v>1</v>
      </c>
      <c r="K72" s="9"/>
      <c r="L72" s="9"/>
      <c r="M72" s="29"/>
    </row>
    <row r="73" spans="1:13" ht="18.75" hidden="1" thickBot="1" x14ac:dyDescent="0.3">
      <c r="A73" s="647"/>
      <c r="B73" s="122">
        <v>40801</v>
      </c>
      <c r="C73" s="23" t="s">
        <v>19</v>
      </c>
      <c r="D73" s="23">
        <v>1</v>
      </c>
      <c r="E73" s="23">
        <v>0</v>
      </c>
      <c r="F73" s="23">
        <v>0</v>
      </c>
      <c r="G73" s="23">
        <v>0</v>
      </c>
      <c r="H73" s="23">
        <v>0</v>
      </c>
      <c r="I73" s="48">
        <v>0</v>
      </c>
      <c r="J73" s="281">
        <v>1</v>
      </c>
      <c r="K73" s="23"/>
      <c r="L73" s="23"/>
      <c r="M73" s="48"/>
    </row>
    <row r="74" spans="1:13" s="22" customFormat="1" ht="19.5" thickTop="1" thickBot="1" x14ac:dyDescent="0.3">
      <c r="A74" s="142" t="s">
        <v>45</v>
      </c>
      <c r="B74" s="126" t="s">
        <v>23</v>
      </c>
      <c r="C74" s="124" t="s">
        <v>21</v>
      </c>
      <c r="D74" s="124">
        <f t="shared" ref="D74:I74" si="4">SUM(D63:D73)</f>
        <v>11</v>
      </c>
      <c r="E74" s="124">
        <f t="shared" si="4"/>
        <v>0</v>
      </c>
      <c r="F74" s="124">
        <f t="shared" si="4"/>
        <v>1</v>
      </c>
      <c r="G74" s="124">
        <f t="shared" si="4"/>
        <v>1</v>
      </c>
      <c r="H74" s="124">
        <f t="shared" si="4"/>
        <v>0</v>
      </c>
      <c r="I74" s="125">
        <f t="shared" si="4"/>
        <v>0</v>
      </c>
      <c r="J74" s="191">
        <f>SUM(J63:J73)</f>
        <v>4</v>
      </c>
      <c r="K74" s="124">
        <f>SUM(K63:K73)</f>
        <v>6</v>
      </c>
      <c r="L74" s="124">
        <f>SUM(L63:L73)</f>
        <v>1</v>
      </c>
      <c r="M74" s="294">
        <f>SUM(J74/(J74+K74))</f>
        <v>0.4</v>
      </c>
    </row>
    <row r="75" spans="1:13" ht="19.5" thickTop="1" thickBot="1" x14ac:dyDescent="0.3">
      <c r="C75" s="136" t="s">
        <v>24</v>
      </c>
      <c r="D75" s="137">
        <f t="shared" ref="D75:I75" si="5">SUM(D22+D40+D52+D62+D74)</f>
        <v>67</v>
      </c>
      <c r="E75" s="137">
        <f t="shared" si="5"/>
        <v>7</v>
      </c>
      <c r="F75" s="137">
        <f t="shared" si="5"/>
        <v>27</v>
      </c>
      <c r="G75" s="139">
        <f t="shared" si="5"/>
        <v>34</v>
      </c>
      <c r="H75" s="140">
        <f t="shared" si="5"/>
        <v>0</v>
      </c>
      <c r="I75" s="141">
        <f t="shared" si="5"/>
        <v>1</v>
      </c>
      <c r="J75" s="136">
        <f>SUM(J22+J40+J52+J62+J74)</f>
        <v>28</v>
      </c>
      <c r="K75" s="168">
        <f>SUM(K22+K40+K52+K62+K74)</f>
        <v>32</v>
      </c>
      <c r="L75" s="168">
        <f>SUM(L22+L40+L52+L62+L74)</f>
        <v>7</v>
      </c>
      <c r="M75" s="333">
        <f>SUM(J75/(J75+K75))</f>
        <v>0.46666666666666667</v>
      </c>
    </row>
    <row r="76" spans="1:13" ht="18.75" thickBot="1" x14ac:dyDescent="0.3">
      <c r="C76" s="143" t="s">
        <v>25</v>
      </c>
      <c r="D76" s="24"/>
      <c r="E76" s="25">
        <f>SUM(E75/D75)</f>
        <v>0.1044776119402985</v>
      </c>
      <c r="F76" s="25">
        <f>SUM(F75/D75)</f>
        <v>0.40298507462686567</v>
      </c>
      <c r="G76" s="144">
        <f>SUM(G75/D75)</f>
        <v>0.5074626865671642</v>
      </c>
      <c r="H76" s="20"/>
      <c r="I76" s="20"/>
      <c r="J76" s="283">
        <f>SUM(J75/D75)</f>
        <v>0.41791044776119401</v>
      </c>
      <c r="K76" s="21">
        <f>SUM(K75/D75)</f>
        <v>0.47761194029850745</v>
      </c>
      <c r="L76" s="132">
        <f>SUM(L75/D75)</f>
        <v>0.1044776119402985</v>
      </c>
    </row>
    <row r="77" spans="1:13" ht="18.75" thickBot="1" x14ac:dyDescent="0.3">
      <c r="C77" s="133" t="s">
        <v>26</v>
      </c>
      <c r="D77" s="134">
        <f>SUM(D75/5)</f>
        <v>13.4</v>
      </c>
      <c r="E77" s="134">
        <f>SUM(E76*D77)</f>
        <v>1.4</v>
      </c>
      <c r="F77" s="134">
        <f>SUM(F76*D77)</f>
        <v>5.4</v>
      </c>
      <c r="G77" s="135">
        <f>SUM(G76*D77)</f>
        <v>6.8000000000000007</v>
      </c>
      <c r="J77" s="284">
        <f>SUM(J75/5)</f>
        <v>5.6</v>
      </c>
      <c r="K77" s="134">
        <f>SUM(K75/5)</f>
        <v>6.4</v>
      </c>
      <c r="L77" s="135">
        <f>SUM(L75/5)</f>
        <v>1.4</v>
      </c>
    </row>
    <row r="78" spans="1:13" ht="19.5" thickTop="1" thickBot="1" x14ac:dyDescent="0.3">
      <c r="A78" s="61" t="s">
        <v>50</v>
      </c>
      <c r="B78" s="45" t="s">
        <v>36</v>
      </c>
      <c r="C78" s="46" t="s">
        <v>21</v>
      </c>
      <c r="D78" s="47"/>
      <c r="E78" s="27">
        <v>4</v>
      </c>
      <c r="F78" s="27">
        <v>2</v>
      </c>
      <c r="G78" s="28">
        <v>6</v>
      </c>
    </row>
    <row r="79" spans="1:13" ht="18.75" thickBot="1" x14ac:dyDescent="0.3">
      <c r="A79" s="49" t="s">
        <v>45</v>
      </c>
      <c r="B79" s="41" t="s">
        <v>50</v>
      </c>
      <c r="C79" s="42"/>
      <c r="D79" s="42"/>
      <c r="E79" s="43">
        <f>SUM(E78:E78)</f>
        <v>4</v>
      </c>
      <c r="F79" s="43">
        <f>SUM(F78:F78)</f>
        <v>2</v>
      </c>
      <c r="G79" s="50">
        <f>SUM(G78:G78)</f>
        <v>6</v>
      </c>
    </row>
    <row r="80" spans="1:13" ht="18.75" thickBot="1" x14ac:dyDescent="0.3">
      <c r="A80" s="51" t="s">
        <v>46</v>
      </c>
      <c r="B80" s="52" t="s">
        <v>493</v>
      </c>
      <c r="C80" s="53"/>
      <c r="D80" s="53"/>
      <c r="E80" s="54">
        <f>SUM(E75+E79)</f>
        <v>11</v>
      </c>
      <c r="F80" s="54">
        <f>SUM(F75+F79)</f>
        <v>29</v>
      </c>
      <c r="G80" s="55">
        <f>SUM(E80+F80)</f>
        <v>40</v>
      </c>
    </row>
    <row r="81" ht="18.75" thickTop="1" x14ac:dyDescent="0.25"/>
  </sheetData>
  <mergeCells count="6">
    <mergeCell ref="A1:M1"/>
    <mergeCell ref="A63:A73"/>
    <mergeCell ref="A3:A21"/>
    <mergeCell ref="A23:A39"/>
    <mergeCell ref="A41:A51"/>
    <mergeCell ref="A53:A61"/>
  </mergeCells>
  <printOptions horizontalCentered="1" verticalCentered="1"/>
  <pageMargins left="0.2" right="0.2" top="0.25" bottom="0.25" header="0.25" footer="0.3"/>
  <pageSetup scale="88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0000"/>
    <pageSetUpPr fitToPage="1"/>
  </sheetPr>
  <dimension ref="A1:M72"/>
  <sheetViews>
    <sheetView zoomScale="75" zoomScaleNormal="75" workbookViewId="0">
      <selection activeCell="A2" sqref="A2:M2"/>
    </sheetView>
  </sheetViews>
  <sheetFormatPr defaultColWidth="9.140625" defaultRowHeight="18" x14ac:dyDescent="0.25"/>
  <cols>
    <col min="1" max="1" width="15.42578125" style="16" bestFit="1" customWidth="1"/>
    <col min="2" max="2" width="25.28515625" style="17" bestFit="1" customWidth="1"/>
    <col min="3" max="3" width="19.7109375" style="16" customWidth="1"/>
    <col min="4" max="9" width="9.5703125" style="16" bestFit="1" customWidth="1"/>
    <col min="10" max="16384" width="9.140625" style="16"/>
  </cols>
  <sheetData>
    <row r="1" spans="1:13" ht="19.5" thickTop="1" thickBot="1" x14ac:dyDescent="0.3">
      <c r="A1" s="626" t="s">
        <v>337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199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32" t="s">
        <v>554</v>
      </c>
      <c r="B3" s="254">
        <v>44966</v>
      </c>
      <c r="C3" s="27" t="s">
        <v>555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97">
        <v>0</v>
      </c>
      <c r="J3" s="279">
        <v>1</v>
      </c>
      <c r="K3" s="27"/>
      <c r="L3" s="27"/>
      <c r="M3" s="28"/>
    </row>
    <row r="4" spans="1:13" hidden="1" x14ac:dyDescent="0.25">
      <c r="A4" s="633"/>
      <c r="B4" s="255">
        <v>44959</v>
      </c>
      <c r="C4" s="9" t="s">
        <v>553</v>
      </c>
      <c r="D4" s="9">
        <v>1</v>
      </c>
      <c r="E4" s="9">
        <v>0</v>
      </c>
      <c r="F4" s="9">
        <v>1</v>
      </c>
      <c r="G4" s="9">
        <v>1</v>
      </c>
      <c r="H4" s="9">
        <v>0</v>
      </c>
      <c r="I4" s="298">
        <v>0</v>
      </c>
      <c r="J4" s="280"/>
      <c r="K4" s="9"/>
      <c r="L4" s="9">
        <v>1</v>
      </c>
      <c r="M4" s="29"/>
    </row>
    <row r="5" spans="1:13" hidden="1" x14ac:dyDescent="0.25">
      <c r="A5" s="633"/>
      <c r="B5" s="255">
        <v>44938</v>
      </c>
      <c r="C5" s="9" t="s">
        <v>552</v>
      </c>
      <c r="D5" s="9">
        <v>1</v>
      </c>
      <c r="E5" s="9">
        <v>0</v>
      </c>
      <c r="F5" s="9">
        <v>0</v>
      </c>
      <c r="G5" s="9">
        <v>0</v>
      </c>
      <c r="H5" s="9">
        <v>0</v>
      </c>
      <c r="I5" s="298">
        <v>0</v>
      </c>
      <c r="J5" s="280">
        <v>1</v>
      </c>
      <c r="K5" s="9"/>
      <c r="L5" s="9"/>
      <c r="M5" s="29"/>
    </row>
    <row r="6" spans="1:13" hidden="1" x14ac:dyDescent="0.25">
      <c r="A6" s="633"/>
      <c r="B6" s="255">
        <v>44917</v>
      </c>
      <c r="C6" s="9" t="s">
        <v>555</v>
      </c>
      <c r="D6" s="9">
        <v>1</v>
      </c>
      <c r="E6" s="9">
        <v>0</v>
      </c>
      <c r="F6" s="9">
        <v>1</v>
      </c>
      <c r="G6" s="9">
        <v>1</v>
      </c>
      <c r="H6" s="9">
        <v>0</v>
      </c>
      <c r="I6" s="298">
        <v>0</v>
      </c>
      <c r="J6" s="280">
        <v>1</v>
      </c>
      <c r="K6" s="9"/>
      <c r="L6" s="9"/>
      <c r="M6" s="29"/>
    </row>
    <row r="7" spans="1:13" hidden="1" x14ac:dyDescent="0.25">
      <c r="A7" s="633"/>
      <c r="B7" s="255">
        <v>44910</v>
      </c>
      <c r="C7" s="9" t="s">
        <v>553</v>
      </c>
      <c r="D7" s="9">
        <v>1</v>
      </c>
      <c r="E7" s="9">
        <v>2</v>
      </c>
      <c r="F7" s="9">
        <v>2</v>
      </c>
      <c r="G7" s="9">
        <v>4</v>
      </c>
      <c r="H7" s="9">
        <v>0</v>
      </c>
      <c r="I7" s="298">
        <v>0</v>
      </c>
      <c r="J7" s="280">
        <v>1</v>
      </c>
      <c r="K7" s="9"/>
      <c r="L7" s="9"/>
      <c r="M7" s="29"/>
    </row>
    <row r="8" spans="1:13" hidden="1" x14ac:dyDescent="0.25">
      <c r="A8" s="633"/>
      <c r="B8" s="255">
        <v>44903</v>
      </c>
      <c r="C8" s="9" t="s">
        <v>453</v>
      </c>
      <c r="D8" s="9">
        <v>1</v>
      </c>
      <c r="E8" s="9">
        <v>2</v>
      </c>
      <c r="F8" s="9">
        <v>0</v>
      </c>
      <c r="G8" s="9">
        <v>2</v>
      </c>
      <c r="H8" s="9">
        <v>0</v>
      </c>
      <c r="I8" s="298">
        <v>0</v>
      </c>
      <c r="J8" s="280">
        <v>1</v>
      </c>
      <c r="K8" s="9"/>
      <c r="L8" s="9"/>
      <c r="M8" s="29"/>
    </row>
    <row r="9" spans="1:13" hidden="1" x14ac:dyDescent="0.25">
      <c r="A9" s="633"/>
      <c r="B9" s="255">
        <v>44896</v>
      </c>
      <c r="C9" s="9" t="s">
        <v>8</v>
      </c>
      <c r="D9" s="9">
        <v>1</v>
      </c>
      <c r="E9" s="9">
        <v>0</v>
      </c>
      <c r="F9" s="9">
        <v>0</v>
      </c>
      <c r="G9" s="9">
        <v>0</v>
      </c>
      <c r="H9" s="9">
        <v>0</v>
      </c>
      <c r="I9" s="298">
        <v>0</v>
      </c>
      <c r="J9" s="280"/>
      <c r="K9" s="9">
        <v>1</v>
      </c>
      <c r="L9" s="9"/>
      <c r="M9" s="29"/>
    </row>
    <row r="10" spans="1:13" hidden="1" x14ac:dyDescent="0.25">
      <c r="A10" s="633"/>
      <c r="B10" s="255">
        <v>44882</v>
      </c>
      <c r="C10" s="9" t="s">
        <v>555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298">
        <v>0</v>
      </c>
      <c r="J10" s="280">
        <v>1</v>
      </c>
      <c r="K10" s="9"/>
      <c r="L10" s="9"/>
      <c r="M10" s="29"/>
    </row>
    <row r="11" spans="1:13" hidden="1" x14ac:dyDescent="0.25">
      <c r="A11" s="633"/>
      <c r="B11" s="255">
        <v>44875</v>
      </c>
      <c r="C11" s="9" t="s">
        <v>553</v>
      </c>
      <c r="D11" s="9">
        <v>1</v>
      </c>
      <c r="E11" s="9">
        <v>2</v>
      </c>
      <c r="F11" s="9">
        <v>0</v>
      </c>
      <c r="G11" s="9">
        <v>2</v>
      </c>
      <c r="H11" s="9">
        <v>0</v>
      </c>
      <c r="I11" s="298">
        <v>0</v>
      </c>
      <c r="J11" s="280">
        <v>1</v>
      </c>
      <c r="K11" s="9"/>
      <c r="L11" s="9"/>
      <c r="M11" s="29"/>
    </row>
    <row r="12" spans="1:13" hidden="1" x14ac:dyDescent="0.25">
      <c r="A12" s="633"/>
      <c r="B12" s="255">
        <v>44868</v>
      </c>
      <c r="C12" s="9" t="s">
        <v>453</v>
      </c>
      <c r="D12" s="9">
        <v>1</v>
      </c>
      <c r="E12" s="9">
        <v>0</v>
      </c>
      <c r="F12" s="9">
        <v>1</v>
      </c>
      <c r="G12" s="9">
        <v>1</v>
      </c>
      <c r="H12" s="9">
        <v>0</v>
      </c>
      <c r="I12" s="298">
        <v>0</v>
      </c>
      <c r="J12" s="280"/>
      <c r="K12" s="9">
        <v>1</v>
      </c>
      <c r="L12" s="9"/>
      <c r="M12" s="29"/>
    </row>
    <row r="13" spans="1:13" hidden="1" x14ac:dyDescent="0.25">
      <c r="A13" s="633"/>
      <c r="B13" s="255">
        <v>44861</v>
      </c>
      <c r="C13" s="9" t="s">
        <v>8</v>
      </c>
      <c r="D13" s="9">
        <v>1</v>
      </c>
      <c r="E13" s="9">
        <v>0</v>
      </c>
      <c r="F13" s="9">
        <v>0</v>
      </c>
      <c r="G13" s="9">
        <v>0</v>
      </c>
      <c r="H13" s="9">
        <v>0</v>
      </c>
      <c r="I13" s="298">
        <v>0</v>
      </c>
      <c r="J13" s="280"/>
      <c r="K13" s="9">
        <v>1</v>
      </c>
      <c r="L13" s="9"/>
      <c r="M13" s="29"/>
    </row>
    <row r="14" spans="1:13" hidden="1" x14ac:dyDescent="0.25">
      <c r="A14" s="633"/>
      <c r="B14" s="255">
        <v>44826</v>
      </c>
      <c r="C14" s="9" t="s">
        <v>8</v>
      </c>
      <c r="D14" s="9">
        <v>1</v>
      </c>
      <c r="E14" s="9">
        <v>2</v>
      </c>
      <c r="F14" s="9">
        <v>0</v>
      </c>
      <c r="G14" s="9">
        <v>2</v>
      </c>
      <c r="H14" s="9">
        <v>0</v>
      </c>
      <c r="I14" s="298">
        <v>0</v>
      </c>
      <c r="J14" s="280">
        <v>1</v>
      </c>
      <c r="K14" s="9"/>
      <c r="L14" s="9"/>
      <c r="M14" s="29"/>
    </row>
    <row r="15" spans="1:13" ht="18.75" hidden="1" thickBot="1" x14ac:dyDescent="0.3">
      <c r="A15" s="634"/>
      <c r="B15" s="256">
        <v>44819</v>
      </c>
      <c r="C15" s="31" t="s">
        <v>552</v>
      </c>
      <c r="D15" s="31">
        <v>1</v>
      </c>
      <c r="E15" s="31">
        <v>0</v>
      </c>
      <c r="F15" s="31">
        <v>1</v>
      </c>
      <c r="G15" s="31">
        <v>1</v>
      </c>
      <c r="H15" s="31">
        <v>0</v>
      </c>
      <c r="I15" s="299">
        <v>0</v>
      </c>
      <c r="J15" s="341"/>
      <c r="K15" s="31">
        <v>1</v>
      </c>
      <c r="L15" s="31"/>
      <c r="M15" s="32"/>
    </row>
    <row r="16" spans="1:13" ht="19.5" thickTop="1" thickBot="1" x14ac:dyDescent="0.3">
      <c r="A16" s="433" t="s">
        <v>45</v>
      </c>
      <c r="B16" s="414" t="s">
        <v>554</v>
      </c>
      <c r="C16" s="355" t="s">
        <v>452</v>
      </c>
      <c r="D16" s="355">
        <f t="shared" ref="D16:L16" si="0">SUM(D3:D15)</f>
        <v>13</v>
      </c>
      <c r="E16" s="355">
        <f t="shared" si="0"/>
        <v>8</v>
      </c>
      <c r="F16" s="355">
        <f t="shared" si="0"/>
        <v>7</v>
      </c>
      <c r="G16" s="355">
        <f t="shared" si="0"/>
        <v>15</v>
      </c>
      <c r="H16" s="355">
        <f t="shared" si="0"/>
        <v>0</v>
      </c>
      <c r="I16" s="467">
        <f t="shared" si="0"/>
        <v>0</v>
      </c>
      <c r="J16" s="191">
        <f t="shared" si="0"/>
        <v>8</v>
      </c>
      <c r="K16" s="124">
        <f t="shared" si="0"/>
        <v>4</v>
      </c>
      <c r="L16" s="124">
        <f t="shared" si="0"/>
        <v>1</v>
      </c>
      <c r="M16" s="294">
        <f>SUM(J16/(J16+K16))</f>
        <v>0.66666666666666663</v>
      </c>
    </row>
    <row r="17" spans="1:13" ht="18.75" hidden="1" thickTop="1" x14ac:dyDescent="0.25">
      <c r="A17" s="659" t="s">
        <v>454</v>
      </c>
      <c r="B17" s="254">
        <v>43524</v>
      </c>
      <c r="C17" s="27" t="s">
        <v>453</v>
      </c>
      <c r="D17" s="27">
        <v>1</v>
      </c>
      <c r="E17" s="27">
        <v>0</v>
      </c>
      <c r="F17" s="27">
        <v>0</v>
      </c>
      <c r="G17" s="27">
        <v>0</v>
      </c>
      <c r="H17" s="27">
        <v>0</v>
      </c>
      <c r="I17" s="28">
        <v>0</v>
      </c>
      <c r="J17" s="364"/>
      <c r="K17" s="27">
        <v>1</v>
      </c>
      <c r="L17" s="27"/>
      <c r="M17" s="28"/>
    </row>
    <row r="18" spans="1:13" hidden="1" x14ac:dyDescent="0.25">
      <c r="A18" s="631"/>
      <c r="B18" s="255">
        <v>43517</v>
      </c>
      <c r="C18" s="9" t="s">
        <v>8</v>
      </c>
      <c r="D18" s="9">
        <v>1</v>
      </c>
      <c r="E18" s="9">
        <v>1</v>
      </c>
      <c r="F18" s="9">
        <v>1</v>
      </c>
      <c r="G18" s="9">
        <v>2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idden="1" x14ac:dyDescent="0.25">
      <c r="A19" s="631"/>
      <c r="B19" s="255">
        <v>43510</v>
      </c>
      <c r="C19" s="9" t="s">
        <v>9</v>
      </c>
      <c r="D19" s="9">
        <v>1</v>
      </c>
      <c r="E19" s="9">
        <v>0</v>
      </c>
      <c r="F19" s="9">
        <v>0</v>
      </c>
      <c r="G19" s="9">
        <v>0</v>
      </c>
      <c r="H19" s="9">
        <v>0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1"/>
      <c r="B20" s="255">
        <v>43496</v>
      </c>
      <c r="C20" s="9" t="s">
        <v>48</v>
      </c>
      <c r="D20" s="9">
        <v>1</v>
      </c>
      <c r="E20" s="9">
        <v>0</v>
      </c>
      <c r="F20" s="9">
        <v>0</v>
      </c>
      <c r="G20" s="9">
        <v>0</v>
      </c>
      <c r="H20" s="9">
        <v>0</v>
      </c>
      <c r="I20" s="29">
        <v>0</v>
      </c>
      <c r="J20" s="365">
        <v>1</v>
      </c>
      <c r="K20" s="9"/>
      <c r="L20" s="9"/>
      <c r="M20" s="29"/>
    </row>
    <row r="21" spans="1:13" hidden="1" x14ac:dyDescent="0.25">
      <c r="A21" s="631"/>
      <c r="B21" s="255">
        <v>43489</v>
      </c>
      <c r="C21" s="9" t="s">
        <v>453</v>
      </c>
      <c r="D21" s="9">
        <v>1</v>
      </c>
      <c r="E21" s="9">
        <v>0</v>
      </c>
      <c r="F21" s="9">
        <v>2</v>
      </c>
      <c r="G21" s="9">
        <v>2</v>
      </c>
      <c r="H21" s="9">
        <v>0</v>
      </c>
      <c r="I21" s="29">
        <v>0</v>
      </c>
      <c r="J21" s="365">
        <v>1</v>
      </c>
      <c r="K21" s="9"/>
      <c r="L21" s="9"/>
      <c r="M21" s="29"/>
    </row>
    <row r="22" spans="1:13" hidden="1" x14ac:dyDescent="0.25">
      <c r="A22" s="631"/>
      <c r="B22" s="255">
        <v>43475</v>
      </c>
      <c r="C22" s="9" t="s">
        <v>8</v>
      </c>
      <c r="D22" s="9">
        <v>1</v>
      </c>
      <c r="E22" s="9">
        <v>0</v>
      </c>
      <c r="F22" s="9">
        <v>0</v>
      </c>
      <c r="G22" s="9">
        <v>0</v>
      </c>
      <c r="H22" s="9">
        <v>0</v>
      </c>
      <c r="I22" s="29">
        <v>0</v>
      </c>
      <c r="J22" s="365"/>
      <c r="K22" s="9">
        <v>1</v>
      </c>
      <c r="L22" s="9"/>
      <c r="M22" s="29"/>
    </row>
    <row r="23" spans="1:13" hidden="1" x14ac:dyDescent="0.25">
      <c r="A23" s="631"/>
      <c r="B23" s="255">
        <v>43468</v>
      </c>
      <c r="C23" s="9" t="s">
        <v>9</v>
      </c>
      <c r="D23" s="9">
        <v>1</v>
      </c>
      <c r="E23" s="9">
        <v>3</v>
      </c>
      <c r="F23" s="9">
        <v>1</v>
      </c>
      <c r="G23" s="9">
        <v>4</v>
      </c>
      <c r="H23" s="9">
        <v>1</v>
      </c>
      <c r="I23" s="29">
        <v>0</v>
      </c>
      <c r="J23" s="365">
        <v>1</v>
      </c>
      <c r="K23" s="9"/>
      <c r="L23" s="9"/>
      <c r="M23" s="29"/>
    </row>
    <row r="24" spans="1:13" hidden="1" x14ac:dyDescent="0.25">
      <c r="A24" s="631"/>
      <c r="B24" s="255">
        <v>43447</v>
      </c>
      <c r="C24" s="9" t="s">
        <v>48</v>
      </c>
      <c r="D24" s="9">
        <v>1</v>
      </c>
      <c r="E24" s="9">
        <v>0</v>
      </c>
      <c r="F24" s="9">
        <v>0</v>
      </c>
      <c r="G24" s="9">
        <v>0</v>
      </c>
      <c r="H24" s="9">
        <v>0</v>
      </c>
      <c r="I24" s="29">
        <v>0</v>
      </c>
      <c r="J24" s="365"/>
      <c r="K24" s="9">
        <v>1</v>
      </c>
      <c r="L24" s="9"/>
      <c r="M24" s="29"/>
    </row>
    <row r="25" spans="1:13" hidden="1" x14ac:dyDescent="0.25">
      <c r="A25" s="631"/>
      <c r="B25" s="255">
        <v>43440</v>
      </c>
      <c r="C25" s="9" t="s">
        <v>453</v>
      </c>
      <c r="D25" s="9">
        <v>1</v>
      </c>
      <c r="E25" s="9">
        <v>1</v>
      </c>
      <c r="F25" s="9">
        <v>0</v>
      </c>
      <c r="G25" s="9">
        <v>1</v>
      </c>
      <c r="H25" s="9">
        <v>0</v>
      </c>
      <c r="I25" s="29">
        <v>0</v>
      </c>
      <c r="J25" s="365"/>
      <c r="K25" s="9">
        <v>1</v>
      </c>
      <c r="L25" s="9"/>
      <c r="M25" s="29"/>
    </row>
    <row r="26" spans="1:13" hidden="1" x14ac:dyDescent="0.25">
      <c r="A26" s="631"/>
      <c r="B26" s="255">
        <v>43433</v>
      </c>
      <c r="C26" s="9" t="s">
        <v>8</v>
      </c>
      <c r="D26" s="9">
        <v>1</v>
      </c>
      <c r="E26" s="9">
        <v>0</v>
      </c>
      <c r="F26" s="9">
        <v>1</v>
      </c>
      <c r="G26" s="9">
        <v>1</v>
      </c>
      <c r="H26" s="9">
        <v>0</v>
      </c>
      <c r="I26" s="29">
        <v>0</v>
      </c>
      <c r="J26" s="365">
        <v>1</v>
      </c>
      <c r="K26" s="9"/>
      <c r="L26" s="9"/>
      <c r="M26" s="29"/>
    </row>
    <row r="27" spans="1:13" hidden="1" x14ac:dyDescent="0.25">
      <c r="A27" s="631"/>
      <c r="B27" s="255">
        <v>43426</v>
      </c>
      <c r="C27" s="9" t="s">
        <v>9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29">
        <v>0</v>
      </c>
      <c r="J27" s="365">
        <v>1</v>
      </c>
      <c r="K27" s="9"/>
      <c r="L27" s="9"/>
      <c r="M27" s="29"/>
    </row>
    <row r="28" spans="1:13" hidden="1" x14ac:dyDescent="0.25">
      <c r="A28" s="631"/>
      <c r="B28" s="255">
        <v>43412</v>
      </c>
      <c r="C28" s="9" t="s">
        <v>48</v>
      </c>
      <c r="D28" s="9">
        <v>1</v>
      </c>
      <c r="E28" s="9">
        <v>0</v>
      </c>
      <c r="F28" s="9">
        <v>0</v>
      </c>
      <c r="G28" s="9">
        <v>0</v>
      </c>
      <c r="H28" s="9">
        <v>0</v>
      </c>
      <c r="I28" s="29">
        <v>0</v>
      </c>
      <c r="J28" s="365">
        <v>1</v>
      </c>
      <c r="K28" s="9"/>
      <c r="L28" s="9"/>
      <c r="M28" s="29"/>
    </row>
    <row r="29" spans="1:13" hidden="1" x14ac:dyDescent="0.25">
      <c r="A29" s="631"/>
      <c r="B29" s="255">
        <v>43405</v>
      </c>
      <c r="C29" s="9" t="s">
        <v>453</v>
      </c>
      <c r="D29" s="9">
        <v>1</v>
      </c>
      <c r="E29" s="9">
        <v>1</v>
      </c>
      <c r="F29" s="9">
        <v>2</v>
      </c>
      <c r="G29" s="9">
        <v>3</v>
      </c>
      <c r="H29" s="9">
        <v>0</v>
      </c>
      <c r="I29" s="29">
        <v>0</v>
      </c>
      <c r="J29" s="365">
        <v>1</v>
      </c>
      <c r="K29" s="9"/>
      <c r="L29" s="9"/>
      <c r="M29" s="29"/>
    </row>
    <row r="30" spans="1:13" hidden="1" x14ac:dyDescent="0.25">
      <c r="A30" s="631"/>
      <c r="B30" s="255">
        <v>43398</v>
      </c>
      <c r="C30" s="9" t="s">
        <v>8</v>
      </c>
      <c r="D30" s="9">
        <v>1</v>
      </c>
      <c r="E30" s="9">
        <v>0</v>
      </c>
      <c r="F30" s="9">
        <v>0</v>
      </c>
      <c r="G30" s="9">
        <v>0</v>
      </c>
      <c r="H30" s="9">
        <v>0</v>
      </c>
      <c r="I30" s="29">
        <v>0</v>
      </c>
      <c r="J30" s="365">
        <v>1</v>
      </c>
      <c r="K30" s="9"/>
      <c r="L30" s="9"/>
      <c r="M30" s="29"/>
    </row>
    <row r="31" spans="1:13" hidden="1" x14ac:dyDescent="0.25">
      <c r="A31" s="631"/>
      <c r="B31" s="255">
        <v>43391</v>
      </c>
      <c r="C31" s="9" t="s">
        <v>9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29">
        <v>0</v>
      </c>
      <c r="J31" s="365"/>
      <c r="K31" s="9">
        <v>1</v>
      </c>
      <c r="L31" s="9"/>
      <c r="M31" s="29"/>
    </row>
    <row r="32" spans="1:13" hidden="1" x14ac:dyDescent="0.25">
      <c r="A32" s="631"/>
      <c r="B32" s="255">
        <v>43384</v>
      </c>
      <c r="C32" s="9" t="s">
        <v>455</v>
      </c>
      <c r="D32" s="9">
        <v>1</v>
      </c>
      <c r="E32" s="9">
        <v>1</v>
      </c>
      <c r="F32" s="9">
        <v>0</v>
      </c>
      <c r="G32" s="9">
        <v>1</v>
      </c>
      <c r="H32" s="9">
        <v>0</v>
      </c>
      <c r="I32" s="29">
        <v>0</v>
      </c>
      <c r="J32" s="365"/>
      <c r="K32" s="9"/>
      <c r="L32" s="9">
        <v>1</v>
      </c>
      <c r="M32" s="29"/>
    </row>
    <row r="33" spans="1:13" hidden="1" x14ac:dyDescent="0.25">
      <c r="A33" s="631"/>
      <c r="B33" s="255">
        <v>43377</v>
      </c>
      <c r="C33" s="9" t="s">
        <v>48</v>
      </c>
      <c r="D33" s="9">
        <v>1</v>
      </c>
      <c r="E33" s="9">
        <v>1</v>
      </c>
      <c r="F33" s="9">
        <v>0</v>
      </c>
      <c r="G33" s="9">
        <v>1</v>
      </c>
      <c r="H33" s="9">
        <v>0</v>
      </c>
      <c r="I33" s="29">
        <v>0</v>
      </c>
      <c r="J33" s="365">
        <v>1</v>
      </c>
      <c r="K33" s="9"/>
      <c r="L33" s="9"/>
      <c r="M33" s="29"/>
    </row>
    <row r="34" spans="1:13" hidden="1" x14ac:dyDescent="0.25">
      <c r="A34" s="631"/>
      <c r="B34" s="255">
        <v>43370</v>
      </c>
      <c r="C34" s="9" t="s">
        <v>453</v>
      </c>
      <c r="D34" s="9">
        <v>1</v>
      </c>
      <c r="E34" s="9">
        <v>0</v>
      </c>
      <c r="F34" s="9">
        <v>1</v>
      </c>
      <c r="G34" s="9">
        <v>1</v>
      </c>
      <c r="H34" s="9">
        <v>0</v>
      </c>
      <c r="I34" s="29">
        <v>0</v>
      </c>
      <c r="J34" s="365"/>
      <c r="K34" s="9">
        <v>1</v>
      </c>
      <c r="L34" s="9"/>
      <c r="M34" s="29"/>
    </row>
    <row r="35" spans="1:13" hidden="1" x14ac:dyDescent="0.25">
      <c r="A35" s="631"/>
      <c r="B35" s="255">
        <v>43363</v>
      </c>
      <c r="C35" s="9" t="s">
        <v>8</v>
      </c>
      <c r="D35" s="9">
        <v>1</v>
      </c>
      <c r="E35" s="9">
        <v>0</v>
      </c>
      <c r="F35" s="9">
        <v>2</v>
      </c>
      <c r="G35" s="9">
        <v>2</v>
      </c>
      <c r="H35" s="9">
        <v>0</v>
      </c>
      <c r="I35" s="29">
        <v>0</v>
      </c>
      <c r="J35" s="365">
        <v>1</v>
      </c>
      <c r="K35" s="9"/>
      <c r="L35" s="9"/>
      <c r="M35" s="29"/>
    </row>
    <row r="36" spans="1:13" ht="18.75" hidden="1" thickBot="1" x14ac:dyDescent="0.3">
      <c r="A36" s="630"/>
      <c r="B36" s="256">
        <v>43356</v>
      </c>
      <c r="C36" s="31" t="s">
        <v>9</v>
      </c>
      <c r="D36" s="31">
        <v>1</v>
      </c>
      <c r="E36" s="31">
        <v>0</v>
      </c>
      <c r="F36" s="31">
        <v>1</v>
      </c>
      <c r="G36" s="31">
        <v>1</v>
      </c>
      <c r="H36" s="31">
        <v>0</v>
      </c>
      <c r="I36" s="32">
        <v>0</v>
      </c>
      <c r="J36" s="366"/>
      <c r="K36" s="31"/>
      <c r="L36" s="31">
        <v>1</v>
      </c>
      <c r="M36" s="32"/>
    </row>
    <row r="37" spans="1:13" s="22" customFormat="1" ht="19.5" thickTop="1" thickBot="1" x14ac:dyDescent="0.3">
      <c r="A37" s="142" t="s">
        <v>45</v>
      </c>
      <c r="B37" s="126" t="s">
        <v>454</v>
      </c>
      <c r="C37" s="124" t="s">
        <v>452</v>
      </c>
      <c r="D37" s="124">
        <f t="shared" ref="D37:I37" si="1">SUM(D17:D36)</f>
        <v>20</v>
      </c>
      <c r="E37" s="124">
        <f t="shared" si="1"/>
        <v>8</v>
      </c>
      <c r="F37" s="124">
        <f t="shared" si="1"/>
        <v>11</v>
      </c>
      <c r="G37" s="124">
        <f t="shared" si="1"/>
        <v>19</v>
      </c>
      <c r="H37" s="124">
        <f t="shared" si="1"/>
        <v>1</v>
      </c>
      <c r="I37" s="124">
        <f t="shared" si="1"/>
        <v>0</v>
      </c>
      <c r="J37" s="191">
        <f>SUM(J17:J36)</f>
        <v>12</v>
      </c>
      <c r="K37" s="124">
        <f>SUM(K17:K36)</f>
        <v>6</v>
      </c>
      <c r="L37" s="124">
        <f>SUM(L17:L36)</f>
        <v>2</v>
      </c>
      <c r="M37" s="294">
        <f>SUM(J37/(J37+K37))</f>
        <v>0.66666666666666663</v>
      </c>
    </row>
    <row r="38" spans="1:13" ht="18.75" hidden="1" thickTop="1" x14ac:dyDescent="0.25">
      <c r="A38" s="659" t="s">
        <v>285</v>
      </c>
      <c r="B38" s="26">
        <v>43160</v>
      </c>
      <c r="C38" s="27" t="s">
        <v>7</v>
      </c>
      <c r="D38" s="27">
        <v>1</v>
      </c>
      <c r="E38" s="27">
        <v>1</v>
      </c>
      <c r="F38" s="27">
        <v>1</v>
      </c>
      <c r="G38" s="27">
        <v>2</v>
      </c>
      <c r="H38" s="27">
        <v>1</v>
      </c>
      <c r="I38" s="28">
        <v>0</v>
      </c>
      <c r="J38" s="282">
        <v>1</v>
      </c>
      <c r="K38" s="8"/>
      <c r="L38" s="8"/>
      <c r="M38" s="113"/>
    </row>
    <row r="39" spans="1:13" hidden="1" x14ac:dyDescent="0.25">
      <c r="A39" s="631"/>
      <c r="B39" s="13">
        <v>43146</v>
      </c>
      <c r="C39" s="9" t="s">
        <v>9</v>
      </c>
      <c r="D39" s="9">
        <v>1</v>
      </c>
      <c r="E39" s="9">
        <v>1</v>
      </c>
      <c r="F39" s="9">
        <v>2</v>
      </c>
      <c r="G39" s="9">
        <v>3</v>
      </c>
      <c r="H39" s="9">
        <v>0</v>
      </c>
      <c r="I39" s="29">
        <v>0</v>
      </c>
      <c r="J39" s="280">
        <v>1</v>
      </c>
      <c r="K39" s="9"/>
      <c r="L39" s="9"/>
      <c r="M39" s="29"/>
    </row>
    <row r="40" spans="1:13" hidden="1" x14ac:dyDescent="0.25">
      <c r="A40" s="631"/>
      <c r="B40" s="13">
        <v>43139</v>
      </c>
      <c r="C40" s="9" t="s">
        <v>10</v>
      </c>
      <c r="D40" s="9">
        <v>1</v>
      </c>
      <c r="E40" s="9">
        <v>0</v>
      </c>
      <c r="F40" s="9">
        <v>1</v>
      </c>
      <c r="G40" s="9">
        <v>1</v>
      </c>
      <c r="H40" s="9">
        <v>0</v>
      </c>
      <c r="I40" s="29">
        <v>0</v>
      </c>
      <c r="J40" s="280"/>
      <c r="K40" s="9">
        <v>1</v>
      </c>
      <c r="L40" s="9"/>
      <c r="M40" s="29"/>
    </row>
    <row r="41" spans="1:13" hidden="1" x14ac:dyDescent="0.25">
      <c r="A41" s="631"/>
      <c r="B41" s="13">
        <v>43132</v>
      </c>
      <c r="C41" s="9" t="s">
        <v>11</v>
      </c>
      <c r="D41" s="9">
        <v>1</v>
      </c>
      <c r="E41" s="9">
        <v>0</v>
      </c>
      <c r="F41" s="9">
        <v>0</v>
      </c>
      <c r="G41" s="9">
        <v>0</v>
      </c>
      <c r="H41" s="9">
        <v>0</v>
      </c>
      <c r="I41" s="29">
        <v>0</v>
      </c>
      <c r="J41" s="280">
        <v>1</v>
      </c>
      <c r="K41" s="9"/>
      <c r="L41" s="9"/>
      <c r="M41" s="29"/>
    </row>
    <row r="42" spans="1:13" hidden="1" x14ac:dyDescent="0.25">
      <c r="A42" s="631"/>
      <c r="B42" s="13">
        <v>43125</v>
      </c>
      <c r="C42" s="9" t="s">
        <v>7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29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13">
        <v>43118</v>
      </c>
      <c r="C43" s="9" t="s">
        <v>8</v>
      </c>
      <c r="D43" s="9">
        <v>1</v>
      </c>
      <c r="E43" s="9">
        <v>0</v>
      </c>
      <c r="F43" s="9">
        <v>0</v>
      </c>
      <c r="G43" s="9">
        <v>0</v>
      </c>
      <c r="H43" s="9">
        <v>0</v>
      </c>
      <c r="I43" s="29">
        <v>0</v>
      </c>
      <c r="J43" s="280"/>
      <c r="K43" s="9">
        <v>1</v>
      </c>
      <c r="L43" s="9"/>
      <c r="M43" s="29"/>
    </row>
    <row r="44" spans="1:13" hidden="1" x14ac:dyDescent="0.25">
      <c r="A44" s="631"/>
      <c r="B44" s="13">
        <v>43104</v>
      </c>
      <c r="C44" s="9" t="s">
        <v>9</v>
      </c>
      <c r="D44" s="9">
        <v>1</v>
      </c>
      <c r="E44" s="9">
        <v>1</v>
      </c>
      <c r="F44" s="9">
        <v>0</v>
      </c>
      <c r="G44" s="9">
        <v>1</v>
      </c>
      <c r="H44" s="9">
        <v>0</v>
      </c>
      <c r="I44" s="29">
        <v>0</v>
      </c>
      <c r="J44" s="280"/>
      <c r="K44" s="9">
        <v>1</v>
      </c>
      <c r="L44" s="9"/>
      <c r="M44" s="29"/>
    </row>
    <row r="45" spans="1:13" hidden="1" x14ac:dyDescent="0.25">
      <c r="A45" s="631"/>
      <c r="B45" s="13">
        <v>43076</v>
      </c>
      <c r="C45" s="9" t="s">
        <v>7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29">
        <v>0</v>
      </c>
      <c r="J45" s="280"/>
      <c r="K45" s="9">
        <v>1</v>
      </c>
      <c r="L45" s="9"/>
      <c r="M45" s="29"/>
    </row>
    <row r="46" spans="1:13" hidden="1" x14ac:dyDescent="0.25">
      <c r="A46" s="631"/>
      <c r="B46" s="13">
        <v>43048</v>
      </c>
      <c r="C46" s="9" t="s">
        <v>11</v>
      </c>
      <c r="D46" s="9">
        <v>1</v>
      </c>
      <c r="E46" s="9">
        <v>3</v>
      </c>
      <c r="F46" s="9">
        <v>2</v>
      </c>
      <c r="G46" s="9">
        <v>5</v>
      </c>
      <c r="H46" s="9">
        <v>0</v>
      </c>
      <c r="I46" s="29">
        <v>0</v>
      </c>
      <c r="J46" s="280">
        <v>1</v>
      </c>
      <c r="K46" s="9"/>
      <c r="L46" s="9"/>
      <c r="M46" s="29"/>
    </row>
    <row r="47" spans="1:13" hidden="1" x14ac:dyDescent="0.25">
      <c r="A47" s="631"/>
      <c r="B47" s="13">
        <v>43041</v>
      </c>
      <c r="C47" s="9" t="s">
        <v>7</v>
      </c>
      <c r="D47" s="9">
        <v>1</v>
      </c>
      <c r="E47" s="9">
        <v>1</v>
      </c>
      <c r="F47" s="9">
        <v>0</v>
      </c>
      <c r="G47" s="9">
        <v>1</v>
      </c>
      <c r="H47" s="9">
        <v>0</v>
      </c>
      <c r="I47" s="29">
        <v>0</v>
      </c>
      <c r="J47" s="280"/>
      <c r="K47" s="9"/>
      <c r="L47" s="9">
        <v>1</v>
      </c>
      <c r="M47" s="29"/>
    </row>
    <row r="48" spans="1:13" hidden="1" x14ac:dyDescent="0.25">
      <c r="A48" s="631"/>
      <c r="B48" s="13">
        <v>43034</v>
      </c>
      <c r="C48" s="9" t="s">
        <v>8</v>
      </c>
      <c r="D48" s="9">
        <v>1</v>
      </c>
      <c r="E48" s="9">
        <v>1</v>
      </c>
      <c r="F48" s="9">
        <v>0</v>
      </c>
      <c r="G48" s="9">
        <v>1</v>
      </c>
      <c r="H48" s="9">
        <v>0</v>
      </c>
      <c r="I48" s="29">
        <v>0</v>
      </c>
      <c r="J48" s="280"/>
      <c r="K48" s="9"/>
      <c r="L48" s="9">
        <v>1</v>
      </c>
      <c r="M48" s="29"/>
    </row>
    <row r="49" spans="1:13" hidden="1" x14ac:dyDescent="0.25">
      <c r="A49" s="631"/>
      <c r="B49" s="13">
        <v>43027</v>
      </c>
      <c r="C49" s="9" t="s">
        <v>9</v>
      </c>
      <c r="D49" s="9">
        <v>1</v>
      </c>
      <c r="E49" s="9">
        <v>1</v>
      </c>
      <c r="F49" s="9">
        <v>0</v>
      </c>
      <c r="G49" s="9">
        <v>1</v>
      </c>
      <c r="H49" s="9">
        <v>0</v>
      </c>
      <c r="I49" s="29">
        <v>0</v>
      </c>
      <c r="J49" s="280"/>
      <c r="K49" s="9"/>
      <c r="L49" s="9">
        <v>1</v>
      </c>
      <c r="M49" s="29"/>
    </row>
    <row r="50" spans="1:13" hidden="1" x14ac:dyDescent="0.25">
      <c r="A50" s="631"/>
      <c r="B50" s="13">
        <v>43020</v>
      </c>
      <c r="C50" s="9" t="s">
        <v>10</v>
      </c>
      <c r="D50" s="9">
        <v>1</v>
      </c>
      <c r="E50" s="9">
        <v>0</v>
      </c>
      <c r="F50" s="9">
        <v>0</v>
      </c>
      <c r="G50" s="9">
        <v>0</v>
      </c>
      <c r="H50" s="9">
        <v>0</v>
      </c>
      <c r="I50" s="29">
        <v>0</v>
      </c>
      <c r="J50" s="280"/>
      <c r="K50" s="9">
        <v>1</v>
      </c>
      <c r="L50" s="9"/>
      <c r="M50" s="29"/>
    </row>
    <row r="51" spans="1:13" hidden="1" x14ac:dyDescent="0.25">
      <c r="A51" s="631"/>
      <c r="B51" s="13">
        <v>43013</v>
      </c>
      <c r="C51" s="9" t="s">
        <v>11</v>
      </c>
      <c r="D51" s="9">
        <v>1</v>
      </c>
      <c r="E51" s="9">
        <v>2</v>
      </c>
      <c r="F51" s="9">
        <v>1</v>
      </c>
      <c r="G51" s="9">
        <v>3</v>
      </c>
      <c r="H51" s="9">
        <v>0</v>
      </c>
      <c r="I51" s="29">
        <v>0</v>
      </c>
      <c r="J51" s="280"/>
      <c r="K51" s="9">
        <v>1</v>
      </c>
      <c r="L51" s="9"/>
      <c r="M51" s="29"/>
    </row>
    <row r="52" spans="1:13" hidden="1" x14ac:dyDescent="0.25">
      <c r="A52" s="631"/>
      <c r="B52" s="13">
        <v>43006</v>
      </c>
      <c r="C52" s="9" t="s">
        <v>7</v>
      </c>
      <c r="D52" s="9">
        <v>1</v>
      </c>
      <c r="E52" s="9">
        <v>3</v>
      </c>
      <c r="F52" s="9">
        <v>2</v>
      </c>
      <c r="G52" s="9">
        <v>5</v>
      </c>
      <c r="H52" s="9">
        <v>0</v>
      </c>
      <c r="I52" s="29">
        <v>0</v>
      </c>
      <c r="J52" s="280">
        <v>1</v>
      </c>
      <c r="K52" s="9"/>
      <c r="L52" s="9"/>
      <c r="M52" s="29"/>
    </row>
    <row r="53" spans="1:13" hidden="1" x14ac:dyDescent="0.25">
      <c r="A53" s="631"/>
      <c r="B53" s="13">
        <v>42999</v>
      </c>
      <c r="C53" s="9" t="s">
        <v>8</v>
      </c>
      <c r="D53" s="9">
        <v>1</v>
      </c>
      <c r="E53" s="9">
        <v>0</v>
      </c>
      <c r="F53" s="9">
        <v>1</v>
      </c>
      <c r="G53" s="9">
        <v>1</v>
      </c>
      <c r="H53" s="9">
        <v>0</v>
      </c>
      <c r="I53" s="29">
        <v>0</v>
      </c>
      <c r="J53" s="280"/>
      <c r="K53" s="9">
        <v>1</v>
      </c>
      <c r="L53" s="9"/>
      <c r="M53" s="29"/>
    </row>
    <row r="54" spans="1:13" ht="18.75" hidden="1" thickBot="1" x14ac:dyDescent="0.3">
      <c r="A54" s="630"/>
      <c r="B54" s="30">
        <v>42992</v>
      </c>
      <c r="C54" s="31" t="s">
        <v>9</v>
      </c>
      <c r="D54" s="31">
        <v>1</v>
      </c>
      <c r="E54" s="31">
        <v>0</v>
      </c>
      <c r="F54" s="31">
        <v>1</v>
      </c>
      <c r="G54" s="31">
        <v>1</v>
      </c>
      <c r="H54" s="31">
        <v>0</v>
      </c>
      <c r="I54" s="32">
        <v>0</v>
      </c>
      <c r="J54" s="281">
        <v>1</v>
      </c>
      <c r="K54" s="23"/>
      <c r="L54" s="23"/>
      <c r="M54" s="48"/>
    </row>
    <row r="55" spans="1:13" s="1" customFormat="1" ht="19.5" thickTop="1" thickBot="1" x14ac:dyDescent="0.3">
      <c r="A55" s="142" t="s">
        <v>45</v>
      </c>
      <c r="B55" s="126" t="s">
        <v>285</v>
      </c>
      <c r="C55" s="124" t="s">
        <v>27</v>
      </c>
      <c r="D55" s="124">
        <f t="shared" ref="D55:I55" si="2">SUM(D38:D54)</f>
        <v>17</v>
      </c>
      <c r="E55" s="124">
        <f t="shared" si="2"/>
        <v>14</v>
      </c>
      <c r="F55" s="124">
        <f t="shared" si="2"/>
        <v>11</v>
      </c>
      <c r="G55" s="124">
        <f t="shared" si="2"/>
        <v>25</v>
      </c>
      <c r="H55" s="124">
        <f t="shared" si="2"/>
        <v>1</v>
      </c>
      <c r="I55" s="125">
        <f t="shared" si="2"/>
        <v>0</v>
      </c>
      <c r="J55" s="191">
        <f>SUM(J38:J54)</f>
        <v>6</v>
      </c>
      <c r="K55" s="124">
        <f>SUM(K38:K54)</f>
        <v>8</v>
      </c>
      <c r="L55" s="124">
        <f>SUM(L38:L54)</f>
        <v>3</v>
      </c>
      <c r="M55" s="294">
        <f>SUM(J55/(J55+K55))</f>
        <v>0.42857142857142855</v>
      </c>
    </row>
    <row r="56" spans="1:13" ht="18.75" hidden="1" thickTop="1" x14ac:dyDescent="0.25">
      <c r="A56" s="659" t="s">
        <v>18</v>
      </c>
      <c r="B56" s="26">
        <v>42789</v>
      </c>
      <c r="C56" s="27" t="s">
        <v>8</v>
      </c>
      <c r="D56" s="27">
        <v>1</v>
      </c>
      <c r="E56" s="27">
        <v>0</v>
      </c>
      <c r="F56" s="27">
        <v>1</v>
      </c>
      <c r="G56" s="27">
        <v>1</v>
      </c>
      <c r="H56" s="27">
        <v>0</v>
      </c>
      <c r="I56" s="28">
        <v>0</v>
      </c>
      <c r="J56" s="282"/>
      <c r="K56" s="8">
        <v>1</v>
      </c>
      <c r="L56" s="8"/>
      <c r="M56" s="113"/>
    </row>
    <row r="57" spans="1:13" hidden="1" x14ac:dyDescent="0.25">
      <c r="A57" s="631"/>
      <c r="B57" s="13">
        <v>42775</v>
      </c>
      <c r="C57" s="9" t="s">
        <v>10</v>
      </c>
      <c r="D57" s="9">
        <v>1</v>
      </c>
      <c r="E57" s="9">
        <v>0</v>
      </c>
      <c r="F57" s="9">
        <v>1</v>
      </c>
      <c r="G57" s="9">
        <v>1</v>
      </c>
      <c r="H57" s="9">
        <v>0</v>
      </c>
      <c r="I57" s="29">
        <v>0</v>
      </c>
      <c r="J57" s="280">
        <v>1</v>
      </c>
      <c r="K57" s="9"/>
      <c r="L57" s="9"/>
      <c r="M57" s="29"/>
    </row>
    <row r="58" spans="1:13" hidden="1" x14ac:dyDescent="0.25">
      <c r="A58" s="631"/>
      <c r="B58" s="13">
        <v>42768</v>
      </c>
      <c r="C58" s="9" t="s">
        <v>11</v>
      </c>
      <c r="D58" s="9">
        <v>1</v>
      </c>
      <c r="E58" s="9">
        <v>1</v>
      </c>
      <c r="F58" s="9">
        <v>0</v>
      </c>
      <c r="G58" s="9">
        <v>1</v>
      </c>
      <c r="H58" s="9">
        <v>0</v>
      </c>
      <c r="I58" s="29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42754</v>
      </c>
      <c r="C59" s="9" t="s">
        <v>8</v>
      </c>
      <c r="D59" s="9">
        <v>1</v>
      </c>
      <c r="E59" s="9">
        <v>0</v>
      </c>
      <c r="F59" s="9">
        <v>0</v>
      </c>
      <c r="G59" s="9">
        <v>0</v>
      </c>
      <c r="H59" s="9">
        <v>0</v>
      </c>
      <c r="I59" s="29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42740</v>
      </c>
      <c r="C60" s="9" t="s">
        <v>10</v>
      </c>
      <c r="D60" s="9">
        <v>1</v>
      </c>
      <c r="E60" s="9">
        <v>0</v>
      </c>
      <c r="F60" s="9">
        <v>0</v>
      </c>
      <c r="G60" s="9">
        <v>0</v>
      </c>
      <c r="H60" s="9">
        <v>0</v>
      </c>
      <c r="I60" s="29">
        <v>0</v>
      </c>
      <c r="J60" s="280"/>
      <c r="K60" s="9">
        <v>1</v>
      </c>
      <c r="L60" s="9"/>
      <c r="M60" s="29"/>
    </row>
    <row r="61" spans="1:13" hidden="1" x14ac:dyDescent="0.25">
      <c r="A61" s="631"/>
      <c r="B61" s="13">
        <v>42684</v>
      </c>
      <c r="C61" s="9" t="s">
        <v>11</v>
      </c>
      <c r="D61" s="9">
        <v>1</v>
      </c>
      <c r="E61" s="9">
        <v>0</v>
      </c>
      <c r="F61" s="9">
        <v>1</v>
      </c>
      <c r="G61" s="9">
        <v>1</v>
      </c>
      <c r="H61" s="9">
        <v>0</v>
      </c>
      <c r="I61" s="29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42677</v>
      </c>
      <c r="C62" s="9" t="s">
        <v>7</v>
      </c>
      <c r="D62" s="9">
        <v>1</v>
      </c>
      <c r="E62" s="9">
        <v>0</v>
      </c>
      <c r="F62" s="9">
        <v>0</v>
      </c>
      <c r="G62" s="9">
        <v>0</v>
      </c>
      <c r="H62" s="9">
        <v>0</v>
      </c>
      <c r="I62" s="29">
        <v>0</v>
      </c>
      <c r="J62" s="280"/>
      <c r="K62" s="9">
        <v>1</v>
      </c>
      <c r="L62" s="9"/>
      <c r="M62" s="29"/>
    </row>
    <row r="63" spans="1:13" hidden="1" x14ac:dyDescent="0.25">
      <c r="A63" s="631"/>
      <c r="B63" s="13">
        <v>42663</v>
      </c>
      <c r="C63" s="9" t="s">
        <v>9</v>
      </c>
      <c r="D63" s="9">
        <v>1</v>
      </c>
      <c r="E63" s="9">
        <v>0</v>
      </c>
      <c r="F63" s="9">
        <v>0</v>
      </c>
      <c r="G63" s="9">
        <v>0</v>
      </c>
      <c r="H63" s="9">
        <v>0</v>
      </c>
      <c r="I63" s="29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42656</v>
      </c>
      <c r="C64" s="9" t="s">
        <v>10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42642</v>
      </c>
      <c r="C65" s="9" t="s">
        <v>7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">
        <v>0</v>
      </c>
      <c r="J65" s="280"/>
      <c r="K65" s="9">
        <v>1</v>
      </c>
      <c r="L65" s="9"/>
      <c r="M65" s="29"/>
    </row>
    <row r="66" spans="1:13" hidden="1" x14ac:dyDescent="0.25">
      <c r="A66" s="631"/>
      <c r="B66" s="13">
        <v>42635</v>
      </c>
      <c r="C66" s="9" t="s">
        <v>8</v>
      </c>
      <c r="D66" s="9">
        <v>1</v>
      </c>
      <c r="E66" s="9">
        <v>0</v>
      </c>
      <c r="F66" s="9">
        <v>0</v>
      </c>
      <c r="G66" s="9">
        <v>0</v>
      </c>
      <c r="H66" s="9">
        <v>0</v>
      </c>
      <c r="I66" s="29">
        <v>0</v>
      </c>
      <c r="J66" s="280"/>
      <c r="K66" s="9">
        <v>1</v>
      </c>
      <c r="L66" s="9"/>
      <c r="M66" s="29"/>
    </row>
    <row r="67" spans="1:13" ht="18.75" hidden="1" thickBot="1" x14ac:dyDescent="0.3">
      <c r="A67" s="630"/>
      <c r="B67" s="30">
        <v>42628</v>
      </c>
      <c r="C67" s="31" t="s">
        <v>9</v>
      </c>
      <c r="D67" s="31">
        <v>1</v>
      </c>
      <c r="E67" s="31">
        <v>0</v>
      </c>
      <c r="F67" s="31">
        <v>0</v>
      </c>
      <c r="G67" s="31">
        <v>0</v>
      </c>
      <c r="H67" s="31">
        <v>0</v>
      </c>
      <c r="I67" s="32">
        <v>0</v>
      </c>
      <c r="J67" s="281"/>
      <c r="K67" s="23">
        <v>1</v>
      </c>
      <c r="L67" s="23"/>
      <c r="M67" s="48"/>
    </row>
    <row r="68" spans="1:13" s="1" customFormat="1" ht="19.5" thickTop="1" thickBot="1" x14ac:dyDescent="0.3">
      <c r="A68" s="142" t="s">
        <v>45</v>
      </c>
      <c r="B68" s="126" t="s">
        <v>18</v>
      </c>
      <c r="C68" s="124" t="s">
        <v>27</v>
      </c>
      <c r="D68" s="124">
        <f t="shared" ref="D68:I68" si="3">SUM(D56:D67)</f>
        <v>12</v>
      </c>
      <c r="E68" s="124">
        <f t="shared" si="3"/>
        <v>1</v>
      </c>
      <c r="F68" s="124">
        <f t="shared" si="3"/>
        <v>3</v>
      </c>
      <c r="G68" s="124">
        <f t="shared" si="3"/>
        <v>4</v>
      </c>
      <c r="H68" s="124">
        <f t="shared" si="3"/>
        <v>0</v>
      </c>
      <c r="I68" s="125">
        <f t="shared" si="3"/>
        <v>0</v>
      </c>
      <c r="J68" s="191">
        <f>SUM(J56:J67)</f>
        <v>5</v>
      </c>
      <c r="K68" s="124">
        <f>SUM(K56:K67)</f>
        <v>7</v>
      </c>
      <c r="L68" s="124">
        <f>SUM(L56:L67)</f>
        <v>0</v>
      </c>
      <c r="M68" s="294">
        <f>SUM(J68/(J68+K68))</f>
        <v>0.41666666666666669</v>
      </c>
    </row>
    <row r="69" spans="1:13" ht="19.5" thickTop="1" thickBot="1" x14ac:dyDescent="0.3">
      <c r="C69" s="136" t="s">
        <v>24</v>
      </c>
      <c r="D69" s="137">
        <f t="shared" ref="D69:I69" si="4">SUM(D37+D55+D68+D16)</f>
        <v>62</v>
      </c>
      <c r="E69" s="137">
        <f t="shared" si="4"/>
        <v>31</v>
      </c>
      <c r="F69" s="137">
        <f t="shared" si="4"/>
        <v>32</v>
      </c>
      <c r="G69" s="137">
        <f t="shared" si="4"/>
        <v>63</v>
      </c>
      <c r="H69" s="137">
        <f t="shared" si="4"/>
        <v>2</v>
      </c>
      <c r="I69" s="137">
        <f t="shared" si="4"/>
        <v>0</v>
      </c>
      <c r="J69" s="90">
        <f>SUM(J37+J55+J68+J16)</f>
        <v>31</v>
      </c>
      <c r="K69" s="306">
        <f>SUM(K37+K55+K68+K16)</f>
        <v>25</v>
      </c>
      <c r="L69" s="306">
        <f>SUM(L37+L55+L68+L16)</f>
        <v>6</v>
      </c>
      <c r="M69" s="333">
        <f>SUM(J69/(J69+K69))</f>
        <v>0.5535714285714286</v>
      </c>
    </row>
    <row r="70" spans="1:13" ht="18.75" thickBot="1" x14ac:dyDescent="0.3">
      <c r="C70" s="143" t="s">
        <v>25</v>
      </c>
      <c r="D70" s="24"/>
      <c r="E70" s="25">
        <f>SUM(E69/D69)</f>
        <v>0.5</v>
      </c>
      <c r="F70" s="25">
        <f>SUM(F69/D69)</f>
        <v>0.5161290322580645</v>
      </c>
      <c r="G70" s="144">
        <f>SUM(G69/D69)</f>
        <v>1.0161290322580645</v>
      </c>
      <c r="H70" s="20"/>
      <c r="I70" s="20"/>
      <c r="J70" s="307">
        <f>SUM(J69/D69)</f>
        <v>0.5</v>
      </c>
      <c r="K70" s="77">
        <f>SUM(K69/D69)</f>
        <v>0.40322580645161288</v>
      </c>
      <c r="L70" s="95">
        <f>SUM(L69/D69)</f>
        <v>9.6774193548387094E-2</v>
      </c>
    </row>
    <row r="71" spans="1:13" ht="18.75" thickBot="1" x14ac:dyDescent="0.3">
      <c r="C71" s="133" t="s">
        <v>26</v>
      </c>
      <c r="D71" s="134">
        <f>SUM(D69/4)</f>
        <v>15.5</v>
      </c>
      <c r="E71" s="134">
        <f>SUM(E70*D71)</f>
        <v>7.75</v>
      </c>
      <c r="F71" s="134">
        <f>SUM(F70*D71)</f>
        <v>8</v>
      </c>
      <c r="G71" s="135">
        <f>SUM(G70*D71)</f>
        <v>15.75</v>
      </c>
      <c r="J71" s="308">
        <f>SUM(J69/4)</f>
        <v>7.75</v>
      </c>
      <c r="K71" s="97">
        <f>SUM(K69/4)</f>
        <v>6.25</v>
      </c>
      <c r="L71" s="98">
        <f>SUM(L69/4)</f>
        <v>1.5</v>
      </c>
    </row>
    <row r="72" spans="1:13" ht="18.75" thickTop="1" x14ac:dyDescent="0.25"/>
  </sheetData>
  <mergeCells count="5">
    <mergeCell ref="A56:A67"/>
    <mergeCell ref="A38:A54"/>
    <mergeCell ref="A1:M1"/>
    <mergeCell ref="A17:A36"/>
    <mergeCell ref="A3:A15"/>
  </mergeCells>
  <printOptions horizontalCentered="1" verticalCentered="1"/>
  <pageMargins left="0.2" right="0.2" top="0.25" bottom="0.25" header="0.25" footer="0.3"/>
  <pageSetup scale="87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  <pageSetUpPr fitToPage="1"/>
  </sheetPr>
  <dimension ref="A1:M143"/>
  <sheetViews>
    <sheetView zoomScale="75" zoomScaleNormal="75" workbookViewId="0">
      <selection activeCell="D156" sqref="D156"/>
    </sheetView>
  </sheetViews>
  <sheetFormatPr defaultColWidth="9.140625" defaultRowHeight="18" x14ac:dyDescent="0.25"/>
  <cols>
    <col min="1" max="1" width="17" style="6" bestFit="1" customWidth="1"/>
    <col min="2" max="2" width="25.28515625" style="101" bestFit="1" customWidth="1"/>
    <col min="3" max="3" width="19.7109375" style="6" customWidth="1"/>
    <col min="4" max="9" width="9.5703125" style="6" bestFit="1" customWidth="1"/>
    <col min="10" max="13" width="9.140625" style="6"/>
    <col min="14" max="16384" width="9.140625" style="7"/>
  </cols>
  <sheetData>
    <row r="1" spans="1:13" ht="19.5" thickTop="1" thickBot="1" x14ac:dyDescent="0.3">
      <c r="A1" s="626" t="s">
        <v>338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348"/>
      <c r="B2" s="359" t="s">
        <v>0</v>
      </c>
      <c r="C2" s="155" t="s">
        <v>450</v>
      </c>
      <c r="D2" s="179" t="s">
        <v>1</v>
      </c>
      <c r="E2" s="179" t="s">
        <v>2</v>
      </c>
      <c r="F2" s="179" t="s">
        <v>3</v>
      </c>
      <c r="G2" s="179" t="s">
        <v>4</v>
      </c>
      <c r="H2" s="179" t="s">
        <v>5</v>
      </c>
      <c r="I2" s="180" t="s">
        <v>6</v>
      </c>
      <c r="J2" s="332" t="s">
        <v>29</v>
      </c>
      <c r="K2" s="155" t="s">
        <v>30</v>
      </c>
      <c r="L2" s="155" t="s">
        <v>31</v>
      </c>
      <c r="M2" s="156" t="s">
        <v>294</v>
      </c>
    </row>
    <row r="3" spans="1:13" ht="18.75" hidden="1" thickTop="1" x14ac:dyDescent="0.25">
      <c r="A3" s="659" t="s">
        <v>454</v>
      </c>
      <c r="B3" s="361">
        <v>43489</v>
      </c>
      <c r="C3" s="27" t="s">
        <v>48</v>
      </c>
      <c r="D3" s="46">
        <v>1</v>
      </c>
      <c r="E3" s="46">
        <v>0</v>
      </c>
      <c r="F3" s="46">
        <v>0</v>
      </c>
      <c r="G3" s="46">
        <v>0</v>
      </c>
      <c r="H3" s="46">
        <v>0</v>
      </c>
      <c r="I3" s="85">
        <v>0</v>
      </c>
      <c r="J3" s="364">
        <v>1</v>
      </c>
      <c r="K3" s="27"/>
      <c r="L3" s="27"/>
      <c r="M3" s="28"/>
    </row>
    <row r="4" spans="1:13" hidden="1" x14ac:dyDescent="0.25">
      <c r="A4" s="631"/>
      <c r="B4" s="362">
        <v>43475</v>
      </c>
      <c r="C4" s="9" t="s">
        <v>452</v>
      </c>
      <c r="D4" s="5">
        <v>1</v>
      </c>
      <c r="E4" s="5">
        <v>0</v>
      </c>
      <c r="F4" s="5">
        <v>1</v>
      </c>
      <c r="G4" s="5">
        <v>1</v>
      </c>
      <c r="H4" s="5">
        <v>0</v>
      </c>
      <c r="I4" s="86">
        <v>0</v>
      </c>
      <c r="J4" s="365">
        <v>1</v>
      </c>
      <c r="K4" s="9"/>
      <c r="L4" s="9"/>
      <c r="M4" s="29"/>
    </row>
    <row r="5" spans="1:13" hidden="1" x14ac:dyDescent="0.25">
      <c r="A5" s="631"/>
      <c r="B5" s="362">
        <v>43468</v>
      </c>
      <c r="C5" s="9" t="s">
        <v>455</v>
      </c>
      <c r="D5" s="5">
        <v>1</v>
      </c>
      <c r="E5" s="5">
        <v>0</v>
      </c>
      <c r="F5" s="5">
        <v>0</v>
      </c>
      <c r="G5" s="5">
        <v>0</v>
      </c>
      <c r="H5" s="5">
        <v>0</v>
      </c>
      <c r="I5" s="86">
        <v>0</v>
      </c>
      <c r="J5" s="365">
        <v>1</v>
      </c>
      <c r="K5" s="9"/>
      <c r="L5" s="9"/>
      <c r="M5" s="29"/>
    </row>
    <row r="6" spans="1:13" hidden="1" x14ac:dyDescent="0.25">
      <c r="A6" s="631"/>
      <c r="B6" s="362">
        <v>43447</v>
      </c>
      <c r="C6" s="9" t="s">
        <v>9</v>
      </c>
      <c r="D6" s="5">
        <v>1</v>
      </c>
      <c r="E6" s="5">
        <v>0</v>
      </c>
      <c r="F6" s="5">
        <v>0</v>
      </c>
      <c r="G6" s="5">
        <v>0</v>
      </c>
      <c r="H6" s="5">
        <v>0</v>
      </c>
      <c r="I6" s="86">
        <v>0</v>
      </c>
      <c r="J6" s="365"/>
      <c r="K6" s="9">
        <v>1</v>
      </c>
      <c r="L6" s="9"/>
      <c r="M6" s="29"/>
    </row>
    <row r="7" spans="1:13" hidden="1" x14ac:dyDescent="0.25">
      <c r="A7" s="631"/>
      <c r="B7" s="362">
        <v>43440</v>
      </c>
      <c r="C7" s="9" t="s">
        <v>48</v>
      </c>
      <c r="D7" s="5">
        <v>1</v>
      </c>
      <c r="E7" s="5">
        <v>0</v>
      </c>
      <c r="F7" s="5">
        <v>1</v>
      </c>
      <c r="G7" s="5">
        <v>1</v>
      </c>
      <c r="H7" s="5">
        <v>0</v>
      </c>
      <c r="I7" s="86">
        <v>0</v>
      </c>
      <c r="J7" s="365"/>
      <c r="K7" s="9">
        <v>1</v>
      </c>
      <c r="L7" s="9"/>
      <c r="M7" s="29"/>
    </row>
    <row r="8" spans="1:13" hidden="1" x14ac:dyDescent="0.25">
      <c r="A8" s="631"/>
      <c r="B8" s="362">
        <v>43433</v>
      </c>
      <c r="C8" s="9" t="s">
        <v>452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86">
        <v>0</v>
      </c>
      <c r="J8" s="365"/>
      <c r="K8" s="9">
        <v>1</v>
      </c>
      <c r="L8" s="9"/>
      <c r="M8" s="29"/>
    </row>
    <row r="9" spans="1:13" hidden="1" x14ac:dyDescent="0.25">
      <c r="A9" s="631"/>
      <c r="B9" s="362">
        <v>43426</v>
      </c>
      <c r="C9" s="9" t="s">
        <v>455</v>
      </c>
      <c r="D9" s="5">
        <v>1</v>
      </c>
      <c r="E9" s="5">
        <v>1</v>
      </c>
      <c r="F9" s="5">
        <v>1</v>
      </c>
      <c r="G9" s="5">
        <v>2</v>
      </c>
      <c r="H9" s="5">
        <v>0</v>
      </c>
      <c r="I9" s="86">
        <v>0</v>
      </c>
      <c r="J9" s="365"/>
      <c r="K9" s="9">
        <v>1</v>
      </c>
      <c r="L9" s="9"/>
      <c r="M9" s="29"/>
    </row>
    <row r="10" spans="1:13" hidden="1" x14ac:dyDescent="0.25">
      <c r="A10" s="631"/>
      <c r="B10" s="362">
        <v>43419</v>
      </c>
      <c r="C10" s="9" t="s">
        <v>453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86">
        <v>0</v>
      </c>
      <c r="J10" s="365"/>
      <c r="K10" s="9">
        <v>1</v>
      </c>
      <c r="L10" s="9"/>
      <c r="M10" s="29"/>
    </row>
    <row r="11" spans="1:13" hidden="1" x14ac:dyDescent="0.25">
      <c r="A11" s="631"/>
      <c r="B11" s="362">
        <v>43412</v>
      </c>
      <c r="C11" s="9" t="s">
        <v>9</v>
      </c>
      <c r="D11" s="5">
        <v>1</v>
      </c>
      <c r="E11" s="5">
        <v>1</v>
      </c>
      <c r="F11" s="5">
        <v>0</v>
      </c>
      <c r="G11" s="5">
        <v>1</v>
      </c>
      <c r="H11" s="5">
        <v>1</v>
      </c>
      <c r="I11" s="86">
        <v>0</v>
      </c>
      <c r="J11" s="365">
        <v>1</v>
      </c>
      <c r="K11" s="9"/>
      <c r="L11" s="9"/>
      <c r="M11" s="29"/>
    </row>
    <row r="12" spans="1:13" hidden="1" x14ac:dyDescent="0.25">
      <c r="A12" s="631"/>
      <c r="B12" s="362">
        <v>43398</v>
      </c>
      <c r="C12" s="9" t="s">
        <v>452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86">
        <v>0</v>
      </c>
      <c r="J12" s="365"/>
      <c r="K12" s="9">
        <v>1</v>
      </c>
      <c r="L12" s="9"/>
      <c r="M12" s="29"/>
    </row>
    <row r="13" spans="1:13" hidden="1" x14ac:dyDescent="0.25">
      <c r="A13" s="631"/>
      <c r="B13" s="362">
        <v>43391</v>
      </c>
      <c r="C13" s="9" t="s">
        <v>455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86">
        <v>0</v>
      </c>
      <c r="J13" s="365">
        <v>1</v>
      </c>
      <c r="K13" s="9"/>
      <c r="L13" s="9"/>
      <c r="M13" s="29"/>
    </row>
    <row r="14" spans="1:13" hidden="1" x14ac:dyDescent="0.25">
      <c r="A14" s="631"/>
      <c r="B14" s="362">
        <v>43384</v>
      </c>
      <c r="C14" s="9" t="s">
        <v>453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86">
        <v>0</v>
      </c>
      <c r="J14" s="365"/>
      <c r="K14" s="9">
        <v>1</v>
      </c>
      <c r="L14" s="9"/>
      <c r="M14" s="29"/>
    </row>
    <row r="15" spans="1:13" hidden="1" x14ac:dyDescent="0.25">
      <c r="A15" s="631"/>
      <c r="B15" s="362">
        <v>43377</v>
      </c>
      <c r="C15" s="9" t="s">
        <v>9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86">
        <v>0</v>
      </c>
      <c r="J15" s="365">
        <v>1</v>
      </c>
      <c r="K15" s="9"/>
      <c r="L15" s="9"/>
      <c r="M15" s="29"/>
    </row>
    <row r="16" spans="1:13" hidden="1" x14ac:dyDescent="0.25">
      <c r="A16" s="631"/>
      <c r="B16" s="362">
        <v>43370</v>
      </c>
      <c r="C16" s="9" t="s">
        <v>48</v>
      </c>
      <c r="D16" s="5">
        <v>1</v>
      </c>
      <c r="E16" s="5">
        <v>0</v>
      </c>
      <c r="F16" s="5">
        <v>1</v>
      </c>
      <c r="G16" s="5">
        <v>1</v>
      </c>
      <c r="H16" s="5">
        <v>0</v>
      </c>
      <c r="I16" s="86">
        <v>0</v>
      </c>
      <c r="J16" s="365"/>
      <c r="K16" s="9">
        <v>1</v>
      </c>
      <c r="L16" s="9"/>
      <c r="M16" s="29"/>
    </row>
    <row r="17" spans="1:13" hidden="1" x14ac:dyDescent="0.25">
      <c r="A17" s="631"/>
      <c r="B17" s="362">
        <v>43363</v>
      </c>
      <c r="C17" s="9" t="s">
        <v>452</v>
      </c>
      <c r="D17" s="5">
        <v>1</v>
      </c>
      <c r="E17" s="5">
        <v>0</v>
      </c>
      <c r="F17" s="5">
        <v>0</v>
      </c>
      <c r="G17" s="5">
        <v>0</v>
      </c>
      <c r="H17" s="5">
        <v>0</v>
      </c>
      <c r="I17" s="86">
        <v>0</v>
      </c>
      <c r="J17" s="365"/>
      <c r="K17" s="9">
        <v>1</v>
      </c>
      <c r="L17" s="9"/>
      <c r="M17" s="29"/>
    </row>
    <row r="18" spans="1:13" ht="18.75" hidden="1" thickBot="1" x14ac:dyDescent="0.3">
      <c r="A18" s="630"/>
      <c r="B18" s="363">
        <v>43356</v>
      </c>
      <c r="C18" s="31" t="s">
        <v>455</v>
      </c>
      <c r="D18" s="88">
        <v>1</v>
      </c>
      <c r="E18" s="88">
        <v>0</v>
      </c>
      <c r="F18" s="88">
        <v>0</v>
      </c>
      <c r="G18" s="88">
        <v>0</v>
      </c>
      <c r="H18" s="88">
        <v>0</v>
      </c>
      <c r="I18" s="89">
        <v>0</v>
      </c>
      <c r="J18" s="366"/>
      <c r="K18" s="31">
        <v>1</v>
      </c>
      <c r="L18" s="31"/>
      <c r="M18" s="32"/>
    </row>
    <row r="19" spans="1:13" s="22" customFormat="1" ht="19.5" thickTop="1" thickBot="1" x14ac:dyDescent="0.3">
      <c r="A19" s="142" t="s">
        <v>45</v>
      </c>
      <c r="B19" s="126" t="s">
        <v>454</v>
      </c>
      <c r="C19" s="124" t="s">
        <v>8</v>
      </c>
      <c r="D19" s="124">
        <f t="shared" ref="D19:I19" si="0">SUM(D3:D18)</f>
        <v>16</v>
      </c>
      <c r="E19" s="124">
        <f t="shared" si="0"/>
        <v>2</v>
      </c>
      <c r="F19" s="124">
        <f t="shared" si="0"/>
        <v>4</v>
      </c>
      <c r="G19" s="124">
        <f t="shared" si="0"/>
        <v>6</v>
      </c>
      <c r="H19" s="124">
        <f t="shared" si="0"/>
        <v>1</v>
      </c>
      <c r="I19" s="124">
        <f t="shared" si="0"/>
        <v>0</v>
      </c>
      <c r="J19" s="191">
        <f>SUM(J3:J18)</f>
        <v>6</v>
      </c>
      <c r="K19" s="124">
        <f>SUM(K3:K18)</f>
        <v>10</v>
      </c>
      <c r="L19" s="124">
        <f>SUM(L3:L18)</f>
        <v>0</v>
      </c>
      <c r="M19" s="294">
        <f>SUM(J19/(J19+K19))</f>
        <v>0.375</v>
      </c>
    </row>
    <row r="20" spans="1:13" ht="18.75" hidden="1" thickTop="1" x14ac:dyDescent="0.25">
      <c r="A20" s="659" t="s">
        <v>285</v>
      </c>
      <c r="B20" s="45">
        <v>43160</v>
      </c>
      <c r="C20" s="46" t="s">
        <v>8</v>
      </c>
      <c r="D20" s="46">
        <v>1</v>
      </c>
      <c r="E20" s="46">
        <v>0</v>
      </c>
      <c r="F20" s="46">
        <v>0</v>
      </c>
      <c r="G20" s="46">
        <v>0</v>
      </c>
      <c r="H20" s="46">
        <v>0</v>
      </c>
      <c r="I20" s="85">
        <v>0</v>
      </c>
      <c r="J20" s="272"/>
      <c r="K20" s="4">
        <v>1</v>
      </c>
      <c r="L20" s="4"/>
      <c r="M20" s="190"/>
    </row>
    <row r="21" spans="1:13" hidden="1" x14ac:dyDescent="0.25">
      <c r="A21" s="631"/>
      <c r="B21" s="36">
        <v>43139</v>
      </c>
      <c r="C21" s="5" t="s">
        <v>9</v>
      </c>
      <c r="D21" s="5">
        <v>1</v>
      </c>
      <c r="E21" s="5">
        <v>1</v>
      </c>
      <c r="F21" s="5">
        <v>0</v>
      </c>
      <c r="G21" s="5">
        <v>1</v>
      </c>
      <c r="H21" s="5">
        <v>0</v>
      </c>
      <c r="I21" s="86">
        <v>0</v>
      </c>
      <c r="J21" s="266"/>
      <c r="K21" s="5">
        <v>1</v>
      </c>
      <c r="L21" s="5"/>
      <c r="M21" s="86"/>
    </row>
    <row r="22" spans="1:13" hidden="1" x14ac:dyDescent="0.25">
      <c r="A22" s="631"/>
      <c r="B22" s="36">
        <v>43132</v>
      </c>
      <c r="C22" s="5" t="s">
        <v>27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86">
        <v>0</v>
      </c>
      <c r="J22" s="266"/>
      <c r="K22" s="5">
        <v>1</v>
      </c>
      <c r="L22" s="5"/>
      <c r="M22" s="86"/>
    </row>
    <row r="23" spans="1:13" hidden="1" x14ac:dyDescent="0.25">
      <c r="A23" s="631"/>
      <c r="B23" s="36">
        <v>43125</v>
      </c>
      <c r="C23" s="5" t="s">
        <v>8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86">
        <v>0</v>
      </c>
      <c r="J23" s="266"/>
      <c r="K23" s="5">
        <v>1</v>
      </c>
      <c r="L23" s="5"/>
      <c r="M23" s="86"/>
    </row>
    <row r="24" spans="1:13" hidden="1" x14ac:dyDescent="0.25">
      <c r="A24" s="631"/>
      <c r="B24" s="36">
        <v>43118</v>
      </c>
      <c r="C24" s="5" t="s">
        <v>10</v>
      </c>
      <c r="D24" s="5">
        <v>1</v>
      </c>
      <c r="E24" s="5">
        <v>0</v>
      </c>
      <c r="F24" s="5">
        <v>1</v>
      </c>
      <c r="G24" s="5">
        <v>1</v>
      </c>
      <c r="H24" s="5">
        <v>0</v>
      </c>
      <c r="I24" s="86">
        <v>0</v>
      </c>
      <c r="J24" s="266">
        <v>1</v>
      </c>
      <c r="K24" s="5"/>
      <c r="L24" s="5"/>
      <c r="M24" s="86"/>
    </row>
    <row r="25" spans="1:13" hidden="1" x14ac:dyDescent="0.25">
      <c r="A25" s="631"/>
      <c r="B25" s="36">
        <v>43076</v>
      </c>
      <c r="C25" s="5" t="s">
        <v>8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86">
        <v>0</v>
      </c>
      <c r="J25" s="266"/>
      <c r="K25" s="5">
        <v>1</v>
      </c>
      <c r="L25" s="5"/>
      <c r="M25" s="86"/>
    </row>
    <row r="26" spans="1:13" hidden="1" x14ac:dyDescent="0.25">
      <c r="A26" s="631"/>
      <c r="B26" s="36">
        <v>43069</v>
      </c>
      <c r="C26" s="5" t="s">
        <v>10</v>
      </c>
      <c r="D26" s="5">
        <v>1</v>
      </c>
      <c r="E26" s="5">
        <v>0</v>
      </c>
      <c r="F26" s="5">
        <v>1</v>
      </c>
      <c r="G26" s="5">
        <v>1</v>
      </c>
      <c r="H26" s="5">
        <v>0</v>
      </c>
      <c r="I26" s="86">
        <v>0</v>
      </c>
      <c r="J26" s="266">
        <v>1</v>
      </c>
      <c r="K26" s="5"/>
      <c r="L26" s="5"/>
      <c r="M26" s="86"/>
    </row>
    <row r="27" spans="1:13" hidden="1" x14ac:dyDescent="0.25">
      <c r="A27" s="631"/>
      <c r="B27" s="36">
        <v>43062</v>
      </c>
      <c r="C27" s="5" t="s">
        <v>7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86">
        <v>0</v>
      </c>
      <c r="J27" s="266">
        <v>1</v>
      </c>
      <c r="K27" s="5"/>
      <c r="L27" s="5"/>
      <c r="M27" s="86"/>
    </row>
    <row r="28" spans="1:13" hidden="1" x14ac:dyDescent="0.25">
      <c r="A28" s="631"/>
      <c r="B28" s="36">
        <v>43055</v>
      </c>
      <c r="C28" s="5" t="s">
        <v>9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86">
        <v>0</v>
      </c>
      <c r="J28" s="266"/>
      <c r="K28" s="5">
        <v>1</v>
      </c>
      <c r="L28" s="5"/>
      <c r="M28" s="86"/>
    </row>
    <row r="29" spans="1:13" hidden="1" x14ac:dyDescent="0.25">
      <c r="A29" s="631"/>
      <c r="B29" s="36">
        <v>43048</v>
      </c>
      <c r="C29" s="5" t="s">
        <v>27</v>
      </c>
      <c r="D29" s="5">
        <v>1</v>
      </c>
      <c r="E29" s="5">
        <v>0</v>
      </c>
      <c r="F29" s="5">
        <v>1</v>
      </c>
      <c r="G29" s="5">
        <v>1</v>
      </c>
      <c r="H29" s="5">
        <v>0</v>
      </c>
      <c r="I29" s="86">
        <v>0</v>
      </c>
      <c r="J29" s="266"/>
      <c r="K29" s="5">
        <v>1</v>
      </c>
      <c r="L29" s="5"/>
      <c r="M29" s="86"/>
    </row>
    <row r="30" spans="1:13" hidden="1" x14ac:dyDescent="0.25">
      <c r="A30" s="631"/>
      <c r="B30" s="36">
        <v>43041</v>
      </c>
      <c r="C30" s="5" t="s">
        <v>8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86">
        <v>0</v>
      </c>
      <c r="J30" s="266"/>
      <c r="K30" s="5">
        <v>1</v>
      </c>
      <c r="L30" s="5"/>
      <c r="M30" s="86"/>
    </row>
    <row r="31" spans="1:13" hidden="1" x14ac:dyDescent="0.25">
      <c r="A31" s="631"/>
      <c r="B31" s="36">
        <v>43034</v>
      </c>
      <c r="C31" s="5" t="s">
        <v>10</v>
      </c>
      <c r="D31" s="5">
        <v>1</v>
      </c>
      <c r="E31" s="5">
        <v>0</v>
      </c>
      <c r="F31" s="5">
        <v>0</v>
      </c>
      <c r="G31" s="5">
        <v>0</v>
      </c>
      <c r="H31" s="5">
        <v>0</v>
      </c>
      <c r="I31" s="86">
        <v>0</v>
      </c>
      <c r="J31" s="266">
        <v>1</v>
      </c>
      <c r="K31" s="5"/>
      <c r="L31" s="5"/>
      <c r="M31" s="86"/>
    </row>
    <row r="32" spans="1:13" hidden="1" x14ac:dyDescent="0.25">
      <c r="A32" s="631"/>
      <c r="B32" s="36">
        <v>43027</v>
      </c>
      <c r="C32" s="5" t="s">
        <v>7</v>
      </c>
      <c r="D32" s="5">
        <v>1</v>
      </c>
      <c r="E32" s="5">
        <v>0</v>
      </c>
      <c r="F32" s="5">
        <v>0</v>
      </c>
      <c r="G32" s="5">
        <v>0</v>
      </c>
      <c r="H32" s="5">
        <v>0</v>
      </c>
      <c r="I32" s="86">
        <v>0</v>
      </c>
      <c r="J32" s="266"/>
      <c r="K32" s="5">
        <v>1</v>
      </c>
      <c r="L32" s="5"/>
      <c r="M32" s="86"/>
    </row>
    <row r="33" spans="1:13" hidden="1" x14ac:dyDescent="0.25">
      <c r="A33" s="631"/>
      <c r="B33" s="36">
        <v>43013</v>
      </c>
      <c r="C33" s="5" t="s">
        <v>27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86">
        <v>0</v>
      </c>
      <c r="J33" s="266">
        <v>1</v>
      </c>
      <c r="K33" s="5"/>
      <c r="L33" s="5"/>
      <c r="M33" s="86"/>
    </row>
    <row r="34" spans="1:13" ht="18.75" hidden="1" thickBot="1" x14ac:dyDescent="0.3">
      <c r="A34" s="630"/>
      <c r="B34" s="87">
        <v>42992</v>
      </c>
      <c r="C34" s="88" t="s">
        <v>7</v>
      </c>
      <c r="D34" s="88">
        <v>1</v>
      </c>
      <c r="E34" s="88">
        <v>0</v>
      </c>
      <c r="F34" s="88">
        <v>0</v>
      </c>
      <c r="G34" s="88">
        <v>0</v>
      </c>
      <c r="H34" s="88">
        <v>0</v>
      </c>
      <c r="I34" s="89">
        <v>0</v>
      </c>
      <c r="J34" s="266">
        <v>1</v>
      </c>
      <c r="K34" s="5"/>
      <c r="L34" s="5"/>
      <c r="M34" s="86"/>
    </row>
    <row r="35" spans="1:13" s="1" customFormat="1" ht="19.5" thickTop="1" thickBot="1" x14ac:dyDescent="0.3">
      <c r="A35" s="142" t="s">
        <v>45</v>
      </c>
      <c r="B35" s="126" t="s">
        <v>285</v>
      </c>
      <c r="C35" s="124" t="s">
        <v>11</v>
      </c>
      <c r="D35" s="124">
        <f t="shared" ref="D35:I35" si="1">SUM(D20:D34)</f>
        <v>15</v>
      </c>
      <c r="E35" s="124">
        <f t="shared" si="1"/>
        <v>1</v>
      </c>
      <c r="F35" s="124">
        <f t="shared" si="1"/>
        <v>3</v>
      </c>
      <c r="G35" s="124">
        <f t="shared" si="1"/>
        <v>4</v>
      </c>
      <c r="H35" s="124">
        <f t="shared" si="1"/>
        <v>0</v>
      </c>
      <c r="I35" s="125">
        <f t="shared" si="1"/>
        <v>0</v>
      </c>
      <c r="J35" s="191">
        <f>SUM(J20:J34)</f>
        <v>6</v>
      </c>
      <c r="K35" s="124">
        <f>SUM(K20:K34)</f>
        <v>9</v>
      </c>
      <c r="L35" s="124">
        <f>SUM(L20:L34)</f>
        <v>0</v>
      </c>
      <c r="M35" s="294">
        <f>SUM(J35/(J35+K35))</f>
        <v>0.4</v>
      </c>
    </row>
    <row r="36" spans="1:13" ht="18.75" hidden="1" thickTop="1" x14ac:dyDescent="0.25">
      <c r="A36" s="659" t="s">
        <v>17</v>
      </c>
      <c r="B36" s="45">
        <v>42397</v>
      </c>
      <c r="C36" s="46" t="s">
        <v>14</v>
      </c>
      <c r="D36" s="46">
        <v>1</v>
      </c>
      <c r="E36" s="46">
        <v>0</v>
      </c>
      <c r="F36" s="46">
        <v>0</v>
      </c>
      <c r="G36" s="46">
        <v>0</v>
      </c>
      <c r="H36" s="46">
        <v>0</v>
      </c>
      <c r="I36" s="85">
        <v>0</v>
      </c>
      <c r="J36" s="272"/>
      <c r="K36" s="4">
        <v>1</v>
      </c>
      <c r="L36" s="4"/>
      <c r="M36" s="190"/>
    </row>
    <row r="37" spans="1:13" hidden="1" x14ac:dyDescent="0.25">
      <c r="A37" s="631"/>
      <c r="B37" s="36">
        <v>42390</v>
      </c>
      <c r="C37" s="5" t="s">
        <v>8</v>
      </c>
      <c r="D37" s="5">
        <v>1</v>
      </c>
      <c r="E37" s="5">
        <v>1</v>
      </c>
      <c r="F37" s="5">
        <v>0</v>
      </c>
      <c r="G37" s="5">
        <v>1</v>
      </c>
      <c r="H37" s="5">
        <v>0</v>
      </c>
      <c r="I37" s="86">
        <v>0</v>
      </c>
      <c r="J37" s="266">
        <v>1</v>
      </c>
      <c r="K37" s="5"/>
      <c r="L37" s="5"/>
      <c r="M37" s="86"/>
    </row>
    <row r="38" spans="1:13" hidden="1" x14ac:dyDescent="0.25">
      <c r="A38" s="631"/>
      <c r="B38" s="36">
        <v>42383</v>
      </c>
      <c r="C38" s="5" t="s">
        <v>10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86">
        <v>0</v>
      </c>
      <c r="J38" s="266">
        <v>1</v>
      </c>
      <c r="K38" s="5"/>
      <c r="L38" s="5"/>
      <c r="M38" s="86"/>
    </row>
    <row r="39" spans="1:13" hidden="1" x14ac:dyDescent="0.25">
      <c r="A39" s="631"/>
      <c r="B39" s="36">
        <v>42355</v>
      </c>
      <c r="C39" s="5" t="s">
        <v>10</v>
      </c>
      <c r="D39" s="5">
        <v>1</v>
      </c>
      <c r="E39" s="5">
        <v>0</v>
      </c>
      <c r="F39" s="5">
        <v>1</v>
      </c>
      <c r="G39" s="5">
        <v>1</v>
      </c>
      <c r="H39" s="5">
        <v>0</v>
      </c>
      <c r="I39" s="86">
        <v>0</v>
      </c>
      <c r="J39" s="266"/>
      <c r="K39" s="5"/>
      <c r="L39" s="5">
        <v>1</v>
      </c>
      <c r="M39" s="86"/>
    </row>
    <row r="40" spans="1:13" hidden="1" x14ac:dyDescent="0.25">
      <c r="A40" s="631"/>
      <c r="B40" s="36">
        <v>42348</v>
      </c>
      <c r="C40" s="5" t="s">
        <v>14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86">
        <v>0</v>
      </c>
      <c r="J40" s="266"/>
      <c r="K40" s="5">
        <v>1</v>
      </c>
      <c r="L40" s="5"/>
      <c r="M40" s="86"/>
    </row>
    <row r="41" spans="1:13" hidden="1" x14ac:dyDescent="0.25">
      <c r="A41" s="631"/>
      <c r="B41" s="36">
        <v>42327</v>
      </c>
      <c r="C41" s="5" t="s">
        <v>13</v>
      </c>
      <c r="D41" s="5">
        <v>1</v>
      </c>
      <c r="E41" s="5">
        <v>0</v>
      </c>
      <c r="F41" s="5">
        <v>1</v>
      </c>
      <c r="G41" s="5">
        <v>1</v>
      </c>
      <c r="H41" s="5">
        <v>0</v>
      </c>
      <c r="I41" s="86">
        <v>0</v>
      </c>
      <c r="J41" s="266">
        <v>1</v>
      </c>
      <c r="K41" s="5"/>
      <c r="L41" s="5"/>
      <c r="M41" s="86"/>
    </row>
    <row r="42" spans="1:13" hidden="1" x14ac:dyDescent="0.25">
      <c r="A42" s="631"/>
      <c r="B42" s="36">
        <v>42320</v>
      </c>
      <c r="C42" s="5" t="s">
        <v>10</v>
      </c>
      <c r="D42" s="5">
        <v>1</v>
      </c>
      <c r="E42" s="5">
        <v>0</v>
      </c>
      <c r="F42" s="5">
        <v>1</v>
      </c>
      <c r="G42" s="5">
        <v>1</v>
      </c>
      <c r="H42" s="5">
        <v>0</v>
      </c>
      <c r="I42" s="86">
        <v>0</v>
      </c>
      <c r="J42" s="266"/>
      <c r="K42" s="5"/>
      <c r="L42" s="5">
        <v>1</v>
      </c>
      <c r="M42" s="86"/>
    </row>
    <row r="43" spans="1:13" hidden="1" x14ac:dyDescent="0.25">
      <c r="A43" s="631"/>
      <c r="B43" s="36">
        <v>42313</v>
      </c>
      <c r="C43" s="5" t="s">
        <v>14</v>
      </c>
      <c r="D43" s="5">
        <v>1</v>
      </c>
      <c r="E43" s="5">
        <v>0</v>
      </c>
      <c r="F43" s="5">
        <v>0</v>
      </c>
      <c r="G43" s="5">
        <v>0</v>
      </c>
      <c r="H43" s="5">
        <v>0</v>
      </c>
      <c r="I43" s="86">
        <v>0</v>
      </c>
      <c r="J43" s="266">
        <v>1</v>
      </c>
      <c r="K43" s="5"/>
      <c r="L43" s="5"/>
      <c r="M43" s="86"/>
    </row>
    <row r="44" spans="1:13" hidden="1" x14ac:dyDescent="0.25">
      <c r="A44" s="631"/>
      <c r="B44" s="36">
        <v>42306</v>
      </c>
      <c r="C44" s="5" t="s">
        <v>8</v>
      </c>
      <c r="D44" s="5">
        <v>1</v>
      </c>
      <c r="E44" s="5">
        <v>0</v>
      </c>
      <c r="F44" s="5">
        <v>3</v>
      </c>
      <c r="G44" s="5">
        <v>3</v>
      </c>
      <c r="H44" s="5">
        <v>0</v>
      </c>
      <c r="I44" s="86">
        <v>0</v>
      </c>
      <c r="J44" s="266">
        <v>1</v>
      </c>
      <c r="K44" s="5"/>
      <c r="L44" s="5"/>
      <c r="M44" s="86"/>
    </row>
    <row r="45" spans="1:13" hidden="1" x14ac:dyDescent="0.25">
      <c r="A45" s="631"/>
      <c r="B45" s="36">
        <v>42299</v>
      </c>
      <c r="C45" s="5" t="s">
        <v>12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86">
        <v>0</v>
      </c>
      <c r="J45" s="266">
        <v>1</v>
      </c>
      <c r="K45" s="5"/>
      <c r="L45" s="5"/>
      <c r="M45" s="86"/>
    </row>
    <row r="46" spans="1:13" hidden="1" x14ac:dyDescent="0.25">
      <c r="A46" s="631"/>
      <c r="B46" s="36">
        <v>42292</v>
      </c>
      <c r="C46" s="5" t="s">
        <v>13</v>
      </c>
      <c r="D46" s="5">
        <v>1</v>
      </c>
      <c r="E46" s="5">
        <v>1</v>
      </c>
      <c r="F46" s="5">
        <v>0</v>
      </c>
      <c r="G46" s="5">
        <v>1</v>
      </c>
      <c r="H46" s="5">
        <v>1</v>
      </c>
      <c r="I46" s="86">
        <v>0</v>
      </c>
      <c r="J46" s="266">
        <v>1</v>
      </c>
      <c r="K46" s="5"/>
      <c r="L46" s="5"/>
      <c r="M46" s="86"/>
    </row>
    <row r="47" spans="1:13" hidden="1" x14ac:dyDescent="0.25">
      <c r="A47" s="631"/>
      <c r="B47" s="36">
        <v>42285</v>
      </c>
      <c r="C47" s="5" t="s">
        <v>10</v>
      </c>
      <c r="D47" s="5">
        <v>1</v>
      </c>
      <c r="E47" s="5">
        <v>0</v>
      </c>
      <c r="F47" s="5">
        <v>2</v>
      </c>
      <c r="G47" s="5">
        <v>2</v>
      </c>
      <c r="H47" s="5">
        <v>0</v>
      </c>
      <c r="I47" s="86">
        <v>0</v>
      </c>
      <c r="J47" s="266">
        <v>1</v>
      </c>
      <c r="K47" s="5"/>
      <c r="L47" s="5"/>
      <c r="M47" s="86"/>
    </row>
    <row r="48" spans="1:13" ht="18.75" hidden="1" thickBot="1" x14ac:dyDescent="0.3">
      <c r="A48" s="630"/>
      <c r="B48" s="87">
        <v>42271</v>
      </c>
      <c r="C48" s="88" t="s">
        <v>8</v>
      </c>
      <c r="D48" s="88">
        <v>1</v>
      </c>
      <c r="E48" s="88">
        <v>1</v>
      </c>
      <c r="F48" s="88">
        <v>0</v>
      </c>
      <c r="G48" s="88">
        <v>1</v>
      </c>
      <c r="H48" s="88">
        <v>0</v>
      </c>
      <c r="I48" s="89">
        <v>0</v>
      </c>
      <c r="J48" s="266"/>
      <c r="K48" s="5">
        <v>1</v>
      </c>
      <c r="L48" s="5"/>
      <c r="M48" s="86"/>
    </row>
    <row r="49" spans="1:13" s="1" customFormat="1" ht="19.5" thickTop="1" thickBot="1" x14ac:dyDescent="0.3">
      <c r="A49" s="142" t="s">
        <v>45</v>
      </c>
      <c r="B49" s="126" t="s">
        <v>17</v>
      </c>
      <c r="C49" s="124" t="s">
        <v>7</v>
      </c>
      <c r="D49" s="124">
        <f t="shared" ref="D49:L49" si="2">SUM(D36:D48)</f>
        <v>13</v>
      </c>
      <c r="E49" s="124">
        <f t="shared" si="2"/>
        <v>3</v>
      </c>
      <c r="F49" s="124">
        <f t="shared" si="2"/>
        <v>8</v>
      </c>
      <c r="G49" s="124">
        <f t="shared" si="2"/>
        <v>11</v>
      </c>
      <c r="H49" s="124">
        <f t="shared" si="2"/>
        <v>1</v>
      </c>
      <c r="I49" s="124">
        <f t="shared" si="2"/>
        <v>0</v>
      </c>
      <c r="J49" s="191">
        <f t="shared" si="2"/>
        <v>8</v>
      </c>
      <c r="K49" s="124">
        <f t="shared" si="2"/>
        <v>3</v>
      </c>
      <c r="L49" s="124">
        <f t="shared" si="2"/>
        <v>2</v>
      </c>
      <c r="M49" s="294">
        <f>SUM(J49/(J49+K49))</f>
        <v>0.72727272727272729</v>
      </c>
    </row>
    <row r="50" spans="1:13" ht="18.75" hidden="1" thickTop="1" x14ac:dyDescent="0.25">
      <c r="A50" s="659" t="s">
        <v>16</v>
      </c>
      <c r="B50" s="45">
        <v>42061</v>
      </c>
      <c r="C50" s="46" t="s">
        <v>14</v>
      </c>
      <c r="D50" s="46">
        <v>1</v>
      </c>
      <c r="E50" s="46">
        <v>0</v>
      </c>
      <c r="F50" s="46">
        <v>0</v>
      </c>
      <c r="G50" s="46">
        <v>0</v>
      </c>
      <c r="H50" s="46">
        <v>0</v>
      </c>
      <c r="I50" s="85">
        <v>0</v>
      </c>
      <c r="J50" s="272"/>
      <c r="K50" s="4">
        <v>1</v>
      </c>
      <c r="L50" s="4"/>
      <c r="M50" s="190"/>
    </row>
    <row r="51" spans="1:13" hidden="1" x14ac:dyDescent="0.25">
      <c r="A51" s="631"/>
      <c r="B51" s="36">
        <v>42054</v>
      </c>
      <c r="C51" s="5" t="s">
        <v>8</v>
      </c>
      <c r="D51" s="5">
        <v>1</v>
      </c>
      <c r="E51" s="5">
        <v>0</v>
      </c>
      <c r="F51" s="5">
        <v>1</v>
      </c>
      <c r="G51" s="5">
        <v>1</v>
      </c>
      <c r="H51" s="5">
        <v>0</v>
      </c>
      <c r="I51" s="86">
        <v>0</v>
      </c>
      <c r="J51" s="266"/>
      <c r="K51" s="5"/>
      <c r="L51" s="5">
        <v>1</v>
      </c>
      <c r="M51" s="86"/>
    </row>
    <row r="52" spans="1:13" hidden="1" x14ac:dyDescent="0.25">
      <c r="A52" s="631"/>
      <c r="B52" s="36">
        <v>42026</v>
      </c>
      <c r="C52" s="5" t="s">
        <v>14</v>
      </c>
      <c r="D52" s="5">
        <v>1</v>
      </c>
      <c r="E52" s="5">
        <v>1</v>
      </c>
      <c r="F52" s="5">
        <v>1</v>
      </c>
      <c r="G52" s="5">
        <v>2</v>
      </c>
      <c r="H52" s="5">
        <v>0</v>
      </c>
      <c r="I52" s="86">
        <v>0</v>
      </c>
      <c r="J52" s="266">
        <v>1</v>
      </c>
      <c r="K52" s="5"/>
      <c r="L52" s="5"/>
      <c r="M52" s="86"/>
    </row>
    <row r="53" spans="1:13" hidden="1" x14ac:dyDescent="0.25">
      <c r="A53" s="631"/>
      <c r="B53" s="36">
        <v>42019</v>
      </c>
      <c r="C53" s="5" t="s">
        <v>8</v>
      </c>
      <c r="D53" s="5">
        <v>1</v>
      </c>
      <c r="E53" s="5">
        <v>0</v>
      </c>
      <c r="F53" s="5">
        <v>1</v>
      </c>
      <c r="G53" s="5">
        <v>1</v>
      </c>
      <c r="H53" s="5">
        <v>0</v>
      </c>
      <c r="I53" s="86">
        <v>0</v>
      </c>
      <c r="J53" s="266"/>
      <c r="K53" s="5">
        <v>1</v>
      </c>
      <c r="L53" s="5"/>
      <c r="M53" s="86"/>
    </row>
    <row r="54" spans="1:13" hidden="1" x14ac:dyDescent="0.25">
      <c r="A54" s="631"/>
      <c r="B54" s="36">
        <v>42012</v>
      </c>
      <c r="C54" s="5" t="s">
        <v>12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86">
        <v>0</v>
      </c>
      <c r="J54" s="266">
        <v>1</v>
      </c>
      <c r="K54" s="5"/>
      <c r="L54" s="5"/>
      <c r="M54" s="86"/>
    </row>
    <row r="55" spans="1:13" hidden="1" x14ac:dyDescent="0.25">
      <c r="A55" s="631"/>
      <c r="B55" s="36">
        <v>41991</v>
      </c>
      <c r="C55" s="5" t="s">
        <v>13</v>
      </c>
      <c r="D55" s="5">
        <v>1</v>
      </c>
      <c r="E55" s="5">
        <v>0</v>
      </c>
      <c r="F55" s="5">
        <v>0</v>
      </c>
      <c r="G55" s="5">
        <v>0</v>
      </c>
      <c r="H55" s="5">
        <v>0</v>
      </c>
      <c r="I55" s="86">
        <v>0</v>
      </c>
      <c r="J55" s="266"/>
      <c r="K55" s="5">
        <v>1</v>
      </c>
      <c r="L55" s="5"/>
      <c r="M55" s="86"/>
    </row>
    <row r="56" spans="1:13" hidden="1" x14ac:dyDescent="0.25">
      <c r="A56" s="631"/>
      <c r="B56" s="36">
        <v>41977</v>
      </c>
      <c r="C56" s="5" t="s">
        <v>14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86">
        <v>0</v>
      </c>
      <c r="J56" s="266"/>
      <c r="K56" s="5">
        <v>1</v>
      </c>
      <c r="L56" s="5"/>
      <c r="M56" s="86"/>
    </row>
    <row r="57" spans="1:13" hidden="1" x14ac:dyDescent="0.25">
      <c r="A57" s="631"/>
      <c r="B57" s="36">
        <v>41970</v>
      </c>
      <c r="C57" s="5" t="s">
        <v>8</v>
      </c>
      <c r="D57" s="5">
        <v>1</v>
      </c>
      <c r="E57" s="5">
        <v>0</v>
      </c>
      <c r="F57" s="5">
        <v>0</v>
      </c>
      <c r="G57" s="5">
        <v>0</v>
      </c>
      <c r="H57" s="5">
        <v>0</v>
      </c>
      <c r="I57" s="86">
        <v>0</v>
      </c>
      <c r="J57" s="266"/>
      <c r="K57" s="5">
        <v>1</v>
      </c>
      <c r="L57" s="5"/>
      <c r="M57" s="86"/>
    </row>
    <row r="58" spans="1:13" hidden="1" x14ac:dyDescent="0.25">
      <c r="A58" s="631"/>
      <c r="B58" s="36">
        <v>41963</v>
      </c>
      <c r="C58" s="5" t="s">
        <v>12</v>
      </c>
      <c r="D58" s="5">
        <v>1</v>
      </c>
      <c r="E58" s="5">
        <v>0</v>
      </c>
      <c r="F58" s="5">
        <v>0</v>
      </c>
      <c r="G58" s="5">
        <v>0</v>
      </c>
      <c r="H58" s="5">
        <v>0</v>
      </c>
      <c r="I58" s="86">
        <v>0</v>
      </c>
      <c r="J58" s="266"/>
      <c r="K58" s="5"/>
      <c r="L58" s="5">
        <v>1</v>
      </c>
      <c r="M58" s="86"/>
    </row>
    <row r="59" spans="1:13" hidden="1" x14ac:dyDescent="0.25">
      <c r="A59" s="631"/>
      <c r="B59" s="36">
        <v>41949</v>
      </c>
      <c r="C59" s="5" t="s">
        <v>10</v>
      </c>
      <c r="D59" s="5">
        <v>1</v>
      </c>
      <c r="E59" s="5">
        <v>1</v>
      </c>
      <c r="F59" s="5">
        <v>0</v>
      </c>
      <c r="G59" s="5">
        <v>1</v>
      </c>
      <c r="H59" s="5">
        <v>0</v>
      </c>
      <c r="I59" s="86">
        <v>0</v>
      </c>
      <c r="J59" s="266"/>
      <c r="K59" s="5">
        <v>1</v>
      </c>
      <c r="L59" s="5"/>
      <c r="M59" s="86"/>
    </row>
    <row r="60" spans="1:13" hidden="1" x14ac:dyDescent="0.25">
      <c r="A60" s="631"/>
      <c r="B60" s="36">
        <v>41942</v>
      </c>
      <c r="C60" s="5" t="s">
        <v>14</v>
      </c>
      <c r="D60" s="5">
        <v>1</v>
      </c>
      <c r="E60" s="5">
        <v>0</v>
      </c>
      <c r="F60" s="5">
        <v>0</v>
      </c>
      <c r="G60" s="5">
        <v>0</v>
      </c>
      <c r="H60" s="5">
        <v>0</v>
      </c>
      <c r="I60" s="86">
        <v>0</v>
      </c>
      <c r="J60" s="266">
        <v>1</v>
      </c>
      <c r="K60" s="5"/>
      <c r="L60" s="5"/>
      <c r="M60" s="86"/>
    </row>
    <row r="61" spans="1:13" hidden="1" x14ac:dyDescent="0.25">
      <c r="A61" s="631"/>
      <c r="B61" s="36">
        <v>41935</v>
      </c>
      <c r="C61" s="5" t="s">
        <v>8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86">
        <v>0</v>
      </c>
      <c r="J61" s="266"/>
      <c r="K61" s="5"/>
      <c r="L61" s="5">
        <v>1</v>
      </c>
      <c r="M61" s="86"/>
    </row>
    <row r="62" spans="1:13" hidden="1" x14ac:dyDescent="0.25">
      <c r="A62" s="631"/>
      <c r="B62" s="36">
        <v>41921</v>
      </c>
      <c r="C62" s="5" t="s">
        <v>13</v>
      </c>
      <c r="D62" s="5">
        <v>1</v>
      </c>
      <c r="E62" s="5">
        <v>1</v>
      </c>
      <c r="F62" s="5">
        <v>0</v>
      </c>
      <c r="G62" s="5">
        <v>1</v>
      </c>
      <c r="H62" s="5">
        <v>0</v>
      </c>
      <c r="I62" s="86">
        <v>0</v>
      </c>
      <c r="J62" s="266"/>
      <c r="K62" s="5"/>
      <c r="L62" s="5">
        <v>1</v>
      </c>
      <c r="M62" s="86"/>
    </row>
    <row r="63" spans="1:13" hidden="1" x14ac:dyDescent="0.25">
      <c r="A63" s="631"/>
      <c r="B63" s="36">
        <v>41914</v>
      </c>
      <c r="C63" s="5" t="s">
        <v>10</v>
      </c>
      <c r="D63" s="5">
        <v>1</v>
      </c>
      <c r="E63" s="5">
        <v>0</v>
      </c>
      <c r="F63" s="5">
        <v>1</v>
      </c>
      <c r="G63" s="5">
        <v>1</v>
      </c>
      <c r="H63" s="5">
        <v>0</v>
      </c>
      <c r="I63" s="86">
        <v>0</v>
      </c>
      <c r="J63" s="266"/>
      <c r="K63" s="5">
        <v>1</v>
      </c>
      <c r="L63" s="5"/>
      <c r="M63" s="86"/>
    </row>
    <row r="64" spans="1:13" hidden="1" x14ac:dyDescent="0.25">
      <c r="A64" s="631"/>
      <c r="B64" s="36">
        <v>41907</v>
      </c>
      <c r="C64" s="5" t="s">
        <v>14</v>
      </c>
      <c r="D64" s="5">
        <v>1</v>
      </c>
      <c r="E64" s="5">
        <v>0</v>
      </c>
      <c r="F64" s="5">
        <v>1</v>
      </c>
      <c r="G64" s="5">
        <v>1</v>
      </c>
      <c r="H64" s="5">
        <v>0</v>
      </c>
      <c r="I64" s="86">
        <v>0</v>
      </c>
      <c r="J64" s="266"/>
      <c r="K64" s="5">
        <v>1</v>
      </c>
      <c r="L64" s="5"/>
      <c r="M64" s="86"/>
    </row>
    <row r="65" spans="1:13" ht="18.75" hidden="1" thickBot="1" x14ac:dyDescent="0.3">
      <c r="A65" s="630"/>
      <c r="B65" s="87">
        <v>41900</v>
      </c>
      <c r="C65" s="88" t="s">
        <v>8</v>
      </c>
      <c r="D65" s="88">
        <v>1</v>
      </c>
      <c r="E65" s="88">
        <v>0</v>
      </c>
      <c r="F65" s="88">
        <v>0</v>
      </c>
      <c r="G65" s="88">
        <v>0</v>
      </c>
      <c r="H65" s="88">
        <v>0</v>
      </c>
      <c r="I65" s="89">
        <v>0</v>
      </c>
      <c r="J65" s="266">
        <v>1</v>
      </c>
      <c r="K65" s="5"/>
      <c r="L65" s="5"/>
      <c r="M65" s="86"/>
    </row>
    <row r="66" spans="1:13" s="1" customFormat="1" ht="19.5" thickTop="1" thickBot="1" x14ac:dyDescent="0.3">
      <c r="A66" s="142" t="s">
        <v>45</v>
      </c>
      <c r="B66" s="126" t="s">
        <v>16</v>
      </c>
      <c r="C66" s="124" t="s">
        <v>7</v>
      </c>
      <c r="D66" s="124">
        <f t="shared" ref="D66:I66" si="3">SUM(D50:D65)</f>
        <v>16</v>
      </c>
      <c r="E66" s="124">
        <f t="shared" si="3"/>
        <v>3</v>
      </c>
      <c r="F66" s="124">
        <f t="shared" si="3"/>
        <v>5</v>
      </c>
      <c r="G66" s="124">
        <f t="shared" si="3"/>
        <v>8</v>
      </c>
      <c r="H66" s="124">
        <f t="shared" si="3"/>
        <v>0</v>
      </c>
      <c r="I66" s="125">
        <f t="shared" si="3"/>
        <v>0</v>
      </c>
      <c r="J66" s="191">
        <f>SUM(J50:J65)</f>
        <v>4</v>
      </c>
      <c r="K66" s="124">
        <f>SUM(K50:K65)</f>
        <v>8</v>
      </c>
      <c r="L66" s="124">
        <f>SUM(L50:L65)</f>
        <v>4</v>
      </c>
      <c r="M66" s="294">
        <f>SUM(J66/(J66+K66))</f>
        <v>0.33333333333333331</v>
      </c>
    </row>
    <row r="67" spans="1:13" ht="18.75" hidden="1" thickTop="1" x14ac:dyDescent="0.25">
      <c r="A67" s="659" t="s">
        <v>15</v>
      </c>
      <c r="B67" s="45">
        <v>41697</v>
      </c>
      <c r="C67" s="46" t="s">
        <v>7</v>
      </c>
      <c r="D67" s="46">
        <v>1</v>
      </c>
      <c r="E67" s="46">
        <v>0</v>
      </c>
      <c r="F67" s="46">
        <v>0</v>
      </c>
      <c r="G67" s="46">
        <v>0</v>
      </c>
      <c r="H67" s="46">
        <v>0</v>
      </c>
      <c r="I67" s="85">
        <v>0</v>
      </c>
      <c r="J67" s="272"/>
      <c r="K67" s="4">
        <v>1</v>
      </c>
      <c r="L67" s="4"/>
      <c r="M67" s="190"/>
    </row>
    <row r="68" spans="1:13" hidden="1" x14ac:dyDescent="0.25">
      <c r="A68" s="631"/>
      <c r="B68" s="36">
        <v>41690</v>
      </c>
      <c r="C68" s="5" t="s">
        <v>13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86">
        <v>0</v>
      </c>
      <c r="J68" s="266"/>
      <c r="K68" s="5">
        <v>1</v>
      </c>
      <c r="L68" s="5"/>
      <c r="M68" s="86"/>
    </row>
    <row r="69" spans="1:13" hidden="1" x14ac:dyDescent="0.25">
      <c r="A69" s="631"/>
      <c r="B69" s="36">
        <v>41683</v>
      </c>
      <c r="C69" s="5" t="s">
        <v>8</v>
      </c>
      <c r="D69" s="5">
        <v>1</v>
      </c>
      <c r="E69" s="5">
        <v>0</v>
      </c>
      <c r="F69" s="5">
        <v>0</v>
      </c>
      <c r="G69" s="5">
        <v>0</v>
      </c>
      <c r="H69" s="5">
        <v>0</v>
      </c>
      <c r="I69" s="86">
        <v>0</v>
      </c>
      <c r="J69" s="266">
        <v>1</v>
      </c>
      <c r="K69" s="5"/>
      <c r="L69" s="5"/>
      <c r="M69" s="86"/>
    </row>
    <row r="70" spans="1:13" hidden="1" x14ac:dyDescent="0.25">
      <c r="A70" s="631"/>
      <c r="B70" s="36">
        <v>41676</v>
      </c>
      <c r="C70" s="5" t="s">
        <v>10</v>
      </c>
      <c r="D70" s="5">
        <v>1</v>
      </c>
      <c r="E70" s="5">
        <v>0</v>
      </c>
      <c r="F70" s="5">
        <v>1</v>
      </c>
      <c r="G70" s="5">
        <v>1</v>
      </c>
      <c r="H70" s="5">
        <v>0</v>
      </c>
      <c r="I70" s="86">
        <v>0</v>
      </c>
      <c r="J70" s="266">
        <v>1</v>
      </c>
      <c r="K70" s="5"/>
      <c r="L70" s="5"/>
      <c r="M70" s="86"/>
    </row>
    <row r="71" spans="1:13" hidden="1" x14ac:dyDescent="0.25">
      <c r="A71" s="631"/>
      <c r="B71" s="36">
        <v>41669</v>
      </c>
      <c r="C71" s="5" t="s">
        <v>12</v>
      </c>
      <c r="D71" s="5">
        <v>1</v>
      </c>
      <c r="E71" s="5">
        <v>0</v>
      </c>
      <c r="F71" s="5">
        <v>2</v>
      </c>
      <c r="G71" s="5">
        <v>2</v>
      </c>
      <c r="H71" s="5">
        <v>0</v>
      </c>
      <c r="I71" s="86">
        <v>0</v>
      </c>
      <c r="J71" s="266">
        <v>1</v>
      </c>
      <c r="K71" s="5"/>
      <c r="L71" s="5"/>
      <c r="M71" s="86"/>
    </row>
    <row r="72" spans="1:13" hidden="1" x14ac:dyDescent="0.25">
      <c r="A72" s="631"/>
      <c r="B72" s="36">
        <v>41662</v>
      </c>
      <c r="C72" s="5" t="s">
        <v>7</v>
      </c>
      <c r="D72" s="5">
        <v>1</v>
      </c>
      <c r="E72" s="5">
        <v>1</v>
      </c>
      <c r="F72" s="5">
        <v>0</v>
      </c>
      <c r="G72" s="5">
        <v>1</v>
      </c>
      <c r="H72" s="5">
        <v>0</v>
      </c>
      <c r="I72" s="86">
        <v>0</v>
      </c>
      <c r="J72" s="266">
        <v>1</v>
      </c>
      <c r="K72" s="5"/>
      <c r="L72" s="5"/>
      <c r="M72" s="86"/>
    </row>
    <row r="73" spans="1:13" hidden="1" x14ac:dyDescent="0.25">
      <c r="A73" s="631"/>
      <c r="B73" s="36">
        <v>41655</v>
      </c>
      <c r="C73" s="5" t="s">
        <v>13</v>
      </c>
      <c r="D73" s="5">
        <v>1</v>
      </c>
      <c r="E73" s="5">
        <v>0</v>
      </c>
      <c r="F73" s="5">
        <v>0</v>
      </c>
      <c r="G73" s="5">
        <v>0</v>
      </c>
      <c r="H73" s="5">
        <v>0</v>
      </c>
      <c r="I73" s="86">
        <v>0</v>
      </c>
      <c r="J73" s="266">
        <v>1</v>
      </c>
      <c r="K73" s="5"/>
      <c r="L73" s="5"/>
      <c r="M73" s="86"/>
    </row>
    <row r="74" spans="1:13" hidden="1" x14ac:dyDescent="0.25">
      <c r="A74" s="631"/>
      <c r="B74" s="36">
        <v>41648</v>
      </c>
      <c r="C74" s="5" t="s">
        <v>8</v>
      </c>
      <c r="D74" s="5">
        <v>1</v>
      </c>
      <c r="E74" s="5">
        <v>0</v>
      </c>
      <c r="F74" s="5">
        <v>0</v>
      </c>
      <c r="G74" s="5">
        <v>0</v>
      </c>
      <c r="H74" s="5">
        <v>0</v>
      </c>
      <c r="I74" s="86">
        <v>0</v>
      </c>
      <c r="J74" s="266">
        <v>1</v>
      </c>
      <c r="K74" s="5"/>
      <c r="L74" s="5"/>
      <c r="M74" s="86"/>
    </row>
    <row r="75" spans="1:13" hidden="1" x14ac:dyDescent="0.25">
      <c r="A75" s="631"/>
      <c r="B75" s="36">
        <v>41627</v>
      </c>
      <c r="C75" s="5" t="s">
        <v>10</v>
      </c>
      <c r="D75" s="5">
        <v>1</v>
      </c>
      <c r="E75" s="5">
        <v>0</v>
      </c>
      <c r="F75" s="5">
        <v>1</v>
      </c>
      <c r="G75" s="5">
        <v>1</v>
      </c>
      <c r="H75" s="5">
        <v>0</v>
      </c>
      <c r="I75" s="86">
        <v>0</v>
      </c>
      <c r="J75" s="266">
        <v>1</v>
      </c>
      <c r="K75" s="5"/>
      <c r="L75" s="5"/>
      <c r="M75" s="86"/>
    </row>
    <row r="76" spans="1:13" hidden="1" x14ac:dyDescent="0.25">
      <c r="A76" s="631"/>
      <c r="B76" s="36">
        <v>41599</v>
      </c>
      <c r="C76" s="5" t="s">
        <v>8</v>
      </c>
      <c r="D76" s="5">
        <v>1</v>
      </c>
      <c r="E76" s="5">
        <v>0</v>
      </c>
      <c r="F76" s="5">
        <v>0</v>
      </c>
      <c r="G76" s="5">
        <v>0</v>
      </c>
      <c r="H76" s="5">
        <v>0</v>
      </c>
      <c r="I76" s="86">
        <v>0</v>
      </c>
      <c r="J76" s="266"/>
      <c r="K76" s="5"/>
      <c r="L76" s="5">
        <v>1</v>
      </c>
      <c r="M76" s="86"/>
    </row>
    <row r="77" spans="1:13" hidden="1" x14ac:dyDescent="0.25">
      <c r="A77" s="631"/>
      <c r="B77" s="36">
        <v>41592</v>
      </c>
      <c r="C77" s="5" t="s">
        <v>10</v>
      </c>
      <c r="D77" s="5">
        <v>1</v>
      </c>
      <c r="E77" s="5">
        <v>0</v>
      </c>
      <c r="F77" s="5">
        <v>1</v>
      </c>
      <c r="G77" s="5">
        <v>1</v>
      </c>
      <c r="H77" s="5">
        <v>0</v>
      </c>
      <c r="I77" s="86">
        <v>0</v>
      </c>
      <c r="J77" s="266"/>
      <c r="K77" s="5">
        <v>1</v>
      </c>
      <c r="L77" s="5"/>
      <c r="M77" s="86"/>
    </row>
    <row r="78" spans="1:13" hidden="1" x14ac:dyDescent="0.25">
      <c r="A78" s="631"/>
      <c r="B78" s="36">
        <v>41585</v>
      </c>
      <c r="C78" s="5" t="s">
        <v>12</v>
      </c>
      <c r="D78" s="5">
        <v>1</v>
      </c>
      <c r="E78" s="5">
        <v>0</v>
      </c>
      <c r="F78" s="5">
        <v>1</v>
      </c>
      <c r="G78" s="5">
        <v>1</v>
      </c>
      <c r="H78" s="5">
        <v>0</v>
      </c>
      <c r="I78" s="86">
        <v>0</v>
      </c>
      <c r="J78" s="266">
        <v>1</v>
      </c>
      <c r="K78" s="5"/>
      <c r="L78" s="5"/>
      <c r="M78" s="86"/>
    </row>
    <row r="79" spans="1:13" hidden="1" x14ac:dyDescent="0.25">
      <c r="A79" s="631"/>
      <c r="B79" s="36">
        <v>41578</v>
      </c>
      <c r="C79" s="5" t="s">
        <v>7</v>
      </c>
      <c r="D79" s="5">
        <v>1</v>
      </c>
      <c r="E79" s="5">
        <v>0</v>
      </c>
      <c r="F79" s="5">
        <v>0</v>
      </c>
      <c r="G79" s="5">
        <v>0</v>
      </c>
      <c r="H79" s="5">
        <v>0</v>
      </c>
      <c r="I79" s="86">
        <v>0</v>
      </c>
      <c r="J79" s="266"/>
      <c r="K79" s="5"/>
      <c r="L79" s="5">
        <v>1</v>
      </c>
      <c r="M79" s="86"/>
    </row>
    <row r="80" spans="1:13" hidden="1" x14ac:dyDescent="0.25">
      <c r="A80" s="631"/>
      <c r="B80" s="36">
        <v>41571</v>
      </c>
      <c r="C80" s="5" t="s">
        <v>13</v>
      </c>
      <c r="D80" s="5">
        <v>1</v>
      </c>
      <c r="E80" s="5">
        <v>0</v>
      </c>
      <c r="F80" s="5">
        <v>0</v>
      </c>
      <c r="G80" s="5">
        <v>0</v>
      </c>
      <c r="H80" s="5">
        <v>0</v>
      </c>
      <c r="I80" s="86">
        <v>0</v>
      </c>
      <c r="J80" s="266">
        <v>1</v>
      </c>
      <c r="K80" s="5"/>
      <c r="L80" s="5"/>
      <c r="M80" s="86"/>
    </row>
    <row r="81" spans="1:13" hidden="1" x14ac:dyDescent="0.25">
      <c r="A81" s="631"/>
      <c r="B81" s="36">
        <v>41564</v>
      </c>
      <c r="C81" s="5" t="s">
        <v>8</v>
      </c>
      <c r="D81" s="5">
        <v>1</v>
      </c>
      <c r="E81" s="5">
        <v>0</v>
      </c>
      <c r="F81" s="5">
        <v>0</v>
      </c>
      <c r="G81" s="5">
        <v>0</v>
      </c>
      <c r="H81" s="5">
        <v>0</v>
      </c>
      <c r="I81" s="86">
        <v>0</v>
      </c>
      <c r="J81" s="266">
        <v>1</v>
      </c>
      <c r="K81" s="5"/>
      <c r="L81" s="5"/>
      <c r="M81" s="86"/>
    </row>
    <row r="82" spans="1:13" hidden="1" x14ac:dyDescent="0.25">
      <c r="A82" s="631"/>
      <c r="B82" s="36">
        <v>41557</v>
      </c>
      <c r="C82" s="5" t="s">
        <v>10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86">
        <v>0</v>
      </c>
      <c r="J82" s="266"/>
      <c r="K82" s="5">
        <v>1</v>
      </c>
      <c r="L82" s="5"/>
      <c r="M82" s="86"/>
    </row>
    <row r="83" spans="1:13" hidden="1" x14ac:dyDescent="0.25">
      <c r="A83" s="631"/>
      <c r="B83" s="36">
        <v>41550</v>
      </c>
      <c r="C83" s="5" t="s">
        <v>12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86">
        <v>0</v>
      </c>
      <c r="J83" s="266"/>
      <c r="K83" s="5"/>
      <c r="L83" s="5">
        <v>1</v>
      </c>
      <c r="M83" s="86"/>
    </row>
    <row r="84" spans="1:13" hidden="1" x14ac:dyDescent="0.25">
      <c r="A84" s="631"/>
      <c r="B84" s="36">
        <v>41543</v>
      </c>
      <c r="C84" s="5" t="s">
        <v>7</v>
      </c>
      <c r="D84" s="5">
        <v>1</v>
      </c>
      <c r="E84" s="5">
        <v>0</v>
      </c>
      <c r="F84" s="5">
        <v>0</v>
      </c>
      <c r="G84" s="5">
        <v>0</v>
      </c>
      <c r="H84" s="5">
        <v>0</v>
      </c>
      <c r="I84" s="86">
        <v>0</v>
      </c>
      <c r="J84" s="266"/>
      <c r="K84" s="5">
        <v>1</v>
      </c>
      <c r="L84" s="5"/>
      <c r="M84" s="86"/>
    </row>
    <row r="85" spans="1:13" hidden="1" x14ac:dyDescent="0.25">
      <c r="A85" s="631"/>
      <c r="B85" s="36">
        <v>41536</v>
      </c>
      <c r="C85" s="5" t="s">
        <v>13</v>
      </c>
      <c r="D85" s="5">
        <v>1</v>
      </c>
      <c r="E85" s="5">
        <v>0</v>
      </c>
      <c r="F85" s="5">
        <v>0</v>
      </c>
      <c r="G85" s="5">
        <v>0</v>
      </c>
      <c r="H85" s="5">
        <v>0</v>
      </c>
      <c r="I85" s="86">
        <v>0</v>
      </c>
      <c r="J85" s="266"/>
      <c r="K85" s="5">
        <v>1</v>
      </c>
      <c r="L85" s="5"/>
      <c r="M85" s="86"/>
    </row>
    <row r="86" spans="1:13" ht="18.75" hidden="1" thickBot="1" x14ac:dyDescent="0.3">
      <c r="A86" s="630"/>
      <c r="B86" s="87">
        <v>41529</v>
      </c>
      <c r="C86" s="88" t="s">
        <v>8</v>
      </c>
      <c r="D86" s="88">
        <v>1</v>
      </c>
      <c r="E86" s="88">
        <v>0</v>
      </c>
      <c r="F86" s="88">
        <v>1</v>
      </c>
      <c r="G86" s="88">
        <v>1</v>
      </c>
      <c r="H86" s="88">
        <v>0</v>
      </c>
      <c r="I86" s="89">
        <v>0</v>
      </c>
      <c r="J86" s="266">
        <v>1</v>
      </c>
      <c r="K86" s="5"/>
      <c r="L86" s="5"/>
      <c r="M86" s="86"/>
    </row>
    <row r="87" spans="1:13" s="1" customFormat="1" ht="19.5" thickTop="1" thickBot="1" x14ac:dyDescent="0.3">
      <c r="A87" s="142" t="s">
        <v>45</v>
      </c>
      <c r="B87" s="126" t="s">
        <v>15</v>
      </c>
      <c r="C87" s="124" t="s">
        <v>14</v>
      </c>
      <c r="D87" s="124">
        <f t="shared" ref="D87:I87" si="4">SUM(D67:D86)</f>
        <v>20</v>
      </c>
      <c r="E87" s="124">
        <f t="shared" si="4"/>
        <v>1</v>
      </c>
      <c r="F87" s="124">
        <f t="shared" si="4"/>
        <v>7</v>
      </c>
      <c r="G87" s="124">
        <f t="shared" si="4"/>
        <v>8</v>
      </c>
      <c r="H87" s="124">
        <f t="shared" si="4"/>
        <v>0</v>
      </c>
      <c r="I87" s="125">
        <f t="shared" si="4"/>
        <v>0</v>
      </c>
      <c r="J87" s="191">
        <f>SUM(J67:J86)</f>
        <v>11</v>
      </c>
      <c r="K87" s="124">
        <f>SUM(K67:K86)</f>
        <v>6</v>
      </c>
      <c r="L87" s="124">
        <f>SUM(L67:L86)</f>
        <v>3</v>
      </c>
      <c r="M87" s="294">
        <f>SUM(J87/(J87+K87))</f>
        <v>0.6470588235294118</v>
      </c>
    </row>
    <row r="88" spans="1:13" ht="18.75" hidden="1" thickTop="1" x14ac:dyDescent="0.25">
      <c r="A88" s="659" t="s">
        <v>22</v>
      </c>
      <c r="B88" s="45">
        <v>41333</v>
      </c>
      <c r="C88" s="46" t="s">
        <v>7</v>
      </c>
      <c r="D88" s="46">
        <v>1</v>
      </c>
      <c r="E88" s="46">
        <v>0</v>
      </c>
      <c r="F88" s="46">
        <v>1</v>
      </c>
      <c r="G88" s="46">
        <v>1</v>
      </c>
      <c r="H88" s="46">
        <v>0</v>
      </c>
      <c r="I88" s="85">
        <v>0</v>
      </c>
      <c r="J88" s="272"/>
      <c r="K88" s="4">
        <v>1</v>
      </c>
      <c r="L88" s="4"/>
      <c r="M88" s="190"/>
    </row>
    <row r="89" spans="1:13" hidden="1" x14ac:dyDescent="0.25">
      <c r="A89" s="631"/>
      <c r="B89" s="36">
        <v>41319</v>
      </c>
      <c r="C89" s="5" t="s">
        <v>19</v>
      </c>
      <c r="D89" s="5">
        <v>1</v>
      </c>
      <c r="E89" s="5">
        <v>0</v>
      </c>
      <c r="F89" s="5">
        <v>2</v>
      </c>
      <c r="G89" s="5">
        <v>2</v>
      </c>
      <c r="H89" s="5">
        <v>0</v>
      </c>
      <c r="I89" s="86">
        <v>0</v>
      </c>
      <c r="J89" s="266">
        <v>1</v>
      </c>
      <c r="K89" s="5"/>
      <c r="L89" s="5"/>
      <c r="M89" s="86"/>
    </row>
    <row r="90" spans="1:13" hidden="1" x14ac:dyDescent="0.25">
      <c r="A90" s="631"/>
      <c r="B90" s="36">
        <v>41312</v>
      </c>
      <c r="C90" s="5" t="s">
        <v>20</v>
      </c>
      <c r="D90" s="5">
        <v>1</v>
      </c>
      <c r="E90" s="5">
        <v>0</v>
      </c>
      <c r="F90" s="5">
        <v>1</v>
      </c>
      <c r="G90" s="5">
        <v>1</v>
      </c>
      <c r="H90" s="5">
        <v>0</v>
      </c>
      <c r="I90" s="86">
        <v>0</v>
      </c>
      <c r="J90" s="266"/>
      <c r="K90" s="5">
        <v>1</v>
      </c>
      <c r="L90" s="5"/>
      <c r="M90" s="86"/>
    </row>
    <row r="91" spans="1:13" hidden="1" x14ac:dyDescent="0.25">
      <c r="A91" s="631"/>
      <c r="B91" s="36">
        <v>41305</v>
      </c>
      <c r="C91" s="5" t="s">
        <v>12</v>
      </c>
      <c r="D91" s="5">
        <v>1</v>
      </c>
      <c r="E91" s="5">
        <v>0</v>
      </c>
      <c r="F91" s="5">
        <v>0</v>
      </c>
      <c r="G91" s="5">
        <v>0</v>
      </c>
      <c r="H91" s="5">
        <v>0</v>
      </c>
      <c r="I91" s="86">
        <v>0</v>
      </c>
      <c r="J91" s="266"/>
      <c r="K91" s="5">
        <v>1</v>
      </c>
      <c r="L91" s="5"/>
      <c r="M91" s="86"/>
    </row>
    <row r="92" spans="1:13" hidden="1" x14ac:dyDescent="0.25">
      <c r="A92" s="631"/>
      <c r="B92" s="36">
        <v>41298</v>
      </c>
      <c r="C92" s="5" t="s">
        <v>7</v>
      </c>
      <c r="D92" s="5">
        <v>1</v>
      </c>
      <c r="E92" s="5">
        <v>0</v>
      </c>
      <c r="F92" s="5">
        <v>0</v>
      </c>
      <c r="G92" s="5">
        <v>0</v>
      </c>
      <c r="H92" s="5">
        <v>0</v>
      </c>
      <c r="I92" s="86">
        <v>0</v>
      </c>
      <c r="J92" s="266"/>
      <c r="K92" s="5">
        <v>1</v>
      </c>
      <c r="L92" s="5"/>
      <c r="M92" s="86"/>
    </row>
    <row r="93" spans="1:13" hidden="1" x14ac:dyDescent="0.25">
      <c r="A93" s="631"/>
      <c r="B93" s="36">
        <v>41291</v>
      </c>
      <c r="C93" s="5" t="s">
        <v>13</v>
      </c>
      <c r="D93" s="5">
        <v>1</v>
      </c>
      <c r="E93" s="5">
        <v>0</v>
      </c>
      <c r="F93" s="5">
        <v>0</v>
      </c>
      <c r="G93" s="5">
        <v>0</v>
      </c>
      <c r="H93" s="5">
        <v>0</v>
      </c>
      <c r="I93" s="86">
        <v>0</v>
      </c>
      <c r="J93" s="266"/>
      <c r="K93" s="5">
        <v>1</v>
      </c>
      <c r="L93" s="5"/>
      <c r="M93" s="86"/>
    </row>
    <row r="94" spans="1:13" hidden="1" x14ac:dyDescent="0.25">
      <c r="A94" s="631"/>
      <c r="B94" s="36">
        <v>41284</v>
      </c>
      <c r="C94" s="5" t="s">
        <v>19</v>
      </c>
      <c r="D94" s="5">
        <v>1</v>
      </c>
      <c r="E94" s="5">
        <v>0</v>
      </c>
      <c r="F94" s="5">
        <v>1</v>
      </c>
      <c r="G94" s="5">
        <v>1</v>
      </c>
      <c r="H94" s="5">
        <v>0</v>
      </c>
      <c r="I94" s="86">
        <v>0</v>
      </c>
      <c r="J94" s="266"/>
      <c r="K94" s="5">
        <v>1</v>
      </c>
      <c r="L94" s="5"/>
      <c r="M94" s="86"/>
    </row>
    <row r="95" spans="1:13" hidden="1" x14ac:dyDescent="0.25">
      <c r="A95" s="631"/>
      <c r="B95" s="36">
        <v>41263</v>
      </c>
      <c r="C95" s="5" t="s">
        <v>20</v>
      </c>
      <c r="D95" s="5">
        <v>1</v>
      </c>
      <c r="E95" s="5">
        <v>1</v>
      </c>
      <c r="F95" s="5">
        <v>1</v>
      </c>
      <c r="G95" s="5">
        <v>2</v>
      </c>
      <c r="H95" s="5">
        <v>0</v>
      </c>
      <c r="I95" s="86">
        <v>0</v>
      </c>
      <c r="J95" s="266">
        <v>1</v>
      </c>
      <c r="K95" s="5"/>
      <c r="L95" s="5"/>
      <c r="M95" s="86"/>
    </row>
    <row r="96" spans="1:13" hidden="1" x14ac:dyDescent="0.25">
      <c r="A96" s="631"/>
      <c r="B96" s="36">
        <v>41256</v>
      </c>
      <c r="C96" s="5" t="s">
        <v>12</v>
      </c>
      <c r="D96" s="5">
        <v>1</v>
      </c>
      <c r="E96" s="5">
        <v>0</v>
      </c>
      <c r="F96" s="5">
        <v>1</v>
      </c>
      <c r="G96" s="5">
        <v>1</v>
      </c>
      <c r="H96" s="5">
        <v>0</v>
      </c>
      <c r="I96" s="86">
        <v>0</v>
      </c>
      <c r="J96" s="266"/>
      <c r="K96" s="5">
        <v>1</v>
      </c>
      <c r="L96" s="5"/>
      <c r="M96" s="86"/>
    </row>
    <row r="97" spans="1:13" hidden="1" x14ac:dyDescent="0.25">
      <c r="A97" s="631"/>
      <c r="B97" s="36">
        <v>41249</v>
      </c>
      <c r="C97" s="5" t="s">
        <v>7</v>
      </c>
      <c r="D97" s="5">
        <v>1</v>
      </c>
      <c r="E97" s="5">
        <v>0</v>
      </c>
      <c r="F97" s="5">
        <v>0</v>
      </c>
      <c r="G97" s="5">
        <v>0</v>
      </c>
      <c r="H97" s="5">
        <v>0</v>
      </c>
      <c r="I97" s="86">
        <v>0</v>
      </c>
      <c r="J97" s="266"/>
      <c r="K97" s="5">
        <v>1</v>
      </c>
      <c r="L97" s="5"/>
      <c r="M97" s="86"/>
    </row>
    <row r="98" spans="1:13" hidden="1" x14ac:dyDescent="0.25">
      <c r="A98" s="631"/>
      <c r="B98" s="36">
        <v>41242</v>
      </c>
      <c r="C98" s="5" t="s">
        <v>13</v>
      </c>
      <c r="D98" s="5">
        <v>1</v>
      </c>
      <c r="E98" s="5">
        <v>0</v>
      </c>
      <c r="F98" s="5">
        <v>0</v>
      </c>
      <c r="G98" s="5">
        <v>0</v>
      </c>
      <c r="H98" s="5">
        <v>0</v>
      </c>
      <c r="I98" s="86">
        <v>0</v>
      </c>
      <c r="J98" s="266"/>
      <c r="K98" s="5">
        <v>1</v>
      </c>
      <c r="L98" s="5"/>
      <c r="M98" s="86"/>
    </row>
    <row r="99" spans="1:13" hidden="1" x14ac:dyDescent="0.25">
      <c r="A99" s="631"/>
      <c r="B99" s="36">
        <v>41235</v>
      </c>
      <c r="C99" s="5" t="s">
        <v>19</v>
      </c>
      <c r="D99" s="5">
        <v>1</v>
      </c>
      <c r="E99" s="5">
        <v>0</v>
      </c>
      <c r="F99" s="5">
        <v>0</v>
      </c>
      <c r="G99" s="5">
        <v>0</v>
      </c>
      <c r="H99" s="5">
        <v>0</v>
      </c>
      <c r="I99" s="86">
        <v>0</v>
      </c>
      <c r="J99" s="266"/>
      <c r="K99" s="5">
        <v>1</v>
      </c>
      <c r="L99" s="5"/>
      <c r="M99" s="86"/>
    </row>
    <row r="100" spans="1:13" hidden="1" x14ac:dyDescent="0.25">
      <c r="A100" s="631"/>
      <c r="B100" s="36">
        <v>41228</v>
      </c>
      <c r="C100" s="5" t="s">
        <v>20</v>
      </c>
      <c r="D100" s="5">
        <v>1</v>
      </c>
      <c r="E100" s="5">
        <v>0</v>
      </c>
      <c r="F100" s="5">
        <v>1</v>
      </c>
      <c r="G100" s="5">
        <v>1</v>
      </c>
      <c r="H100" s="5">
        <v>0</v>
      </c>
      <c r="I100" s="86">
        <v>0</v>
      </c>
      <c r="J100" s="266"/>
      <c r="K100" s="5">
        <v>1</v>
      </c>
      <c r="L100" s="5"/>
      <c r="M100" s="86"/>
    </row>
    <row r="101" spans="1:13" hidden="1" x14ac:dyDescent="0.25">
      <c r="A101" s="631"/>
      <c r="B101" s="36">
        <v>41221</v>
      </c>
      <c r="C101" s="5" t="s">
        <v>12</v>
      </c>
      <c r="D101" s="5">
        <v>1</v>
      </c>
      <c r="E101" s="5">
        <v>0</v>
      </c>
      <c r="F101" s="5">
        <v>0</v>
      </c>
      <c r="G101" s="5">
        <v>0</v>
      </c>
      <c r="H101" s="5">
        <v>0</v>
      </c>
      <c r="I101" s="86">
        <v>0</v>
      </c>
      <c r="J101" s="266">
        <v>1</v>
      </c>
      <c r="K101" s="5"/>
      <c r="L101" s="5"/>
      <c r="M101" s="86"/>
    </row>
    <row r="102" spans="1:13" hidden="1" x14ac:dyDescent="0.25">
      <c r="A102" s="631"/>
      <c r="B102" s="36">
        <v>41214</v>
      </c>
      <c r="C102" s="5" t="s">
        <v>7</v>
      </c>
      <c r="D102" s="5">
        <v>1</v>
      </c>
      <c r="E102" s="5">
        <v>0</v>
      </c>
      <c r="F102" s="5">
        <v>0</v>
      </c>
      <c r="G102" s="5">
        <v>0</v>
      </c>
      <c r="H102" s="5">
        <v>0</v>
      </c>
      <c r="I102" s="86">
        <v>0</v>
      </c>
      <c r="J102" s="266"/>
      <c r="K102" s="5"/>
      <c r="L102" s="5">
        <v>1</v>
      </c>
      <c r="M102" s="86"/>
    </row>
    <row r="103" spans="1:13" hidden="1" x14ac:dyDescent="0.25">
      <c r="A103" s="631"/>
      <c r="B103" s="36">
        <v>41207</v>
      </c>
      <c r="C103" s="5" t="s">
        <v>13</v>
      </c>
      <c r="D103" s="5">
        <v>1</v>
      </c>
      <c r="E103" s="5">
        <v>0</v>
      </c>
      <c r="F103" s="5">
        <v>0</v>
      </c>
      <c r="G103" s="5">
        <v>0</v>
      </c>
      <c r="H103" s="5">
        <v>0</v>
      </c>
      <c r="I103" s="86">
        <v>0</v>
      </c>
      <c r="J103" s="266">
        <v>1</v>
      </c>
      <c r="K103" s="5"/>
      <c r="L103" s="5"/>
      <c r="M103" s="86"/>
    </row>
    <row r="104" spans="1:13" hidden="1" x14ac:dyDescent="0.25">
      <c r="A104" s="631"/>
      <c r="B104" s="36">
        <v>41200</v>
      </c>
      <c r="C104" s="5" t="s">
        <v>19</v>
      </c>
      <c r="D104" s="5">
        <v>1</v>
      </c>
      <c r="E104" s="5">
        <v>0</v>
      </c>
      <c r="F104" s="5">
        <v>0</v>
      </c>
      <c r="G104" s="5">
        <v>0</v>
      </c>
      <c r="H104" s="5">
        <v>0</v>
      </c>
      <c r="I104" s="86">
        <v>0</v>
      </c>
      <c r="J104" s="266">
        <v>1</v>
      </c>
      <c r="K104" s="5"/>
      <c r="L104" s="5"/>
      <c r="M104" s="86"/>
    </row>
    <row r="105" spans="1:13" hidden="1" x14ac:dyDescent="0.25">
      <c r="A105" s="631"/>
      <c r="B105" s="36">
        <v>41193</v>
      </c>
      <c r="C105" s="5" t="s">
        <v>20</v>
      </c>
      <c r="D105" s="5">
        <v>1</v>
      </c>
      <c r="E105" s="5">
        <v>0</v>
      </c>
      <c r="F105" s="5">
        <v>1</v>
      </c>
      <c r="G105" s="5">
        <v>1</v>
      </c>
      <c r="H105" s="5">
        <v>0</v>
      </c>
      <c r="I105" s="86">
        <v>0</v>
      </c>
      <c r="J105" s="266">
        <v>1</v>
      </c>
      <c r="K105" s="5"/>
      <c r="L105" s="5"/>
      <c r="M105" s="86"/>
    </row>
    <row r="106" spans="1:13" hidden="1" x14ac:dyDescent="0.25">
      <c r="A106" s="631"/>
      <c r="B106" s="36">
        <v>41186</v>
      </c>
      <c r="C106" s="5" t="s">
        <v>12</v>
      </c>
      <c r="D106" s="5">
        <v>1</v>
      </c>
      <c r="E106" s="5">
        <v>0</v>
      </c>
      <c r="F106" s="5">
        <v>1</v>
      </c>
      <c r="G106" s="5">
        <v>1</v>
      </c>
      <c r="H106" s="5">
        <v>0</v>
      </c>
      <c r="I106" s="86">
        <v>0</v>
      </c>
      <c r="J106" s="266"/>
      <c r="K106" s="5">
        <v>1</v>
      </c>
      <c r="L106" s="5"/>
      <c r="M106" s="86"/>
    </row>
    <row r="107" spans="1:13" hidden="1" x14ac:dyDescent="0.25">
      <c r="A107" s="631"/>
      <c r="B107" s="36">
        <v>41179</v>
      </c>
      <c r="C107" s="5" t="s">
        <v>7</v>
      </c>
      <c r="D107" s="5">
        <v>1</v>
      </c>
      <c r="E107" s="5">
        <v>0</v>
      </c>
      <c r="F107" s="5">
        <v>0</v>
      </c>
      <c r="G107" s="5">
        <v>0</v>
      </c>
      <c r="H107" s="5">
        <v>0</v>
      </c>
      <c r="I107" s="86">
        <v>0</v>
      </c>
      <c r="J107" s="266"/>
      <c r="K107" s="5">
        <v>1</v>
      </c>
      <c r="L107" s="5"/>
      <c r="M107" s="86"/>
    </row>
    <row r="108" spans="1:13" hidden="1" x14ac:dyDescent="0.25">
      <c r="A108" s="631"/>
      <c r="B108" s="36">
        <v>41172</v>
      </c>
      <c r="C108" s="5" t="s">
        <v>13</v>
      </c>
      <c r="D108" s="5">
        <v>1</v>
      </c>
      <c r="E108" s="5">
        <v>1</v>
      </c>
      <c r="F108" s="5">
        <v>0</v>
      </c>
      <c r="G108" s="5">
        <v>1</v>
      </c>
      <c r="H108" s="5">
        <v>0</v>
      </c>
      <c r="I108" s="86">
        <v>0</v>
      </c>
      <c r="J108" s="266"/>
      <c r="K108" s="5">
        <v>1</v>
      </c>
      <c r="L108" s="5"/>
      <c r="M108" s="86"/>
    </row>
    <row r="109" spans="1:13" ht="18.75" hidden="1" thickBot="1" x14ac:dyDescent="0.3">
      <c r="A109" s="630"/>
      <c r="B109" s="87">
        <v>41165</v>
      </c>
      <c r="C109" s="88" t="s">
        <v>19</v>
      </c>
      <c r="D109" s="88">
        <v>1</v>
      </c>
      <c r="E109" s="88">
        <v>0</v>
      </c>
      <c r="F109" s="88">
        <v>0</v>
      </c>
      <c r="G109" s="88">
        <v>0</v>
      </c>
      <c r="H109" s="88">
        <v>0</v>
      </c>
      <c r="I109" s="89">
        <v>0</v>
      </c>
      <c r="J109" s="266"/>
      <c r="K109" s="5"/>
      <c r="L109" s="5">
        <v>1</v>
      </c>
      <c r="M109" s="86"/>
    </row>
    <row r="110" spans="1:13" s="1" customFormat="1" ht="19.5" thickTop="1" thickBot="1" x14ac:dyDescent="0.3">
      <c r="A110" s="142" t="s">
        <v>45</v>
      </c>
      <c r="B110" s="126" t="s">
        <v>22</v>
      </c>
      <c r="C110" s="124" t="s">
        <v>21</v>
      </c>
      <c r="D110" s="124">
        <f t="shared" ref="D110:I110" si="5">SUM(D88:D109)</f>
        <v>22</v>
      </c>
      <c r="E110" s="124">
        <f t="shared" si="5"/>
        <v>2</v>
      </c>
      <c r="F110" s="124">
        <f t="shared" si="5"/>
        <v>10</v>
      </c>
      <c r="G110" s="124">
        <f t="shared" si="5"/>
        <v>12</v>
      </c>
      <c r="H110" s="124">
        <f t="shared" si="5"/>
        <v>0</v>
      </c>
      <c r="I110" s="125">
        <f t="shared" si="5"/>
        <v>0</v>
      </c>
      <c r="J110" s="191">
        <f>SUM(J88:J109)</f>
        <v>6</v>
      </c>
      <c r="K110" s="124">
        <f>SUM(K88:K109)</f>
        <v>14</v>
      </c>
      <c r="L110" s="124">
        <f>SUM(L88:L109)</f>
        <v>2</v>
      </c>
      <c r="M110" s="294">
        <f>SUM(J110/(J110+K110))</f>
        <v>0.3</v>
      </c>
    </row>
    <row r="111" spans="1:13" ht="18.75" hidden="1" thickTop="1" x14ac:dyDescent="0.25">
      <c r="A111" s="659" t="s">
        <v>23</v>
      </c>
      <c r="B111" s="45">
        <v>40969</v>
      </c>
      <c r="C111" s="46" t="s">
        <v>13</v>
      </c>
      <c r="D111" s="46">
        <v>1</v>
      </c>
      <c r="E111" s="46">
        <v>0</v>
      </c>
      <c r="F111" s="46">
        <v>0</v>
      </c>
      <c r="G111" s="46">
        <v>0</v>
      </c>
      <c r="H111" s="46">
        <v>0</v>
      </c>
      <c r="I111" s="85">
        <v>0</v>
      </c>
      <c r="J111" s="272"/>
      <c r="K111" s="4">
        <v>1</v>
      </c>
      <c r="L111" s="4"/>
      <c r="M111" s="190"/>
    </row>
    <row r="112" spans="1:13" hidden="1" x14ac:dyDescent="0.25">
      <c r="A112" s="631"/>
      <c r="B112" s="36">
        <v>40941</v>
      </c>
      <c r="C112" s="5" t="s">
        <v>21</v>
      </c>
      <c r="D112" s="5">
        <v>1</v>
      </c>
      <c r="E112" s="5">
        <v>0</v>
      </c>
      <c r="F112" s="5">
        <v>0</v>
      </c>
      <c r="G112" s="5">
        <v>0</v>
      </c>
      <c r="H112" s="5">
        <v>0</v>
      </c>
      <c r="I112" s="86">
        <v>0</v>
      </c>
      <c r="J112" s="266">
        <v>1</v>
      </c>
      <c r="K112" s="5"/>
      <c r="L112" s="5"/>
      <c r="M112" s="86"/>
    </row>
    <row r="113" spans="1:13" hidden="1" x14ac:dyDescent="0.25">
      <c r="A113" s="631"/>
      <c r="B113" s="36">
        <v>40934</v>
      </c>
      <c r="C113" s="5" t="s">
        <v>13</v>
      </c>
      <c r="D113" s="5">
        <v>1</v>
      </c>
      <c r="E113" s="5">
        <v>0</v>
      </c>
      <c r="F113" s="5">
        <v>0</v>
      </c>
      <c r="G113" s="5">
        <v>0</v>
      </c>
      <c r="H113" s="5">
        <v>0</v>
      </c>
      <c r="I113" s="86">
        <v>0</v>
      </c>
      <c r="J113" s="266"/>
      <c r="K113" s="5"/>
      <c r="L113" s="5">
        <v>1</v>
      </c>
      <c r="M113" s="86"/>
    </row>
    <row r="114" spans="1:13" hidden="1" x14ac:dyDescent="0.25">
      <c r="A114" s="631"/>
      <c r="B114" s="36">
        <v>40927</v>
      </c>
      <c r="C114" s="5" t="s">
        <v>20</v>
      </c>
      <c r="D114" s="5">
        <v>1</v>
      </c>
      <c r="E114" s="5">
        <v>0</v>
      </c>
      <c r="F114" s="5">
        <v>0</v>
      </c>
      <c r="G114" s="5">
        <v>0</v>
      </c>
      <c r="H114" s="5">
        <v>0</v>
      </c>
      <c r="I114" s="86">
        <v>0</v>
      </c>
      <c r="J114" s="266"/>
      <c r="K114" s="5">
        <v>1</v>
      </c>
      <c r="L114" s="5"/>
      <c r="M114" s="86"/>
    </row>
    <row r="115" spans="1:13" hidden="1" x14ac:dyDescent="0.25">
      <c r="A115" s="631"/>
      <c r="B115" s="36">
        <v>40899</v>
      </c>
      <c r="C115" s="5" t="s">
        <v>19</v>
      </c>
      <c r="D115" s="5">
        <v>1</v>
      </c>
      <c r="E115" s="5">
        <v>1</v>
      </c>
      <c r="F115" s="5">
        <v>0</v>
      </c>
      <c r="G115" s="5">
        <v>1</v>
      </c>
      <c r="H115" s="5">
        <v>0</v>
      </c>
      <c r="I115" s="86">
        <v>0</v>
      </c>
      <c r="J115" s="266"/>
      <c r="K115" s="5">
        <v>1</v>
      </c>
      <c r="L115" s="5"/>
      <c r="M115" s="86"/>
    </row>
    <row r="116" spans="1:13" hidden="1" x14ac:dyDescent="0.25">
      <c r="A116" s="631"/>
      <c r="B116" s="36">
        <v>40892</v>
      </c>
      <c r="C116" s="5" t="s">
        <v>21</v>
      </c>
      <c r="D116" s="5">
        <v>1</v>
      </c>
      <c r="E116" s="5">
        <v>1</v>
      </c>
      <c r="F116" s="5">
        <v>0</v>
      </c>
      <c r="G116" s="5">
        <v>1</v>
      </c>
      <c r="H116" s="5">
        <v>0</v>
      </c>
      <c r="I116" s="86">
        <v>0</v>
      </c>
      <c r="J116" s="266"/>
      <c r="K116" s="5">
        <v>1</v>
      </c>
      <c r="L116" s="5"/>
      <c r="M116" s="86"/>
    </row>
    <row r="117" spans="1:13" hidden="1" x14ac:dyDescent="0.25">
      <c r="A117" s="631"/>
      <c r="B117" s="36">
        <v>40885</v>
      </c>
      <c r="C117" s="5" t="s">
        <v>13</v>
      </c>
      <c r="D117" s="5">
        <v>1</v>
      </c>
      <c r="E117" s="5">
        <v>1</v>
      </c>
      <c r="F117" s="5">
        <v>0</v>
      </c>
      <c r="G117" s="5">
        <v>1</v>
      </c>
      <c r="H117" s="5">
        <v>0</v>
      </c>
      <c r="I117" s="86">
        <v>0</v>
      </c>
      <c r="J117" s="266"/>
      <c r="K117" s="5">
        <v>1</v>
      </c>
      <c r="L117" s="5"/>
      <c r="M117" s="86"/>
    </row>
    <row r="118" spans="1:13" hidden="1" x14ac:dyDescent="0.25">
      <c r="A118" s="631"/>
      <c r="B118" s="36">
        <v>40878</v>
      </c>
      <c r="C118" s="5" t="s">
        <v>20</v>
      </c>
      <c r="D118" s="5">
        <v>1</v>
      </c>
      <c r="E118" s="5">
        <v>1</v>
      </c>
      <c r="F118" s="5">
        <v>0</v>
      </c>
      <c r="G118" s="5">
        <v>1</v>
      </c>
      <c r="H118" s="5">
        <v>0</v>
      </c>
      <c r="I118" s="86">
        <v>0</v>
      </c>
      <c r="J118" s="266"/>
      <c r="K118" s="5">
        <v>1</v>
      </c>
      <c r="L118" s="5"/>
      <c r="M118" s="86"/>
    </row>
    <row r="119" spans="1:13" hidden="1" x14ac:dyDescent="0.25">
      <c r="A119" s="631"/>
      <c r="B119" s="36">
        <v>40871</v>
      </c>
      <c r="C119" s="5" t="s">
        <v>7</v>
      </c>
      <c r="D119" s="5">
        <v>1</v>
      </c>
      <c r="E119" s="5">
        <v>0</v>
      </c>
      <c r="F119" s="5">
        <v>0</v>
      </c>
      <c r="G119" s="5">
        <v>0</v>
      </c>
      <c r="H119" s="5">
        <v>0</v>
      </c>
      <c r="I119" s="86">
        <v>0</v>
      </c>
      <c r="J119" s="266">
        <v>1</v>
      </c>
      <c r="K119" s="5"/>
      <c r="L119" s="5"/>
      <c r="M119" s="86"/>
    </row>
    <row r="120" spans="1:13" hidden="1" x14ac:dyDescent="0.25">
      <c r="A120" s="631"/>
      <c r="B120" s="36">
        <v>40864</v>
      </c>
      <c r="C120" s="5" t="s">
        <v>19</v>
      </c>
      <c r="D120" s="5">
        <v>1</v>
      </c>
      <c r="E120" s="5">
        <v>0</v>
      </c>
      <c r="F120" s="5">
        <v>0</v>
      </c>
      <c r="G120" s="5">
        <v>0</v>
      </c>
      <c r="H120" s="5">
        <v>0</v>
      </c>
      <c r="I120" s="86">
        <v>0</v>
      </c>
      <c r="J120" s="266">
        <v>1</v>
      </c>
      <c r="K120" s="5"/>
      <c r="L120" s="5"/>
      <c r="M120" s="86"/>
    </row>
    <row r="121" spans="1:13" hidden="1" x14ac:dyDescent="0.25">
      <c r="A121" s="631"/>
      <c r="B121" s="36">
        <v>40857</v>
      </c>
      <c r="C121" s="5" t="s">
        <v>21</v>
      </c>
      <c r="D121" s="5">
        <v>1</v>
      </c>
      <c r="E121" s="5">
        <v>0</v>
      </c>
      <c r="F121" s="5">
        <v>1</v>
      </c>
      <c r="G121" s="5">
        <v>1</v>
      </c>
      <c r="H121" s="5">
        <v>0</v>
      </c>
      <c r="I121" s="86">
        <v>0</v>
      </c>
      <c r="J121" s="266">
        <v>1</v>
      </c>
      <c r="K121" s="5"/>
      <c r="L121" s="5"/>
      <c r="M121" s="86"/>
    </row>
    <row r="122" spans="1:13" hidden="1" x14ac:dyDescent="0.25">
      <c r="A122" s="631"/>
      <c r="B122" s="36">
        <v>40850</v>
      </c>
      <c r="C122" s="5" t="s">
        <v>13</v>
      </c>
      <c r="D122" s="5">
        <v>1</v>
      </c>
      <c r="E122" s="5">
        <v>1</v>
      </c>
      <c r="F122" s="5">
        <v>1</v>
      </c>
      <c r="G122" s="5">
        <v>2</v>
      </c>
      <c r="H122" s="5">
        <v>0</v>
      </c>
      <c r="I122" s="86">
        <v>0</v>
      </c>
      <c r="J122" s="266">
        <v>1</v>
      </c>
      <c r="K122" s="5"/>
      <c r="L122" s="5"/>
      <c r="M122" s="86"/>
    </row>
    <row r="123" spans="1:13" hidden="1" x14ac:dyDescent="0.25">
      <c r="A123" s="631"/>
      <c r="B123" s="36">
        <v>40843</v>
      </c>
      <c r="C123" s="5" t="s">
        <v>20</v>
      </c>
      <c r="D123" s="5">
        <v>1</v>
      </c>
      <c r="E123" s="5">
        <v>0</v>
      </c>
      <c r="F123" s="5">
        <v>1</v>
      </c>
      <c r="G123" s="5">
        <v>1</v>
      </c>
      <c r="H123" s="5">
        <v>0</v>
      </c>
      <c r="I123" s="86">
        <v>0</v>
      </c>
      <c r="J123" s="266">
        <v>1</v>
      </c>
      <c r="K123" s="5"/>
      <c r="L123" s="5"/>
      <c r="M123" s="86"/>
    </row>
    <row r="124" spans="1:13" hidden="1" x14ac:dyDescent="0.25">
      <c r="A124" s="631"/>
      <c r="B124" s="36">
        <v>40836</v>
      </c>
      <c r="C124" s="5" t="s">
        <v>7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86">
        <v>0</v>
      </c>
      <c r="J124" s="266"/>
      <c r="K124" s="5">
        <v>1</v>
      </c>
      <c r="L124" s="5"/>
      <c r="M124" s="86"/>
    </row>
    <row r="125" spans="1:13" hidden="1" x14ac:dyDescent="0.25">
      <c r="A125" s="631"/>
      <c r="B125" s="36">
        <v>40829</v>
      </c>
      <c r="C125" s="5" t="s">
        <v>19</v>
      </c>
      <c r="D125" s="5">
        <v>1</v>
      </c>
      <c r="E125" s="5">
        <v>0</v>
      </c>
      <c r="F125" s="5">
        <v>0</v>
      </c>
      <c r="G125" s="5">
        <v>0</v>
      </c>
      <c r="H125" s="5">
        <v>0</v>
      </c>
      <c r="I125" s="86">
        <v>0</v>
      </c>
      <c r="J125" s="266">
        <v>1</v>
      </c>
      <c r="K125" s="5"/>
      <c r="L125" s="5"/>
      <c r="M125" s="86"/>
    </row>
    <row r="126" spans="1:13" hidden="1" x14ac:dyDescent="0.25">
      <c r="A126" s="631"/>
      <c r="B126" s="36">
        <v>40822</v>
      </c>
      <c r="C126" s="5" t="s">
        <v>21</v>
      </c>
      <c r="D126" s="5">
        <v>1</v>
      </c>
      <c r="E126" s="5">
        <v>0</v>
      </c>
      <c r="F126" s="5">
        <v>0</v>
      </c>
      <c r="G126" s="5">
        <v>0</v>
      </c>
      <c r="H126" s="5">
        <v>0</v>
      </c>
      <c r="I126" s="86">
        <v>0</v>
      </c>
      <c r="J126" s="266">
        <v>1</v>
      </c>
      <c r="K126" s="5"/>
      <c r="L126" s="5"/>
      <c r="M126" s="86"/>
    </row>
    <row r="127" spans="1:13" hidden="1" x14ac:dyDescent="0.25">
      <c r="A127" s="631"/>
      <c r="B127" s="36">
        <v>40815</v>
      </c>
      <c r="C127" s="5" t="s">
        <v>13</v>
      </c>
      <c r="D127" s="5">
        <v>1</v>
      </c>
      <c r="E127" s="5">
        <v>2</v>
      </c>
      <c r="F127" s="5">
        <v>0</v>
      </c>
      <c r="G127" s="5">
        <v>2</v>
      </c>
      <c r="H127" s="5">
        <v>0</v>
      </c>
      <c r="I127" s="86">
        <v>0</v>
      </c>
      <c r="J127" s="266">
        <v>1</v>
      </c>
      <c r="K127" s="5"/>
      <c r="L127" s="5"/>
      <c r="M127" s="86"/>
    </row>
    <row r="128" spans="1:13" hidden="1" x14ac:dyDescent="0.25">
      <c r="A128" s="631"/>
      <c r="B128" s="36">
        <v>40808</v>
      </c>
      <c r="C128" s="5" t="s">
        <v>20</v>
      </c>
      <c r="D128" s="5">
        <v>1</v>
      </c>
      <c r="E128" s="5">
        <v>1</v>
      </c>
      <c r="F128" s="5">
        <v>0</v>
      </c>
      <c r="G128" s="5">
        <v>1</v>
      </c>
      <c r="H128" s="5">
        <v>0</v>
      </c>
      <c r="I128" s="86">
        <v>0</v>
      </c>
      <c r="J128" s="266">
        <v>1</v>
      </c>
      <c r="K128" s="5"/>
      <c r="L128" s="5"/>
      <c r="M128" s="86"/>
    </row>
    <row r="129" spans="1:13" ht="18.75" hidden="1" thickBot="1" x14ac:dyDescent="0.3">
      <c r="A129" s="630"/>
      <c r="B129" s="87">
        <v>40801</v>
      </c>
      <c r="C129" s="88" t="s">
        <v>7</v>
      </c>
      <c r="D129" s="88">
        <v>1</v>
      </c>
      <c r="E129" s="88">
        <v>0</v>
      </c>
      <c r="F129" s="88">
        <v>0</v>
      </c>
      <c r="G129" s="88">
        <v>0</v>
      </c>
      <c r="H129" s="88">
        <v>0</v>
      </c>
      <c r="I129" s="89">
        <v>0</v>
      </c>
      <c r="J129" s="266">
        <v>1</v>
      </c>
      <c r="K129" s="5"/>
      <c r="L129" s="5"/>
      <c r="M129" s="86"/>
    </row>
    <row r="130" spans="1:13" s="1" customFormat="1" ht="19.5" thickTop="1" thickBot="1" x14ac:dyDescent="0.3">
      <c r="A130" s="142" t="s">
        <v>45</v>
      </c>
      <c r="B130" s="126" t="s">
        <v>23</v>
      </c>
      <c r="C130" s="124" t="s">
        <v>12</v>
      </c>
      <c r="D130" s="124">
        <f t="shared" ref="D130:I130" si="6">SUM(D111:D129)</f>
        <v>19</v>
      </c>
      <c r="E130" s="124">
        <f t="shared" si="6"/>
        <v>8</v>
      </c>
      <c r="F130" s="124">
        <f t="shared" si="6"/>
        <v>3</v>
      </c>
      <c r="G130" s="124">
        <f t="shared" si="6"/>
        <v>11</v>
      </c>
      <c r="H130" s="124">
        <f t="shared" si="6"/>
        <v>0</v>
      </c>
      <c r="I130" s="125">
        <f t="shared" si="6"/>
        <v>0</v>
      </c>
      <c r="J130" s="191">
        <f>SUM(J111:J129)</f>
        <v>11</v>
      </c>
      <c r="K130" s="124">
        <f>SUM(K111:K129)</f>
        <v>7</v>
      </c>
      <c r="L130" s="124">
        <f>SUM(L111:L129)</f>
        <v>1</v>
      </c>
      <c r="M130" s="294">
        <f>SUM(J130/(J130+K130))</f>
        <v>0.61111111111111116</v>
      </c>
    </row>
    <row r="131" spans="1:13" ht="19.5" thickTop="1" thickBot="1" x14ac:dyDescent="0.3">
      <c r="C131" s="136" t="s">
        <v>24</v>
      </c>
      <c r="D131" s="137">
        <f t="shared" ref="D131:I131" si="7">SUM(D19+D35+D49+D66+D87+D110+D130)</f>
        <v>121</v>
      </c>
      <c r="E131" s="137">
        <f t="shared" si="7"/>
        <v>20</v>
      </c>
      <c r="F131" s="137">
        <f t="shared" si="7"/>
        <v>40</v>
      </c>
      <c r="G131" s="137">
        <f t="shared" si="7"/>
        <v>60</v>
      </c>
      <c r="H131" s="140">
        <f t="shared" si="7"/>
        <v>2</v>
      </c>
      <c r="I131" s="141">
        <f t="shared" si="7"/>
        <v>0</v>
      </c>
      <c r="J131" s="136">
        <f>SUM(J19+J35+J49+J66+J87+J110+J130)</f>
        <v>52</v>
      </c>
      <c r="K131" s="168">
        <f>SUM(K19+K35+K49+K66+K87+K110+K130)</f>
        <v>57</v>
      </c>
      <c r="L131" s="168">
        <f>SUM(L19+L35+L49+L66+L87+L110+L130)</f>
        <v>12</v>
      </c>
      <c r="M131" s="333">
        <f>SUM(J131/(J131+K131))</f>
        <v>0.47706422018348627</v>
      </c>
    </row>
    <row r="132" spans="1:13" ht="18.75" thickBot="1" x14ac:dyDescent="0.3">
      <c r="C132" s="143" t="s">
        <v>25</v>
      </c>
      <c r="D132" s="24"/>
      <c r="E132" s="25">
        <f>SUM(E131/D131)</f>
        <v>0.16528925619834711</v>
      </c>
      <c r="F132" s="25">
        <f>SUM(F131/D131)</f>
        <v>0.33057851239669422</v>
      </c>
      <c r="G132" s="144">
        <f>SUM(G131/D131)</f>
        <v>0.49586776859504134</v>
      </c>
      <c r="H132" s="20"/>
      <c r="I132" s="20"/>
      <c r="J132" s="283">
        <f>SUM(J131/D131)</f>
        <v>0.42975206611570249</v>
      </c>
      <c r="K132" s="21">
        <f>SUM(K131/D131)</f>
        <v>0.47107438016528924</v>
      </c>
      <c r="L132" s="132">
        <f>SUM(L131/D131)</f>
        <v>9.9173553719008267E-2</v>
      </c>
      <c r="M132" s="16"/>
    </row>
    <row r="133" spans="1:13" ht="18.75" thickBot="1" x14ac:dyDescent="0.3">
      <c r="C133" s="133" t="s">
        <v>26</v>
      </c>
      <c r="D133" s="134">
        <f>SUM(D131/7)</f>
        <v>17.285714285714285</v>
      </c>
      <c r="E133" s="134">
        <f>SUM(E132*D133)</f>
        <v>2.8571428571428572</v>
      </c>
      <c r="F133" s="134">
        <f>SUM(F132*D133)</f>
        <v>5.7142857142857144</v>
      </c>
      <c r="G133" s="135">
        <f>SUM(G132*D133)</f>
        <v>8.5714285714285712</v>
      </c>
      <c r="H133" s="16"/>
      <c r="I133" s="16"/>
      <c r="J133" s="284">
        <f>SUM(J131/7)</f>
        <v>7.4285714285714288</v>
      </c>
      <c r="K133" s="134">
        <f>SUM(K131/7)</f>
        <v>8.1428571428571423</v>
      </c>
      <c r="L133" s="135">
        <f>SUM(L131/7)</f>
        <v>1.7142857142857142</v>
      </c>
      <c r="M133" s="16"/>
    </row>
    <row r="134" spans="1:13" ht="19.5" thickTop="1" thickBot="1" x14ac:dyDescent="0.3">
      <c r="C134" s="174" t="s">
        <v>43</v>
      </c>
      <c r="D134" s="175"/>
      <c r="E134" s="176" t="s">
        <v>2</v>
      </c>
      <c r="F134" s="176" t="s">
        <v>3</v>
      </c>
      <c r="G134" s="177" t="s">
        <v>44</v>
      </c>
      <c r="H134" s="16"/>
      <c r="I134" s="16"/>
    </row>
    <row r="135" spans="1:13" ht="18.75" thickTop="1" x14ac:dyDescent="0.25">
      <c r="A135" s="665" t="s">
        <v>42</v>
      </c>
      <c r="B135" s="45" t="s">
        <v>36</v>
      </c>
      <c r="C135" s="46" t="s">
        <v>12</v>
      </c>
      <c r="D135" s="47"/>
      <c r="E135" s="27">
        <v>4</v>
      </c>
      <c r="F135" s="27">
        <v>6</v>
      </c>
      <c r="G135" s="28">
        <v>10</v>
      </c>
    </row>
    <row r="136" spans="1:13" x14ac:dyDescent="0.25">
      <c r="A136" s="666"/>
      <c r="B136" s="36" t="s">
        <v>37</v>
      </c>
      <c r="C136" s="5" t="s">
        <v>12</v>
      </c>
      <c r="D136" s="37"/>
      <c r="E136" s="9">
        <v>1</v>
      </c>
      <c r="F136" s="9">
        <v>5</v>
      </c>
      <c r="G136" s="29">
        <v>6</v>
      </c>
    </row>
    <row r="137" spans="1:13" x14ac:dyDescent="0.25">
      <c r="A137" s="666"/>
      <c r="B137" s="36" t="s">
        <v>38</v>
      </c>
      <c r="C137" s="5" t="s">
        <v>12</v>
      </c>
      <c r="D137" s="37"/>
      <c r="E137" s="9">
        <v>3</v>
      </c>
      <c r="F137" s="9">
        <v>5</v>
      </c>
      <c r="G137" s="29">
        <v>8</v>
      </c>
    </row>
    <row r="138" spans="1:13" x14ac:dyDescent="0.25">
      <c r="A138" s="666"/>
      <c r="B138" s="36" t="s">
        <v>39</v>
      </c>
      <c r="C138" s="36" t="s">
        <v>13</v>
      </c>
      <c r="D138" s="37"/>
      <c r="E138" s="9">
        <v>5</v>
      </c>
      <c r="F138" s="9">
        <v>6</v>
      </c>
      <c r="G138" s="29">
        <v>11</v>
      </c>
    </row>
    <row r="139" spans="1:13" x14ac:dyDescent="0.25">
      <c r="A139" s="666"/>
      <c r="B139" s="36" t="s">
        <v>40</v>
      </c>
      <c r="C139" s="5" t="s">
        <v>13</v>
      </c>
      <c r="D139" s="37"/>
      <c r="E139" s="9">
        <v>7</v>
      </c>
      <c r="F139" s="9">
        <v>5</v>
      </c>
      <c r="G139" s="29">
        <v>12</v>
      </c>
    </row>
    <row r="140" spans="1:13" ht="18.75" thickBot="1" x14ac:dyDescent="0.3">
      <c r="A140" s="667"/>
      <c r="B140" s="38" t="s">
        <v>41</v>
      </c>
      <c r="C140" s="39" t="s">
        <v>8</v>
      </c>
      <c r="D140" s="40"/>
      <c r="E140" s="23">
        <v>2</v>
      </c>
      <c r="F140" s="23">
        <v>9</v>
      </c>
      <c r="G140" s="48">
        <v>11</v>
      </c>
    </row>
    <row r="141" spans="1:13" ht="18.75" thickBot="1" x14ac:dyDescent="0.3">
      <c r="A141" s="49" t="s">
        <v>45</v>
      </c>
      <c r="B141" s="41" t="s">
        <v>42</v>
      </c>
      <c r="C141" s="42"/>
      <c r="D141" s="42"/>
      <c r="E141" s="43">
        <f>SUM(E135:E140)</f>
        <v>22</v>
      </c>
      <c r="F141" s="43">
        <f>SUM(F135:F140)</f>
        <v>36</v>
      </c>
      <c r="G141" s="50">
        <f>SUM(G135:G140)</f>
        <v>58</v>
      </c>
    </row>
    <row r="142" spans="1:13" ht="18.75" thickBot="1" x14ac:dyDescent="0.3">
      <c r="A142" s="51" t="s">
        <v>46</v>
      </c>
      <c r="B142" s="52" t="s">
        <v>481</v>
      </c>
      <c r="C142" s="53"/>
      <c r="D142" s="53"/>
      <c r="E142" s="54">
        <f>SUM(E131+E141)</f>
        <v>42</v>
      </c>
      <c r="F142" s="54">
        <f>SUM(F131+F141)</f>
        <v>76</v>
      </c>
      <c r="G142" s="55">
        <f>SUM(E142+F142)</f>
        <v>118</v>
      </c>
    </row>
    <row r="143" spans="1:13" ht="18.75" thickTop="1" x14ac:dyDescent="0.25"/>
  </sheetData>
  <mergeCells count="9">
    <mergeCell ref="A1:M1"/>
    <mergeCell ref="A20:A34"/>
    <mergeCell ref="A36:A48"/>
    <mergeCell ref="A135:A140"/>
    <mergeCell ref="A111:A129"/>
    <mergeCell ref="A88:A109"/>
    <mergeCell ref="A67:A86"/>
    <mergeCell ref="A50:A65"/>
    <mergeCell ref="A3:A18"/>
  </mergeCells>
  <printOptions horizontalCentered="1" verticalCentered="1"/>
  <pageMargins left="0.2" right="0.2" top="0.25" bottom="0.25" header="0.25" footer="0.3"/>
  <pageSetup scale="82" orientation="landscape" r:id="rId1"/>
  <rowBreaks count="1" manualBreakCount="1">
    <brk id="87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F0000"/>
    <pageSetUpPr fitToPage="1"/>
  </sheetPr>
  <dimension ref="A1:M82"/>
  <sheetViews>
    <sheetView zoomScale="75" zoomScaleNormal="75" workbookViewId="0">
      <selection activeCell="N79" sqref="N79"/>
    </sheetView>
  </sheetViews>
  <sheetFormatPr defaultColWidth="9.140625" defaultRowHeight="18" x14ac:dyDescent="0.25"/>
  <cols>
    <col min="1" max="1" width="17" style="16" bestFit="1" customWidth="1"/>
    <col min="2" max="2" width="25.28515625" style="17" bestFit="1" customWidth="1"/>
    <col min="3" max="3" width="19.7109375" style="16" customWidth="1"/>
    <col min="4" max="9" width="9.42578125" style="16" bestFit="1" customWidth="1"/>
    <col min="10" max="16384" width="9.140625" style="16"/>
  </cols>
  <sheetData>
    <row r="1" spans="1:13" ht="19.5" thickTop="1" thickBot="1" x14ac:dyDescent="0.3">
      <c r="A1" s="626" t="s">
        <v>459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13" ht="19.5" thickTop="1" thickBot="1" x14ac:dyDescent="0.3">
      <c r="A2" s="154"/>
      <c r="B2" s="206" t="s">
        <v>0</v>
      </c>
      <c r="C2" s="198" t="s">
        <v>450</v>
      </c>
      <c r="D2" s="198" t="s">
        <v>1</v>
      </c>
      <c r="E2" s="198" t="s">
        <v>2</v>
      </c>
      <c r="F2" s="198" t="s">
        <v>3</v>
      </c>
      <c r="G2" s="198" t="s">
        <v>4</v>
      </c>
      <c r="H2" s="198" t="s">
        <v>5</v>
      </c>
      <c r="I2" s="296" t="s">
        <v>6</v>
      </c>
      <c r="J2" s="120" t="s">
        <v>29</v>
      </c>
      <c r="K2" s="198" t="s">
        <v>30</v>
      </c>
      <c r="L2" s="198" t="s">
        <v>31</v>
      </c>
      <c r="M2" s="199" t="s">
        <v>294</v>
      </c>
    </row>
    <row r="3" spans="1:13" ht="18.75" hidden="1" thickTop="1" x14ac:dyDescent="0.25">
      <c r="A3" s="659" t="s">
        <v>580</v>
      </c>
      <c r="B3" s="254">
        <v>45351</v>
      </c>
      <c r="C3" s="27" t="s">
        <v>552</v>
      </c>
      <c r="D3" s="27">
        <v>1</v>
      </c>
      <c r="E3" s="27">
        <v>0</v>
      </c>
      <c r="F3" s="27">
        <v>1</v>
      </c>
      <c r="G3" s="27">
        <v>1</v>
      </c>
      <c r="H3" s="27">
        <v>0</v>
      </c>
      <c r="I3" s="28">
        <v>0</v>
      </c>
      <c r="J3" s="364"/>
      <c r="K3" s="27">
        <v>1</v>
      </c>
      <c r="L3" s="27"/>
      <c r="M3" s="28"/>
    </row>
    <row r="4" spans="1:13" hidden="1" x14ac:dyDescent="0.25">
      <c r="A4" s="631"/>
      <c r="B4" s="255">
        <v>45309</v>
      </c>
      <c r="C4" s="9" t="s">
        <v>553</v>
      </c>
      <c r="D4" s="9">
        <v>1</v>
      </c>
      <c r="E4" s="9">
        <v>1</v>
      </c>
      <c r="F4" s="9">
        <v>1</v>
      </c>
      <c r="G4" s="9">
        <v>2</v>
      </c>
      <c r="H4" s="9">
        <v>0</v>
      </c>
      <c r="I4" s="29">
        <v>0</v>
      </c>
      <c r="J4" s="365"/>
      <c r="K4" s="9">
        <v>1</v>
      </c>
      <c r="L4" s="9"/>
      <c r="M4" s="29"/>
    </row>
    <row r="5" spans="1:13" hidden="1" x14ac:dyDescent="0.25">
      <c r="A5" s="631"/>
      <c r="B5" s="255">
        <v>45302</v>
      </c>
      <c r="C5" s="9" t="s">
        <v>8</v>
      </c>
      <c r="D5" s="9">
        <v>1</v>
      </c>
      <c r="E5" s="9">
        <v>0</v>
      </c>
      <c r="F5" s="9">
        <v>1</v>
      </c>
      <c r="G5" s="9">
        <v>1</v>
      </c>
      <c r="H5" s="9">
        <v>0</v>
      </c>
      <c r="I5" s="29">
        <v>0</v>
      </c>
      <c r="J5" s="365"/>
      <c r="K5" s="9">
        <v>1</v>
      </c>
      <c r="L5" s="9"/>
      <c r="M5" s="29"/>
    </row>
    <row r="6" spans="1:13" hidden="1" x14ac:dyDescent="0.25">
      <c r="A6" s="631"/>
      <c r="B6" s="255">
        <v>45267</v>
      </c>
      <c r="C6" s="9" t="s">
        <v>552</v>
      </c>
      <c r="D6" s="9">
        <v>1</v>
      </c>
      <c r="E6" s="9">
        <v>1</v>
      </c>
      <c r="F6" s="9">
        <v>0</v>
      </c>
      <c r="G6" s="9">
        <v>1</v>
      </c>
      <c r="H6" s="9">
        <v>1</v>
      </c>
      <c r="I6" s="29">
        <v>0</v>
      </c>
      <c r="J6" s="365">
        <v>1</v>
      </c>
      <c r="K6" s="9"/>
      <c r="L6" s="9"/>
      <c r="M6" s="29"/>
    </row>
    <row r="7" spans="1:13" hidden="1" x14ac:dyDescent="0.25">
      <c r="A7" s="631"/>
      <c r="B7" s="255">
        <v>45253</v>
      </c>
      <c r="C7" s="9" t="s">
        <v>8</v>
      </c>
      <c r="D7" s="9">
        <v>1</v>
      </c>
      <c r="E7" s="9">
        <v>0</v>
      </c>
      <c r="F7" s="9">
        <v>0</v>
      </c>
      <c r="G7" s="9">
        <v>0</v>
      </c>
      <c r="H7" s="9">
        <v>0</v>
      </c>
      <c r="I7" s="29">
        <v>0</v>
      </c>
      <c r="J7" s="365">
        <v>1</v>
      </c>
      <c r="K7" s="9"/>
      <c r="L7" s="9"/>
      <c r="M7" s="29"/>
    </row>
    <row r="8" spans="1:13" hidden="1" x14ac:dyDescent="0.25">
      <c r="A8" s="631"/>
      <c r="B8" s="255">
        <v>45246</v>
      </c>
      <c r="C8" s="9" t="s">
        <v>452</v>
      </c>
      <c r="D8" s="9">
        <v>1</v>
      </c>
      <c r="E8" s="9">
        <v>0</v>
      </c>
      <c r="F8" s="9">
        <v>0</v>
      </c>
      <c r="G8" s="9">
        <v>0</v>
      </c>
      <c r="H8" s="9">
        <v>0</v>
      </c>
      <c r="I8" s="29">
        <v>0</v>
      </c>
      <c r="J8" s="365"/>
      <c r="K8" s="9">
        <v>1</v>
      </c>
      <c r="L8" s="9"/>
      <c r="M8" s="29"/>
    </row>
    <row r="9" spans="1:13" hidden="1" x14ac:dyDescent="0.25">
      <c r="A9" s="631"/>
      <c r="B9" s="255">
        <v>45225</v>
      </c>
      <c r="C9" s="9" t="s">
        <v>553</v>
      </c>
      <c r="D9" s="9">
        <v>1</v>
      </c>
      <c r="E9" s="9">
        <v>0</v>
      </c>
      <c r="F9" s="9">
        <v>1</v>
      </c>
      <c r="G9" s="9">
        <v>1</v>
      </c>
      <c r="H9" s="9">
        <v>0</v>
      </c>
      <c r="I9" s="29">
        <v>0</v>
      </c>
      <c r="J9" s="365"/>
      <c r="K9" s="9">
        <v>1</v>
      </c>
      <c r="L9" s="9"/>
      <c r="M9" s="29"/>
    </row>
    <row r="10" spans="1:13" hidden="1" x14ac:dyDescent="0.25">
      <c r="A10" s="631"/>
      <c r="B10" s="255">
        <v>45211</v>
      </c>
      <c r="C10" s="9" t="s">
        <v>452</v>
      </c>
      <c r="D10" s="9">
        <v>1</v>
      </c>
      <c r="E10" s="9">
        <v>1</v>
      </c>
      <c r="F10" s="9">
        <v>0</v>
      </c>
      <c r="G10" s="9">
        <v>1</v>
      </c>
      <c r="H10" s="9">
        <v>1</v>
      </c>
      <c r="I10" s="29">
        <v>0</v>
      </c>
      <c r="J10" s="365"/>
      <c r="K10" s="9">
        <v>1</v>
      </c>
      <c r="L10" s="9"/>
      <c r="M10" s="29"/>
    </row>
    <row r="11" spans="1:13" hidden="1" x14ac:dyDescent="0.25">
      <c r="A11" s="631"/>
      <c r="B11" s="255">
        <v>45190</v>
      </c>
      <c r="C11" s="9" t="s">
        <v>553</v>
      </c>
      <c r="D11" s="9">
        <v>1</v>
      </c>
      <c r="E11" s="9">
        <v>0</v>
      </c>
      <c r="F11" s="9">
        <v>3</v>
      </c>
      <c r="G11" s="9">
        <v>3</v>
      </c>
      <c r="H11" s="9">
        <v>0</v>
      </c>
      <c r="I11" s="29">
        <v>0</v>
      </c>
      <c r="J11" s="365"/>
      <c r="K11" s="9"/>
      <c r="L11" s="9">
        <v>1</v>
      </c>
      <c r="M11" s="29"/>
    </row>
    <row r="12" spans="1:13" ht="18.75" hidden="1" thickBot="1" x14ac:dyDescent="0.3">
      <c r="A12" s="630"/>
      <c r="B12" s="256">
        <v>45183</v>
      </c>
      <c r="C12" s="31" t="s">
        <v>8</v>
      </c>
      <c r="D12" s="31">
        <v>1</v>
      </c>
      <c r="E12" s="31">
        <v>0</v>
      </c>
      <c r="F12" s="31">
        <v>4</v>
      </c>
      <c r="G12" s="31">
        <v>4</v>
      </c>
      <c r="H12" s="31">
        <v>0</v>
      </c>
      <c r="I12" s="32">
        <v>0</v>
      </c>
      <c r="J12" s="366"/>
      <c r="K12" s="31">
        <v>1</v>
      </c>
      <c r="L12" s="31"/>
      <c r="M12" s="32"/>
    </row>
    <row r="13" spans="1:13" ht="19.5" thickTop="1" thickBot="1" x14ac:dyDescent="0.3">
      <c r="A13" s="487" t="s">
        <v>45</v>
      </c>
      <c r="B13" s="488" t="s">
        <v>580</v>
      </c>
      <c r="C13" s="355" t="s">
        <v>555</v>
      </c>
      <c r="D13" s="355">
        <f t="shared" ref="D13:L13" si="0">SUM(D3:D12)</f>
        <v>10</v>
      </c>
      <c r="E13" s="355">
        <f t="shared" si="0"/>
        <v>3</v>
      </c>
      <c r="F13" s="355">
        <f t="shared" si="0"/>
        <v>11</v>
      </c>
      <c r="G13" s="355">
        <f t="shared" si="0"/>
        <v>14</v>
      </c>
      <c r="H13" s="355">
        <f t="shared" si="0"/>
        <v>2</v>
      </c>
      <c r="I13" s="489">
        <f t="shared" si="0"/>
        <v>0</v>
      </c>
      <c r="J13" s="458">
        <f t="shared" si="0"/>
        <v>2</v>
      </c>
      <c r="K13" s="355">
        <f t="shared" si="0"/>
        <v>7</v>
      </c>
      <c r="L13" s="355">
        <f t="shared" si="0"/>
        <v>1</v>
      </c>
      <c r="M13" s="356">
        <f>SUM(J13/(J13+K13))</f>
        <v>0.22222222222222221</v>
      </c>
    </row>
    <row r="14" spans="1:13" ht="18.75" hidden="1" thickTop="1" x14ac:dyDescent="0.25">
      <c r="A14" s="642" t="s">
        <v>554</v>
      </c>
      <c r="B14" s="254">
        <v>44959</v>
      </c>
      <c r="C14" s="27" t="s">
        <v>553</v>
      </c>
      <c r="D14" s="27">
        <v>1</v>
      </c>
      <c r="E14" s="27">
        <v>1</v>
      </c>
      <c r="F14" s="27">
        <v>3</v>
      </c>
      <c r="G14" s="27">
        <v>4</v>
      </c>
      <c r="H14" s="27">
        <v>0</v>
      </c>
      <c r="I14" s="28">
        <v>0</v>
      </c>
      <c r="J14" s="364"/>
      <c r="K14" s="27"/>
      <c r="L14" s="27">
        <v>1</v>
      </c>
      <c r="M14" s="28"/>
    </row>
    <row r="15" spans="1:13" hidden="1" x14ac:dyDescent="0.25">
      <c r="A15" s="636"/>
      <c r="B15" s="255">
        <v>44917</v>
      </c>
      <c r="C15" s="9" t="s">
        <v>555</v>
      </c>
      <c r="D15" s="9">
        <v>1</v>
      </c>
      <c r="E15" s="9">
        <v>2</v>
      </c>
      <c r="F15" s="9">
        <v>0</v>
      </c>
      <c r="G15" s="9">
        <v>2</v>
      </c>
      <c r="H15" s="9">
        <v>0</v>
      </c>
      <c r="I15" s="29">
        <v>0</v>
      </c>
      <c r="J15" s="365">
        <v>1</v>
      </c>
      <c r="K15" s="9"/>
      <c r="L15" s="9"/>
      <c r="M15" s="29"/>
    </row>
    <row r="16" spans="1:13" hidden="1" x14ac:dyDescent="0.25">
      <c r="A16" s="636"/>
      <c r="B16" s="255">
        <v>44910</v>
      </c>
      <c r="C16" s="9" t="s">
        <v>553</v>
      </c>
      <c r="D16" s="9">
        <v>1</v>
      </c>
      <c r="E16" s="9">
        <v>1</v>
      </c>
      <c r="F16" s="9">
        <v>3</v>
      </c>
      <c r="G16" s="9">
        <v>4</v>
      </c>
      <c r="H16" s="9">
        <v>0</v>
      </c>
      <c r="I16" s="29">
        <v>0</v>
      </c>
      <c r="J16" s="365">
        <v>1</v>
      </c>
      <c r="K16" s="9"/>
      <c r="L16" s="9"/>
      <c r="M16" s="29"/>
    </row>
    <row r="17" spans="1:13" hidden="1" x14ac:dyDescent="0.25">
      <c r="A17" s="636"/>
      <c r="B17" s="255">
        <v>44903</v>
      </c>
      <c r="C17" s="9" t="s">
        <v>453</v>
      </c>
      <c r="D17" s="9">
        <v>1</v>
      </c>
      <c r="E17" s="9">
        <v>3</v>
      </c>
      <c r="F17" s="9">
        <v>1</v>
      </c>
      <c r="G17" s="9">
        <v>4</v>
      </c>
      <c r="H17" s="9">
        <v>0</v>
      </c>
      <c r="I17" s="29">
        <v>0</v>
      </c>
      <c r="J17" s="365">
        <v>1</v>
      </c>
      <c r="K17" s="9"/>
      <c r="L17" s="9"/>
      <c r="M17" s="29"/>
    </row>
    <row r="18" spans="1:13" hidden="1" x14ac:dyDescent="0.25">
      <c r="A18" s="636"/>
      <c r="B18" s="255">
        <v>44882</v>
      </c>
      <c r="C18" s="9" t="s">
        <v>555</v>
      </c>
      <c r="D18" s="9">
        <v>1</v>
      </c>
      <c r="E18" s="9">
        <v>0</v>
      </c>
      <c r="F18" s="9">
        <v>0</v>
      </c>
      <c r="G18" s="9">
        <v>0</v>
      </c>
      <c r="H18" s="9">
        <v>0</v>
      </c>
      <c r="I18" s="29">
        <v>0</v>
      </c>
      <c r="J18" s="365">
        <v>1</v>
      </c>
      <c r="K18" s="9"/>
      <c r="L18" s="9"/>
      <c r="M18" s="29"/>
    </row>
    <row r="19" spans="1:13" hidden="1" x14ac:dyDescent="0.25">
      <c r="A19" s="636"/>
      <c r="B19" s="255">
        <v>44875</v>
      </c>
      <c r="C19" s="9" t="s">
        <v>553</v>
      </c>
      <c r="D19" s="9">
        <v>1</v>
      </c>
      <c r="E19" s="9">
        <v>2</v>
      </c>
      <c r="F19" s="9">
        <v>2</v>
      </c>
      <c r="G19" s="9">
        <v>4</v>
      </c>
      <c r="H19" s="9">
        <v>1</v>
      </c>
      <c r="I19" s="29">
        <v>0</v>
      </c>
      <c r="J19" s="365">
        <v>1</v>
      </c>
      <c r="K19" s="9"/>
      <c r="L19" s="9"/>
      <c r="M19" s="29"/>
    </row>
    <row r="20" spans="1:13" hidden="1" x14ac:dyDescent="0.25">
      <c r="A20" s="636"/>
      <c r="B20" s="255">
        <v>44868</v>
      </c>
      <c r="C20" s="9" t="s">
        <v>453</v>
      </c>
      <c r="D20" s="9">
        <v>1</v>
      </c>
      <c r="E20" s="9">
        <v>1</v>
      </c>
      <c r="F20" s="9">
        <v>1</v>
      </c>
      <c r="G20" s="9">
        <v>2</v>
      </c>
      <c r="H20" s="9">
        <v>0</v>
      </c>
      <c r="I20" s="29">
        <v>0</v>
      </c>
      <c r="J20" s="365"/>
      <c r="K20" s="9">
        <v>1</v>
      </c>
      <c r="L20" s="9"/>
      <c r="M20" s="29"/>
    </row>
    <row r="21" spans="1:13" hidden="1" x14ac:dyDescent="0.25">
      <c r="A21" s="636"/>
      <c r="B21" s="255">
        <v>44861</v>
      </c>
      <c r="C21" s="9" t="s">
        <v>8</v>
      </c>
      <c r="D21" s="9">
        <v>1</v>
      </c>
      <c r="E21" s="9">
        <v>0</v>
      </c>
      <c r="F21" s="9">
        <v>0</v>
      </c>
      <c r="G21" s="9">
        <v>0</v>
      </c>
      <c r="H21" s="9">
        <v>0</v>
      </c>
      <c r="I21" s="29">
        <v>0</v>
      </c>
      <c r="J21" s="365"/>
      <c r="K21" s="9">
        <v>1</v>
      </c>
      <c r="L21" s="9"/>
      <c r="M21" s="29"/>
    </row>
    <row r="22" spans="1:13" hidden="1" x14ac:dyDescent="0.25">
      <c r="A22" s="636"/>
      <c r="B22" s="255">
        <v>44840</v>
      </c>
      <c r="C22" s="9" t="s">
        <v>553</v>
      </c>
      <c r="D22" s="9">
        <v>1</v>
      </c>
      <c r="E22" s="9">
        <v>3</v>
      </c>
      <c r="F22" s="9">
        <v>0</v>
      </c>
      <c r="G22" s="9">
        <v>3</v>
      </c>
      <c r="H22" s="9">
        <v>0</v>
      </c>
      <c r="I22" s="29">
        <v>0</v>
      </c>
      <c r="J22" s="365">
        <v>1</v>
      </c>
      <c r="K22" s="9"/>
      <c r="L22" s="9"/>
      <c r="M22" s="29"/>
    </row>
    <row r="23" spans="1:13" hidden="1" x14ac:dyDescent="0.25">
      <c r="A23" s="636"/>
      <c r="B23" s="255">
        <v>44833</v>
      </c>
      <c r="C23" s="9" t="s">
        <v>453</v>
      </c>
      <c r="D23" s="9">
        <v>1</v>
      </c>
      <c r="E23" s="9">
        <v>0</v>
      </c>
      <c r="F23" s="9">
        <v>0</v>
      </c>
      <c r="G23" s="9">
        <v>0</v>
      </c>
      <c r="H23" s="9">
        <v>0</v>
      </c>
      <c r="I23" s="29">
        <v>0</v>
      </c>
      <c r="J23" s="365"/>
      <c r="K23" s="9">
        <v>1</v>
      </c>
      <c r="L23" s="9"/>
      <c r="M23" s="29"/>
    </row>
    <row r="24" spans="1:13" hidden="1" x14ac:dyDescent="0.25">
      <c r="A24" s="636"/>
      <c r="B24" s="255">
        <v>44826</v>
      </c>
      <c r="C24" s="9" t="s">
        <v>8</v>
      </c>
      <c r="D24" s="9">
        <v>1</v>
      </c>
      <c r="E24" s="9">
        <v>2</v>
      </c>
      <c r="F24" s="9">
        <v>4</v>
      </c>
      <c r="G24" s="9">
        <v>6</v>
      </c>
      <c r="H24" s="9">
        <v>0</v>
      </c>
      <c r="I24" s="29">
        <v>0</v>
      </c>
      <c r="J24" s="365">
        <v>1</v>
      </c>
      <c r="K24" s="9"/>
      <c r="L24" s="9"/>
      <c r="M24" s="29"/>
    </row>
    <row r="25" spans="1:13" ht="18.75" hidden="1" thickBot="1" x14ac:dyDescent="0.3">
      <c r="A25" s="637"/>
      <c r="B25" s="256">
        <v>44819</v>
      </c>
      <c r="C25" s="31" t="s">
        <v>552</v>
      </c>
      <c r="D25" s="31">
        <v>1</v>
      </c>
      <c r="E25" s="31">
        <v>0</v>
      </c>
      <c r="F25" s="31">
        <v>1</v>
      </c>
      <c r="G25" s="31">
        <v>1</v>
      </c>
      <c r="H25" s="31">
        <v>0</v>
      </c>
      <c r="I25" s="32">
        <v>0</v>
      </c>
      <c r="J25" s="366"/>
      <c r="K25" s="31">
        <v>1</v>
      </c>
      <c r="L25" s="31"/>
      <c r="M25" s="32"/>
    </row>
    <row r="26" spans="1:13" ht="19.5" thickTop="1" thickBot="1" x14ac:dyDescent="0.3">
      <c r="A26" s="433" t="s">
        <v>45</v>
      </c>
      <c r="B26" s="414" t="s">
        <v>554</v>
      </c>
      <c r="C26" s="355" t="s">
        <v>452</v>
      </c>
      <c r="D26" s="355">
        <f t="shared" ref="D26:L26" si="1">SUM(D14:D25)</f>
        <v>12</v>
      </c>
      <c r="E26" s="355">
        <f t="shared" si="1"/>
        <v>15</v>
      </c>
      <c r="F26" s="355">
        <f t="shared" si="1"/>
        <v>15</v>
      </c>
      <c r="G26" s="355">
        <f t="shared" si="1"/>
        <v>30</v>
      </c>
      <c r="H26" s="355">
        <f t="shared" si="1"/>
        <v>1</v>
      </c>
      <c r="I26" s="467">
        <f t="shared" si="1"/>
        <v>0</v>
      </c>
      <c r="J26" s="191">
        <f t="shared" si="1"/>
        <v>7</v>
      </c>
      <c r="K26" s="124">
        <f t="shared" si="1"/>
        <v>4</v>
      </c>
      <c r="L26" s="124">
        <f t="shared" si="1"/>
        <v>1</v>
      </c>
      <c r="M26" s="294">
        <f>SUM(J26/(J26+K26))</f>
        <v>0.63636363636363635</v>
      </c>
    </row>
    <row r="27" spans="1:13" ht="18.75" hidden="1" thickTop="1" x14ac:dyDescent="0.25">
      <c r="A27" s="659" t="s">
        <v>540</v>
      </c>
      <c r="B27" s="254">
        <v>44630</v>
      </c>
      <c r="C27" s="27" t="s">
        <v>8</v>
      </c>
      <c r="D27" s="27">
        <v>1</v>
      </c>
      <c r="E27" s="27">
        <v>0</v>
      </c>
      <c r="F27" s="27">
        <v>0</v>
      </c>
      <c r="G27" s="27">
        <v>0</v>
      </c>
      <c r="H27" s="27">
        <v>0</v>
      </c>
      <c r="I27" s="297">
        <v>0</v>
      </c>
      <c r="J27" s="279"/>
      <c r="K27" s="27"/>
      <c r="L27" s="27">
        <v>1</v>
      </c>
      <c r="M27" s="28"/>
    </row>
    <row r="28" spans="1:13" hidden="1" x14ac:dyDescent="0.25">
      <c r="A28" s="631"/>
      <c r="B28" s="255">
        <v>44623</v>
      </c>
      <c r="C28" s="9" t="s">
        <v>48</v>
      </c>
      <c r="D28" s="9">
        <v>1</v>
      </c>
      <c r="E28" s="9">
        <v>1</v>
      </c>
      <c r="F28" s="9">
        <v>0</v>
      </c>
      <c r="G28" s="9">
        <v>1</v>
      </c>
      <c r="H28" s="9">
        <v>0</v>
      </c>
      <c r="I28" s="298">
        <v>0</v>
      </c>
      <c r="J28" s="280">
        <v>1</v>
      </c>
      <c r="K28" s="9"/>
      <c r="L28" s="9"/>
      <c r="M28" s="29"/>
    </row>
    <row r="29" spans="1:13" hidden="1" x14ac:dyDescent="0.25">
      <c r="A29" s="631"/>
      <c r="B29" s="255">
        <v>44616</v>
      </c>
      <c r="C29" s="9" t="s">
        <v>455</v>
      </c>
      <c r="D29" s="9">
        <v>1</v>
      </c>
      <c r="E29" s="9">
        <v>2</v>
      </c>
      <c r="F29" s="9">
        <v>0</v>
      </c>
      <c r="G29" s="9">
        <v>2</v>
      </c>
      <c r="H29" s="9">
        <v>0</v>
      </c>
      <c r="I29" s="298">
        <v>0</v>
      </c>
      <c r="J29" s="280"/>
      <c r="K29" s="9">
        <v>1</v>
      </c>
      <c r="L29" s="9"/>
      <c r="M29" s="29"/>
    </row>
    <row r="30" spans="1:13" hidden="1" x14ac:dyDescent="0.25">
      <c r="A30" s="631"/>
      <c r="B30" s="255">
        <v>44595</v>
      </c>
      <c r="C30" s="9" t="s">
        <v>455</v>
      </c>
      <c r="D30" s="9">
        <v>1</v>
      </c>
      <c r="E30" s="9">
        <v>3</v>
      </c>
      <c r="F30" s="9">
        <v>1</v>
      </c>
      <c r="G30" s="9">
        <v>4</v>
      </c>
      <c r="H30" s="9">
        <v>0</v>
      </c>
      <c r="I30" s="298">
        <v>0</v>
      </c>
      <c r="J30" s="280"/>
      <c r="K30" s="9">
        <v>1</v>
      </c>
      <c r="L30" s="9"/>
      <c r="M30" s="29"/>
    </row>
    <row r="31" spans="1:13" hidden="1" x14ac:dyDescent="0.25">
      <c r="A31" s="631"/>
      <c r="B31" s="255">
        <v>44546</v>
      </c>
      <c r="C31" s="9" t="s">
        <v>8</v>
      </c>
      <c r="D31" s="9">
        <v>1</v>
      </c>
      <c r="E31" s="9">
        <v>1</v>
      </c>
      <c r="F31" s="9">
        <v>0</v>
      </c>
      <c r="G31" s="9">
        <v>1</v>
      </c>
      <c r="H31" s="9">
        <v>0</v>
      </c>
      <c r="I31" s="298">
        <v>0</v>
      </c>
      <c r="J31" s="280"/>
      <c r="K31" s="9">
        <v>1</v>
      </c>
      <c r="L31" s="9"/>
      <c r="M31" s="29"/>
    </row>
    <row r="32" spans="1:13" hidden="1" x14ac:dyDescent="0.25">
      <c r="A32" s="631"/>
      <c r="B32" s="255">
        <v>44539</v>
      </c>
      <c r="C32" s="9" t="s">
        <v>48</v>
      </c>
      <c r="D32" s="9">
        <v>1</v>
      </c>
      <c r="E32" s="9">
        <v>0</v>
      </c>
      <c r="F32" s="9">
        <v>0</v>
      </c>
      <c r="G32" s="9">
        <v>0</v>
      </c>
      <c r="H32" s="9">
        <v>0</v>
      </c>
      <c r="I32" s="298">
        <v>0</v>
      </c>
      <c r="J32" s="280"/>
      <c r="K32" s="9">
        <v>1</v>
      </c>
      <c r="L32" s="9"/>
      <c r="M32" s="29"/>
    </row>
    <row r="33" spans="1:13" hidden="1" x14ac:dyDescent="0.25">
      <c r="A33" s="631"/>
      <c r="B33" s="255">
        <v>44532</v>
      </c>
      <c r="C33" s="9" t="s">
        <v>455</v>
      </c>
      <c r="D33" s="9">
        <v>1</v>
      </c>
      <c r="E33" s="9">
        <v>3</v>
      </c>
      <c r="F33" s="9">
        <v>2</v>
      </c>
      <c r="G33" s="15">
        <v>5</v>
      </c>
      <c r="H33" s="9">
        <v>0</v>
      </c>
      <c r="I33" s="298">
        <v>0</v>
      </c>
      <c r="J33" s="280"/>
      <c r="K33" s="9"/>
      <c r="L33" s="9">
        <v>1</v>
      </c>
      <c r="M33" s="29"/>
    </row>
    <row r="34" spans="1:13" hidden="1" x14ac:dyDescent="0.25">
      <c r="A34" s="631"/>
      <c r="B34" s="255">
        <v>44511</v>
      </c>
      <c r="C34" s="9" t="s">
        <v>455</v>
      </c>
      <c r="D34" s="9">
        <v>1</v>
      </c>
      <c r="E34" s="9">
        <v>1</v>
      </c>
      <c r="F34" s="9">
        <v>0</v>
      </c>
      <c r="G34" s="15">
        <v>1</v>
      </c>
      <c r="H34" s="9">
        <v>0</v>
      </c>
      <c r="I34" s="298">
        <v>0</v>
      </c>
      <c r="J34" s="280"/>
      <c r="K34" s="9">
        <v>1</v>
      </c>
      <c r="L34" s="9"/>
      <c r="M34" s="29"/>
    </row>
    <row r="35" spans="1:13" hidden="1" x14ac:dyDescent="0.25">
      <c r="A35" s="631"/>
      <c r="B35" s="255">
        <v>44497</v>
      </c>
      <c r="C35" s="9" t="s">
        <v>48</v>
      </c>
      <c r="D35" s="9">
        <v>1</v>
      </c>
      <c r="E35" s="9">
        <v>0</v>
      </c>
      <c r="F35" s="9">
        <v>1</v>
      </c>
      <c r="G35" s="15">
        <v>1</v>
      </c>
      <c r="H35" s="9">
        <v>0</v>
      </c>
      <c r="I35" s="298">
        <v>0</v>
      </c>
      <c r="J35" s="280">
        <v>1</v>
      </c>
      <c r="K35" s="9"/>
      <c r="L35" s="9"/>
      <c r="M35" s="29"/>
    </row>
    <row r="36" spans="1:13" hidden="1" x14ac:dyDescent="0.25">
      <c r="A36" s="631"/>
      <c r="B36" s="255">
        <v>44490</v>
      </c>
      <c r="C36" s="9" t="s">
        <v>455</v>
      </c>
      <c r="D36" s="9">
        <v>1</v>
      </c>
      <c r="E36" s="9">
        <v>2</v>
      </c>
      <c r="F36" s="9">
        <v>0</v>
      </c>
      <c r="G36" s="15">
        <v>2</v>
      </c>
      <c r="H36" s="9">
        <v>0</v>
      </c>
      <c r="I36" s="298">
        <v>0</v>
      </c>
      <c r="J36" s="280">
        <v>1</v>
      </c>
      <c r="K36" s="9"/>
      <c r="L36" s="9"/>
      <c r="M36" s="29"/>
    </row>
    <row r="37" spans="1:13" ht="18.75" hidden="1" thickBot="1" x14ac:dyDescent="0.3">
      <c r="A37" s="630"/>
      <c r="B37" s="256">
        <v>44483</v>
      </c>
      <c r="C37" s="31" t="s">
        <v>8</v>
      </c>
      <c r="D37" s="31">
        <v>1</v>
      </c>
      <c r="E37" s="31">
        <v>3</v>
      </c>
      <c r="F37" s="31">
        <v>0</v>
      </c>
      <c r="G37" s="33">
        <v>3</v>
      </c>
      <c r="H37" s="31">
        <v>0</v>
      </c>
      <c r="I37" s="299">
        <v>1</v>
      </c>
      <c r="J37" s="341"/>
      <c r="K37" s="31"/>
      <c r="L37" s="31">
        <v>1</v>
      </c>
      <c r="M37" s="32"/>
    </row>
    <row r="38" spans="1:13" s="1" customFormat="1" ht="19.5" thickTop="1" thickBot="1" x14ac:dyDescent="0.3">
      <c r="A38" s="142" t="s">
        <v>45</v>
      </c>
      <c r="B38" s="126" t="s">
        <v>540</v>
      </c>
      <c r="C38" s="124" t="s">
        <v>453</v>
      </c>
      <c r="D38" s="124">
        <f t="shared" ref="D38:L38" si="2">SUM(D27:D37)</f>
        <v>11</v>
      </c>
      <c r="E38" s="124">
        <f t="shared" si="2"/>
        <v>16</v>
      </c>
      <c r="F38" s="124">
        <f t="shared" si="2"/>
        <v>4</v>
      </c>
      <c r="G38" s="124">
        <f t="shared" si="2"/>
        <v>20</v>
      </c>
      <c r="H38" s="124">
        <f t="shared" si="2"/>
        <v>0</v>
      </c>
      <c r="I38" s="247">
        <f t="shared" si="2"/>
        <v>1</v>
      </c>
      <c r="J38" s="191">
        <f t="shared" si="2"/>
        <v>3</v>
      </c>
      <c r="K38" s="124">
        <f t="shared" si="2"/>
        <v>5</v>
      </c>
      <c r="L38" s="124">
        <f t="shared" si="2"/>
        <v>3</v>
      </c>
      <c r="M38" s="294">
        <f>SUM(J38/(J38+K38))</f>
        <v>0.375</v>
      </c>
    </row>
    <row r="39" spans="1:13" ht="18.75" hidden="1" thickTop="1" x14ac:dyDescent="0.25">
      <c r="A39" s="659" t="s">
        <v>500</v>
      </c>
      <c r="B39" s="254">
        <v>43888</v>
      </c>
      <c r="C39" s="27" t="s">
        <v>452</v>
      </c>
      <c r="D39" s="27">
        <v>1</v>
      </c>
      <c r="E39" s="27">
        <v>0</v>
      </c>
      <c r="F39" s="27">
        <v>2</v>
      </c>
      <c r="G39" s="34">
        <v>2</v>
      </c>
      <c r="H39" s="27">
        <v>0</v>
      </c>
      <c r="I39" s="297">
        <v>0</v>
      </c>
      <c r="J39" s="279">
        <v>1</v>
      </c>
      <c r="K39" s="27"/>
      <c r="L39" s="27"/>
      <c r="M39" s="28"/>
    </row>
    <row r="40" spans="1:13" hidden="1" x14ac:dyDescent="0.25">
      <c r="A40" s="631"/>
      <c r="B40" s="255">
        <v>43874</v>
      </c>
      <c r="C40" s="9" t="s">
        <v>48</v>
      </c>
      <c r="D40" s="9">
        <v>1</v>
      </c>
      <c r="E40" s="9">
        <v>1</v>
      </c>
      <c r="F40" s="9">
        <v>0</v>
      </c>
      <c r="G40" s="15">
        <v>1</v>
      </c>
      <c r="H40" s="9">
        <v>0</v>
      </c>
      <c r="I40" s="298">
        <v>0</v>
      </c>
      <c r="J40" s="280"/>
      <c r="K40" s="9">
        <v>1</v>
      </c>
      <c r="L40" s="9"/>
      <c r="M40" s="29"/>
    </row>
    <row r="41" spans="1:13" hidden="1" x14ac:dyDescent="0.25">
      <c r="A41" s="631"/>
      <c r="B41" s="255">
        <v>43867</v>
      </c>
      <c r="C41" s="9" t="s">
        <v>8</v>
      </c>
      <c r="D41" s="9">
        <v>1</v>
      </c>
      <c r="E41" s="9">
        <v>0</v>
      </c>
      <c r="F41" s="9">
        <v>2</v>
      </c>
      <c r="G41" s="15">
        <v>2</v>
      </c>
      <c r="H41" s="9">
        <v>0</v>
      </c>
      <c r="I41" s="298">
        <v>0</v>
      </c>
      <c r="J41" s="280"/>
      <c r="K41" s="9"/>
      <c r="L41" s="9">
        <v>1</v>
      </c>
      <c r="M41" s="29"/>
    </row>
    <row r="42" spans="1:13" hidden="1" x14ac:dyDescent="0.25">
      <c r="A42" s="631"/>
      <c r="B42" s="255">
        <v>43860</v>
      </c>
      <c r="C42" s="9" t="s">
        <v>455</v>
      </c>
      <c r="D42" s="9">
        <v>1</v>
      </c>
      <c r="E42" s="9">
        <v>0</v>
      </c>
      <c r="F42" s="9">
        <v>1</v>
      </c>
      <c r="G42" s="15">
        <v>1</v>
      </c>
      <c r="H42" s="9">
        <v>0</v>
      </c>
      <c r="I42" s="298">
        <v>0</v>
      </c>
      <c r="J42" s="280"/>
      <c r="K42" s="9">
        <v>1</v>
      </c>
      <c r="L42" s="9"/>
      <c r="M42" s="29"/>
    </row>
    <row r="43" spans="1:13" hidden="1" x14ac:dyDescent="0.25">
      <c r="A43" s="631"/>
      <c r="B43" s="255">
        <v>43832</v>
      </c>
      <c r="C43" s="9" t="s">
        <v>48</v>
      </c>
      <c r="D43" s="9">
        <v>1</v>
      </c>
      <c r="E43" s="9">
        <v>1</v>
      </c>
      <c r="F43" s="9">
        <v>0</v>
      </c>
      <c r="G43" s="15">
        <v>1</v>
      </c>
      <c r="H43" s="9">
        <v>0</v>
      </c>
      <c r="I43" s="298">
        <v>0</v>
      </c>
      <c r="J43" s="280"/>
      <c r="K43" s="9"/>
      <c r="L43" s="9">
        <v>1</v>
      </c>
      <c r="M43" s="29"/>
    </row>
    <row r="44" spans="1:13" hidden="1" x14ac:dyDescent="0.25">
      <c r="A44" s="631"/>
      <c r="B44" s="255">
        <v>43818</v>
      </c>
      <c r="C44" s="9" t="s">
        <v>8</v>
      </c>
      <c r="D44" s="9">
        <v>1</v>
      </c>
      <c r="E44" s="9">
        <v>0</v>
      </c>
      <c r="F44" s="9">
        <v>1</v>
      </c>
      <c r="G44" s="15">
        <v>1</v>
      </c>
      <c r="H44" s="9">
        <v>0</v>
      </c>
      <c r="I44" s="298">
        <v>0</v>
      </c>
      <c r="J44" s="280">
        <v>1</v>
      </c>
      <c r="K44" s="9"/>
      <c r="L44" s="9"/>
      <c r="M44" s="29"/>
    </row>
    <row r="45" spans="1:13" hidden="1" x14ac:dyDescent="0.25">
      <c r="A45" s="631"/>
      <c r="B45" s="255">
        <v>43804</v>
      </c>
      <c r="C45" s="9" t="s">
        <v>452</v>
      </c>
      <c r="D45" s="9">
        <v>1</v>
      </c>
      <c r="E45" s="9">
        <v>0</v>
      </c>
      <c r="F45" s="9">
        <v>2</v>
      </c>
      <c r="G45" s="15">
        <v>2</v>
      </c>
      <c r="H45" s="9">
        <v>0</v>
      </c>
      <c r="I45" s="298">
        <v>0</v>
      </c>
      <c r="J45" s="280">
        <v>1</v>
      </c>
      <c r="K45" s="9"/>
      <c r="L45" s="9"/>
      <c r="M45" s="29"/>
    </row>
    <row r="46" spans="1:13" hidden="1" x14ac:dyDescent="0.25">
      <c r="A46" s="631"/>
      <c r="B46" s="255">
        <v>43797</v>
      </c>
      <c r="C46" s="9" t="s">
        <v>9</v>
      </c>
      <c r="D46" s="9">
        <v>1</v>
      </c>
      <c r="E46" s="9">
        <v>0</v>
      </c>
      <c r="F46" s="9">
        <v>0</v>
      </c>
      <c r="G46" s="9">
        <v>0</v>
      </c>
      <c r="H46" s="9">
        <v>0</v>
      </c>
      <c r="I46" s="298">
        <v>0</v>
      </c>
      <c r="J46" s="280"/>
      <c r="K46" s="9">
        <v>1</v>
      </c>
      <c r="L46" s="9"/>
      <c r="M46" s="29"/>
    </row>
    <row r="47" spans="1:13" hidden="1" x14ac:dyDescent="0.25">
      <c r="A47" s="631"/>
      <c r="B47" s="255">
        <v>43783</v>
      </c>
      <c r="C47" s="9" t="s">
        <v>8</v>
      </c>
      <c r="D47" s="9">
        <v>1</v>
      </c>
      <c r="E47" s="9">
        <v>1</v>
      </c>
      <c r="F47" s="9">
        <v>1</v>
      </c>
      <c r="G47" s="9">
        <v>2</v>
      </c>
      <c r="H47" s="9">
        <v>0</v>
      </c>
      <c r="I47" s="298">
        <v>0</v>
      </c>
      <c r="J47" s="280">
        <v>1</v>
      </c>
      <c r="K47" s="9"/>
      <c r="L47" s="9"/>
      <c r="M47" s="29"/>
    </row>
    <row r="48" spans="1:13" hidden="1" x14ac:dyDescent="0.25">
      <c r="A48" s="631"/>
      <c r="B48" s="255">
        <v>43762</v>
      </c>
      <c r="C48" s="9" t="s">
        <v>9</v>
      </c>
      <c r="D48" s="9">
        <v>1</v>
      </c>
      <c r="E48" s="9">
        <v>2</v>
      </c>
      <c r="F48" s="9">
        <v>0</v>
      </c>
      <c r="G48" s="9">
        <v>2</v>
      </c>
      <c r="H48" s="9">
        <v>1</v>
      </c>
      <c r="I48" s="298">
        <v>0</v>
      </c>
      <c r="J48" s="280">
        <v>1</v>
      </c>
      <c r="K48" s="9"/>
      <c r="L48" s="9"/>
      <c r="M48" s="29"/>
    </row>
    <row r="49" spans="1:13" hidden="1" x14ac:dyDescent="0.25">
      <c r="A49" s="631"/>
      <c r="B49" s="255">
        <v>43755</v>
      </c>
      <c r="C49" s="9" t="s">
        <v>48</v>
      </c>
      <c r="D49" s="9">
        <v>1</v>
      </c>
      <c r="E49" s="9">
        <v>0</v>
      </c>
      <c r="F49" s="9">
        <v>3</v>
      </c>
      <c r="G49" s="9">
        <v>3</v>
      </c>
      <c r="H49" s="9">
        <v>0</v>
      </c>
      <c r="I49" s="298">
        <v>0</v>
      </c>
      <c r="J49" s="280">
        <v>1</v>
      </c>
      <c r="K49" s="9"/>
      <c r="L49" s="9"/>
      <c r="M49" s="29"/>
    </row>
    <row r="50" spans="1:13" hidden="1" x14ac:dyDescent="0.25">
      <c r="A50" s="631"/>
      <c r="B50" s="255">
        <v>43748</v>
      </c>
      <c r="C50" s="9" t="s">
        <v>8</v>
      </c>
      <c r="D50" s="9">
        <v>1</v>
      </c>
      <c r="E50" s="9">
        <v>4</v>
      </c>
      <c r="F50" s="9">
        <v>1</v>
      </c>
      <c r="G50" s="9">
        <v>5</v>
      </c>
      <c r="H50" s="9">
        <v>0</v>
      </c>
      <c r="I50" s="298">
        <v>0</v>
      </c>
      <c r="J50" s="280">
        <v>1</v>
      </c>
      <c r="K50" s="9"/>
      <c r="L50" s="9"/>
      <c r="M50" s="29"/>
    </row>
    <row r="51" spans="1:13" ht="18.75" hidden="1" thickBot="1" x14ac:dyDescent="0.3">
      <c r="A51" s="630"/>
      <c r="B51" s="256">
        <v>43741</v>
      </c>
      <c r="C51" s="31" t="s">
        <v>455</v>
      </c>
      <c r="D51" s="31">
        <v>1</v>
      </c>
      <c r="E51" s="31">
        <v>0</v>
      </c>
      <c r="F51" s="31">
        <v>0</v>
      </c>
      <c r="G51" s="31">
        <v>0</v>
      </c>
      <c r="H51" s="31">
        <v>0</v>
      </c>
      <c r="I51" s="299">
        <v>0</v>
      </c>
      <c r="J51" s="341">
        <v>1</v>
      </c>
      <c r="K51" s="31"/>
      <c r="L51" s="31"/>
      <c r="M51" s="32"/>
    </row>
    <row r="52" spans="1:13" s="1" customFormat="1" ht="19.5" thickTop="1" thickBot="1" x14ac:dyDescent="0.3">
      <c r="A52" s="142" t="s">
        <v>45</v>
      </c>
      <c r="B52" s="126" t="s">
        <v>500</v>
      </c>
      <c r="C52" s="124" t="s">
        <v>453</v>
      </c>
      <c r="D52" s="124">
        <f t="shared" ref="D52:L52" si="3">SUM(D39:D51)</f>
        <v>13</v>
      </c>
      <c r="E52" s="124">
        <f t="shared" si="3"/>
        <v>9</v>
      </c>
      <c r="F52" s="124">
        <f t="shared" si="3"/>
        <v>13</v>
      </c>
      <c r="G52" s="124">
        <f t="shared" si="3"/>
        <v>22</v>
      </c>
      <c r="H52" s="124">
        <f t="shared" si="3"/>
        <v>1</v>
      </c>
      <c r="I52" s="247">
        <f t="shared" si="3"/>
        <v>0</v>
      </c>
      <c r="J52" s="191">
        <f t="shared" si="3"/>
        <v>8</v>
      </c>
      <c r="K52" s="124">
        <f t="shared" si="3"/>
        <v>3</v>
      </c>
      <c r="L52" s="124">
        <f t="shared" si="3"/>
        <v>2</v>
      </c>
      <c r="M52" s="294">
        <f>SUM(J52/(J52+K52))</f>
        <v>0.72727272727272729</v>
      </c>
    </row>
    <row r="53" spans="1:13" ht="18.75" hidden="1" thickTop="1" x14ac:dyDescent="0.25">
      <c r="A53" s="659" t="s">
        <v>454</v>
      </c>
      <c r="B53" s="26">
        <v>43517</v>
      </c>
      <c r="C53" s="27" t="s">
        <v>9</v>
      </c>
      <c r="D53" s="27">
        <v>1</v>
      </c>
      <c r="E53" s="27">
        <v>0</v>
      </c>
      <c r="F53" s="27">
        <v>2</v>
      </c>
      <c r="G53" s="27">
        <v>2</v>
      </c>
      <c r="H53" s="27">
        <v>0</v>
      </c>
      <c r="I53" s="297">
        <v>0</v>
      </c>
      <c r="J53" s="279"/>
      <c r="K53" s="27">
        <v>1</v>
      </c>
      <c r="L53" s="27"/>
      <c r="M53" s="28"/>
    </row>
    <row r="54" spans="1:13" hidden="1" x14ac:dyDescent="0.25">
      <c r="A54" s="631"/>
      <c r="B54" s="13">
        <v>43510</v>
      </c>
      <c r="C54" s="9" t="s">
        <v>48</v>
      </c>
      <c r="D54" s="9">
        <v>1</v>
      </c>
      <c r="E54" s="9">
        <v>0</v>
      </c>
      <c r="F54" s="9">
        <v>0</v>
      </c>
      <c r="G54" s="9">
        <v>0</v>
      </c>
      <c r="H54" s="9">
        <v>0</v>
      </c>
      <c r="I54" s="298">
        <v>0</v>
      </c>
      <c r="J54" s="280"/>
      <c r="K54" s="9">
        <v>1</v>
      </c>
      <c r="L54" s="9"/>
      <c r="M54" s="29"/>
    </row>
    <row r="55" spans="1:13" hidden="1" x14ac:dyDescent="0.25">
      <c r="A55" s="631"/>
      <c r="B55" s="13">
        <v>43503</v>
      </c>
      <c r="C55" s="9" t="s">
        <v>8</v>
      </c>
      <c r="D55" s="9">
        <v>1</v>
      </c>
      <c r="E55" s="9">
        <v>1</v>
      </c>
      <c r="F55" s="9">
        <v>0</v>
      </c>
      <c r="G55" s="9">
        <v>1</v>
      </c>
      <c r="H55" s="9">
        <v>0</v>
      </c>
      <c r="I55" s="298">
        <v>0</v>
      </c>
      <c r="J55" s="280"/>
      <c r="K55" s="9">
        <v>1</v>
      </c>
      <c r="L55" s="9"/>
      <c r="M55" s="29"/>
    </row>
    <row r="56" spans="1:13" hidden="1" x14ac:dyDescent="0.25">
      <c r="A56" s="631"/>
      <c r="B56" s="13">
        <v>43489</v>
      </c>
      <c r="C56" s="9" t="s">
        <v>452</v>
      </c>
      <c r="D56" s="9">
        <v>1</v>
      </c>
      <c r="E56" s="9">
        <v>0</v>
      </c>
      <c r="F56" s="9">
        <v>0</v>
      </c>
      <c r="G56" s="9">
        <v>0</v>
      </c>
      <c r="H56" s="9">
        <v>0</v>
      </c>
      <c r="I56" s="298">
        <v>0</v>
      </c>
      <c r="J56" s="280"/>
      <c r="K56" s="9">
        <v>1</v>
      </c>
      <c r="L56" s="9"/>
      <c r="M56" s="29"/>
    </row>
    <row r="57" spans="1:13" hidden="1" x14ac:dyDescent="0.25">
      <c r="A57" s="631"/>
      <c r="B57" s="13">
        <v>43475</v>
      </c>
      <c r="C57" s="9" t="s">
        <v>9</v>
      </c>
      <c r="D57" s="9">
        <v>1</v>
      </c>
      <c r="E57" s="9">
        <v>1</v>
      </c>
      <c r="F57" s="9">
        <v>0</v>
      </c>
      <c r="G57" s="9">
        <v>1</v>
      </c>
      <c r="H57" s="9">
        <v>0</v>
      </c>
      <c r="I57" s="298">
        <v>0</v>
      </c>
      <c r="J57" s="280"/>
      <c r="K57" s="9">
        <v>1</v>
      </c>
      <c r="L57" s="9"/>
      <c r="M57" s="29"/>
    </row>
    <row r="58" spans="1:13" hidden="1" x14ac:dyDescent="0.25">
      <c r="A58" s="631"/>
      <c r="B58" s="13">
        <v>43468</v>
      </c>
      <c r="C58" s="9" t="s">
        <v>48</v>
      </c>
      <c r="D58" s="9">
        <v>1</v>
      </c>
      <c r="E58" s="9">
        <v>1</v>
      </c>
      <c r="F58" s="9">
        <v>2</v>
      </c>
      <c r="G58" s="9">
        <v>3</v>
      </c>
      <c r="H58" s="9">
        <v>0</v>
      </c>
      <c r="I58" s="298">
        <v>0</v>
      </c>
      <c r="J58" s="280">
        <v>1</v>
      </c>
      <c r="K58" s="9"/>
      <c r="L58" s="9"/>
      <c r="M58" s="29"/>
    </row>
    <row r="59" spans="1:13" hidden="1" x14ac:dyDescent="0.25">
      <c r="A59" s="631"/>
      <c r="B59" s="13">
        <v>43454</v>
      </c>
      <c r="C59" s="9" t="s">
        <v>8</v>
      </c>
      <c r="D59" s="9">
        <v>1</v>
      </c>
      <c r="E59" s="9">
        <v>2</v>
      </c>
      <c r="F59" s="9">
        <v>0</v>
      </c>
      <c r="G59" s="9">
        <v>2</v>
      </c>
      <c r="H59" s="9">
        <v>0</v>
      </c>
      <c r="I59" s="298">
        <v>0</v>
      </c>
      <c r="J59" s="280"/>
      <c r="K59" s="9">
        <v>1</v>
      </c>
      <c r="L59" s="9"/>
      <c r="M59" s="29"/>
    </row>
    <row r="60" spans="1:13" hidden="1" x14ac:dyDescent="0.25">
      <c r="A60" s="631"/>
      <c r="B60" s="13">
        <v>43447</v>
      </c>
      <c r="C60" s="9" t="s">
        <v>455</v>
      </c>
      <c r="D60" s="9">
        <v>1</v>
      </c>
      <c r="E60" s="9">
        <v>1</v>
      </c>
      <c r="F60" s="9">
        <v>1</v>
      </c>
      <c r="G60" s="9">
        <v>2</v>
      </c>
      <c r="H60" s="9">
        <v>0</v>
      </c>
      <c r="I60" s="298">
        <v>0</v>
      </c>
      <c r="J60" s="280">
        <v>1</v>
      </c>
      <c r="K60" s="9"/>
      <c r="L60" s="9"/>
      <c r="M60" s="29"/>
    </row>
    <row r="61" spans="1:13" hidden="1" x14ac:dyDescent="0.25">
      <c r="A61" s="631"/>
      <c r="B61" s="13">
        <v>43426</v>
      </c>
      <c r="C61" s="9" t="s">
        <v>48</v>
      </c>
      <c r="D61" s="9">
        <v>1</v>
      </c>
      <c r="E61" s="9">
        <v>2</v>
      </c>
      <c r="F61" s="9">
        <v>1</v>
      </c>
      <c r="G61" s="9">
        <v>3</v>
      </c>
      <c r="H61" s="9">
        <v>0</v>
      </c>
      <c r="I61" s="298">
        <v>0</v>
      </c>
      <c r="J61" s="280">
        <v>1</v>
      </c>
      <c r="K61" s="9"/>
      <c r="L61" s="9"/>
      <c r="M61" s="29"/>
    </row>
    <row r="62" spans="1:13" hidden="1" x14ac:dyDescent="0.25">
      <c r="A62" s="631"/>
      <c r="B62" s="13">
        <v>43419</v>
      </c>
      <c r="C62" s="9" t="s">
        <v>8</v>
      </c>
      <c r="D62" s="9">
        <v>1</v>
      </c>
      <c r="E62" s="9">
        <v>1</v>
      </c>
      <c r="F62" s="9">
        <v>1</v>
      </c>
      <c r="G62" s="9">
        <v>2</v>
      </c>
      <c r="H62" s="9">
        <v>0</v>
      </c>
      <c r="I62" s="298">
        <v>0</v>
      </c>
      <c r="J62" s="280">
        <v>1</v>
      </c>
      <c r="K62" s="9"/>
      <c r="L62" s="9"/>
      <c r="M62" s="29"/>
    </row>
    <row r="63" spans="1:13" hidden="1" x14ac:dyDescent="0.25">
      <c r="A63" s="631"/>
      <c r="B63" s="13">
        <v>43412</v>
      </c>
      <c r="C63" s="9" t="s">
        <v>455</v>
      </c>
      <c r="D63" s="9">
        <v>1</v>
      </c>
      <c r="E63" s="9">
        <v>2</v>
      </c>
      <c r="F63" s="9">
        <v>1</v>
      </c>
      <c r="G63" s="9">
        <v>3</v>
      </c>
      <c r="H63" s="9">
        <v>0</v>
      </c>
      <c r="I63" s="298">
        <v>0</v>
      </c>
      <c r="J63" s="280">
        <v>1</v>
      </c>
      <c r="K63" s="9"/>
      <c r="L63" s="9"/>
      <c r="M63" s="29"/>
    </row>
    <row r="64" spans="1:13" hidden="1" x14ac:dyDescent="0.25">
      <c r="A64" s="631"/>
      <c r="B64" s="13">
        <v>43398</v>
      </c>
      <c r="C64" s="9" t="s">
        <v>9</v>
      </c>
      <c r="D64" s="9">
        <v>1</v>
      </c>
      <c r="E64" s="9">
        <v>0</v>
      </c>
      <c r="F64" s="9">
        <v>0</v>
      </c>
      <c r="G64" s="9">
        <v>0</v>
      </c>
      <c r="H64" s="9">
        <v>0</v>
      </c>
      <c r="I64" s="298">
        <v>0</v>
      </c>
      <c r="J64" s="280">
        <v>1</v>
      </c>
      <c r="K64" s="9"/>
      <c r="L64" s="9"/>
      <c r="M64" s="29"/>
    </row>
    <row r="65" spans="1:13" hidden="1" x14ac:dyDescent="0.25">
      <c r="A65" s="631"/>
      <c r="B65" s="13">
        <v>43391</v>
      </c>
      <c r="C65" s="9" t="s">
        <v>48</v>
      </c>
      <c r="D65" s="9">
        <v>1</v>
      </c>
      <c r="E65" s="9">
        <v>0</v>
      </c>
      <c r="F65" s="9">
        <v>0</v>
      </c>
      <c r="G65" s="9">
        <v>0</v>
      </c>
      <c r="H65" s="9">
        <v>0</v>
      </c>
      <c r="I65" s="298">
        <v>0</v>
      </c>
      <c r="J65" s="280">
        <v>1</v>
      </c>
      <c r="K65" s="9"/>
      <c r="L65" s="9"/>
      <c r="M65" s="29"/>
    </row>
    <row r="66" spans="1:13" hidden="1" x14ac:dyDescent="0.25">
      <c r="A66" s="631"/>
      <c r="B66" s="13">
        <v>43384</v>
      </c>
      <c r="C66" s="9" t="s">
        <v>8</v>
      </c>
      <c r="D66" s="9">
        <v>1</v>
      </c>
      <c r="E66" s="9">
        <v>1</v>
      </c>
      <c r="F66" s="9">
        <v>1</v>
      </c>
      <c r="G66" s="9">
        <v>2</v>
      </c>
      <c r="H66" s="9">
        <v>0</v>
      </c>
      <c r="I66" s="298">
        <v>0</v>
      </c>
      <c r="J66" s="280">
        <v>1</v>
      </c>
      <c r="K66" s="9"/>
      <c r="L66" s="9"/>
      <c r="M66" s="29"/>
    </row>
    <row r="67" spans="1:13" hidden="1" x14ac:dyDescent="0.25">
      <c r="A67" s="631"/>
      <c r="B67" s="13">
        <v>43370</v>
      </c>
      <c r="C67" s="9" t="s">
        <v>452</v>
      </c>
      <c r="D67" s="9">
        <v>1</v>
      </c>
      <c r="E67" s="9">
        <v>2</v>
      </c>
      <c r="F67" s="9">
        <v>1</v>
      </c>
      <c r="G67" s="9">
        <v>3</v>
      </c>
      <c r="H67" s="9">
        <v>0</v>
      </c>
      <c r="I67" s="298">
        <v>0</v>
      </c>
      <c r="J67" s="280">
        <v>1</v>
      </c>
      <c r="K67" s="9"/>
      <c r="L67" s="9"/>
      <c r="M67" s="29"/>
    </row>
    <row r="68" spans="1:13" hidden="1" x14ac:dyDescent="0.25">
      <c r="A68" s="631"/>
      <c r="B68" s="13">
        <v>43363</v>
      </c>
      <c r="C68" s="9" t="s">
        <v>9</v>
      </c>
      <c r="D68" s="9">
        <v>1</v>
      </c>
      <c r="E68" s="9">
        <v>0</v>
      </c>
      <c r="F68" s="9">
        <v>0</v>
      </c>
      <c r="G68" s="9">
        <v>0</v>
      </c>
      <c r="H68" s="9">
        <v>0</v>
      </c>
      <c r="I68" s="298">
        <v>0</v>
      </c>
      <c r="J68" s="280">
        <v>1</v>
      </c>
      <c r="K68" s="9"/>
      <c r="L68" s="9"/>
      <c r="M68" s="29"/>
    </row>
    <row r="69" spans="1:13" ht="18.75" hidden="1" thickBot="1" x14ac:dyDescent="0.3">
      <c r="A69" s="630"/>
      <c r="B69" s="30">
        <v>43356</v>
      </c>
      <c r="C69" s="31" t="s">
        <v>48</v>
      </c>
      <c r="D69" s="31">
        <v>1</v>
      </c>
      <c r="E69" s="31">
        <v>1</v>
      </c>
      <c r="F69" s="31">
        <v>0</v>
      </c>
      <c r="G69" s="31">
        <v>1</v>
      </c>
      <c r="H69" s="31">
        <v>1</v>
      </c>
      <c r="I69" s="299">
        <v>0</v>
      </c>
      <c r="J69" s="341">
        <v>1</v>
      </c>
      <c r="K69" s="31"/>
      <c r="L69" s="31"/>
      <c r="M69" s="32"/>
    </row>
    <row r="70" spans="1:13" s="1" customFormat="1" ht="19.5" thickTop="1" thickBot="1" x14ac:dyDescent="0.3">
      <c r="A70" s="142" t="s">
        <v>45</v>
      </c>
      <c r="B70" s="126" t="s">
        <v>454</v>
      </c>
      <c r="C70" s="124" t="s">
        <v>453</v>
      </c>
      <c r="D70" s="124">
        <f t="shared" ref="D70:I70" si="4">SUM(D53:D69)</f>
        <v>17</v>
      </c>
      <c r="E70" s="124">
        <f t="shared" si="4"/>
        <v>15</v>
      </c>
      <c r="F70" s="124">
        <f t="shared" si="4"/>
        <v>10</v>
      </c>
      <c r="G70" s="124">
        <f t="shared" si="4"/>
        <v>25</v>
      </c>
      <c r="H70" s="124">
        <f t="shared" si="4"/>
        <v>1</v>
      </c>
      <c r="I70" s="247">
        <f t="shared" si="4"/>
        <v>0</v>
      </c>
      <c r="J70" s="191">
        <f>SUM(J53:J69)</f>
        <v>11</v>
      </c>
      <c r="K70" s="124">
        <f>SUM(K53:K69)</f>
        <v>6</v>
      </c>
      <c r="L70" s="124">
        <f>SUM(L53:L69)</f>
        <v>0</v>
      </c>
      <c r="M70" s="294">
        <f>SUM(J70/(J70+K70))</f>
        <v>0.6470588235294118</v>
      </c>
    </row>
    <row r="71" spans="1:13" ht="19.5" thickTop="1" thickBot="1" x14ac:dyDescent="0.3">
      <c r="C71" s="136" t="s">
        <v>24</v>
      </c>
      <c r="D71" s="137">
        <f t="shared" ref="D71:L71" si="5">SUM(D70+D52+D38+D26+D13)</f>
        <v>63</v>
      </c>
      <c r="E71" s="137">
        <f t="shared" si="5"/>
        <v>58</v>
      </c>
      <c r="F71" s="137">
        <f t="shared" si="5"/>
        <v>53</v>
      </c>
      <c r="G71" s="137">
        <f t="shared" si="5"/>
        <v>111</v>
      </c>
      <c r="H71" s="137">
        <f t="shared" si="5"/>
        <v>5</v>
      </c>
      <c r="I71" s="139">
        <f t="shared" si="5"/>
        <v>1</v>
      </c>
      <c r="J71" s="444">
        <f t="shared" si="5"/>
        <v>31</v>
      </c>
      <c r="K71" s="91">
        <f t="shared" si="5"/>
        <v>25</v>
      </c>
      <c r="L71" s="450">
        <f t="shared" si="5"/>
        <v>7</v>
      </c>
      <c r="M71" s="396">
        <f>SUM(J71/(J71+K71))</f>
        <v>0.5535714285714286</v>
      </c>
    </row>
    <row r="72" spans="1:13" ht="18.75" thickBot="1" x14ac:dyDescent="0.3">
      <c r="C72" s="143" t="s">
        <v>25</v>
      </c>
      <c r="D72" s="24"/>
      <c r="E72" s="25">
        <f>SUM(E71/D71)</f>
        <v>0.92063492063492058</v>
      </c>
      <c r="F72" s="25">
        <f>SUM(F71/D71)</f>
        <v>0.84126984126984128</v>
      </c>
      <c r="G72" s="144">
        <f>SUM(G71/D71)</f>
        <v>1.7619047619047619</v>
      </c>
      <c r="H72" s="20"/>
      <c r="I72" s="20"/>
      <c r="J72" s="307">
        <f>SUM(J71/D71)</f>
        <v>0.49206349206349204</v>
      </c>
      <c r="K72" s="77">
        <f>SUM(K71/D71)</f>
        <v>0.3968253968253968</v>
      </c>
      <c r="L72" s="95">
        <f>SUM(L71/D71)</f>
        <v>0.1111111111111111</v>
      </c>
    </row>
    <row r="73" spans="1:13" ht="18.75" thickBot="1" x14ac:dyDescent="0.3">
      <c r="C73" s="133" t="s">
        <v>26</v>
      </c>
      <c r="D73" s="134">
        <f>SUM(D71/5)</f>
        <v>12.6</v>
      </c>
      <c r="E73" s="134">
        <f>SUM(E72*D73)</f>
        <v>11.6</v>
      </c>
      <c r="F73" s="134">
        <f>SUM(F72*D73)</f>
        <v>10.6</v>
      </c>
      <c r="G73" s="135">
        <f>SUM(G72*D73)</f>
        <v>22.2</v>
      </c>
      <c r="J73" s="308">
        <f>SUM(J71/5)</f>
        <v>6.2</v>
      </c>
      <c r="K73" s="97">
        <f>SUM(K71/5)</f>
        <v>5</v>
      </c>
      <c r="L73" s="98">
        <f>SUM(L71/5)</f>
        <v>1.4</v>
      </c>
    </row>
    <row r="74" spans="1:13" ht="19.5" thickTop="1" thickBot="1" x14ac:dyDescent="0.3">
      <c r="A74" s="6"/>
      <c r="B74" s="101"/>
      <c r="C74" s="174" t="s">
        <v>43</v>
      </c>
      <c r="D74" s="175"/>
      <c r="E74" s="176" t="s">
        <v>2</v>
      </c>
      <c r="F74" s="176" t="s">
        <v>3</v>
      </c>
      <c r="G74" s="177" t="s">
        <v>44</v>
      </c>
    </row>
    <row r="75" spans="1:13" ht="18.75" thickTop="1" x14ac:dyDescent="0.25">
      <c r="A75" s="665" t="s">
        <v>54</v>
      </c>
      <c r="B75" s="45" t="s">
        <v>37</v>
      </c>
      <c r="C75" s="46" t="s">
        <v>12</v>
      </c>
      <c r="D75" s="47"/>
      <c r="E75" s="27">
        <v>12</v>
      </c>
      <c r="F75" s="27">
        <v>7</v>
      </c>
      <c r="G75" s="28">
        <v>19</v>
      </c>
    </row>
    <row r="76" spans="1:13" x14ac:dyDescent="0.25">
      <c r="A76" s="666"/>
      <c r="B76" s="36" t="s">
        <v>38</v>
      </c>
      <c r="C76" s="5" t="s">
        <v>12</v>
      </c>
      <c r="D76" s="37"/>
      <c r="E76" s="9">
        <v>12</v>
      </c>
      <c r="F76" s="9">
        <v>8</v>
      </c>
      <c r="G76" s="29">
        <v>20</v>
      </c>
    </row>
    <row r="77" spans="1:13" x14ac:dyDescent="0.25">
      <c r="A77" s="666"/>
      <c r="B77" s="36" t="s">
        <v>39</v>
      </c>
      <c r="C77" s="36" t="s">
        <v>21</v>
      </c>
      <c r="D77" s="37"/>
      <c r="E77" s="9">
        <v>13</v>
      </c>
      <c r="F77" s="9">
        <v>13</v>
      </c>
      <c r="G77" s="29">
        <v>26</v>
      </c>
    </row>
    <row r="78" spans="1:13" x14ac:dyDescent="0.25">
      <c r="A78" s="666"/>
      <c r="B78" s="36" t="s">
        <v>40</v>
      </c>
      <c r="C78" s="5" t="s">
        <v>21</v>
      </c>
      <c r="D78" s="37"/>
      <c r="E78" s="9">
        <v>11</v>
      </c>
      <c r="F78" s="9">
        <v>7</v>
      </c>
      <c r="G78" s="29">
        <v>18</v>
      </c>
    </row>
    <row r="79" spans="1:13" ht="18.75" thickBot="1" x14ac:dyDescent="0.3">
      <c r="A79" s="667"/>
      <c r="B79" s="38" t="s">
        <v>41</v>
      </c>
      <c r="C79" s="39" t="s">
        <v>12</v>
      </c>
      <c r="D79" s="40"/>
      <c r="E79" s="23">
        <v>26</v>
      </c>
      <c r="F79" s="23">
        <v>9</v>
      </c>
      <c r="G79" s="48">
        <v>35</v>
      </c>
    </row>
    <row r="80" spans="1:13" ht="18.75" thickBot="1" x14ac:dyDescent="0.3">
      <c r="A80" s="49" t="s">
        <v>45</v>
      </c>
      <c r="B80" s="41" t="s">
        <v>54</v>
      </c>
      <c r="C80" s="42"/>
      <c r="D80" s="42"/>
      <c r="E80" s="43">
        <f>SUM(E75:E79)</f>
        <v>74</v>
      </c>
      <c r="F80" s="43">
        <f>SUM(F75:F79)</f>
        <v>44</v>
      </c>
      <c r="G80" s="50">
        <f>SUM(G75:G79)</f>
        <v>118</v>
      </c>
    </row>
    <row r="81" spans="1:7" ht="18.75" thickBot="1" x14ac:dyDescent="0.3">
      <c r="A81" s="51" t="s">
        <v>46</v>
      </c>
      <c r="B81" s="52" t="s">
        <v>581</v>
      </c>
      <c r="C81" s="53"/>
      <c r="D81" s="53"/>
      <c r="E81" s="54">
        <f>SUM(E71+E80)</f>
        <v>132</v>
      </c>
      <c r="F81" s="54">
        <f>SUM(F71+F80)</f>
        <v>97</v>
      </c>
      <c r="G81" s="55">
        <f>SUM(E81+F81)</f>
        <v>229</v>
      </c>
    </row>
    <row r="82" spans="1:7" ht="18.75" thickTop="1" x14ac:dyDescent="0.25"/>
  </sheetData>
  <mergeCells count="7">
    <mergeCell ref="A1:M1"/>
    <mergeCell ref="A53:A69"/>
    <mergeCell ref="A75:A79"/>
    <mergeCell ref="A39:A51"/>
    <mergeCell ref="A27:A37"/>
    <mergeCell ref="A14:A25"/>
    <mergeCell ref="A3:A12"/>
  </mergeCells>
  <printOptions horizontalCentered="1" verticalCentered="1"/>
  <pageMargins left="0.2" right="0.2" top="0.25" bottom="0.25" header="0.25" footer="0.3"/>
  <pageSetup scale="8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210</vt:i4>
      </vt:variant>
      <vt:variant>
        <vt:lpstr>Named Ranges</vt:lpstr>
      </vt:variant>
      <vt:variant>
        <vt:i4>229</vt:i4>
      </vt:variant>
    </vt:vector>
  </HeadingPairs>
  <TitlesOfParts>
    <vt:vector size="439" baseType="lpstr">
      <vt:lpstr>Skater Leaders (2005-Present)</vt:lpstr>
      <vt:lpstr>Skater Leaders (2011-Present)</vt:lpstr>
      <vt:lpstr>Goalie Leaders (2011-Present)</vt:lpstr>
      <vt:lpstr>AGAR, TIM</vt:lpstr>
      <vt:lpstr>ALONZI, DANIEL</vt:lpstr>
      <vt:lpstr>ALONZI, MICHAEL</vt:lpstr>
      <vt:lpstr>ALONZI, ROCCO</vt:lpstr>
      <vt:lpstr>ALONZI, STEPHANIE</vt:lpstr>
      <vt:lpstr>AMODEO, SAM</vt:lpstr>
      <vt:lpstr>BEATTIE, SEAN</vt:lpstr>
      <vt:lpstr>BELL, MATT</vt:lpstr>
      <vt:lpstr>BELL, MIKE</vt:lpstr>
      <vt:lpstr>BEUKEBOOM, BARON (F)</vt:lpstr>
      <vt:lpstr>BEUKEBOOM, BARON (G)</vt:lpstr>
      <vt:lpstr>BOLAND, MIKE</vt:lpstr>
      <vt:lpstr>BORSCH, MIKE</vt:lpstr>
      <vt:lpstr>BOWNESS, BRAD</vt:lpstr>
      <vt:lpstr>BOUTIN, GAETAN</vt:lpstr>
      <vt:lpstr>BOWES, RICK</vt:lpstr>
      <vt:lpstr>BRAILEAN, CHRIS</vt:lpstr>
      <vt:lpstr>BRENNAN, BRYAN</vt:lpstr>
      <vt:lpstr>BREWER, ROB</vt:lpstr>
      <vt:lpstr>BROS, KEVIN</vt:lpstr>
      <vt:lpstr>BURKE, STEPHEN</vt:lpstr>
      <vt:lpstr>BUSSER, MIKE</vt:lpstr>
      <vt:lpstr>CANHAM, ERIC</vt:lpstr>
      <vt:lpstr>CARBONELL, CONRAD</vt:lpstr>
      <vt:lpstr>CARBONELL, HENRY</vt:lpstr>
      <vt:lpstr>CARLUCCI, MATT</vt:lpstr>
      <vt:lpstr>CARPENTER, RYAN</vt:lpstr>
      <vt:lpstr>CHAN, DUNSTAN</vt:lpstr>
      <vt:lpstr>CHAPMAN, BOBBY</vt:lpstr>
      <vt:lpstr>CHONG, ERWIN</vt:lpstr>
      <vt:lpstr>CIZMAR, MATT</vt:lpstr>
      <vt:lpstr>CLARKE, AL</vt:lpstr>
      <vt:lpstr>COADY, CHRIS</vt:lpstr>
      <vt:lpstr>COLLIER, DENNIS</vt:lpstr>
      <vt:lpstr>COLINS, TYLER</vt:lpstr>
      <vt:lpstr>COMTOIS, GUY</vt:lpstr>
      <vt:lpstr>CONICELLA, GIANLUCA</vt:lpstr>
      <vt:lpstr>CONLON, BRAD</vt:lpstr>
      <vt:lpstr>COSTA, DANIEL</vt:lpstr>
      <vt:lpstr>CRONIN. MATT</vt:lpstr>
      <vt:lpstr>CULLEN, MARK</vt:lpstr>
      <vt:lpstr>CZUPPON, GREG</vt:lpstr>
      <vt:lpstr>DACOSTA, JORDAN (F)</vt:lpstr>
      <vt:lpstr>DACOSTA, JORDAN (G)</vt:lpstr>
      <vt:lpstr>DANIEL, TYLER (WALLY)</vt:lpstr>
      <vt:lpstr>DAROSA, VIC</vt:lpstr>
      <vt:lpstr>DELLA VEDOVA, JULIAN</vt:lpstr>
      <vt:lpstr>DESCARY, RICK</vt:lpstr>
      <vt:lpstr>DI PEDE, NICK</vt:lpstr>
      <vt:lpstr>DISTEFANO, ADAM</vt:lpstr>
      <vt:lpstr>DOOLITTLE, ROBIN</vt:lpstr>
      <vt:lpstr>DORAN, DONNIE</vt:lpstr>
      <vt:lpstr>ELLIS, KYLE</vt:lpstr>
      <vt:lpstr>EVANGELISTA, JON</vt:lpstr>
      <vt:lpstr>FABRIZI, MIKE</vt:lpstr>
      <vt:lpstr>FACCA, DAVID</vt:lpstr>
      <vt:lpstr>FACCA, MAURO</vt:lpstr>
      <vt:lpstr>FAIR, AARON</vt:lpstr>
      <vt:lpstr>FISHER, TOM</vt:lpstr>
      <vt:lpstr>FORTINI, LOU</vt:lpstr>
      <vt:lpstr>FOX, STEVE</vt:lpstr>
      <vt:lpstr>FRASER, DOUG</vt:lpstr>
      <vt:lpstr>GEORGY, VINNIE</vt:lpstr>
      <vt:lpstr>GILBERT, BARRY</vt:lpstr>
      <vt:lpstr>GILL, CHARLIE</vt:lpstr>
      <vt:lpstr>GLADISH, LEE</vt:lpstr>
      <vt:lpstr>GLASGOW, PAUL</vt:lpstr>
      <vt:lpstr>GLASS, JAKE</vt:lpstr>
      <vt:lpstr>GOUGH, GARY</vt:lpstr>
      <vt:lpstr>GOWAN, GREG</vt:lpstr>
      <vt:lpstr>GRAFOS, LOUIS</vt:lpstr>
      <vt:lpstr>GRAFOS, PETER</vt:lpstr>
      <vt:lpstr>GRASSIE, JIM</vt:lpstr>
      <vt:lpstr>GREEN, AL</vt:lpstr>
      <vt:lpstr>GULLIVER, ALEX</vt:lpstr>
      <vt:lpstr>GULLIVER, CONNOR</vt:lpstr>
      <vt:lpstr>HAMMOND, KATH</vt:lpstr>
      <vt:lpstr>HARRIS, DAVE</vt:lpstr>
      <vt:lpstr>HAWCO, GREG</vt:lpstr>
      <vt:lpstr>HEINLE, DAMIEN</vt:lpstr>
      <vt:lpstr>HEINLE, WILFRED</vt:lpstr>
      <vt:lpstr>HESLINGTON, MIKE</vt:lpstr>
      <vt:lpstr>HIBRANT, STEVE</vt:lpstr>
      <vt:lpstr>HOHENDORF, JEFF</vt:lpstr>
      <vt:lpstr>HOHENDORF, RICK</vt:lpstr>
      <vt:lpstr>HOLDGATE, GORD</vt:lpstr>
      <vt:lpstr>HONKAWA, JUSTIN</vt:lpstr>
      <vt:lpstr>HUGHES, DEREK</vt:lpstr>
      <vt:lpstr>HUMPHREY, MIKE</vt:lpstr>
      <vt:lpstr>JESUS, BRUNO</vt:lpstr>
      <vt:lpstr>JOHNSTON, JEFF</vt:lpstr>
      <vt:lpstr>JORDAN, WALKER</vt:lpstr>
      <vt:lpstr>JYHLA, ERIC</vt:lpstr>
      <vt:lpstr>KAMRANPOOR, ROB</vt:lpstr>
      <vt:lpstr>KEARNS, KEVIN</vt:lpstr>
      <vt:lpstr>KEITH, DREW</vt:lpstr>
      <vt:lpstr>KEITH, WILLIAM</vt:lpstr>
      <vt:lpstr>KELNER, KEVIN</vt:lpstr>
      <vt:lpstr>KELSEY, MIKE</vt:lpstr>
      <vt:lpstr>KIMBLE, CHRIS</vt:lpstr>
      <vt:lpstr>KIRBY, KEN</vt:lpstr>
      <vt:lpstr>KONSTANTINOU, BILL</vt:lpstr>
      <vt:lpstr>KROTIRIS, SAVVAS</vt:lpstr>
      <vt:lpstr>KYDD, TOM</vt:lpstr>
      <vt:lpstr>LA FRAMBOISE, KEVIN</vt:lpstr>
      <vt:lpstr>LAMBERT, DENNIS</vt:lpstr>
      <vt:lpstr>LAROSE, ROB</vt:lpstr>
      <vt:lpstr>LIM, BOB</vt:lpstr>
      <vt:lpstr>LORETT, AUSTIN</vt:lpstr>
      <vt:lpstr>LUIS, ANDREW</vt:lpstr>
      <vt:lpstr>MACARTHUR, MIKE</vt:lpstr>
      <vt:lpstr>MACDONALD, JOHN</vt:lpstr>
      <vt:lpstr>MACLAREN, MATT</vt:lpstr>
      <vt:lpstr>MAJOROSI, ANDREW</vt:lpstr>
      <vt:lpstr>MARTIN, JOHN</vt:lpstr>
      <vt:lpstr>MARTIN, PAUL</vt:lpstr>
      <vt:lpstr>MASTRELLA, JOHN</vt:lpstr>
      <vt:lpstr>MAVES, ACEY</vt:lpstr>
      <vt:lpstr>MAZZOLI, JOHN</vt:lpstr>
      <vt:lpstr>MCCLELLAND, JODY</vt:lpstr>
      <vt:lpstr>MCCURDY, JOSH</vt:lpstr>
      <vt:lpstr>MCFEETERS, AARON</vt:lpstr>
      <vt:lpstr>MCINTYRE, IAN</vt:lpstr>
      <vt:lpstr>MCINTYRE, JAMIE</vt:lpstr>
      <vt:lpstr>MCKEOWN, CHRIS</vt:lpstr>
      <vt:lpstr>MCLINDEN, JOHNNY</vt:lpstr>
      <vt:lpstr>MCVICARS, JOANNA</vt:lpstr>
      <vt:lpstr>MICHAEL, MATT</vt:lpstr>
      <vt:lpstr>MICKELTHWAITE, MARK</vt:lpstr>
      <vt:lpstr>MITCHELL, GEOFF</vt:lpstr>
      <vt:lpstr>MORGAN, HERSCHEL</vt:lpstr>
      <vt:lpstr>MOSSEAU, TOM</vt:lpstr>
      <vt:lpstr>MOUM, GRAHAM</vt:lpstr>
      <vt:lpstr>MOUM, GREG</vt:lpstr>
      <vt:lpstr>MOUM, TREVOR</vt:lpstr>
      <vt:lpstr>MURPHY, RON</vt:lpstr>
      <vt:lpstr>MURRAY, TOM (F)</vt:lpstr>
      <vt:lpstr>MURRAY, TOM (G)</vt:lpstr>
      <vt:lpstr>NATHONSON, RICK</vt:lpstr>
      <vt:lpstr>NAVO, MIKE</vt:lpstr>
      <vt:lpstr>NEWCOMBE, KEVIN</vt:lpstr>
      <vt:lpstr>NG, ED</vt:lpstr>
      <vt:lpstr>NG, GENE</vt:lpstr>
      <vt:lpstr>NORMAN, ROGER</vt:lpstr>
      <vt:lpstr>O'GRADY, PAUL</vt:lpstr>
      <vt:lpstr>PANDZA, NICK</vt:lpstr>
      <vt:lpstr>PANZINI, ADAMO</vt:lpstr>
      <vt:lpstr>PARCELS, ARNIE</vt:lpstr>
      <vt:lpstr>PARSONS, ROB</vt:lpstr>
      <vt:lpstr>PATTERSON, BILL</vt:lpstr>
      <vt:lpstr>PHAN, KEN</vt:lpstr>
      <vt:lpstr>PITTON, MARK</vt:lpstr>
      <vt:lpstr>POLLEY, KRIS</vt:lpstr>
      <vt:lpstr>PROKOS, GUS (F)</vt:lpstr>
      <vt:lpstr>PROKOS, GUS (G)</vt:lpstr>
      <vt:lpstr>RASPHAKDY, RYAN</vt:lpstr>
      <vt:lpstr>REBICK, JON</vt:lpstr>
      <vt:lpstr>REID, CHRIS</vt:lpstr>
      <vt:lpstr>RHORA, LIAM</vt:lpstr>
      <vt:lpstr>ROBERTS, DAN</vt:lpstr>
      <vt:lpstr>ROBSON, JEFF</vt:lpstr>
      <vt:lpstr>ROCHA, RUI</vt:lpstr>
      <vt:lpstr>ROLSTON, KEVIN</vt:lpstr>
      <vt:lpstr>RONSON, KEN</vt:lpstr>
      <vt:lpstr>ROSENFELD, ERIC</vt:lpstr>
      <vt:lpstr>ROSS, ROB</vt:lpstr>
      <vt:lpstr>SANDBROOK, BRAD</vt:lpstr>
      <vt:lpstr>SANGSTER, VAUGHN</vt:lpstr>
      <vt:lpstr>SARMIENTO, PETER</vt:lpstr>
      <vt:lpstr>SARMIENTO, ROB</vt:lpstr>
      <vt:lpstr>SAVILLE, SHERRI</vt:lpstr>
      <vt:lpstr>SAVILLE, TIM</vt:lpstr>
      <vt:lpstr>SCHNEIDER, GARY</vt:lpstr>
      <vt:lpstr>SCHNEIDER, NATALIE</vt:lpstr>
      <vt:lpstr>SHANNON, SARAH</vt:lpstr>
      <vt:lpstr>SHAUL, STUART</vt:lpstr>
      <vt:lpstr>SHERRATT, ED</vt:lpstr>
      <vt:lpstr>SIMOES, LUIS</vt:lpstr>
      <vt:lpstr>SKJARUM, DAVE</vt:lpstr>
      <vt:lpstr>SKRELA, MARK</vt:lpstr>
      <vt:lpstr>SMITH, BILL</vt:lpstr>
      <vt:lpstr>SMITH, BRAD</vt:lpstr>
      <vt:lpstr>SMITH, JEFF</vt:lpstr>
      <vt:lpstr>SPOONER, GREG</vt:lpstr>
      <vt:lpstr>STAM, ANDREW</vt:lpstr>
      <vt:lpstr>STERGIOU, GEORGE</vt:lpstr>
      <vt:lpstr>STEVENS, BRETT</vt:lpstr>
      <vt:lpstr>STEVENS, DENNIS</vt:lpstr>
      <vt:lpstr>STEVENSON, ADAM</vt:lpstr>
      <vt:lpstr>TARDIFF, FRANCOIS</vt:lpstr>
      <vt:lpstr>THERIEN, DAN</vt:lpstr>
      <vt:lpstr>THIBODEAU, BERT</vt:lpstr>
      <vt:lpstr>THIFFAULT, FRANK</vt:lpstr>
      <vt:lpstr>THOMPSON, CHRIS</vt:lpstr>
      <vt:lpstr>THORPE, MATT</vt:lpstr>
      <vt:lpstr>TOWNSEND, DAN</vt:lpstr>
      <vt:lpstr>VAN TOL, MARK</vt:lpstr>
      <vt:lpstr>VASILAKOS, JERRY</vt:lpstr>
      <vt:lpstr>VILLETT, MARC</vt:lpstr>
      <vt:lpstr>WANG, NIK</vt:lpstr>
      <vt:lpstr>WEDGE, GRAEME</vt:lpstr>
      <vt:lpstr>WEDGE, MURRAY</vt:lpstr>
      <vt:lpstr>WHALE, KEVIN</vt:lpstr>
      <vt:lpstr>WHITTAM, RYAN</vt:lpstr>
      <vt:lpstr>WILBORE, MIKE</vt:lpstr>
      <vt:lpstr>WILKIE, ROB</vt:lpstr>
      <vt:lpstr>ZIEMANIS, PAUL</vt:lpstr>
      <vt:lpstr>'AGAR, TIM'!Print_Area</vt:lpstr>
      <vt:lpstr>'ALONZI, DANIEL'!Print_Area</vt:lpstr>
      <vt:lpstr>'ALONZI, MICHAEL'!Print_Area</vt:lpstr>
      <vt:lpstr>'ALONZI, ROCCO'!Print_Area</vt:lpstr>
      <vt:lpstr>'ALONZI, STEPHANIE'!Print_Area</vt:lpstr>
      <vt:lpstr>'AMODEO, SAM'!Print_Area</vt:lpstr>
      <vt:lpstr>'BEATTIE, SEAN'!Print_Area</vt:lpstr>
      <vt:lpstr>'BELL, MIKE'!Print_Area</vt:lpstr>
      <vt:lpstr>'BEUKEBOOM, BARON (F)'!Print_Area</vt:lpstr>
      <vt:lpstr>'BOLAND, MIKE'!Print_Area</vt:lpstr>
      <vt:lpstr>'BORSCH, MIKE'!Print_Area</vt:lpstr>
      <vt:lpstr>'BOUTIN, GAETAN'!Print_Area</vt:lpstr>
      <vt:lpstr>'BOWES, RICK'!Print_Area</vt:lpstr>
      <vt:lpstr>'BOWNESS, BRAD'!Print_Area</vt:lpstr>
      <vt:lpstr>'BRENNAN, BRYAN'!Print_Area</vt:lpstr>
      <vt:lpstr>'BREWER, ROB'!Print_Area</vt:lpstr>
      <vt:lpstr>'BROS, KEVIN'!Print_Area</vt:lpstr>
      <vt:lpstr>'CARBONELL, CONRAD'!Print_Area</vt:lpstr>
      <vt:lpstr>'CARBONELL, HENRY'!Print_Area</vt:lpstr>
      <vt:lpstr>'CHAN, DUNSTAN'!Print_Area</vt:lpstr>
      <vt:lpstr>'CHAPMAN, BOBBY'!Print_Area</vt:lpstr>
      <vt:lpstr>'CHONG, ERWIN'!Print_Area</vt:lpstr>
      <vt:lpstr>'COADY, CHRIS'!Print_Area</vt:lpstr>
      <vt:lpstr>'CONICELLA, GIANLUCA'!Print_Area</vt:lpstr>
      <vt:lpstr>'CRONIN. MATT'!Print_Area</vt:lpstr>
      <vt:lpstr>'CZUPPON, GREG'!Print_Area</vt:lpstr>
      <vt:lpstr>'DACOSTA, JORDAN (G)'!Print_Area</vt:lpstr>
      <vt:lpstr>'DANIEL, TYLER (WALLY)'!Print_Area</vt:lpstr>
      <vt:lpstr>'DAROSA, VIC'!Print_Area</vt:lpstr>
      <vt:lpstr>'DELLA VEDOVA, JULIAN'!Print_Area</vt:lpstr>
      <vt:lpstr>'DESCARY, RICK'!Print_Area</vt:lpstr>
      <vt:lpstr>'DI PEDE, NICK'!Print_Area</vt:lpstr>
      <vt:lpstr>'DISTEFANO, ADAM'!Print_Area</vt:lpstr>
      <vt:lpstr>'DOOLITTLE, ROBIN'!Print_Area</vt:lpstr>
      <vt:lpstr>'DORAN, DONNIE'!Print_Area</vt:lpstr>
      <vt:lpstr>'ELLIS, KYLE'!Print_Area</vt:lpstr>
      <vt:lpstr>'FABRIZI, MIKE'!Print_Area</vt:lpstr>
      <vt:lpstr>'FACCA, MAURO'!Print_Area</vt:lpstr>
      <vt:lpstr>'FAIR, AARON'!Print_Area</vt:lpstr>
      <vt:lpstr>'FISHER, TOM'!Print_Area</vt:lpstr>
      <vt:lpstr>'FORTINI, LOU'!Print_Area</vt:lpstr>
      <vt:lpstr>'FOX, STEVE'!Print_Area</vt:lpstr>
      <vt:lpstr>'FRASER, DOUG'!Print_Area</vt:lpstr>
      <vt:lpstr>'GILBERT, BARRY'!Print_Area</vt:lpstr>
      <vt:lpstr>'Goalie Leaders (2011-Present)'!Print_Area</vt:lpstr>
      <vt:lpstr>'GOWAN, GREG'!Print_Area</vt:lpstr>
      <vt:lpstr>'GRAFOS, LOUIS'!Print_Area</vt:lpstr>
      <vt:lpstr>'GRAFOS, PETER'!Print_Area</vt:lpstr>
      <vt:lpstr>'GULLIVER, ALEX'!Print_Area</vt:lpstr>
      <vt:lpstr>'GULLIVER, CONNOR'!Print_Area</vt:lpstr>
      <vt:lpstr>'HARRIS, DAVE'!Print_Area</vt:lpstr>
      <vt:lpstr>'HEINLE, WILFRED'!Print_Area</vt:lpstr>
      <vt:lpstr>'HIBRANT, STEVE'!Print_Area</vt:lpstr>
      <vt:lpstr>'HOHENDORF, JEFF'!Print_Area</vt:lpstr>
      <vt:lpstr>'HOHENDORF, RICK'!Print_Area</vt:lpstr>
      <vt:lpstr>'HUGHES, DEREK'!Print_Area</vt:lpstr>
      <vt:lpstr>'JESUS, BRUNO'!Print_Area</vt:lpstr>
      <vt:lpstr>'JOHNSTON, JEFF'!Print_Area</vt:lpstr>
      <vt:lpstr>'JORDAN, WALKER'!Print_Area</vt:lpstr>
      <vt:lpstr>'KAMRANPOOR, ROB'!Print_Area</vt:lpstr>
      <vt:lpstr>'KEARNS, KEVIN'!Print_Area</vt:lpstr>
      <vt:lpstr>'KEITH, DREW'!Print_Area</vt:lpstr>
      <vt:lpstr>'KELNER, KEVIN'!Print_Area</vt:lpstr>
      <vt:lpstr>'KELSEY, MIKE'!Print_Area</vt:lpstr>
      <vt:lpstr>'KIMBLE, CHRIS'!Print_Area</vt:lpstr>
      <vt:lpstr>'KIRBY, KEN'!Print_Area</vt:lpstr>
      <vt:lpstr>'LUIS, ANDREW'!Print_Area</vt:lpstr>
      <vt:lpstr>'MAJOROSI, ANDREW'!Print_Area</vt:lpstr>
      <vt:lpstr>'MASTRELLA, JOHN'!Print_Area</vt:lpstr>
      <vt:lpstr>'MAZZOLI, JOHN'!Print_Area</vt:lpstr>
      <vt:lpstr>'MCINTYRE, IAN'!Print_Area</vt:lpstr>
      <vt:lpstr>'MCINTYRE, JAMIE'!Print_Area</vt:lpstr>
      <vt:lpstr>'MCKEOWN, CHRIS'!Print_Area</vt:lpstr>
      <vt:lpstr>'MCLINDEN, JOHNNY'!Print_Area</vt:lpstr>
      <vt:lpstr>'MCVICARS, JOANNA'!Print_Area</vt:lpstr>
      <vt:lpstr>'MITCHELL, GEOFF'!Print_Area</vt:lpstr>
      <vt:lpstr>'MOSSEAU, TOM'!Print_Area</vt:lpstr>
      <vt:lpstr>'MOUM, GREG'!Print_Area</vt:lpstr>
      <vt:lpstr>'MURRAY, TOM (F)'!Print_Area</vt:lpstr>
      <vt:lpstr>'NATHONSON, RICK'!Print_Area</vt:lpstr>
      <vt:lpstr>'NG, ED'!Print_Area</vt:lpstr>
      <vt:lpstr>'NG, GENE'!Print_Area</vt:lpstr>
      <vt:lpstr>'PANDZA, NICK'!Print_Area</vt:lpstr>
      <vt:lpstr>'PANZINI, ADAMO'!Print_Area</vt:lpstr>
      <vt:lpstr>'PHAN, KEN'!Print_Area</vt:lpstr>
      <vt:lpstr>'PITTON, MARK'!Print_Area</vt:lpstr>
      <vt:lpstr>'POLLEY, KRIS'!Print_Area</vt:lpstr>
      <vt:lpstr>'PROKOS, GUS (F)'!Print_Area</vt:lpstr>
      <vt:lpstr>'RASPHAKDY, RYAN'!Print_Area</vt:lpstr>
      <vt:lpstr>'REBICK, JON'!Print_Area</vt:lpstr>
      <vt:lpstr>'RHORA, LIAM'!Print_Area</vt:lpstr>
      <vt:lpstr>'ROBERTS, DAN'!Print_Area</vt:lpstr>
      <vt:lpstr>'ROCHA, RUI'!Print_Area</vt:lpstr>
      <vt:lpstr>'ROLSTON, KEVIN'!Print_Area</vt:lpstr>
      <vt:lpstr>'RONSON, KEN'!Print_Area</vt:lpstr>
      <vt:lpstr>'ROSENFELD, ERIC'!Print_Area</vt:lpstr>
      <vt:lpstr>'SANDBROOK, BRAD'!Print_Area</vt:lpstr>
      <vt:lpstr>'SANGSTER, VAUGHN'!Print_Area</vt:lpstr>
      <vt:lpstr>'SARMIENTO, PETER'!Print_Area</vt:lpstr>
      <vt:lpstr>'SARMIENTO, ROB'!Print_Area</vt:lpstr>
      <vt:lpstr>'SCHNEIDER, GARY'!Print_Area</vt:lpstr>
      <vt:lpstr>'SHANNON, SARAH'!Print_Area</vt:lpstr>
      <vt:lpstr>'SHAUL, STUART'!Print_Area</vt:lpstr>
      <vt:lpstr>'SHERRATT, ED'!Print_Area</vt:lpstr>
      <vt:lpstr>'SIMOES, LUIS'!Print_Area</vt:lpstr>
      <vt:lpstr>'Skater Leaders (2005-Present)'!Print_Area</vt:lpstr>
      <vt:lpstr>'Skater Leaders (2011-Present)'!Print_Area</vt:lpstr>
      <vt:lpstr>'SKJARUM, DAVE'!Print_Area</vt:lpstr>
      <vt:lpstr>'SKRELA, MARK'!Print_Area</vt:lpstr>
      <vt:lpstr>'SMITH, JEFF'!Print_Area</vt:lpstr>
      <vt:lpstr>'STAM, ANDREW'!Print_Area</vt:lpstr>
      <vt:lpstr>'STEVENS, BRETT'!Print_Area</vt:lpstr>
      <vt:lpstr>'STEVENS, DENNIS'!Print_Area</vt:lpstr>
      <vt:lpstr>'STEVENSON, ADAM'!Print_Area</vt:lpstr>
      <vt:lpstr>'THIBODEAU, BERT'!Print_Area</vt:lpstr>
      <vt:lpstr>'THOMPSON, CHRIS'!Print_Area</vt:lpstr>
      <vt:lpstr>'THORPE, MATT'!Print_Area</vt:lpstr>
      <vt:lpstr>'VAN TOL, MARK'!Print_Area</vt:lpstr>
      <vt:lpstr>'VILLETT, MARC'!Print_Area</vt:lpstr>
      <vt:lpstr>'WANG, NIK'!Print_Area</vt:lpstr>
      <vt:lpstr>'WEDGE, GRAEME'!Print_Area</vt:lpstr>
      <vt:lpstr>'WHITTAM, RYAN'!Print_Area</vt:lpstr>
      <vt:lpstr>'WILBORE, MIKE'!Print_Area</vt:lpstr>
      <vt:lpstr>'ZIEMANIS, PAUL'!Print_Area</vt:lpstr>
      <vt:lpstr>'AGAR, TIM'!Print_Titles</vt:lpstr>
      <vt:lpstr>'ALONZI, ROCCO'!Print_Titles</vt:lpstr>
      <vt:lpstr>'AMODEO, SAM'!Print_Titles</vt:lpstr>
      <vt:lpstr>'BELL, MIKE'!Print_Titles</vt:lpstr>
      <vt:lpstr>'BOLAND, MIKE'!Print_Titles</vt:lpstr>
      <vt:lpstr>'BORSCH, MIKE'!Print_Titles</vt:lpstr>
      <vt:lpstr>'BOUTIN, GAETAN'!Print_Titles</vt:lpstr>
      <vt:lpstr>'BREWER, ROB'!Print_Titles</vt:lpstr>
      <vt:lpstr>'BROS, KEVIN'!Print_Titles</vt:lpstr>
      <vt:lpstr>'BURKE, STEPHEN'!Print_Titles</vt:lpstr>
      <vt:lpstr>'CANHAM, ERIC'!Print_Titles</vt:lpstr>
      <vt:lpstr>'CARBONELL, CONRAD'!Print_Titles</vt:lpstr>
      <vt:lpstr>'CARBONELL, HENRY'!Print_Titles</vt:lpstr>
      <vt:lpstr>'CHAN, DUNSTAN'!Print_Titles</vt:lpstr>
      <vt:lpstr>'CHAPMAN, BOBBY'!Print_Titles</vt:lpstr>
      <vt:lpstr>'CHONG, ERWIN'!Print_Titles</vt:lpstr>
      <vt:lpstr>'COADY, CHRIS'!Print_Titles</vt:lpstr>
      <vt:lpstr>'DAROSA, VIC'!Print_Titles</vt:lpstr>
      <vt:lpstr>'DELLA VEDOVA, JULIAN'!Print_Titles</vt:lpstr>
      <vt:lpstr>'DESCARY, RICK'!Print_Titles</vt:lpstr>
      <vt:lpstr>'DOOLITTLE, ROBIN'!Print_Titles</vt:lpstr>
      <vt:lpstr>'DORAN, DONNIE'!Print_Titles</vt:lpstr>
      <vt:lpstr>'FABRIZI, MIKE'!Print_Titles</vt:lpstr>
      <vt:lpstr>'FACCA, DAVID'!Print_Titles</vt:lpstr>
      <vt:lpstr>'FACCA, MAURO'!Print_Titles</vt:lpstr>
      <vt:lpstr>'FAIR, AARON'!Print_Titles</vt:lpstr>
      <vt:lpstr>'FISHER, TOM'!Print_Titles</vt:lpstr>
      <vt:lpstr>'FORTINI, LOU'!Print_Titles</vt:lpstr>
      <vt:lpstr>'GILBERT, BARRY'!Print_Titles</vt:lpstr>
      <vt:lpstr>'GLASGOW, PAUL'!Print_Titles</vt:lpstr>
      <vt:lpstr>'GOWAN, GREG'!Print_Titles</vt:lpstr>
      <vt:lpstr>'GRASSIE, JIM'!Print_Titles</vt:lpstr>
      <vt:lpstr>'GULLIVER, ALEX'!Print_Titles</vt:lpstr>
      <vt:lpstr>'HARRIS, DAVE'!Print_Titles</vt:lpstr>
      <vt:lpstr>'HAWCO, GREG'!Print_Titles</vt:lpstr>
      <vt:lpstr>'HEINLE, WILFRED'!Print_Titles</vt:lpstr>
      <vt:lpstr>'HIBRANT, STEVE'!Print_Titles</vt:lpstr>
      <vt:lpstr>'HOHENDORF, JEFF'!Print_Titles</vt:lpstr>
      <vt:lpstr>'HOHENDORF, RICK'!Print_Titles</vt:lpstr>
      <vt:lpstr>'HONKAWA, JUSTIN'!Print_Titles</vt:lpstr>
      <vt:lpstr>'HUGHES, DEREK'!Print_Titles</vt:lpstr>
      <vt:lpstr>'HUMPHREY, MIKE'!Print_Titles</vt:lpstr>
      <vt:lpstr>'JESUS, BRUNO'!Print_Titles</vt:lpstr>
      <vt:lpstr>'KAMRANPOOR, ROB'!Print_Titles</vt:lpstr>
      <vt:lpstr>'KEARNS, KEVIN'!Print_Titles</vt:lpstr>
      <vt:lpstr>'KELNER, KEVIN'!Print_Titles</vt:lpstr>
      <vt:lpstr>'KELSEY, MIKE'!Print_Titles</vt:lpstr>
      <vt:lpstr>'KIMBLE, CHRIS'!Print_Titles</vt:lpstr>
      <vt:lpstr>'KIRBY, KEN'!Print_Titles</vt:lpstr>
      <vt:lpstr>'KROTIRIS, SAVVAS'!Print_Titles</vt:lpstr>
      <vt:lpstr>'KYDD, TOM'!Print_Titles</vt:lpstr>
      <vt:lpstr>'LAMBERT, DENNIS'!Print_Titles</vt:lpstr>
      <vt:lpstr>'MACARTHUR, MIKE'!Print_Titles</vt:lpstr>
      <vt:lpstr>'MAJOROSI, ANDREW'!Print_Titles</vt:lpstr>
      <vt:lpstr>'MAZZOLI, JOHN'!Print_Titles</vt:lpstr>
      <vt:lpstr>'MCCLELLAND, JODY'!Print_Titles</vt:lpstr>
      <vt:lpstr>'MCINTYRE, IAN'!Print_Titles</vt:lpstr>
      <vt:lpstr>'MCLINDEN, JOHNNY'!Print_Titles</vt:lpstr>
      <vt:lpstr>'MCVICARS, JOANNA'!Print_Titles</vt:lpstr>
      <vt:lpstr>'MITCHELL, GEOFF'!Print_Titles</vt:lpstr>
      <vt:lpstr>'MORGAN, HERSCHEL'!Print_Titles</vt:lpstr>
      <vt:lpstr>'MOSSEAU, TOM'!Print_Titles</vt:lpstr>
      <vt:lpstr>'MOUM, GREG'!Print_Titles</vt:lpstr>
      <vt:lpstr>'MURRAY, TOM (F)'!Print_Titles</vt:lpstr>
      <vt:lpstr>'MURRAY, TOM (G)'!Print_Titles</vt:lpstr>
      <vt:lpstr>'NATHONSON, RICK'!Print_Titles</vt:lpstr>
      <vt:lpstr>'NORMAN, ROGER'!Print_Titles</vt:lpstr>
      <vt:lpstr>'O''GRADY, PAUL'!Print_Titles</vt:lpstr>
      <vt:lpstr>'PANDZA, NICK'!Print_Titles</vt:lpstr>
      <vt:lpstr>'PATTERSON, BILL'!Print_Titles</vt:lpstr>
      <vt:lpstr>'PHAN, KEN'!Print_Titles</vt:lpstr>
      <vt:lpstr>'PROKOS, GUS (F)'!Print_Titles</vt:lpstr>
      <vt:lpstr>'PROKOS, GUS (G)'!Print_Titles</vt:lpstr>
      <vt:lpstr>'RASPHAKDY, RYAN'!Print_Titles</vt:lpstr>
      <vt:lpstr>'REBICK, JON'!Print_Titles</vt:lpstr>
      <vt:lpstr>'ROCHA, RUI'!Print_Titles</vt:lpstr>
      <vt:lpstr>'ROLSTON, KEVIN'!Print_Titles</vt:lpstr>
      <vt:lpstr>'RONSON, KEN'!Print_Titles</vt:lpstr>
      <vt:lpstr>'SANDBROOK, BRAD'!Print_Titles</vt:lpstr>
      <vt:lpstr>'SARMIENTO, PETER'!Print_Titles</vt:lpstr>
      <vt:lpstr>'SARMIENTO, ROB'!Print_Titles</vt:lpstr>
      <vt:lpstr>'SAVILLE, TIM'!Print_Titles</vt:lpstr>
      <vt:lpstr>'SCHNEIDER, GARY'!Print_Titles</vt:lpstr>
      <vt:lpstr>'SHANNON, SARAH'!Print_Titles</vt:lpstr>
      <vt:lpstr>'SIMOES, LUIS'!Print_Titles</vt:lpstr>
      <vt:lpstr>'Skater Leaders (2005-Present)'!Print_Titles</vt:lpstr>
      <vt:lpstr>'Skater Leaders (2011-Present)'!Print_Titles</vt:lpstr>
      <vt:lpstr>'SKJARUM, DAVE'!Print_Titles</vt:lpstr>
      <vt:lpstr>'SKRELA, MARK'!Print_Titles</vt:lpstr>
      <vt:lpstr>'SMITH, BILL'!Print_Titles</vt:lpstr>
      <vt:lpstr>'SMITH, BRAD'!Print_Titles</vt:lpstr>
      <vt:lpstr>'SMITH, JEFF'!Print_Titles</vt:lpstr>
      <vt:lpstr>'SPOONER, GREG'!Print_Titles</vt:lpstr>
      <vt:lpstr>'STEVENS, BRETT'!Print_Titles</vt:lpstr>
      <vt:lpstr>'STEVENS, DENNIS'!Print_Titles</vt:lpstr>
      <vt:lpstr>'THIBODEAU, BERT'!Print_Titles</vt:lpstr>
      <vt:lpstr>'THIFFAULT, FRANK'!Print_Titles</vt:lpstr>
      <vt:lpstr>'THOMPSON, CHRIS'!Print_Titles</vt:lpstr>
      <vt:lpstr>'THORPE, MATT'!Print_Titles</vt:lpstr>
      <vt:lpstr>'TOWNSEND, DAN'!Print_Titles</vt:lpstr>
      <vt:lpstr>'VAN TOL, MARK'!Print_Titles</vt:lpstr>
      <vt:lpstr>'VILLETT, MARC'!Print_Titles</vt:lpstr>
      <vt:lpstr>'WANG, NIK'!Print_Titles</vt:lpstr>
      <vt:lpstr>'WHALE, KEVIN'!Print_Titles</vt:lpstr>
      <vt:lpstr>'ZIEMANIS, PAUL'!Print_Titles</vt:lpstr>
    </vt:vector>
  </TitlesOfParts>
  <Company>Hydro 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CHAPMAN Robert</dc:creator>
  <cp:lastModifiedBy>CHAPMAN Robert</cp:lastModifiedBy>
  <cp:lastPrinted>2024-04-11T18:53:03Z</cp:lastPrinted>
  <dcterms:created xsi:type="dcterms:W3CDTF">2016-11-07T20:38:32Z</dcterms:created>
  <dcterms:modified xsi:type="dcterms:W3CDTF">2025-04-17T19:05:54Z</dcterms:modified>
</cp:coreProperties>
</file>